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3273a875618e01/R/Master/Gjennomsnittelig egg produskjon per female over 15 dager/"/>
    </mc:Choice>
  </mc:AlternateContent>
  <xr:revisionPtr revIDLastSave="213" documentId="8_{0D3AB6E8-CB15-4389-AB78-6E55F69E5EE6}" xr6:coauthVersionLast="47" xr6:coauthVersionMax="47" xr10:uidLastSave="{6F4393A7-9186-47F8-8928-B69C200FAEE3}"/>
  <bookViews>
    <workbookView xWindow="-110" yWindow="-110" windowWidth="22620" windowHeight="13500" xr2:uid="{8ADBF6F3-A2AC-42C4-BBC1-60133DEDD35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J28" i="1" s="1"/>
  <c r="I27" i="1"/>
  <c r="I26" i="1"/>
  <c r="I25" i="1"/>
  <c r="I24" i="1"/>
  <c r="I23" i="1"/>
  <c r="I22" i="1"/>
  <c r="I21" i="1"/>
  <c r="I20" i="1"/>
  <c r="I19" i="1"/>
  <c r="I18" i="1"/>
  <c r="I17" i="1"/>
  <c r="I16" i="1"/>
  <c r="J16" i="1" s="1"/>
  <c r="I15" i="1"/>
  <c r="I14" i="1"/>
  <c r="I13" i="1"/>
  <c r="I12" i="1"/>
  <c r="I11" i="1"/>
  <c r="I10" i="1"/>
  <c r="I9" i="1"/>
  <c r="J9" i="1" s="1"/>
  <c r="I8" i="1"/>
  <c r="I7" i="1"/>
  <c r="I6" i="1"/>
  <c r="J6" i="1" s="1"/>
  <c r="I5" i="1"/>
  <c r="I4" i="1"/>
  <c r="J4" i="1" s="1"/>
  <c r="I3" i="1"/>
  <c r="I2" i="1"/>
  <c r="H31" i="1"/>
  <c r="H30" i="1"/>
  <c r="J30" i="1" s="1"/>
  <c r="H29" i="1"/>
  <c r="H28" i="1"/>
  <c r="H27" i="1"/>
  <c r="H26" i="1"/>
  <c r="H25" i="1"/>
  <c r="H24" i="1"/>
  <c r="H23" i="1"/>
  <c r="H22" i="1"/>
  <c r="H21" i="1"/>
  <c r="J21" i="1" s="1"/>
  <c r="H20" i="1"/>
  <c r="H19" i="1"/>
  <c r="H18" i="1"/>
  <c r="H17" i="1"/>
  <c r="H16" i="1"/>
  <c r="H15" i="1"/>
  <c r="H14" i="1"/>
  <c r="H13" i="1"/>
  <c r="H12" i="1"/>
  <c r="J12" i="1" s="1"/>
  <c r="H11" i="1"/>
  <c r="H10" i="1"/>
  <c r="H9" i="1"/>
  <c r="H8" i="1"/>
  <c r="H7" i="1"/>
  <c r="H6" i="1"/>
  <c r="H5" i="1"/>
  <c r="H4" i="1"/>
  <c r="H3" i="1"/>
  <c r="H2" i="1"/>
  <c r="G31" i="1"/>
  <c r="G30" i="1"/>
  <c r="G29" i="1"/>
  <c r="G28" i="1"/>
  <c r="G27" i="1"/>
  <c r="G26" i="1"/>
  <c r="G25" i="1"/>
  <c r="G24" i="1"/>
  <c r="G23" i="1"/>
  <c r="G22" i="1"/>
  <c r="G21" i="1"/>
  <c r="G20" i="1"/>
  <c r="J20" i="1" s="1"/>
  <c r="G19" i="1"/>
  <c r="J19" i="1" s="1"/>
  <c r="G18" i="1"/>
  <c r="J18" i="1" s="1"/>
  <c r="G17" i="1"/>
  <c r="J17" i="1" s="1"/>
  <c r="G16" i="1"/>
  <c r="G15" i="1"/>
  <c r="G14" i="1"/>
  <c r="J14" i="1" s="1"/>
  <c r="G13" i="1"/>
  <c r="G12" i="1"/>
  <c r="G11" i="1"/>
  <c r="G10" i="1"/>
  <c r="G9" i="1"/>
  <c r="G8" i="1"/>
  <c r="J8" i="1" s="1"/>
  <c r="G7" i="1"/>
  <c r="G6" i="1"/>
  <c r="G5" i="1"/>
  <c r="G4" i="1"/>
  <c r="G3" i="1"/>
  <c r="G2" i="1"/>
  <c r="J2" i="1" s="1"/>
  <c r="J11" i="1"/>
  <c r="J15" i="1"/>
  <c r="J22" i="1"/>
  <c r="J23" i="1"/>
  <c r="J26" i="1"/>
  <c r="J31" i="1"/>
  <c r="J3" i="1"/>
  <c r="J5" i="1"/>
  <c r="J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J29" i="1" l="1"/>
  <c r="J25" i="1"/>
  <c r="J24" i="1"/>
  <c r="J13" i="1"/>
  <c r="J27" i="1"/>
  <c r="J10" i="1"/>
</calcChain>
</file>

<file path=xl/sharedStrings.xml><?xml version="1.0" encoding="utf-8"?>
<sst xmlns="http://schemas.openxmlformats.org/spreadsheetml/2006/main" count="40" uniqueCount="12">
  <si>
    <t xml:space="preserve">Day </t>
  </si>
  <si>
    <t>Egg_per_female_1</t>
  </si>
  <si>
    <t>Egg_per_female_2</t>
  </si>
  <si>
    <t>Egg_per_female_3</t>
  </si>
  <si>
    <t>Average_egg</t>
  </si>
  <si>
    <t>Temperature</t>
  </si>
  <si>
    <t>18-19</t>
  </si>
  <si>
    <t>22-23</t>
  </si>
  <si>
    <t>Adult_round_1</t>
  </si>
  <si>
    <t>Adult_round_2</t>
  </si>
  <si>
    <t>Adult_round_3</t>
  </si>
  <si>
    <t>Average_adult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</si>
</sst>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2596-D10E-4C89-AAB1-D00AA9BBD4E3}">
  <dimension ref="A1:J31"/>
  <sheetViews>
    <sheetView tabSelected="1" workbookViewId="0">
      <selection activeCell="H16" sqref="H16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5">
      <c r="A2">
        <v>1</v>
      </c>
      <c r="B2">
        <v>0.27</v>
      </c>
      <c r="C2">
        <v>0.2</v>
      </c>
      <c r="D2">
        <v>0.05</v>
      </c>
      <c r="E2">
        <f>AVERAGE(B2:D2)</f>
        <v>0.17333333333333334</v>
      </c>
      <c r="F2" t="s">
        <v>6</v>
      </c>
      <c r="G2">
        <f>7.2*30000*0.5</f>
        <v>108000</v>
      </c>
      <c r="H2">
        <f>7.62*30000*0.5</f>
        <v>114300</v>
      </c>
      <c r="I2">
        <f>7.72*30000*0.5</f>
        <v>115800</v>
      </c>
      <c r="J2">
        <f>AVERAGE(G2:I2)</f>
        <v>112700</v>
      </c>
    </row>
    <row r="3" spans="1:10" x14ac:dyDescent="0.35">
      <c r="A3">
        <v>2</v>
      </c>
      <c r="B3">
        <v>5.36</v>
      </c>
      <c r="C3">
        <v>3.07</v>
      </c>
      <c r="D3">
        <v>2.58</v>
      </c>
      <c r="E3">
        <f t="shared" ref="E3:E31" si="0">AVERAGE(B3:D3)</f>
        <v>3.67</v>
      </c>
      <c r="F3" t="s">
        <v>6</v>
      </c>
      <c r="G3">
        <f>6.68*30000*0.5</f>
        <v>100200</v>
      </c>
      <c r="H3">
        <f>7.35*30000*0.5</f>
        <v>110250</v>
      </c>
      <c r="I3">
        <f>6.71*30000*0.5</f>
        <v>100650</v>
      </c>
      <c r="J3">
        <f t="shared" ref="J3:J31" si="1">AVERAGE(G3:I3)</f>
        <v>103700</v>
      </c>
    </row>
    <row r="4" spans="1:10" x14ac:dyDescent="0.35">
      <c r="A4">
        <v>3</v>
      </c>
      <c r="B4">
        <v>28.08</v>
      </c>
      <c r="C4">
        <v>17.32</v>
      </c>
      <c r="D4">
        <v>10.75</v>
      </c>
      <c r="E4">
        <f t="shared" si="0"/>
        <v>18.716666666666665</v>
      </c>
      <c r="F4" t="s">
        <v>6</v>
      </c>
      <c r="G4">
        <f>6.16*30000*0.5</f>
        <v>92400</v>
      </c>
      <c r="H4">
        <f>7.3*30000*0.5</f>
        <v>109500</v>
      </c>
      <c r="I4">
        <f>7.8*30000*0.5</f>
        <v>117000</v>
      </c>
      <c r="J4">
        <f t="shared" si="1"/>
        <v>106300</v>
      </c>
    </row>
    <row r="5" spans="1:10" x14ac:dyDescent="0.35">
      <c r="A5">
        <v>4</v>
      </c>
      <c r="B5">
        <v>0.89</v>
      </c>
      <c r="C5">
        <v>28.76</v>
      </c>
      <c r="D5">
        <v>25.21</v>
      </c>
      <c r="E5">
        <f t="shared" si="0"/>
        <v>18.286666666666665</v>
      </c>
      <c r="F5" t="s">
        <v>6</v>
      </c>
      <c r="G5" s="1">
        <f>6.26*30000*0.5</f>
        <v>93900</v>
      </c>
      <c r="H5">
        <f>7.9*30000*0.5</f>
        <v>118500</v>
      </c>
      <c r="I5">
        <f>7.5*30000*0.5</f>
        <v>112500</v>
      </c>
      <c r="J5">
        <f t="shared" si="1"/>
        <v>108300</v>
      </c>
    </row>
    <row r="6" spans="1:10" x14ac:dyDescent="0.35">
      <c r="A6">
        <v>5</v>
      </c>
      <c r="B6">
        <v>10.59</v>
      </c>
      <c r="C6">
        <v>42.78</v>
      </c>
      <c r="D6">
        <v>12.99</v>
      </c>
      <c r="E6">
        <f t="shared" si="0"/>
        <v>22.12</v>
      </c>
      <c r="F6" t="s">
        <v>6</v>
      </c>
      <c r="G6" s="1">
        <f>6.45*30000*0.5</f>
        <v>96750</v>
      </c>
      <c r="H6">
        <f>6.48*30000*0.5</f>
        <v>97200</v>
      </c>
      <c r="I6">
        <f>7.75*30000*0.5</f>
        <v>116250</v>
      </c>
      <c r="J6">
        <f t="shared" si="1"/>
        <v>103400</v>
      </c>
    </row>
    <row r="7" spans="1:10" x14ac:dyDescent="0.35">
      <c r="A7">
        <v>6</v>
      </c>
      <c r="B7">
        <v>4.79</v>
      </c>
      <c r="C7">
        <v>32.42</v>
      </c>
      <c r="D7">
        <v>30.96</v>
      </c>
      <c r="E7">
        <f t="shared" si="0"/>
        <v>22.723333333333333</v>
      </c>
      <c r="F7" t="s">
        <v>6</v>
      </c>
      <c r="G7">
        <f>6.45*30000*0.5</f>
        <v>96750</v>
      </c>
      <c r="H7">
        <f>7.8*30000*0.5</f>
        <v>117000</v>
      </c>
      <c r="I7">
        <f>7.48*30000*0.5</f>
        <v>112200</v>
      </c>
      <c r="J7">
        <f t="shared" si="1"/>
        <v>108650</v>
      </c>
    </row>
    <row r="8" spans="1:10" x14ac:dyDescent="0.35">
      <c r="A8">
        <v>7</v>
      </c>
      <c r="B8">
        <v>56.17</v>
      </c>
      <c r="C8">
        <v>68.78</v>
      </c>
      <c r="D8">
        <v>31.85</v>
      </c>
      <c r="E8">
        <f t="shared" si="0"/>
        <v>52.266666666666673</v>
      </c>
      <c r="F8" t="s">
        <v>6</v>
      </c>
      <c r="G8">
        <f>4.7*30000*0.5</f>
        <v>70500</v>
      </c>
      <c r="H8">
        <f>5.05*30000*0.5</f>
        <v>75750</v>
      </c>
      <c r="I8">
        <f>7.87*30000*0.5</f>
        <v>118050</v>
      </c>
      <c r="J8">
        <f t="shared" si="1"/>
        <v>88100</v>
      </c>
    </row>
    <row r="9" spans="1:10" x14ac:dyDescent="0.35">
      <c r="A9">
        <v>8</v>
      </c>
      <c r="B9">
        <v>34.9</v>
      </c>
      <c r="C9">
        <v>54.11</v>
      </c>
      <c r="D9">
        <v>34.44</v>
      </c>
      <c r="E9">
        <f t="shared" si="0"/>
        <v>41.15</v>
      </c>
      <c r="F9" t="s">
        <v>6</v>
      </c>
      <c r="G9">
        <f>6.07*30000*0.5</f>
        <v>91050</v>
      </c>
      <c r="H9">
        <f>6.46*30000*0.5</f>
        <v>96900</v>
      </c>
      <c r="I9">
        <f>6.94*30000*0.5</f>
        <v>104100</v>
      </c>
      <c r="J9">
        <f t="shared" si="1"/>
        <v>97350</v>
      </c>
    </row>
    <row r="10" spans="1:10" x14ac:dyDescent="0.35">
      <c r="A10">
        <v>9</v>
      </c>
      <c r="B10">
        <v>36.450000000000003</v>
      </c>
      <c r="C10">
        <v>40.770000000000003</v>
      </c>
      <c r="D10">
        <v>44.83</v>
      </c>
      <c r="E10">
        <f t="shared" si="0"/>
        <v>40.68333333333333</v>
      </c>
      <c r="F10" t="s">
        <v>6</v>
      </c>
      <c r="G10" s="1">
        <f>5.04*30000*0.5</f>
        <v>75600</v>
      </c>
      <c r="H10">
        <f>4.7*30000*0.5</f>
        <v>70500</v>
      </c>
      <c r="I10">
        <f>6.02*30000*0.5</f>
        <v>90300</v>
      </c>
      <c r="J10">
        <f t="shared" si="1"/>
        <v>78800</v>
      </c>
    </row>
    <row r="11" spans="1:10" x14ac:dyDescent="0.35">
      <c r="A11">
        <v>10</v>
      </c>
      <c r="B11">
        <v>33.26</v>
      </c>
      <c r="C11">
        <v>61.5</v>
      </c>
      <c r="D11">
        <v>51.19</v>
      </c>
      <c r="E11">
        <f t="shared" si="0"/>
        <v>48.65</v>
      </c>
      <c r="F11" t="s">
        <v>6</v>
      </c>
      <c r="G11" s="1">
        <f>4*30000*0.5</f>
        <v>60000</v>
      </c>
      <c r="H11">
        <f>2.94*30000*0.5</f>
        <v>44100</v>
      </c>
      <c r="I11">
        <f>5.09*30000*0.5</f>
        <v>76350</v>
      </c>
      <c r="J11">
        <f t="shared" si="1"/>
        <v>60150</v>
      </c>
    </row>
    <row r="12" spans="1:10" x14ac:dyDescent="0.35">
      <c r="A12">
        <v>11</v>
      </c>
      <c r="B12">
        <v>36.93</v>
      </c>
      <c r="C12">
        <v>130.25</v>
      </c>
      <c r="D12">
        <v>56.25</v>
      </c>
      <c r="E12">
        <f t="shared" si="0"/>
        <v>74.476666666666674</v>
      </c>
      <c r="F12" t="s">
        <v>6</v>
      </c>
      <c r="G12" s="1">
        <f>2.67*30000*0.5</f>
        <v>40050</v>
      </c>
      <c r="H12">
        <f>1.18*30000*0.5</f>
        <v>17700</v>
      </c>
      <c r="I12">
        <f>4.16*30000*0.5</f>
        <v>62400</v>
      </c>
      <c r="J12">
        <f t="shared" si="1"/>
        <v>40050</v>
      </c>
    </row>
    <row r="13" spans="1:10" x14ac:dyDescent="0.35">
      <c r="A13">
        <v>12</v>
      </c>
      <c r="B13">
        <v>47.38</v>
      </c>
      <c r="C13">
        <v>104.72</v>
      </c>
      <c r="D13">
        <v>13.67</v>
      </c>
      <c r="E13">
        <f t="shared" si="0"/>
        <v>55.256666666666661</v>
      </c>
      <c r="F13" t="s">
        <v>6</v>
      </c>
      <c r="G13" s="1">
        <f>1.78*30000*0.5</f>
        <v>26700</v>
      </c>
      <c r="H13">
        <f>0.88*30000*0.5</f>
        <v>13200</v>
      </c>
      <c r="I13">
        <f>3.54*30000*0.5</f>
        <v>53100</v>
      </c>
      <c r="J13">
        <f t="shared" si="1"/>
        <v>31000</v>
      </c>
    </row>
    <row r="14" spans="1:10" x14ac:dyDescent="0.35">
      <c r="A14">
        <v>13</v>
      </c>
      <c r="B14">
        <v>88.27</v>
      </c>
      <c r="C14">
        <v>67.23</v>
      </c>
      <c r="D14">
        <v>29.71</v>
      </c>
      <c r="E14">
        <f t="shared" si="0"/>
        <v>61.736666666666672</v>
      </c>
      <c r="F14" t="s">
        <v>6</v>
      </c>
      <c r="G14">
        <f>0.9*30000*0.5</f>
        <v>13500</v>
      </c>
      <c r="H14">
        <f>0.87*30000*0.5</f>
        <v>13050</v>
      </c>
      <c r="I14">
        <f>2.92*30000*0.5</f>
        <v>43800</v>
      </c>
      <c r="J14">
        <f t="shared" si="1"/>
        <v>23450</v>
      </c>
    </row>
    <row r="15" spans="1:10" x14ac:dyDescent="0.35">
      <c r="A15">
        <v>14</v>
      </c>
      <c r="B15">
        <v>99.13</v>
      </c>
      <c r="C15">
        <v>60.14</v>
      </c>
      <c r="D15">
        <v>56.62</v>
      </c>
      <c r="E15">
        <f t="shared" si="0"/>
        <v>71.963333333333324</v>
      </c>
      <c r="F15" t="s">
        <v>6</v>
      </c>
      <c r="G15">
        <f>0.69*30000*0.5</f>
        <v>10350</v>
      </c>
      <c r="H15">
        <f>0.92*30000*0.5</f>
        <v>13800</v>
      </c>
      <c r="I15">
        <f>2.3*30000*0.5</f>
        <v>34500</v>
      </c>
      <c r="J15">
        <f t="shared" si="1"/>
        <v>19550</v>
      </c>
    </row>
    <row r="16" spans="1:10" x14ac:dyDescent="0.35">
      <c r="A16">
        <v>15</v>
      </c>
      <c r="B16">
        <v>119.82</v>
      </c>
      <c r="C16">
        <v>84.75</v>
      </c>
      <c r="D16">
        <v>3.52</v>
      </c>
      <c r="E16">
        <f t="shared" si="0"/>
        <v>69.36333333333333</v>
      </c>
      <c r="F16" t="s">
        <v>6</v>
      </c>
      <c r="G16">
        <f>0.44*30000*0.5</f>
        <v>6600</v>
      </c>
      <c r="H16">
        <f>0.59*30000*0.5</f>
        <v>8850</v>
      </c>
      <c r="I16">
        <f>1.83*30000*0.5</f>
        <v>27450</v>
      </c>
      <c r="J16">
        <f t="shared" si="1"/>
        <v>14300</v>
      </c>
    </row>
    <row r="17" spans="1:10" x14ac:dyDescent="0.35">
      <c r="A17">
        <v>1</v>
      </c>
      <c r="B17">
        <v>28.82</v>
      </c>
      <c r="C17">
        <v>0.25</v>
      </c>
      <c r="D17">
        <v>0.46</v>
      </c>
      <c r="E17">
        <f t="shared" si="0"/>
        <v>9.8433333333333337</v>
      </c>
      <c r="F17" t="s">
        <v>7</v>
      </c>
      <c r="G17">
        <f>4.28*30000*0.5</f>
        <v>64200.000000000007</v>
      </c>
      <c r="H17">
        <f>8.9*30000*0.5</f>
        <v>133500</v>
      </c>
      <c r="I17">
        <f>4.34*30000*0.5</f>
        <v>65100</v>
      </c>
      <c r="J17">
        <f t="shared" si="1"/>
        <v>87600</v>
      </c>
    </row>
    <row r="18" spans="1:10" x14ac:dyDescent="0.35">
      <c r="A18">
        <v>2</v>
      </c>
      <c r="B18">
        <v>15.66</v>
      </c>
      <c r="C18">
        <v>5.03</v>
      </c>
      <c r="D18">
        <v>3.61</v>
      </c>
      <c r="E18">
        <f t="shared" si="0"/>
        <v>8.1</v>
      </c>
      <c r="F18" t="s">
        <v>7</v>
      </c>
      <c r="G18">
        <f>8.6*30000*0.5</f>
        <v>129000</v>
      </c>
      <c r="H18">
        <f>8.06*30000*0.5</f>
        <v>120900.00000000001</v>
      </c>
      <c r="I18">
        <f>6.42*30000*0.5</f>
        <v>96300</v>
      </c>
      <c r="J18">
        <f t="shared" si="1"/>
        <v>115400</v>
      </c>
    </row>
    <row r="19" spans="1:10" x14ac:dyDescent="0.35">
      <c r="A19">
        <v>3</v>
      </c>
      <c r="B19">
        <v>23.54</v>
      </c>
      <c r="C19">
        <v>20.239999999999998</v>
      </c>
      <c r="D19">
        <v>12.73</v>
      </c>
      <c r="E19">
        <f t="shared" si="0"/>
        <v>18.83666666666667</v>
      </c>
      <c r="F19" t="s">
        <v>7</v>
      </c>
      <c r="G19">
        <f>6.62*30000*0.5</f>
        <v>99300</v>
      </c>
      <c r="H19">
        <f>6.27*30000*0.5</f>
        <v>94050</v>
      </c>
      <c r="I19">
        <f>8.42*30000*0.5</f>
        <v>126300</v>
      </c>
      <c r="J19">
        <f t="shared" si="1"/>
        <v>106550</v>
      </c>
    </row>
    <row r="20" spans="1:10" x14ac:dyDescent="0.35">
      <c r="A20">
        <v>4</v>
      </c>
      <c r="B20">
        <v>41.99</v>
      </c>
      <c r="C20">
        <v>12.34</v>
      </c>
      <c r="D20">
        <v>21.26</v>
      </c>
      <c r="E20">
        <f t="shared" si="0"/>
        <v>25.196666666666669</v>
      </c>
      <c r="F20" t="s">
        <v>7</v>
      </c>
      <c r="G20">
        <f>5.8*30000*0.5</f>
        <v>87000</v>
      </c>
      <c r="H20">
        <f>7.68*30000*0.5</f>
        <v>115200</v>
      </c>
      <c r="I20">
        <f>8.7*30000*0.5</f>
        <v>130499.99999999999</v>
      </c>
      <c r="J20">
        <f t="shared" si="1"/>
        <v>110900</v>
      </c>
    </row>
    <row r="21" spans="1:10" x14ac:dyDescent="0.35">
      <c r="A21">
        <v>5</v>
      </c>
      <c r="B21">
        <v>36.26</v>
      </c>
      <c r="C21">
        <v>1.32</v>
      </c>
      <c r="D21">
        <v>39.85</v>
      </c>
      <c r="E21">
        <f t="shared" si="0"/>
        <v>25.810000000000002</v>
      </c>
      <c r="F21" t="s">
        <v>7</v>
      </c>
      <c r="G21">
        <f>5.46*30000*0.5</f>
        <v>81900</v>
      </c>
      <c r="H21">
        <f>7.28*30000*0.5</f>
        <v>109200</v>
      </c>
      <c r="I21">
        <f>6.05*30000*0.5</f>
        <v>90750</v>
      </c>
      <c r="J21">
        <f t="shared" si="1"/>
        <v>93950</v>
      </c>
    </row>
    <row r="22" spans="1:10" x14ac:dyDescent="0.35">
      <c r="A22">
        <v>6</v>
      </c>
      <c r="B22">
        <v>11.31</v>
      </c>
      <c r="C22">
        <v>1.59</v>
      </c>
      <c r="D22">
        <v>45.2</v>
      </c>
      <c r="E22">
        <f t="shared" si="0"/>
        <v>19.366666666666667</v>
      </c>
      <c r="F22" t="s">
        <v>7</v>
      </c>
      <c r="G22">
        <f>3.82*30000*0.5</f>
        <v>57300</v>
      </c>
      <c r="H22">
        <f>6.88*30000*0.5</f>
        <v>103200</v>
      </c>
      <c r="I22">
        <f>5.1*30000*0.5</f>
        <v>76500</v>
      </c>
      <c r="J22">
        <f t="shared" si="1"/>
        <v>79000</v>
      </c>
    </row>
    <row r="23" spans="1:10" x14ac:dyDescent="0.35">
      <c r="A23">
        <v>7</v>
      </c>
      <c r="B23">
        <v>54.09</v>
      </c>
      <c r="C23">
        <v>28.67</v>
      </c>
      <c r="D23">
        <v>27.29</v>
      </c>
      <c r="E23">
        <f t="shared" si="0"/>
        <v>36.683333333333337</v>
      </c>
      <c r="F23" t="s">
        <v>7</v>
      </c>
      <c r="G23">
        <f>2.19*30000*0.5</f>
        <v>32850</v>
      </c>
      <c r="H23">
        <f>6.48*30000*0.5</f>
        <v>97200</v>
      </c>
      <c r="I23">
        <f>5.7*30000*0.5</f>
        <v>85500</v>
      </c>
      <c r="J23">
        <f t="shared" si="1"/>
        <v>71850</v>
      </c>
    </row>
    <row r="24" spans="1:10" x14ac:dyDescent="0.35">
      <c r="A24">
        <v>8</v>
      </c>
      <c r="B24">
        <v>43.14</v>
      </c>
      <c r="C24">
        <v>30.24</v>
      </c>
      <c r="D24">
        <v>90.38</v>
      </c>
      <c r="E24">
        <f t="shared" si="0"/>
        <v>54.586666666666666</v>
      </c>
      <c r="F24" t="s">
        <v>7</v>
      </c>
      <c r="G24">
        <f>4.84*30000*0.5</f>
        <v>72600</v>
      </c>
      <c r="H24">
        <f>6.19*30000*0.5</f>
        <v>92850</v>
      </c>
      <c r="I24">
        <f>2.39*30000*0.5</f>
        <v>35850</v>
      </c>
      <c r="J24">
        <f t="shared" si="1"/>
        <v>67100</v>
      </c>
    </row>
    <row r="25" spans="1:10" x14ac:dyDescent="0.35">
      <c r="A25">
        <v>9</v>
      </c>
      <c r="B25">
        <v>52.07</v>
      </c>
      <c r="C25">
        <v>47.29</v>
      </c>
      <c r="D25">
        <v>60.27</v>
      </c>
      <c r="E25">
        <f t="shared" si="0"/>
        <v>53.21</v>
      </c>
      <c r="F25" t="s">
        <v>7</v>
      </c>
      <c r="G25">
        <f>4.06*30000*0.5</f>
        <v>60899.999999999993</v>
      </c>
      <c r="H25">
        <f>4.37*30000*0.5</f>
        <v>65550</v>
      </c>
      <c r="I25">
        <f>3.44*30000*0.5</f>
        <v>51600</v>
      </c>
      <c r="J25">
        <f t="shared" si="1"/>
        <v>59350</v>
      </c>
    </row>
    <row r="26" spans="1:10" x14ac:dyDescent="0.35">
      <c r="A26">
        <v>10</v>
      </c>
      <c r="B26">
        <v>41.33</v>
      </c>
      <c r="C26">
        <v>59.71</v>
      </c>
      <c r="D26">
        <v>60.7</v>
      </c>
      <c r="E26">
        <f t="shared" si="0"/>
        <v>53.913333333333334</v>
      </c>
      <c r="F26" t="s">
        <v>7</v>
      </c>
      <c r="G26">
        <f>3.77*30000*0.5</f>
        <v>56550</v>
      </c>
      <c r="H26">
        <f>4.06*30000*0.5</f>
        <v>60899.999999999993</v>
      </c>
      <c r="I26">
        <f>2.79*30000*0.5</f>
        <v>41850</v>
      </c>
      <c r="J26">
        <f t="shared" si="1"/>
        <v>53100</v>
      </c>
    </row>
    <row r="27" spans="1:10" x14ac:dyDescent="0.35">
      <c r="A27">
        <v>11</v>
      </c>
      <c r="B27">
        <v>44.55</v>
      </c>
      <c r="C27">
        <v>64.45</v>
      </c>
      <c r="D27">
        <v>120.86</v>
      </c>
      <c r="E27">
        <f t="shared" si="0"/>
        <v>76.62</v>
      </c>
      <c r="F27" t="s">
        <v>7</v>
      </c>
      <c r="G27">
        <f>3.17*30000*0.5</f>
        <v>47550</v>
      </c>
      <c r="H27">
        <f>3.76*30000*0.5</f>
        <v>56400</v>
      </c>
      <c r="I27">
        <f>2.15*30000*0.5</f>
        <v>32250</v>
      </c>
      <c r="J27">
        <f t="shared" si="1"/>
        <v>45400</v>
      </c>
    </row>
    <row r="28" spans="1:10" x14ac:dyDescent="0.35">
      <c r="A28">
        <v>12</v>
      </c>
      <c r="B28">
        <v>44.58</v>
      </c>
      <c r="C28">
        <v>27.23</v>
      </c>
      <c r="D28">
        <v>109.33</v>
      </c>
      <c r="E28">
        <f t="shared" si="0"/>
        <v>60.379999999999995</v>
      </c>
      <c r="F28" t="s">
        <v>7</v>
      </c>
      <c r="G28">
        <f>2.5*30000*0.5</f>
        <v>37500</v>
      </c>
      <c r="H28">
        <f>3.45*30000*0.5</f>
        <v>51750</v>
      </c>
      <c r="I28">
        <f>1.5*30000*0.5</f>
        <v>22500</v>
      </c>
      <c r="J28">
        <f t="shared" si="1"/>
        <v>37250</v>
      </c>
    </row>
    <row r="29" spans="1:10" x14ac:dyDescent="0.35">
      <c r="A29">
        <v>13</v>
      </c>
      <c r="B29">
        <v>57.11</v>
      </c>
      <c r="C29">
        <v>58.25</v>
      </c>
      <c r="D29">
        <v>60.27</v>
      </c>
      <c r="E29">
        <f t="shared" si="0"/>
        <v>58.543333333333329</v>
      </c>
      <c r="F29" t="s">
        <v>7</v>
      </c>
      <c r="G29">
        <f>2.1*30000*0.5</f>
        <v>31500</v>
      </c>
      <c r="H29">
        <f>3.15*30000*0.5</f>
        <v>47250</v>
      </c>
      <c r="I29">
        <f>1.82*30000*0.5</f>
        <v>27300</v>
      </c>
      <c r="J29">
        <f t="shared" si="1"/>
        <v>35350</v>
      </c>
    </row>
    <row r="30" spans="1:10" x14ac:dyDescent="0.35">
      <c r="A30">
        <v>14</v>
      </c>
      <c r="B30">
        <v>65.14</v>
      </c>
      <c r="C30">
        <v>74.62</v>
      </c>
      <c r="D30">
        <v>69.22</v>
      </c>
      <c r="E30">
        <f t="shared" si="0"/>
        <v>69.66</v>
      </c>
      <c r="F30" t="s">
        <v>7</v>
      </c>
      <c r="G30">
        <f>1.6*30000*0.5</f>
        <v>24000</v>
      </c>
      <c r="H30">
        <f>2.84*30000*0.5</f>
        <v>42600</v>
      </c>
      <c r="I30">
        <f>1.39*30000*0.5</f>
        <v>20850</v>
      </c>
      <c r="J30">
        <f t="shared" si="1"/>
        <v>29150</v>
      </c>
    </row>
    <row r="31" spans="1:10" x14ac:dyDescent="0.35">
      <c r="A31">
        <v>15</v>
      </c>
      <c r="B31">
        <v>40.01</v>
      </c>
      <c r="C31">
        <v>71.540000000000006</v>
      </c>
      <c r="D31">
        <v>76.099999999999994</v>
      </c>
      <c r="E31">
        <f t="shared" si="0"/>
        <v>62.550000000000004</v>
      </c>
      <c r="F31" t="s">
        <v>7</v>
      </c>
      <c r="G31">
        <f>2.15*30000*0.5</f>
        <v>32250</v>
      </c>
      <c r="H31">
        <f>2.16*30000*0.5</f>
        <v>32400.000000000004</v>
      </c>
      <c r="I31">
        <f>0.82*30000*0.5</f>
        <v>12300</v>
      </c>
      <c r="J31">
        <f t="shared" si="1"/>
        <v>25650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UIA</dc:creator>
  <cp:lastModifiedBy>karianne billing</cp:lastModifiedBy>
  <dcterms:created xsi:type="dcterms:W3CDTF">2025-01-09T08:39:46Z</dcterms:created>
  <dcterms:modified xsi:type="dcterms:W3CDTF">2025-04-02T12:01:52Z</dcterms:modified>
</cp:coreProperties>
</file>