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s\blokus\"/>
    </mc:Choice>
  </mc:AlternateContent>
  <bookViews>
    <workbookView xWindow="0" yWindow="0" windowWidth="28800" windowHeight="10875"/>
  </bookViews>
  <sheets>
    <sheet name="Itérations" sheetId="1" r:id="rId1"/>
    <sheet name="Sprint 7" sheetId="2" r:id="rId2"/>
  </sheets>
  <definedNames>
    <definedName name="_xlchart.v1.0" hidden="1">'Sprint 7'!$B$1</definedName>
    <definedName name="_xlchart.v1.1" hidden="1">'Sprint 7'!$B$2:$B$8</definedName>
    <definedName name="_xlchart.v1.2" hidden="1">'Sprint 7'!$C$1</definedName>
    <definedName name="_xlchart.v1.3" hidden="1">'Sprint 7'!$C$2:$C$8</definedName>
    <definedName name="_xlchart.v1.4" hidden="1">'Sprint 7'!$B$1</definedName>
    <definedName name="_xlchart.v1.5" hidden="1">'Sprint 7'!$B$4:$B$12</definedName>
    <definedName name="_xlchart.v1.6" hidden="1">'Sprint 7'!$C$1</definedName>
    <definedName name="_xlchart.v1.7" hidden="1">'Sprint 7'!$C$4:$C$12</definedName>
  </definedNames>
  <calcPr calcId="162913"/>
</workbook>
</file>

<file path=xl/calcChain.xml><?xml version="1.0" encoding="utf-8"?>
<calcChain xmlns="http://schemas.openxmlformats.org/spreadsheetml/2006/main">
  <c r="F2" i="2" l="1"/>
  <c r="E7" i="2"/>
  <c r="E6" i="2"/>
  <c r="E5" i="2"/>
  <c r="E4" i="2"/>
  <c r="E3" i="2"/>
  <c r="E2" i="2"/>
  <c r="F7" i="2"/>
  <c r="C4" i="2"/>
  <c r="F4" i="2"/>
  <c r="C5" i="2"/>
  <c r="C7" i="2"/>
  <c r="C6" i="2"/>
  <c r="C2" i="2"/>
  <c r="C3" i="2"/>
  <c r="L15" i="1"/>
  <c r="L14" i="1"/>
  <c r="L13" i="1"/>
  <c r="L12" i="1"/>
  <c r="C78" i="1"/>
  <c r="C77" i="1"/>
  <c r="C75" i="1"/>
  <c r="M13" i="1"/>
  <c r="M12" i="1"/>
  <c r="E75" i="1"/>
  <c r="D75" i="1"/>
  <c r="F50" i="1"/>
  <c r="F51" i="1"/>
  <c r="F52" i="1"/>
  <c r="F53" i="1"/>
  <c r="F54" i="1"/>
  <c r="F49" i="1"/>
  <c r="G49" i="1"/>
  <c r="G50" i="1"/>
  <c r="G51" i="1"/>
  <c r="G52" i="1"/>
  <c r="G53" i="1"/>
  <c r="G54" i="1"/>
  <c r="E50" i="1"/>
  <c r="E51" i="1"/>
  <c r="E52" i="1"/>
  <c r="E53" i="1"/>
  <c r="E54" i="1"/>
  <c r="E49" i="1"/>
  <c r="F46" i="1"/>
  <c r="G46" i="1"/>
  <c r="G45" i="1"/>
  <c r="F45" i="1"/>
  <c r="E46" i="1"/>
  <c r="E45" i="1"/>
  <c r="L10" i="1" l="1"/>
  <c r="L11" i="1"/>
  <c r="L9" i="1"/>
  <c r="C42" i="1"/>
  <c r="L8" i="1" l="1"/>
  <c r="L7" i="1"/>
  <c r="F23" i="1"/>
  <c r="G23" i="1"/>
  <c r="F24" i="1"/>
  <c r="G24" i="1"/>
  <c r="F25" i="1"/>
  <c r="G25" i="1"/>
  <c r="F26" i="1"/>
  <c r="G26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F14" i="1"/>
  <c r="G14" i="1"/>
  <c r="E14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E7" i="1"/>
  <c r="F7" i="1"/>
  <c r="G7" i="1"/>
  <c r="D7" i="1"/>
  <c r="M8" i="1" l="1"/>
  <c r="M10" i="1"/>
  <c r="M11" i="1" s="1"/>
  <c r="D42" i="1"/>
  <c r="M9" i="1"/>
  <c r="F42" i="1"/>
  <c r="E42" i="1"/>
  <c r="M7" i="1"/>
  <c r="G42" i="1"/>
</calcChain>
</file>

<file path=xl/sharedStrings.xml><?xml version="1.0" encoding="utf-8"?>
<sst xmlns="http://schemas.openxmlformats.org/spreadsheetml/2006/main" count="79" uniqueCount="71">
  <si>
    <t>Total Carte</t>
  </si>
  <si>
    <t>Date</t>
  </si>
  <si>
    <t>Total</t>
  </si>
  <si>
    <t>Sous-total</t>
  </si>
  <si>
    <t>Iteration 1</t>
  </si>
  <si>
    <t>Iteration 2</t>
  </si>
  <si>
    <t>Iteration 3</t>
  </si>
  <si>
    <t>Iteration 4</t>
  </si>
  <si>
    <t>Nom carte</t>
  </si>
  <si>
    <t>Vue inventaire</t>
  </si>
  <si>
    <t>Vue bouton retourner</t>
  </si>
  <si>
    <t>Squelette vue</t>
  </si>
  <si>
    <t>Vue bouton contrôle</t>
  </si>
  <si>
    <t>Model et Test dimension Plateau</t>
  </si>
  <si>
    <t>Helper Color_v</t>
  </si>
  <si>
    <t>Vue joueur courant</t>
  </si>
  <si>
    <t>Game stats vue</t>
  </si>
  <si>
    <t>Vue Grille</t>
  </si>
  <si>
    <t>Model et Test inventaire</t>
  </si>
  <si>
    <t>Controleur image inventaire</t>
  </si>
  <si>
    <t>fenetre squelette mvc</t>
  </si>
  <si>
    <t>Model joueur</t>
  </si>
  <si>
    <t>Controleur bouton piece</t>
  </si>
  <si>
    <t>Controleur bouton tourner piece</t>
  </si>
  <si>
    <t>Vue overviewPiece</t>
  </si>
  <si>
    <t>controleur accueil</t>
  </si>
  <si>
    <t>Vue accueil</t>
  </si>
  <si>
    <t>Controleur bouton abandonner</t>
  </si>
  <si>
    <t>Controleur grille v1</t>
  </si>
  <si>
    <t>Controleur grille previsualisation</t>
  </si>
  <si>
    <t>Musique</t>
  </si>
  <si>
    <t>Controleur gameStat</t>
  </si>
  <si>
    <t>Sprint 1</t>
  </si>
  <si>
    <t>Sprint 2</t>
  </si>
  <si>
    <t>Sprint 3</t>
  </si>
  <si>
    <t>Sprint 4</t>
  </si>
  <si>
    <t>Sprint 5</t>
  </si>
  <si>
    <t>Srpint 6</t>
  </si>
  <si>
    <t>Refonte modèle MVC</t>
  </si>
  <si>
    <t>Correction bug affichage score</t>
  </si>
  <si>
    <t>sous total Release 1</t>
  </si>
  <si>
    <t>sous total Relase 2</t>
  </si>
  <si>
    <t>Serveur pour chaque partie de X personnes selon le mode de jeu</t>
  </si>
  <si>
    <t>Recevoir envoyer les données (serveur</t>
  </si>
  <si>
    <t>Recevoir envoyer les données (client</t>
  </si>
  <si>
    <t>Gérer le blokus en fonction de la reception des données</t>
  </si>
  <si>
    <t>Implémenter les modes de jeu avec le jeu actuel comme model</t>
  </si>
  <si>
    <t>Mode coopération</t>
  </si>
  <si>
    <t>mode 2vs2</t>
  </si>
  <si>
    <t>mode 1vs1</t>
  </si>
  <si>
    <t>Créer l'IA (facile)</t>
  </si>
  <si>
    <t>Améliorer l'IA</t>
  </si>
  <si>
    <t>Sauvegarder la partie dans fichier</t>
  </si>
  <si>
    <t>Relancer une nouvelle partie</t>
  </si>
  <si>
    <t>Srpint 7</t>
  </si>
  <si>
    <t>Sprint 8</t>
  </si>
  <si>
    <t>Sprint 9</t>
  </si>
  <si>
    <t>Gérer la déconnexion des joueurs</t>
  </si>
  <si>
    <t>Positionner premiere piece dans un coin</t>
  </si>
  <si>
    <t>Classement score</t>
  </si>
  <si>
    <t>Pouvoir charger une partie sauvegardée</t>
  </si>
  <si>
    <t>Acceuil</t>
  </si>
  <si>
    <t>Menu</t>
  </si>
  <si>
    <t>Positionner piece mirroir</t>
  </si>
  <si>
    <t>Total optimal</t>
  </si>
  <si>
    <t>Total release</t>
  </si>
  <si>
    <t>Opération</t>
  </si>
  <si>
    <t>Points</t>
  </si>
  <si>
    <t>Jour complété</t>
  </si>
  <si>
    <t>Jour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</si>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</sst>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523701642255981E-2"/>
          <c:y val="9.401774397972118E-2"/>
          <c:w val="0.94246597290117751"/>
          <c:h val="0.78919293833517956"/>
        </c:manualLayout>
      </c:layout>
      <c:lineChart>
        <c:grouping val="standard"/>
        <c:varyColors val="0"/>
        <c:ser>
          <c:idx val="0"/>
          <c:order val="0"/>
          <c:tx>
            <c:strRef>
              <c:f>Itérations!$L$6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Itérations!$L$7:$L$15</c:f>
              <c:numCache>
                <c:formatCode>General</c:formatCode>
                <c:ptCount val="9"/>
                <c:pt idx="0">
                  <c:v>54</c:v>
                </c:pt>
                <c:pt idx="1">
                  <c:v>73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199</c:v>
                </c:pt>
                <c:pt idx="6">
                  <c:v>199</c:v>
                </c:pt>
                <c:pt idx="7">
                  <c:v>199</c:v>
                </c:pt>
                <c:pt idx="8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A-4498-8E42-8E8260AE17EF}"/>
            </c:ext>
          </c:extLst>
        </c:ser>
        <c:ser>
          <c:idx val="1"/>
          <c:order val="1"/>
          <c:tx>
            <c:strRef>
              <c:f>Itérations!$M$6</c:f>
              <c:strCache>
                <c:ptCount val="1"/>
                <c:pt idx="0">
                  <c:v>Sous-total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Courbe de tendance</c:nam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Itérations!$M$7:$M$15</c:f>
              <c:numCache>
                <c:formatCode>General</c:formatCode>
                <c:ptCount val="9"/>
                <c:pt idx="0">
                  <c:v>17</c:v>
                </c:pt>
                <c:pt idx="1">
                  <c:v>34</c:v>
                </c:pt>
                <c:pt idx="2">
                  <c:v>58</c:v>
                </c:pt>
                <c:pt idx="3">
                  <c:v>77</c:v>
                </c:pt>
                <c:pt idx="4">
                  <c:v>77</c:v>
                </c:pt>
                <c:pt idx="5">
                  <c:v>96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A-4498-8E42-8E8260AE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05808"/>
        <c:axId val="320306984"/>
      </c:lineChart>
      <c:catAx>
        <c:axId val="3203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306984"/>
        <c:crosses val="autoZero"/>
        <c:auto val="1"/>
        <c:lblAlgn val="ctr"/>
        <c:lblOffset val="100"/>
        <c:noMultiLvlLbl val="0"/>
      </c:catAx>
      <c:valAx>
        <c:axId val="3203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3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7'!$F$1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7'!$E$2:$E$7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</c:numCache>
            </c:numRef>
          </c:xVal>
          <c:yVal>
            <c:numRef>
              <c:f>'Sprint 7'!$F$2:$F$7</c:f>
              <c:numCache>
                <c:formatCode>General</c:formatCode>
                <c:ptCount val="6"/>
                <c:pt idx="0">
                  <c:v>27</c:v>
                </c:pt>
                <c:pt idx="1">
                  <c:v>25</c:v>
                </c:pt>
                <c:pt idx="2">
                  <c:v>22</c:v>
                </c:pt>
                <c:pt idx="3">
                  <c:v>12</c:v>
                </c:pt>
                <c:pt idx="4">
                  <c:v>7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3-4E8F-AB36-E3297723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18704"/>
        <c:axId val="409721328"/>
      </c:scatterChart>
      <c:valAx>
        <c:axId val="4097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721328"/>
        <c:crosses val="autoZero"/>
        <c:crossBetween val="midCat"/>
      </c:valAx>
      <c:valAx>
        <c:axId val="409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7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78842</xdr:colOff>
      <xdr:row>18</xdr:row>
      <xdr:rowOff>44824</xdr:rowOff>
    </xdr:from>
    <xdr:to>
      <xdr:col>20</xdr:col>
      <xdr:colOff>422461</xdr:colOff>
      <xdr:row>44</xdr:row>
      <xdr:rowOff>101974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47625</xdr:rowOff>
    </xdr:from>
    <xdr:to>
      <xdr:col>13</xdr:col>
      <xdr:colOff>333375</xdr:colOff>
      <xdr:row>14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78"/>
  <sheetViews>
    <sheetView tabSelected="1" zoomScale="70" zoomScaleNormal="70" workbookViewId="0">
      <selection activeCell="H4" sqref="H4"/>
    </sheetView>
  </sheetViews>
  <sheetFormatPr baseColWidth="10" defaultRowHeight="15" x14ac:dyDescent="0.25"/>
  <cols>
    <col min="1" max="1" width="11.42578125" customWidth="1"/>
    <col min="2" max="2" width="30.5703125" bestFit="1" customWidth="1"/>
    <col min="8" max="9" width="14.85546875" bestFit="1" customWidth="1"/>
  </cols>
  <sheetData>
    <row r="6" spans="2:13" x14ac:dyDescent="0.25">
      <c r="B6" t="s">
        <v>8</v>
      </c>
      <c r="C6" t="s">
        <v>0</v>
      </c>
      <c r="D6" t="s">
        <v>4</v>
      </c>
      <c r="E6" t="s">
        <v>5</v>
      </c>
      <c r="F6" t="s">
        <v>6</v>
      </c>
      <c r="G6" t="s">
        <v>7</v>
      </c>
      <c r="K6" t="s">
        <v>1</v>
      </c>
      <c r="L6" t="s">
        <v>2</v>
      </c>
      <c r="M6" t="s">
        <v>3</v>
      </c>
    </row>
    <row r="7" spans="2:13" x14ac:dyDescent="0.25">
      <c r="B7" t="s">
        <v>9</v>
      </c>
      <c r="C7">
        <v>4</v>
      </c>
      <c r="D7">
        <f>$C7</f>
        <v>4</v>
      </c>
      <c r="E7">
        <f t="shared" ref="E7:G11" si="0">$C7</f>
        <v>4</v>
      </c>
      <c r="F7">
        <f t="shared" si="0"/>
        <v>4</v>
      </c>
      <c r="G7">
        <f t="shared" si="0"/>
        <v>4</v>
      </c>
      <c r="K7" t="s">
        <v>32</v>
      </c>
      <c r="L7">
        <f>SUM(C$7:C$34)-C37-C38-C39-C40-C33-C34</f>
        <v>54</v>
      </c>
      <c r="M7">
        <f>SUM(D7:D34)</f>
        <v>17</v>
      </c>
    </row>
    <row r="8" spans="2:13" x14ac:dyDescent="0.25">
      <c r="B8" t="s">
        <v>13</v>
      </c>
      <c r="C8">
        <v>2</v>
      </c>
      <c r="D8">
        <f t="shared" ref="D8:D11" si="1">$C8</f>
        <v>2</v>
      </c>
      <c r="E8">
        <f t="shared" si="0"/>
        <v>2</v>
      </c>
      <c r="F8">
        <f t="shared" si="0"/>
        <v>2</v>
      </c>
      <c r="G8">
        <f t="shared" si="0"/>
        <v>2</v>
      </c>
      <c r="K8" t="s">
        <v>33</v>
      </c>
      <c r="L8">
        <f>SUM(C$7:C$34)-4</f>
        <v>73</v>
      </c>
      <c r="M8">
        <f>SUM(E7:E41)</f>
        <v>34</v>
      </c>
    </row>
    <row r="9" spans="2:13" x14ac:dyDescent="0.25">
      <c r="B9" t="s">
        <v>17</v>
      </c>
      <c r="C9">
        <v>3</v>
      </c>
      <c r="D9">
        <f t="shared" si="1"/>
        <v>3</v>
      </c>
      <c r="E9">
        <f t="shared" si="0"/>
        <v>3</v>
      </c>
      <c r="F9">
        <f t="shared" si="0"/>
        <v>3</v>
      </c>
      <c r="G9">
        <f t="shared" si="0"/>
        <v>3</v>
      </c>
      <c r="K9" t="s">
        <v>34</v>
      </c>
      <c r="L9">
        <f>SUM(C$7:C$40)</f>
        <v>88</v>
      </c>
      <c r="M9">
        <f>SUM(F7:F41)</f>
        <v>58</v>
      </c>
    </row>
    <row r="10" spans="2:13" x14ac:dyDescent="0.25">
      <c r="B10" s="3" t="s">
        <v>18</v>
      </c>
      <c r="C10">
        <v>6</v>
      </c>
      <c r="D10">
        <f t="shared" si="1"/>
        <v>6</v>
      </c>
      <c r="E10">
        <f t="shared" si="0"/>
        <v>6</v>
      </c>
      <c r="F10">
        <f t="shared" si="0"/>
        <v>6</v>
      </c>
      <c r="G10">
        <f t="shared" si="0"/>
        <v>6</v>
      </c>
      <c r="K10" t="s">
        <v>35</v>
      </c>
      <c r="L10">
        <f t="shared" ref="L10:L11" si="2">SUM(C$7:C$40)</f>
        <v>88</v>
      </c>
      <c r="M10">
        <f>SUM(G7:G34)</f>
        <v>77</v>
      </c>
    </row>
    <row r="11" spans="2:13" x14ac:dyDescent="0.25">
      <c r="B11" t="s">
        <v>20</v>
      </c>
      <c r="C11">
        <v>2</v>
      </c>
      <c r="D11">
        <f t="shared" si="1"/>
        <v>2</v>
      </c>
      <c r="E11">
        <f t="shared" si="0"/>
        <v>2</v>
      </c>
      <c r="F11">
        <f t="shared" si="0"/>
        <v>2</v>
      </c>
      <c r="G11">
        <f t="shared" si="0"/>
        <v>2</v>
      </c>
      <c r="K11" t="s">
        <v>36</v>
      </c>
      <c r="L11">
        <f t="shared" si="2"/>
        <v>88</v>
      </c>
      <c r="M11">
        <f>M10</f>
        <v>77</v>
      </c>
    </row>
    <row r="12" spans="2:13" x14ac:dyDescent="0.25">
      <c r="K12" t="s">
        <v>37</v>
      </c>
      <c r="L12">
        <f>C78</f>
        <v>199</v>
      </c>
      <c r="M12">
        <f>D75</f>
        <v>96</v>
      </c>
    </row>
    <row r="13" spans="2:13" x14ac:dyDescent="0.25">
      <c r="K13" t="s">
        <v>54</v>
      </c>
      <c r="L13">
        <f>C78</f>
        <v>199</v>
      </c>
      <c r="M13">
        <f>E75</f>
        <v>121</v>
      </c>
    </row>
    <row r="14" spans="2:13" x14ac:dyDescent="0.25">
      <c r="B14" t="s">
        <v>11</v>
      </c>
      <c r="C14">
        <v>4</v>
      </c>
      <c r="E14">
        <f>$C14</f>
        <v>4</v>
      </c>
      <c r="F14">
        <f t="shared" ref="F14:G19" si="3">$C14</f>
        <v>4</v>
      </c>
      <c r="G14">
        <f t="shared" si="3"/>
        <v>4</v>
      </c>
      <c r="K14" t="s">
        <v>55</v>
      </c>
      <c r="L14">
        <f>C78</f>
        <v>199</v>
      </c>
    </row>
    <row r="15" spans="2:13" x14ac:dyDescent="0.25">
      <c r="B15" t="s">
        <v>10</v>
      </c>
      <c r="C15">
        <v>2</v>
      </c>
      <c r="E15">
        <f t="shared" ref="E15:E19" si="4">$C15</f>
        <v>2</v>
      </c>
      <c r="F15">
        <f t="shared" si="3"/>
        <v>2</v>
      </c>
      <c r="G15">
        <f t="shared" si="3"/>
        <v>2</v>
      </c>
      <c r="K15" t="s">
        <v>56</v>
      </c>
      <c r="L15">
        <f>C78</f>
        <v>199</v>
      </c>
    </row>
    <row r="16" spans="2:13" x14ac:dyDescent="0.25">
      <c r="B16" t="s">
        <v>12</v>
      </c>
      <c r="C16">
        <v>2</v>
      </c>
      <c r="E16">
        <f t="shared" si="4"/>
        <v>2</v>
      </c>
      <c r="F16">
        <f t="shared" si="3"/>
        <v>2</v>
      </c>
      <c r="G16">
        <f t="shared" si="3"/>
        <v>2</v>
      </c>
    </row>
    <row r="17" spans="2:7" x14ac:dyDescent="0.25">
      <c r="B17" t="s">
        <v>14</v>
      </c>
      <c r="C17">
        <v>2</v>
      </c>
      <c r="E17">
        <f t="shared" si="4"/>
        <v>2</v>
      </c>
      <c r="F17">
        <f t="shared" si="3"/>
        <v>2</v>
      </c>
      <c r="G17">
        <f t="shared" si="3"/>
        <v>2</v>
      </c>
    </row>
    <row r="18" spans="2:7" x14ac:dyDescent="0.25">
      <c r="B18" s="3" t="s">
        <v>19</v>
      </c>
      <c r="C18">
        <v>5</v>
      </c>
      <c r="E18">
        <f t="shared" si="4"/>
        <v>5</v>
      </c>
      <c r="F18">
        <f t="shared" si="3"/>
        <v>5</v>
      </c>
      <c r="G18">
        <f t="shared" si="3"/>
        <v>5</v>
      </c>
    </row>
    <row r="19" spans="2:7" x14ac:dyDescent="0.25">
      <c r="B19" t="s">
        <v>21</v>
      </c>
      <c r="C19">
        <v>2</v>
      </c>
      <c r="E19">
        <f t="shared" si="4"/>
        <v>2</v>
      </c>
      <c r="F19">
        <f t="shared" si="3"/>
        <v>2</v>
      </c>
      <c r="G19">
        <f t="shared" si="3"/>
        <v>2</v>
      </c>
    </row>
    <row r="23" spans="2:7" x14ac:dyDescent="0.25">
      <c r="B23" t="s">
        <v>16</v>
      </c>
      <c r="C23">
        <v>4</v>
      </c>
      <c r="F23">
        <f t="shared" ref="F23:G26" si="5">$C23</f>
        <v>4</v>
      </c>
      <c r="G23">
        <f t="shared" si="5"/>
        <v>4</v>
      </c>
    </row>
    <row r="24" spans="2:7" x14ac:dyDescent="0.25">
      <c r="B24" s="3" t="s">
        <v>28</v>
      </c>
      <c r="C24">
        <v>8</v>
      </c>
      <c r="F24">
        <f t="shared" si="5"/>
        <v>8</v>
      </c>
      <c r="G24">
        <f t="shared" si="5"/>
        <v>8</v>
      </c>
    </row>
    <row r="25" spans="2:7" x14ac:dyDescent="0.25">
      <c r="B25" s="3" t="s">
        <v>22</v>
      </c>
      <c r="C25">
        <v>8</v>
      </c>
      <c r="F25">
        <f t="shared" si="5"/>
        <v>8</v>
      </c>
      <c r="G25">
        <f t="shared" si="5"/>
        <v>8</v>
      </c>
    </row>
    <row r="26" spans="2:7" x14ac:dyDescent="0.25">
      <c r="B26" t="s">
        <v>23</v>
      </c>
      <c r="C26">
        <v>4</v>
      </c>
      <c r="F26">
        <f t="shared" si="5"/>
        <v>4</v>
      </c>
      <c r="G26">
        <f t="shared" si="5"/>
        <v>4</v>
      </c>
    </row>
    <row r="31" spans="2:7" x14ac:dyDescent="0.25">
      <c r="B31" s="3" t="s">
        <v>24</v>
      </c>
      <c r="C31">
        <v>3</v>
      </c>
      <c r="G31">
        <v>3</v>
      </c>
    </row>
    <row r="32" spans="2:7" x14ac:dyDescent="0.25">
      <c r="B32" s="3" t="s">
        <v>27</v>
      </c>
      <c r="C32">
        <v>4</v>
      </c>
      <c r="G32">
        <v>4</v>
      </c>
    </row>
    <row r="33" spans="2:7" x14ac:dyDescent="0.25">
      <c r="B33" s="3" t="s">
        <v>29</v>
      </c>
      <c r="C33">
        <v>6</v>
      </c>
      <c r="G33">
        <v>6</v>
      </c>
    </row>
    <row r="34" spans="2:7" x14ac:dyDescent="0.25">
      <c r="B34" s="1" t="s">
        <v>30</v>
      </c>
      <c r="C34">
        <v>6</v>
      </c>
      <c r="G34">
        <v>6</v>
      </c>
    </row>
    <row r="35" spans="2:7" x14ac:dyDescent="0.25">
      <c r="B35" s="2"/>
    </row>
    <row r="36" spans="2:7" x14ac:dyDescent="0.25">
      <c r="B36" s="2"/>
    </row>
    <row r="37" spans="2:7" x14ac:dyDescent="0.25">
      <c r="B37" s="1" t="s">
        <v>31</v>
      </c>
      <c r="C37">
        <v>3</v>
      </c>
    </row>
    <row r="38" spans="2:7" x14ac:dyDescent="0.25">
      <c r="B38" s="1" t="s">
        <v>15</v>
      </c>
      <c r="C38">
        <v>2</v>
      </c>
    </row>
    <row r="39" spans="2:7" x14ac:dyDescent="0.25">
      <c r="B39" s="1" t="s">
        <v>25</v>
      </c>
      <c r="C39">
        <v>4</v>
      </c>
    </row>
    <row r="40" spans="2:7" x14ac:dyDescent="0.25">
      <c r="B40" s="1" t="s">
        <v>26</v>
      </c>
      <c r="C40">
        <v>2</v>
      </c>
    </row>
    <row r="42" spans="2:7" x14ac:dyDescent="0.25">
      <c r="B42" t="s">
        <v>40</v>
      </c>
      <c r="C42">
        <f>SUM(C7:C40)</f>
        <v>88</v>
      </c>
      <c r="D42">
        <f>SUM(D7:D34)</f>
        <v>17</v>
      </c>
      <c r="E42">
        <f>SUM(E7:E34)</f>
        <v>34</v>
      </c>
      <c r="F42">
        <f>SUM(F7:F34)</f>
        <v>58</v>
      </c>
      <c r="G42">
        <f>SUM(G7:G34)</f>
        <v>77</v>
      </c>
    </row>
    <row r="45" spans="2:7" x14ac:dyDescent="0.25">
      <c r="B45" t="s">
        <v>38</v>
      </c>
      <c r="C45">
        <v>6</v>
      </c>
      <c r="D45">
        <v>6</v>
      </c>
      <c r="E45">
        <f>C45</f>
        <v>6</v>
      </c>
      <c r="F45">
        <f>D45</f>
        <v>6</v>
      </c>
      <c r="G45">
        <f>E45</f>
        <v>6</v>
      </c>
    </row>
    <row r="46" spans="2:7" x14ac:dyDescent="0.25">
      <c r="B46" t="s">
        <v>39</v>
      </c>
      <c r="C46">
        <v>2</v>
      </c>
      <c r="D46">
        <v>2</v>
      </c>
      <c r="E46">
        <f>C46</f>
        <v>2</v>
      </c>
      <c r="F46">
        <f t="shared" ref="F46:G46" si="6">D46</f>
        <v>2</v>
      </c>
      <c r="G46">
        <f t="shared" si="6"/>
        <v>2</v>
      </c>
    </row>
    <row r="49" spans="2:7" ht="30" x14ac:dyDescent="0.25">
      <c r="B49" s="4" t="s">
        <v>52</v>
      </c>
      <c r="C49">
        <v>6</v>
      </c>
      <c r="E49">
        <f>C49</f>
        <v>6</v>
      </c>
      <c r="F49">
        <f>C49</f>
        <v>6</v>
      </c>
      <c r="G49">
        <f t="shared" ref="F49:G54" si="7">E49</f>
        <v>6</v>
      </c>
    </row>
    <row r="50" spans="2:7" ht="30" x14ac:dyDescent="0.25">
      <c r="B50" s="4" t="s">
        <v>60</v>
      </c>
      <c r="C50">
        <v>4</v>
      </c>
      <c r="E50">
        <f t="shared" ref="E50:E54" si="8">C50</f>
        <v>4</v>
      </c>
      <c r="F50">
        <f t="shared" ref="F50:F54" si="9">C50</f>
        <v>4</v>
      </c>
      <c r="G50">
        <f t="shared" si="7"/>
        <v>4</v>
      </c>
    </row>
    <row r="51" spans="2:7" x14ac:dyDescent="0.25">
      <c r="B51" s="4" t="s">
        <v>59</v>
      </c>
      <c r="C51">
        <v>2</v>
      </c>
      <c r="E51">
        <f t="shared" si="8"/>
        <v>2</v>
      </c>
      <c r="F51">
        <f t="shared" si="9"/>
        <v>2</v>
      </c>
      <c r="G51">
        <f t="shared" si="7"/>
        <v>2</v>
      </c>
    </row>
    <row r="52" spans="2:7" ht="30" x14ac:dyDescent="0.25">
      <c r="B52" s="4" t="s">
        <v>58</v>
      </c>
      <c r="C52">
        <v>3</v>
      </c>
      <c r="E52">
        <f t="shared" si="8"/>
        <v>3</v>
      </c>
      <c r="F52">
        <f t="shared" si="9"/>
        <v>3</v>
      </c>
      <c r="G52">
        <f t="shared" si="7"/>
        <v>3</v>
      </c>
    </row>
    <row r="53" spans="2:7" x14ac:dyDescent="0.25">
      <c r="B53" s="4" t="s">
        <v>63</v>
      </c>
      <c r="C53">
        <v>5</v>
      </c>
      <c r="E53">
        <f t="shared" si="8"/>
        <v>5</v>
      </c>
      <c r="F53">
        <f t="shared" si="9"/>
        <v>5</v>
      </c>
      <c r="G53">
        <f t="shared" si="7"/>
        <v>5</v>
      </c>
    </row>
    <row r="54" spans="2:7" x14ac:dyDescent="0.25">
      <c r="B54" s="4" t="s">
        <v>61</v>
      </c>
      <c r="C54">
        <v>5</v>
      </c>
      <c r="E54">
        <f t="shared" si="8"/>
        <v>5</v>
      </c>
      <c r="F54">
        <f t="shared" si="9"/>
        <v>5</v>
      </c>
      <c r="G54">
        <f t="shared" si="7"/>
        <v>5</v>
      </c>
    </row>
    <row r="55" spans="2:7" x14ac:dyDescent="0.25">
      <c r="B55" s="4"/>
    </row>
    <row r="56" spans="2:7" x14ac:dyDescent="0.25">
      <c r="B56" s="4"/>
    </row>
    <row r="57" spans="2:7" x14ac:dyDescent="0.25">
      <c r="B57" s="4"/>
    </row>
    <row r="58" spans="2:7" x14ac:dyDescent="0.25">
      <c r="B58" s="4" t="s">
        <v>62</v>
      </c>
      <c r="C58">
        <v>2</v>
      </c>
    </row>
    <row r="59" spans="2:7" x14ac:dyDescent="0.25">
      <c r="B59" s="4"/>
    </row>
    <row r="60" spans="2:7" ht="30" x14ac:dyDescent="0.25">
      <c r="B60" s="4" t="s">
        <v>42</v>
      </c>
      <c r="C60">
        <v>8</v>
      </c>
    </row>
    <row r="61" spans="2:7" ht="30" x14ac:dyDescent="0.25">
      <c r="B61" s="4" t="s">
        <v>57</v>
      </c>
      <c r="C61">
        <v>3</v>
      </c>
    </row>
    <row r="62" spans="2:7" ht="30" x14ac:dyDescent="0.25">
      <c r="B62" s="4" t="s">
        <v>43</v>
      </c>
      <c r="C62">
        <v>7</v>
      </c>
    </row>
    <row r="63" spans="2:7" ht="30" x14ac:dyDescent="0.25">
      <c r="B63" s="4" t="s">
        <v>44</v>
      </c>
      <c r="C63">
        <v>8</v>
      </c>
    </row>
    <row r="64" spans="2:7" ht="30" x14ac:dyDescent="0.25">
      <c r="B64" s="4" t="s">
        <v>45</v>
      </c>
      <c r="C64">
        <v>8</v>
      </c>
    </row>
    <row r="65" spans="2:5" ht="30" x14ac:dyDescent="0.25">
      <c r="B65" s="4" t="s">
        <v>46</v>
      </c>
      <c r="C65">
        <v>8</v>
      </c>
    </row>
    <row r="66" spans="2:5" x14ac:dyDescent="0.25">
      <c r="B66" s="4" t="s">
        <v>47</v>
      </c>
      <c r="C66">
        <v>4</v>
      </c>
    </row>
    <row r="67" spans="2:5" x14ac:dyDescent="0.25">
      <c r="B67" s="4" t="s">
        <v>48</v>
      </c>
      <c r="C67">
        <v>4</v>
      </c>
    </row>
    <row r="68" spans="2:5" x14ac:dyDescent="0.25">
      <c r="B68" s="4" t="s">
        <v>49</v>
      </c>
      <c r="C68">
        <v>6</v>
      </c>
    </row>
    <row r="69" spans="2:5" x14ac:dyDescent="0.25">
      <c r="B69" s="4" t="s">
        <v>50</v>
      </c>
      <c r="C69">
        <v>20</v>
      </c>
    </row>
    <row r="70" spans="2:5" x14ac:dyDescent="0.25">
      <c r="B70" s="4" t="s">
        <v>51</v>
      </c>
      <c r="C70">
        <v>30</v>
      </c>
    </row>
    <row r="73" spans="2:5" x14ac:dyDescent="0.25">
      <c r="B73" s="4" t="s">
        <v>53</v>
      </c>
      <c r="C73">
        <v>2</v>
      </c>
    </row>
    <row r="75" spans="2:5" x14ac:dyDescent="0.25">
      <c r="B75" t="s">
        <v>41</v>
      </c>
      <c r="C75">
        <f>SUM(C42:C73)</f>
        <v>231</v>
      </c>
      <c r="D75">
        <f>SUM(D45:D46,C42)</f>
        <v>96</v>
      </c>
      <c r="E75">
        <f>SUM(E45:E54,C42)</f>
        <v>121</v>
      </c>
    </row>
    <row r="77" spans="2:5" x14ac:dyDescent="0.25">
      <c r="B77" t="s">
        <v>64</v>
      </c>
      <c r="C77">
        <f>C75</f>
        <v>231</v>
      </c>
    </row>
    <row r="78" spans="2:5" x14ac:dyDescent="0.25">
      <c r="B78" t="s">
        <v>65</v>
      </c>
      <c r="C78">
        <f>SUM(C42:C69)</f>
        <v>199</v>
      </c>
    </row>
  </sheetData>
  <dataValidations count="1">
    <dataValidation type="list" allowBlank="1" showInputMessage="1" showErrorMessage="1" sqref="H7:H27">
      <formula1>"1,2,3,4,5,6"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D15" sqref="D15"/>
    </sheetView>
  </sheetViews>
  <sheetFormatPr baseColWidth="10" defaultRowHeight="15" x14ac:dyDescent="0.25"/>
  <cols>
    <col min="1" max="1" width="22.5703125" customWidth="1"/>
    <col min="3" max="4" width="14.5703125" customWidth="1"/>
  </cols>
  <sheetData>
    <row r="1" spans="1:6" x14ac:dyDescent="0.25">
      <c r="A1" t="s">
        <v>66</v>
      </c>
      <c r="B1" t="s">
        <v>67</v>
      </c>
      <c r="C1" t="s">
        <v>68</v>
      </c>
      <c r="E1" t="s">
        <v>69</v>
      </c>
      <c r="F1" t="s">
        <v>2</v>
      </c>
    </row>
    <row r="2" spans="1:6" x14ac:dyDescent="0.25">
      <c r="A2" s="4" t="s">
        <v>59</v>
      </c>
      <c r="B2">
        <v>2</v>
      </c>
      <c r="C2" s="6">
        <f>DATE(2016,1,30)</f>
        <v>42399</v>
      </c>
      <c r="D2" s="6"/>
      <c r="E2" s="7">
        <f>0</f>
        <v>0</v>
      </c>
      <c r="F2">
        <f>SUM(B2:B10)</f>
        <v>27</v>
      </c>
    </row>
    <row r="3" spans="1:6" ht="30" customHeight="1" x14ac:dyDescent="0.25">
      <c r="A3" s="4" t="s">
        <v>58</v>
      </c>
      <c r="B3">
        <v>3</v>
      </c>
      <c r="C3" s="6">
        <f>DATE(2016,2,2)</f>
        <v>42402</v>
      </c>
      <c r="D3" s="6"/>
      <c r="E3" s="7">
        <f>8</f>
        <v>8</v>
      </c>
      <c r="F3">
        <v>25</v>
      </c>
    </row>
    <row r="4" spans="1:6" ht="30" customHeight="1" x14ac:dyDescent="0.25">
      <c r="A4" s="4" t="s">
        <v>52</v>
      </c>
      <c r="B4">
        <v>6</v>
      </c>
      <c r="C4" s="6">
        <f>DATE(2016,2,10)</f>
        <v>42410</v>
      </c>
      <c r="D4" s="6"/>
      <c r="E4" s="7">
        <f>11</f>
        <v>11</v>
      </c>
      <c r="F4">
        <f>22</f>
        <v>22</v>
      </c>
    </row>
    <row r="5" spans="1:6" ht="30" customHeight="1" x14ac:dyDescent="0.25">
      <c r="A5" s="4" t="s">
        <v>60</v>
      </c>
      <c r="B5">
        <v>4</v>
      </c>
      <c r="C5" s="6">
        <f>DATE(2016,2,10)</f>
        <v>42410</v>
      </c>
      <c r="D5" s="6"/>
      <c r="E5" s="7">
        <f>19</f>
        <v>19</v>
      </c>
      <c r="F5">
        <v>12</v>
      </c>
    </row>
    <row r="6" spans="1:6" ht="30" customHeight="1" x14ac:dyDescent="0.25">
      <c r="A6" s="4" t="s">
        <v>63</v>
      </c>
      <c r="B6">
        <v>5</v>
      </c>
      <c r="C6" s="6">
        <f>DATE(2016,2,12)</f>
        <v>42412</v>
      </c>
      <c r="D6" s="6"/>
      <c r="E6" s="7">
        <f>20</f>
        <v>20</v>
      </c>
      <c r="F6">
        <v>7</v>
      </c>
    </row>
    <row r="7" spans="1:6" x14ac:dyDescent="0.25">
      <c r="A7" s="4" t="s">
        <v>61</v>
      </c>
      <c r="B7">
        <v>5</v>
      </c>
      <c r="C7" s="6">
        <f>DATE(2016,2,11)</f>
        <v>42411</v>
      </c>
      <c r="D7" s="6"/>
      <c r="E7" s="7">
        <f>21</f>
        <v>21</v>
      </c>
      <c r="F7">
        <f>2</f>
        <v>2</v>
      </c>
    </row>
    <row r="10" spans="1:6" x14ac:dyDescent="0.25">
      <c r="A10" s="4" t="s">
        <v>62</v>
      </c>
      <c r="B10">
        <v>2</v>
      </c>
      <c r="C10" t="s">
        <v>70</v>
      </c>
    </row>
    <row r="12" spans="1:6" x14ac:dyDescent="0.25">
      <c r="A12" s="4"/>
      <c r="C12" s="6"/>
      <c r="D12" s="6"/>
    </row>
    <row r="74" spans="2:2" x14ac:dyDescent="0.25">
      <c r="B74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Itérations</vt:lpstr>
      <vt:lpstr>Sprint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Jehan</cp:lastModifiedBy>
  <dcterms:created xsi:type="dcterms:W3CDTF">2015-11-20T09:53:32Z</dcterms:created>
  <dcterms:modified xsi:type="dcterms:W3CDTF">2016-02-12T10:48:12Z</dcterms:modified>
</cp:coreProperties>
</file>