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ope\Code\SavvyCoders\Homework\"/>
    </mc:Choice>
  </mc:AlternateContent>
  <xr:revisionPtr revIDLastSave="0" documentId="8_{72CA3A85-FEB6-46E5-8A02-A5C1FE5FA5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yments" sheetId="7" r:id="rId1"/>
    <sheet name="Expenses" sheetId="1" r:id="rId2"/>
    <sheet name="Roster" sheetId="2" r:id="rId3"/>
    <sheet name="Credit Card Debt" sheetId="3" r:id="rId4"/>
  </sheets>
  <definedNames>
    <definedName name="_xlnm._FilterDatabase" localSheetId="1" hidden="1">Expenses!$A$2:$I$2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G5" i="3" s="1"/>
  <c r="F7" i="3"/>
  <c r="G7" i="3" s="1"/>
  <c r="E8" i="3"/>
  <c r="F8" i="3" s="1"/>
  <c r="G8" i="3" s="1"/>
  <c r="E6" i="3"/>
  <c r="F6" i="3" s="1"/>
  <c r="G6" i="3" s="1"/>
  <c r="E5" i="3"/>
  <c r="E7" i="3"/>
  <c r="E4" i="3"/>
  <c r="F4" i="3" s="1"/>
  <c r="G4" i="3" s="1"/>
  <c r="B22" i="2"/>
  <c r="B21" i="2"/>
  <c r="D21" i="2"/>
  <c r="D20" i="2"/>
  <c r="D19" i="2"/>
  <c r="D18" i="2"/>
  <c r="D17" i="2"/>
  <c r="D16" i="2"/>
  <c r="C21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<sst xmlns="http://schemas.openxmlformats.org/spreadsheetml/2006/main" count="1313" uniqueCount="171">
  <si>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</si>
  <si>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</si>
  <si>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</si>
  <si>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</si>
  <si>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</si>
  <si>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</si>
  <si>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</si>
  <si>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</si>
  <si>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</si>
  <si>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</si>
  <si>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</si>
  <si>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</si>
  <si>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</si>
  <si>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</si>
  <si>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</si>
  <si>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</si>
  <si>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</si>
  <si>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</si>
  <si>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</si>
  <si>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</si>
  <si>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</si>
  <si>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</si>
  <si>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</si>
  <si>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</si>
  <si>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</si>
  <si>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</si>
  <si>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</si>
  <si>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</si>
  <si>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</si>
  <si>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</si>
  <si>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</si>
  <si>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</si>
  <si>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</si>
  <si>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</si>
  <si>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</si>
  <si>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</si>
  <si>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</si>
  <si>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</si>
  <si>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</si>
  <si>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</si>
  <si>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</si>
  <si>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</si>
  <si>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</si>
  <si>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</si>
  <si>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</si>
  <si>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</si>
  <si>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</si>
  <si>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</si>
  <si>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</si>
  <si>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</si>
  <si>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</si>
  <si>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</si>
  <si>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</si>
  <si>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</si>
  <si>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</si>
  <si>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</si>
  <si>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</si>
  <si>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</si>
  <si>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</si>
  <si>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</si>
  <si>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</si>
  <si>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</si>
  <si>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</si>
  <si>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</si>
  <si>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</si>
  <si>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</si>
  <si>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</si>
  <si>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</si>
  <si>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</si>
  <si>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</si>
  <si>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</si>
  <si>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</si>
  <si>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</si>
  <si>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</si>
  <si>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</si>
  <si>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</si>
  <si>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</si>
  <si>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</si>
  <si>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</si>
  <si>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</si>
  <si>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</si>
  <si>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</si>
  <si>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</si>
  <si>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</si>
  <si>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</si>
  <si>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</si>
  <si>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</si>
  <si>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</si>
  <si>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</si>
  <si>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</si>
  <si>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</si>
  <si>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</si>
  <si>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</si>
  <si>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</si>
  <si>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</si>
  <si>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</si>
  <si>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</si>
  <si>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</si>
  <si>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</si>
  <si>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</si>
  <si>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</si>
  <si>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</si>
  <si>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</si>
  <si>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</si>
  <si>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</si>
  <si>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</si>
  <si>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</si>
  <si>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</si>
  <si>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</si>
  <si>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</si>
  <si>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</si>
  <si>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</si>
  <si>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</si>
  <si>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</si>
  <si>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</si>
  <si>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</si>
  <si>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</si>
  <si>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</si>
  <si>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</si>
  <si>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</si>
  <si>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</si>
  <si>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</si>
  <si>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</si>
  <si>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</si>
  <si>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</si>
  <si>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</si>
  <si>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</si>
  <si>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</si>
  <si>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</si>
  <si>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</si>
  <si>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</si>
  <si>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</si>
  <si>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</si>
  <si>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</si>
  <si>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</si>
  <si>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</si>
  <si>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</si>
  <si>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</si>
  <si>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</si>
  <si>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</si>
  <si>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</si>
  <si>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</si>
  <si>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</si>
  <si>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</si>
  <si>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</si>
  <si>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</si>
  <si>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</si>
  <si>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</si>
  <si>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</si>
  <si>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</si>
  <si>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</si>
  <si>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</si>
  <si>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COUNTA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</si>
  <si>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</si>
  <si>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</si>
  <si>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</si>
  <si>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</si>
  <si>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</si>
  <si>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</si>
  <si>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</si>
  <si>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</si>
  <si>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</si>
  <si>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</si>
  <si>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</si>
  <si>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</si>
  <si>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</si>
  <si>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Grand Total</t>
  </si>
  <si>
    <t>Column1</t>
  </si>
  <si>
    <t>Sum of Tax Inclusive Amount</t>
  </si>
  <si>
    <t>Column Labels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</si>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</sst>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/>
    <xf numFmtId="9" fontId="0" fillId="0" borderId="0" xfId="3" applyFont="1"/>
    <xf numFmtId="44" fontId="0" fillId="0" borderId="0" xfId="0" applyNumberFormat="1"/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pivotButton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14" fontId="0" fillId="0" borderId="0" xfId="0" applyNumberFormat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35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[KarinaL_Week2Homework.v2.xlsx]Payments!PivotTable11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D-441E-A767-D622C12B526D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D-441E-A767-D622C12B526D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ED-441E-A767-D622C12B5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3541007"/>
        <c:axId val="1167910095"/>
      </c:barChart>
      <c:catAx>
        <c:axId val="105354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910095"/>
        <c:crosses val="autoZero"/>
        <c:auto val="1"/>
        <c:lblAlgn val="ctr"/>
        <c:lblOffset val="100"/>
        <c:noMultiLvlLbl val="0"/>
      </c:catAx>
      <c:valAx>
        <c:axId val="11679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Monthly Payments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Target</c:v>
                </c:pt>
                <c:pt idx="2">
                  <c:v>Citi Card</c:v>
                </c:pt>
                <c:pt idx="3">
                  <c:v>Wal-Mart</c:v>
                </c:pt>
                <c:pt idx="4">
                  <c:v>Capital One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575</c:v>
                </c:pt>
                <c:pt idx="2">
                  <c:v>412.75</c:v>
                </c:pt>
                <c:pt idx="3">
                  <c:v>325</c:v>
                </c:pt>
                <c:pt idx="4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8-41DE-8491-DCD4FCABE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129215"/>
        <c:axId val="871566015"/>
      </c:barChart>
      <c:catAx>
        <c:axId val="116712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 Card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66015"/>
        <c:crosses val="autoZero"/>
        <c:auto val="1"/>
        <c:lblAlgn val="ctr"/>
        <c:lblOffset val="100"/>
        <c:noMultiLvlLbl val="0"/>
      </c:catAx>
      <c:valAx>
        <c:axId val="8715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Payment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2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v. Monthly Payments for</a:t>
            </a:r>
            <a:r>
              <a:rPr lang="en-US" baseline="0"/>
              <a:t> Credit Card Debt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Target</c:v>
                </c:pt>
                <c:pt idx="2">
                  <c:v>Citi Card</c:v>
                </c:pt>
                <c:pt idx="3">
                  <c:v>Wal-Mart</c:v>
                </c:pt>
                <c:pt idx="4">
                  <c:v>Capital One</c:v>
                </c:pt>
              </c:strCache>
            </c:strRef>
          </c:cat>
          <c:val>
            <c:numRef>
              <c:f>'Credit Card Debt'!$B$4:$B$8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1500</c:v>
                </c:pt>
                <c:pt idx="2">
                  <c:v>975</c:v>
                </c:pt>
                <c:pt idx="3">
                  <c:v>780</c:v>
                </c:pt>
                <c:pt idx="4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0-4BF4-ABC7-7AEF3B5ED4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54009519"/>
        <c:axId val="1174479823"/>
      </c:barChart>
      <c:lineChart>
        <c:grouping val="standard"/>
        <c:varyColors val="0"/>
        <c:ser>
          <c:idx val="1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Target</c:v>
                </c:pt>
                <c:pt idx="2">
                  <c:v>Citi Card</c:v>
                </c:pt>
                <c:pt idx="3">
                  <c:v>Wal-Mart</c:v>
                </c:pt>
                <c:pt idx="4">
                  <c:v>Capital One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575</c:v>
                </c:pt>
                <c:pt idx="2">
                  <c:v>412.75</c:v>
                </c:pt>
                <c:pt idx="3">
                  <c:v>325</c:v>
                </c:pt>
                <c:pt idx="4">
                  <c:v>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0-4BF4-ABC7-7AEF3B5ED4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54009519"/>
        <c:axId val="1174479823"/>
      </c:lineChart>
      <c:catAx>
        <c:axId val="105400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79823"/>
        <c:crosses val="autoZero"/>
        <c:auto val="1"/>
        <c:lblAlgn val="ctr"/>
        <c:lblOffset val="100"/>
        <c:noMultiLvlLbl val="0"/>
      </c:catAx>
      <c:valAx>
        <c:axId val="11744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0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338137</xdr:colOff>
      <xdr:row>1</xdr:row>
      <xdr:rowOff>147636</xdr:rowOff>
    </xdr:from>
    <xdr:to>
      <xdr:col>15</xdr:col>
      <xdr:colOff>457200</xdr:colOff>
      <xdr:row>22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28019-1F7E-67E2-7281-2011D12DA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4762</xdr:rowOff>
    </xdr:from>
    <xdr:to>
      <xdr:col>5</xdr:col>
      <xdr:colOff>733425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853E9-7878-377F-C376-85CF52DFA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</xdr:colOff>
      <xdr:row>9</xdr:row>
      <xdr:rowOff>4761</xdr:rowOff>
    </xdr:from>
    <xdr:to>
      <xdr:col>15</xdr:col>
      <xdr:colOff>609599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B936C0-5500-D5CD-9A40-2D8E522AD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na MacNeice" refreshedDate="45214.724656481485" createdVersion="8" refreshedVersion="8" minRefreshableVersion="3" recordCount="208" xr:uid="{C52A72CF-5611-420E-8272-65C5BF211A65}">
  <cacheSource type="worksheet">
    <worksheetSource name="Table1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x v="0"/>
    <s v="A"/>
    <x v="0"/>
    <s v="BS-500"/>
    <x v="0"/>
  </r>
  <r>
    <d v="2011-03-01T00:00:00"/>
    <s v="IS Communications"/>
    <s v="Invoice EXP22"/>
    <s v="Internet Service Provider"/>
    <x v="1"/>
    <s v="A"/>
    <x v="0"/>
    <s v="IS-380"/>
    <x v="1"/>
  </r>
  <r>
    <d v="2011-03-02T00:00:00"/>
    <s v="Newscorp"/>
    <s v="I381119"/>
    <s v="Subscriptions"/>
    <x v="2"/>
    <s v="A"/>
    <x v="0"/>
    <s v="IS-375"/>
    <x v="2"/>
  </r>
  <r>
    <d v="2011-03-05T00:00:00"/>
    <s v="EAG Brokers"/>
    <s v="Debit Order"/>
    <s v="Insurance"/>
    <x v="3"/>
    <s v="A"/>
    <x v="0"/>
    <s v="IS-340"/>
    <x v="3"/>
  </r>
  <r>
    <d v="2011-03-15T00:00:00"/>
    <s v="Capital Bank"/>
    <s v="Bank Statement"/>
    <s v="Service Fees"/>
    <x v="4"/>
    <s v="A"/>
    <x v="0"/>
    <s v="IS-315"/>
    <x v="4"/>
  </r>
  <r>
    <d v="2011-03-15T00:00:00"/>
    <s v="Capital Bank"/>
    <s v="Bank Statement"/>
    <s v="Service Fees"/>
    <x v="5"/>
    <s v="A"/>
    <x v="1"/>
    <s v="IS-315"/>
    <x v="4"/>
  </r>
  <r>
    <d v="2011-03-15T00:00:00"/>
    <s v="IAS Accountants"/>
    <s v="Invoice"/>
    <s v="Bookkeeping"/>
    <x v="6"/>
    <s v="A"/>
    <x v="0"/>
    <s v="IS-305"/>
    <x v="5"/>
  </r>
  <r>
    <d v="2011-03-15T00:00:00"/>
    <s v="Interflora"/>
    <s v="Cash"/>
    <s v="Flowers"/>
    <x v="7"/>
    <s v="A"/>
    <x v="2"/>
    <s v="IS-345"/>
    <x v="4"/>
  </r>
  <r>
    <d v="2011-03-18T00:00:00"/>
    <s v="QQ International"/>
    <s v="TR6998"/>
    <s v="Parking"/>
    <x v="8"/>
    <s v="A"/>
    <x v="0"/>
    <s v="IS-390"/>
    <x v="6"/>
  </r>
  <r>
    <d v="2011-03-20T00:00:00"/>
    <s v="Example (Pty) Ltd"/>
    <s v="Transfer"/>
    <s v="Inter Account Transfer"/>
    <x v="9"/>
    <s v="E"/>
    <x v="1"/>
    <s v="BS-399"/>
    <x v="7"/>
  </r>
  <r>
    <d v="2011-03-20T00:00:00"/>
    <s v="Example (Pty) Ltd"/>
    <s v="Transfer"/>
    <s v="Inter Account Transfer"/>
    <x v="10"/>
    <s v="E"/>
    <x v="0"/>
    <s v="BS-399"/>
    <x v="7"/>
  </r>
  <r>
    <d v="2011-03-26T00:00:00"/>
    <s v="Example (Pty) Ltd"/>
    <s v="Payroll"/>
    <s v="Salaries"/>
    <x v="11"/>
    <s v="E"/>
    <x v="1"/>
    <s v="IS-365"/>
    <x v="8"/>
  </r>
  <r>
    <d v="2011-03-26T00:00:00"/>
    <s v="HP Finance"/>
    <s v="Debit Order"/>
    <s v="Capital repayment"/>
    <x v="12"/>
    <s v="E"/>
    <x v="0"/>
    <s v="BS-700"/>
    <x v="8"/>
  </r>
  <r>
    <d v="2011-03-26T00:00:00"/>
    <s v="HP Finance"/>
    <s v="Debit Order"/>
    <s v="Interest paid"/>
    <x v="13"/>
    <s v="E"/>
    <x v="0"/>
    <s v="IS-500"/>
    <x v="8"/>
  </r>
  <r>
    <d v="2011-03-26T00:00:00"/>
    <s v="PR Properties"/>
    <s v="Debit Order"/>
    <s v="Rent"/>
    <x v="14"/>
    <s v="A"/>
    <x v="0"/>
    <s v="IS-350"/>
    <x v="8"/>
  </r>
  <r>
    <d v="2011-03-31T00:00:00"/>
    <s v="Example (Pty) Ltd"/>
    <s v="Bank Statement"/>
    <s v="Petty Cash Reimbursement"/>
    <x v="13"/>
    <s v="E"/>
    <x v="0"/>
    <s v="BS-399"/>
    <x v="1"/>
  </r>
  <r>
    <d v="2011-03-31T00:00:00"/>
    <s v="Example (Pty) Ltd"/>
    <s v="Bank Statement"/>
    <s v="Petty Cash Reimbursement"/>
    <x v="15"/>
    <s v="E"/>
    <x v="2"/>
    <s v="BS-399"/>
    <x v="1"/>
  </r>
  <r>
    <d v="2011-04-01T00:00:00"/>
    <s v="IS Communications"/>
    <s v="Invoice EXP23"/>
    <s v="Internet Service Provider"/>
    <x v="1"/>
    <s v="A"/>
    <x v="0"/>
    <s v="IS-380"/>
    <x v="9"/>
  </r>
  <r>
    <d v="2011-04-05T00:00:00"/>
    <s v="EAG Brokers"/>
    <s v="Debit Order"/>
    <s v="Insurance"/>
    <x v="3"/>
    <s v="A"/>
    <x v="0"/>
    <s v="IS-340"/>
    <x v="10"/>
  </r>
  <r>
    <d v="2011-04-12T00:00:00"/>
    <s v="Interflora"/>
    <s v="Cash"/>
    <s v="Flowers"/>
    <x v="16"/>
    <s v="A"/>
    <x v="2"/>
    <s v="IS-345"/>
    <x v="11"/>
  </r>
  <r>
    <d v="2011-04-15T00:00:00"/>
    <s v="Capital Bank"/>
    <s v="Bank Statement"/>
    <s v="Service Fees"/>
    <x v="17"/>
    <s v="A"/>
    <x v="0"/>
    <s v="IS-315"/>
    <x v="12"/>
  </r>
  <r>
    <d v="2011-04-15T00:00:00"/>
    <s v="Capital Bank"/>
    <s v="Bank Statement"/>
    <s v="Service Fees"/>
    <x v="5"/>
    <s v="A"/>
    <x v="1"/>
    <s v="IS-315"/>
    <x v="12"/>
  </r>
  <r>
    <d v="2011-04-15T00:00:00"/>
    <s v="IAS Accountants"/>
    <s v="Invoice"/>
    <s v="Bookkeeping"/>
    <x v="6"/>
    <s v="A"/>
    <x v="0"/>
    <s v="IS-305"/>
    <x v="13"/>
  </r>
  <r>
    <d v="2011-04-20T00:00:00"/>
    <s v="Example (Pty) Ltd"/>
    <s v="Transfer"/>
    <s v="Inter Account Transfer"/>
    <x v="18"/>
    <s v="E"/>
    <x v="1"/>
    <s v="BS-399"/>
    <x v="14"/>
  </r>
  <r>
    <d v="2011-04-20T00:00:00"/>
    <s v="Example (Pty) Ltd"/>
    <s v="Transfer"/>
    <s v="Inter Account Transfer"/>
    <x v="19"/>
    <s v="E"/>
    <x v="0"/>
    <s v="BS-399"/>
    <x v="14"/>
  </r>
  <r>
    <d v="2011-04-25T00:00:00"/>
    <s v="Inland Revenue"/>
    <s v="Return"/>
    <s v="Sales Tax"/>
    <x v="20"/>
    <s v="E"/>
    <x v="0"/>
    <s v="BS-600"/>
    <x v="15"/>
  </r>
  <r>
    <d v="2011-04-26T00:00:00"/>
    <s v="Example (Pty) Ltd"/>
    <s v="Payroll"/>
    <s v="Salaries"/>
    <x v="19"/>
    <s v="E"/>
    <x v="1"/>
    <s v="IS-365"/>
    <x v="16"/>
  </r>
  <r>
    <d v="2011-04-26T00:00:00"/>
    <s v="Furniture City"/>
    <s v="Invoice"/>
    <s v="Furniture"/>
    <x v="21"/>
    <s v="A"/>
    <x v="0"/>
    <s v="BS-100"/>
    <x v="17"/>
  </r>
  <r>
    <d v="2011-04-26T00:00:00"/>
    <s v="HP Finance"/>
    <s v="Debit Order"/>
    <s v="Capital repayment"/>
    <x v="12"/>
    <s v="E"/>
    <x v="0"/>
    <s v="BS-700"/>
    <x v="16"/>
  </r>
  <r>
    <d v="2011-04-26T00:00:00"/>
    <s v="HP Finance"/>
    <s v="Debit Order"/>
    <s v="Interest paid"/>
    <x v="13"/>
    <s v="E"/>
    <x v="0"/>
    <s v="IS-500"/>
    <x v="16"/>
  </r>
  <r>
    <d v="2011-04-26T00:00:00"/>
    <s v="PR Properties"/>
    <s v="Debit Order"/>
    <s v="Rent"/>
    <x v="14"/>
    <s v="A"/>
    <x v="0"/>
    <s v="IS-350"/>
    <x v="16"/>
  </r>
  <r>
    <d v="2011-04-29T00:00:00"/>
    <s v="GF Supplies"/>
    <s v="IN1179"/>
    <s v="Consumables"/>
    <x v="22"/>
    <s v="A"/>
    <x v="2"/>
    <s v="IS-325"/>
    <x v="18"/>
  </r>
  <r>
    <d v="2011-04-30T00:00:00"/>
    <s v="Example (Pty) Ltd"/>
    <s v="Bank Statement"/>
    <s v="Petty Cash Reimbursement"/>
    <x v="13"/>
    <s v="E"/>
    <x v="0"/>
    <s v="BS-399"/>
    <x v="19"/>
  </r>
  <r>
    <d v="2011-04-30T00:00:00"/>
    <s v="Example (Pty) Ltd"/>
    <s v="Bank Statement"/>
    <s v="Petty Cash Reimbursement"/>
    <x v="15"/>
    <s v="E"/>
    <x v="2"/>
    <s v="BS-399"/>
    <x v="19"/>
  </r>
  <r>
    <d v="2011-05-01T00:00:00"/>
    <s v="IS Communications"/>
    <s v="Invoice EXP24"/>
    <s v="Internet Service Provider"/>
    <x v="1"/>
    <s v="A"/>
    <x v="0"/>
    <s v="IS-380"/>
    <x v="20"/>
  </r>
  <r>
    <d v="2011-05-01T00:00:00"/>
    <s v="Training Inc"/>
    <s v="Invoice"/>
    <s v="Course"/>
    <x v="12"/>
    <s v="A"/>
    <x v="0"/>
    <s v="IS-385"/>
    <x v="20"/>
  </r>
  <r>
    <d v="2011-05-05T00:00:00"/>
    <s v="EAG Brokers"/>
    <s v="Debit Order"/>
    <s v="Insurance"/>
    <x v="3"/>
    <s v="A"/>
    <x v="0"/>
    <s v="IS-340"/>
    <x v="21"/>
  </r>
  <r>
    <d v="2011-05-07T00:00:00"/>
    <s v="City Lodge"/>
    <s v="S50037"/>
    <s v="Accommodation"/>
    <x v="23"/>
    <s v="A"/>
    <x v="0"/>
    <s v="IS-390"/>
    <x v="22"/>
  </r>
  <r>
    <d v="2011-05-07T00:00:00"/>
    <s v="Waltons"/>
    <s v="Invoice"/>
    <s v="Stationery"/>
    <x v="24"/>
    <s v="A"/>
    <x v="0"/>
    <s v="IS-370"/>
    <x v="23"/>
  </r>
  <r>
    <d v="2011-05-15T00:00:00"/>
    <s v="Capital Bank"/>
    <s v="Bank Statement"/>
    <s v="Service Fees"/>
    <x v="17"/>
    <s v="A"/>
    <x v="0"/>
    <s v="IS-315"/>
    <x v="24"/>
  </r>
  <r>
    <d v="2011-05-15T00:00:00"/>
    <s v="Capital Bank"/>
    <s v="Bank Statement"/>
    <s v="Service Fees"/>
    <x v="5"/>
    <s v="A"/>
    <x v="1"/>
    <s v="IS-315"/>
    <x v="24"/>
  </r>
  <r>
    <d v="2011-05-15T00:00:00"/>
    <s v="IAS Accountants"/>
    <s v="Invoice"/>
    <s v="Bookkeeping"/>
    <x v="6"/>
    <s v="A"/>
    <x v="0"/>
    <s v="IS-305"/>
    <x v="25"/>
  </r>
  <r>
    <d v="2011-05-20T00:00:00"/>
    <s v="Example (Pty) Ltd"/>
    <s v="Transfer"/>
    <s v="Inter Account Transfer"/>
    <x v="18"/>
    <s v="E"/>
    <x v="1"/>
    <s v="BS-399"/>
    <x v="26"/>
  </r>
  <r>
    <d v="2011-05-20T00:00:00"/>
    <s v="Example (Pty) Ltd"/>
    <s v="Transfer"/>
    <s v="Inter Account Transfer"/>
    <x v="19"/>
    <s v="E"/>
    <x v="0"/>
    <s v="BS-399"/>
    <x v="26"/>
  </r>
  <r>
    <d v="2011-05-26T00:00:00"/>
    <s v="Example (Pty) Ltd"/>
    <s v="Payroll"/>
    <s v="Salaries"/>
    <x v="19"/>
    <s v="E"/>
    <x v="1"/>
    <s v="IS-365"/>
    <x v="17"/>
  </r>
  <r>
    <d v="2011-05-26T00:00:00"/>
    <s v="HP Finance"/>
    <s v="Debit Order"/>
    <s v="Capital repayment"/>
    <x v="12"/>
    <s v="E"/>
    <x v="0"/>
    <s v="BS-700"/>
    <x v="17"/>
  </r>
  <r>
    <d v="2011-05-26T00:00:00"/>
    <s v="HP Finance"/>
    <s v="Debit Order"/>
    <s v="Interest paid"/>
    <x v="13"/>
    <s v="E"/>
    <x v="0"/>
    <s v="IS-500"/>
    <x v="17"/>
  </r>
  <r>
    <d v="2011-05-26T00:00:00"/>
    <s v="PR Properties"/>
    <s v="Debit Order"/>
    <s v="Rent"/>
    <x v="14"/>
    <s v="A"/>
    <x v="0"/>
    <s v="IS-350"/>
    <x v="17"/>
  </r>
  <r>
    <d v="2011-05-29T00:00:00"/>
    <s v="Interflora"/>
    <s v="Cash"/>
    <s v="Flowers"/>
    <x v="25"/>
    <s v="A"/>
    <x v="2"/>
    <s v="IS-345"/>
    <x v="18"/>
  </r>
  <r>
    <d v="2011-05-31T00:00:00"/>
    <s v="Example (Pty) Ltd"/>
    <s v="Bank Statement"/>
    <s v="Petty Cash Reimbursement"/>
    <x v="13"/>
    <s v="E"/>
    <x v="0"/>
    <s v="BS-399"/>
    <x v="20"/>
  </r>
  <r>
    <d v="2011-05-31T00:00:00"/>
    <s v="Example (Pty) Ltd"/>
    <s v="Bank Statement"/>
    <s v="Petty Cash Reimbursement"/>
    <x v="15"/>
    <s v="E"/>
    <x v="2"/>
    <s v="BS-399"/>
    <x v="20"/>
  </r>
  <r>
    <d v="2011-06-01T00:00:00"/>
    <s v="IS Communications"/>
    <s v="Invoice EXP25"/>
    <s v="Internet Service Provider"/>
    <x v="1"/>
    <s v="A"/>
    <x v="0"/>
    <s v="IS-380"/>
    <x v="27"/>
  </r>
  <r>
    <d v="2011-06-05T00:00:00"/>
    <s v="EAG Brokers"/>
    <s v="Debit Order"/>
    <s v="Insurance"/>
    <x v="3"/>
    <s v="A"/>
    <x v="0"/>
    <s v="IS-340"/>
    <x v="28"/>
  </r>
  <r>
    <d v="2011-06-15T00:00:00"/>
    <s v="Capital Bank"/>
    <s v="Bank Statement"/>
    <s v="Service Fees"/>
    <x v="17"/>
    <s v="A"/>
    <x v="0"/>
    <s v="IS-315"/>
    <x v="29"/>
  </r>
  <r>
    <d v="2011-06-15T00:00:00"/>
    <s v="Capital Bank"/>
    <s v="Bank Statement"/>
    <s v="Service Fees"/>
    <x v="5"/>
    <s v="A"/>
    <x v="1"/>
    <s v="IS-315"/>
    <x v="29"/>
  </r>
  <r>
    <d v="2011-06-15T00:00:00"/>
    <s v="IAS Accountants"/>
    <s v="Invoice"/>
    <s v="Bookkeeping"/>
    <x v="6"/>
    <s v="A"/>
    <x v="0"/>
    <s v="IS-305"/>
    <x v="30"/>
  </r>
  <r>
    <d v="2011-06-20T00:00:00"/>
    <s v="Example (Pty) Ltd"/>
    <s v="Transfer"/>
    <s v="Inter Account Transfer"/>
    <x v="18"/>
    <s v="E"/>
    <x v="1"/>
    <s v="BS-399"/>
    <x v="31"/>
  </r>
  <r>
    <d v="2011-06-20T00:00:00"/>
    <s v="Example (Pty) Ltd"/>
    <s v="Transfer"/>
    <s v="Inter Account Transfer"/>
    <x v="19"/>
    <s v="E"/>
    <x v="0"/>
    <s v="BS-399"/>
    <x v="31"/>
  </r>
  <r>
    <d v="2011-06-22T00:00:00"/>
    <s v="Interflora"/>
    <s v="Cash"/>
    <s v="Flowers"/>
    <x v="26"/>
    <s v="A"/>
    <x v="2"/>
    <s v="IS-345"/>
    <x v="32"/>
  </r>
  <r>
    <d v="2011-06-25T00:00:00"/>
    <s v="Inland Revenue"/>
    <s v="Return"/>
    <s v="Sales Tax"/>
    <x v="27"/>
    <s v="E"/>
    <x v="0"/>
    <s v="BS-600"/>
    <x v="33"/>
  </r>
  <r>
    <d v="2011-06-26T00:00:00"/>
    <s v="Example (Pty) Ltd"/>
    <s v="Payroll"/>
    <s v="Salaries"/>
    <x v="19"/>
    <s v="E"/>
    <x v="1"/>
    <s v="IS-365"/>
    <x v="34"/>
  </r>
  <r>
    <d v="2011-06-26T00:00:00"/>
    <s v="HP Finance"/>
    <s v="Debit Order"/>
    <s v="Capital repayment"/>
    <x v="12"/>
    <s v="E"/>
    <x v="0"/>
    <s v="BS-700"/>
    <x v="34"/>
  </r>
  <r>
    <d v="2011-06-26T00:00:00"/>
    <s v="HP Finance"/>
    <s v="Debit Order"/>
    <s v="Interest paid"/>
    <x v="13"/>
    <s v="E"/>
    <x v="0"/>
    <s v="IS-500"/>
    <x v="34"/>
  </r>
  <r>
    <d v="2011-06-26T00:00:00"/>
    <s v="PR Properties"/>
    <s v="Debit Order"/>
    <s v="Rent"/>
    <x v="14"/>
    <s v="A"/>
    <x v="0"/>
    <s v="IS-350"/>
    <x v="34"/>
  </r>
  <r>
    <d v="2011-06-26T00:00:00"/>
    <s v="SA Airlines"/>
    <s v="SA11235"/>
    <s v="Travel"/>
    <x v="28"/>
    <s v="A"/>
    <x v="0"/>
    <s v="IS-390"/>
    <x v="34"/>
  </r>
  <r>
    <d v="2011-06-30T00:00:00"/>
    <s v="Example (Pty) Ltd"/>
    <s v="Bank Statement"/>
    <s v="Petty Cash Reimbursement"/>
    <x v="13"/>
    <s v="E"/>
    <x v="0"/>
    <s v="BS-399"/>
    <x v="35"/>
  </r>
  <r>
    <d v="2011-06-30T00:00:00"/>
    <s v="Example (Pty) Ltd"/>
    <s v="Bank Statement"/>
    <s v="Petty Cash Reimbursement"/>
    <x v="15"/>
    <s v="E"/>
    <x v="2"/>
    <s v="BS-399"/>
    <x v="35"/>
  </r>
  <r>
    <d v="2011-07-01T00:00:00"/>
    <s v="IS Communications"/>
    <s v="Invoice EXP26"/>
    <s v="Internet Service Provider"/>
    <x v="1"/>
    <s v="A"/>
    <x v="0"/>
    <s v="IS-380"/>
    <x v="36"/>
  </r>
  <r>
    <d v="2011-07-02T00:00:00"/>
    <s v="Waltons"/>
    <s v="Invoice"/>
    <s v="Stationery"/>
    <x v="29"/>
    <s v="A"/>
    <x v="0"/>
    <s v="IS-370"/>
    <x v="37"/>
  </r>
  <r>
    <d v="2011-07-05T00:00:00"/>
    <s v="EAG Brokers"/>
    <s v="Debit Order"/>
    <s v="Insurance"/>
    <x v="3"/>
    <s v="A"/>
    <x v="0"/>
    <s v="IS-340"/>
    <x v="38"/>
  </r>
  <r>
    <d v="2011-07-15T00:00:00"/>
    <s v="Capital Bank"/>
    <s v="Bank Statement"/>
    <s v="Service Fees"/>
    <x v="17"/>
    <s v="A"/>
    <x v="0"/>
    <s v="IS-315"/>
    <x v="39"/>
  </r>
  <r>
    <d v="2011-07-15T00:00:00"/>
    <s v="Capital Bank"/>
    <s v="Bank Statement"/>
    <s v="Service Fees"/>
    <x v="5"/>
    <s v="A"/>
    <x v="1"/>
    <s v="IS-315"/>
    <x v="39"/>
  </r>
  <r>
    <d v="2011-07-15T00:00:00"/>
    <s v="IAS Accountants"/>
    <s v="Invoice"/>
    <s v="Bookkeeping"/>
    <x v="6"/>
    <s v="A"/>
    <x v="0"/>
    <s v="IS-305"/>
    <x v="40"/>
  </r>
  <r>
    <d v="2011-07-16T00:00:00"/>
    <s v="Interflora"/>
    <s v="Cash"/>
    <s v="Flowers"/>
    <x v="30"/>
    <s v="A"/>
    <x v="2"/>
    <s v="IS-345"/>
    <x v="41"/>
  </r>
  <r>
    <d v="2011-07-17T00:00:00"/>
    <s v="GF Supplies"/>
    <s v="IN1181"/>
    <s v="Consumables"/>
    <x v="31"/>
    <s v="A"/>
    <x v="0"/>
    <s v="IS-325"/>
    <x v="42"/>
  </r>
  <r>
    <d v="2011-07-20T00:00:00"/>
    <s v="Example (Pty) Ltd"/>
    <s v="Transfer"/>
    <s v="Inter Account Transfer"/>
    <x v="18"/>
    <s v="E"/>
    <x v="1"/>
    <s v="BS-399"/>
    <x v="43"/>
  </r>
  <r>
    <d v="2011-07-20T00:00:00"/>
    <s v="Example (Pty) Ltd"/>
    <s v="Transfer"/>
    <s v="Inter Account Transfer"/>
    <x v="19"/>
    <s v="E"/>
    <x v="0"/>
    <s v="BS-399"/>
    <x v="43"/>
  </r>
  <r>
    <d v="2011-07-25T00:00:00"/>
    <s v="ACC Institute"/>
    <s v="M00321037"/>
    <s v="Annual Membership"/>
    <x v="32"/>
    <s v="A"/>
    <x v="0"/>
    <s v="IS-375"/>
    <x v="44"/>
  </r>
  <r>
    <d v="2011-07-26T00:00:00"/>
    <s v="Example (Pty) Ltd"/>
    <s v="Payroll"/>
    <s v="Salaries"/>
    <x v="19"/>
    <s v="E"/>
    <x v="1"/>
    <s v="IS-365"/>
    <x v="45"/>
  </r>
  <r>
    <d v="2011-07-26T00:00:00"/>
    <s v="HP Finance"/>
    <s v="Debit Order"/>
    <s v="Capital repayment"/>
    <x v="12"/>
    <s v="E"/>
    <x v="0"/>
    <s v="BS-700"/>
    <x v="45"/>
  </r>
  <r>
    <d v="2011-07-26T00:00:00"/>
    <s v="HP Finance"/>
    <s v="Debit Order"/>
    <s v="Interest paid"/>
    <x v="13"/>
    <s v="E"/>
    <x v="0"/>
    <s v="IS-500"/>
    <x v="45"/>
  </r>
  <r>
    <d v="2011-07-26T00:00:00"/>
    <s v="PR Properties"/>
    <s v="Debit Order"/>
    <s v="Rent"/>
    <x v="14"/>
    <s v="A"/>
    <x v="0"/>
    <s v="IS-350"/>
    <x v="45"/>
  </r>
  <r>
    <d v="2011-07-31T00:00:00"/>
    <s v="Example (Pty) Ltd"/>
    <s v="Bank Statement"/>
    <s v="Petty Cash Reimbursement"/>
    <x v="4"/>
    <s v="E"/>
    <x v="0"/>
    <s v="BS-399"/>
    <x v="36"/>
  </r>
  <r>
    <d v="2011-07-31T00:00:00"/>
    <s v="Example (Pty) Ltd"/>
    <s v="Bank Statement"/>
    <s v="Petty Cash Reimbursement"/>
    <x v="33"/>
    <s v="E"/>
    <x v="2"/>
    <s v="BS-399"/>
    <x v="36"/>
  </r>
  <r>
    <d v="2011-08-01T00:00:00"/>
    <s v="IS Communications"/>
    <s v="Invoice EXP27"/>
    <s v="Internet Service Provider"/>
    <x v="1"/>
    <s v="A"/>
    <x v="0"/>
    <s v="IS-380"/>
    <x v="46"/>
  </r>
  <r>
    <d v="2011-08-05T00:00:00"/>
    <s v="EAG Brokers"/>
    <s v="Debit Order"/>
    <s v="Insurance"/>
    <x v="3"/>
    <s v="A"/>
    <x v="0"/>
    <s v="IS-340"/>
    <x v="47"/>
  </r>
  <r>
    <d v="2011-08-09T00:00:00"/>
    <s v="Interflora"/>
    <s v="Cash"/>
    <s v="Flowers"/>
    <x v="34"/>
    <s v="A"/>
    <x v="2"/>
    <s v="IS-345"/>
    <x v="48"/>
  </r>
  <r>
    <d v="2011-08-13T00:00:00"/>
    <s v="XY Traders"/>
    <s v="Invoice 9987"/>
    <s v="Commission"/>
    <x v="35"/>
    <s v="A"/>
    <x v="0"/>
    <s v="IS-320"/>
    <x v="49"/>
  </r>
  <r>
    <d v="2011-08-15T00:00:00"/>
    <s v="Capital Bank"/>
    <s v="Bank Statement"/>
    <s v="Service Fees"/>
    <x v="17"/>
    <s v="A"/>
    <x v="0"/>
    <s v="IS-315"/>
    <x v="50"/>
  </r>
  <r>
    <d v="2011-08-15T00:00:00"/>
    <s v="Capital Bank"/>
    <s v="Bank Statement"/>
    <s v="Service Fees"/>
    <x v="5"/>
    <s v="A"/>
    <x v="1"/>
    <s v="IS-315"/>
    <x v="50"/>
  </r>
  <r>
    <d v="2011-08-15T00:00:00"/>
    <s v="IAS Accountants"/>
    <s v="Invoice"/>
    <s v="Bookkeeping"/>
    <x v="6"/>
    <s v="A"/>
    <x v="0"/>
    <s v="IS-305"/>
    <x v="51"/>
  </r>
  <r>
    <d v="2011-08-15T00:00:00"/>
    <s v="SA Airlines"/>
    <s v="SA11988"/>
    <s v="Travel"/>
    <x v="36"/>
    <s v="A"/>
    <x v="0"/>
    <s v="IS-390"/>
    <x v="50"/>
  </r>
  <r>
    <d v="2011-08-20T00:00:00"/>
    <s v="Example (Pty) Ltd"/>
    <s v="Transfer"/>
    <s v="Inter Account Transfer"/>
    <x v="18"/>
    <s v="E"/>
    <x v="1"/>
    <s v="BS-399"/>
    <x v="52"/>
  </r>
  <r>
    <d v="2011-08-20T00:00:00"/>
    <s v="Example (Pty) Ltd"/>
    <s v="Transfer"/>
    <s v="Inter Account Transfer"/>
    <x v="19"/>
    <s v="E"/>
    <x v="0"/>
    <s v="BS-399"/>
    <x v="52"/>
  </r>
  <r>
    <d v="2011-08-21T00:00:00"/>
    <s v="JSE Brokers"/>
    <s v="Remittance"/>
    <s v="Share investment"/>
    <x v="37"/>
    <s v="E"/>
    <x v="0"/>
    <s v="BS-200"/>
    <x v="53"/>
  </r>
  <r>
    <d v="2011-08-25T00:00:00"/>
    <s v="Inland Revenue"/>
    <s v="Return"/>
    <s v="Sales Tax"/>
    <x v="38"/>
    <s v="E"/>
    <x v="0"/>
    <s v="BS-600"/>
    <x v="54"/>
  </r>
  <r>
    <d v="2011-08-26T00:00:00"/>
    <s v="Example (Pty) Ltd"/>
    <s v="Payroll"/>
    <s v="Salaries"/>
    <x v="19"/>
    <s v="E"/>
    <x v="1"/>
    <s v="IS-365"/>
    <x v="55"/>
  </r>
  <r>
    <d v="2011-08-26T00:00:00"/>
    <s v="HP Finance"/>
    <s v="Debit Order"/>
    <s v="Capital repayment"/>
    <x v="12"/>
    <s v="E"/>
    <x v="0"/>
    <s v="BS-700"/>
    <x v="55"/>
  </r>
  <r>
    <d v="2011-08-26T00:00:00"/>
    <s v="HP Finance"/>
    <s v="Debit Order"/>
    <s v="Interest paid"/>
    <x v="13"/>
    <s v="E"/>
    <x v="0"/>
    <s v="IS-500"/>
    <x v="55"/>
  </r>
  <r>
    <d v="2011-08-26T00:00:00"/>
    <s v="PR Properties"/>
    <s v="Debit Order"/>
    <s v="Rent"/>
    <x v="14"/>
    <s v="A"/>
    <x v="0"/>
    <s v="IS-350"/>
    <x v="55"/>
  </r>
  <r>
    <d v="2011-08-27T00:00:00"/>
    <s v="Waltons"/>
    <s v="Invoice"/>
    <s v="Stationery"/>
    <x v="39"/>
    <s v="A"/>
    <x v="0"/>
    <s v="IS-370"/>
    <x v="56"/>
  </r>
  <r>
    <d v="2011-08-31T00:00:00"/>
    <s v="Example (Pty) Ltd"/>
    <s v="Bank Statement"/>
    <s v="Petty Cash Reimbursement"/>
    <x v="4"/>
    <s v="E"/>
    <x v="0"/>
    <s v="BS-399"/>
    <x v="46"/>
  </r>
  <r>
    <d v="2011-08-31T00:00:00"/>
    <s v="Example (Pty) Ltd"/>
    <s v="Bank Statement"/>
    <s v="Petty Cash Reimbursement"/>
    <x v="33"/>
    <s v="E"/>
    <x v="2"/>
    <s v="BS-399"/>
    <x v="46"/>
  </r>
  <r>
    <d v="2011-08-31T00:00:00"/>
    <s v="Inland Revenue"/>
    <s v="Return"/>
    <s v="Provisional Tax"/>
    <x v="40"/>
    <s v="E"/>
    <x v="0"/>
    <s v="IS-600"/>
    <x v="46"/>
  </r>
  <r>
    <d v="2011-09-01T00:00:00"/>
    <s v="IS Communications"/>
    <s v="Invoice EXP28"/>
    <s v="Internet Service Provider"/>
    <x v="1"/>
    <s v="A"/>
    <x v="0"/>
    <s v="IS-380"/>
    <x v="57"/>
  </r>
  <r>
    <d v="2011-09-05T00:00:00"/>
    <s v="EAG Brokers"/>
    <s v="Debit Order"/>
    <s v="Insurance"/>
    <x v="3"/>
    <s v="A"/>
    <x v="0"/>
    <s v="IS-340"/>
    <x v="58"/>
  </r>
  <r>
    <d v="2011-09-13T00:00:00"/>
    <s v="Training Inc"/>
    <s v="Invoice"/>
    <s v="Course"/>
    <x v="41"/>
    <s v="A"/>
    <x v="0"/>
    <s v="IS-385"/>
    <x v="59"/>
  </r>
  <r>
    <d v="2011-09-15T00:00:00"/>
    <s v="Capital Bank"/>
    <s v="Bank Statement"/>
    <s v="Service Fees"/>
    <x v="17"/>
    <s v="A"/>
    <x v="0"/>
    <s v="IS-315"/>
    <x v="60"/>
  </r>
  <r>
    <d v="2011-09-15T00:00:00"/>
    <s v="Capital Bank"/>
    <s v="Bank Statement"/>
    <s v="Service Fees"/>
    <x v="5"/>
    <s v="A"/>
    <x v="1"/>
    <s v="IS-315"/>
    <x v="60"/>
  </r>
  <r>
    <d v="2011-09-15T00:00:00"/>
    <s v="IAS Accountants"/>
    <s v="Invoice"/>
    <s v="Bookkeeping"/>
    <x v="6"/>
    <s v="A"/>
    <x v="0"/>
    <s v="IS-305"/>
    <x v="61"/>
  </r>
  <r>
    <d v="2011-09-18T00:00:00"/>
    <s v="Municipality"/>
    <s v="Statement"/>
    <s v="Rates"/>
    <x v="42"/>
    <s v="A"/>
    <x v="0"/>
    <s v="IS-395"/>
    <x v="62"/>
  </r>
  <r>
    <d v="2011-09-18T00:00:00"/>
    <s v="QA Attorneys"/>
    <s v="Invoice"/>
    <s v="Legal advice"/>
    <x v="43"/>
    <s v="A"/>
    <x v="0"/>
    <s v="IS-360"/>
    <x v="62"/>
  </r>
  <r>
    <d v="2011-09-20T00:00:00"/>
    <s v="Example (Pty) Ltd"/>
    <s v="Transfer"/>
    <s v="Inter Account Transfer"/>
    <x v="18"/>
    <s v="E"/>
    <x v="1"/>
    <s v="BS-399"/>
    <x v="63"/>
  </r>
  <r>
    <d v="2011-09-20T00:00:00"/>
    <s v="Example (Pty) Ltd"/>
    <s v="Transfer"/>
    <s v="Inter Account Transfer"/>
    <x v="19"/>
    <s v="E"/>
    <x v="0"/>
    <s v="BS-399"/>
    <x v="63"/>
  </r>
  <r>
    <d v="2011-09-21T00:00:00"/>
    <s v="Interflora"/>
    <s v="Cash"/>
    <s v="Flowers"/>
    <x v="7"/>
    <s v="A"/>
    <x v="2"/>
    <s v="IS-345"/>
    <x v="64"/>
  </r>
  <r>
    <d v="2011-09-24T00:00:00"/>
    <s v="XY Traders"/>
    <s v="Invoice11203"/>
    <s v="Commission"/>
    <x v="44"/>
    <s v="A"/>
    <x v="0"/>
    <s v="IS-320"/>
    <x v="65"/>
  </r>
  <r>
    <d v="2011-09-26T00:00:00"/>
    <s v="Example (Pty) Ltd"/>
    <s v="Payroll"/>
    <s v="Salaries"/>
    <x v="19"/>
    <s v="E"/>
    <x v="1"/>
    <s v="IS-365"/>
    <x v="56"/>
  </r>
  <r>
    <d v="2011-09-26T00:00:00"/>
    <s v="HP Finance"/>
    <s v="Debit Order"/>
    <s v="Capital repayment"/>
    <x v="12"/>
    <s v="E"/>
    <x v="0"/>
    <s v="BS-700"/>
    <x v="56"/>
  </r>
  <r>
    <d v="2011-09-26T00:00:00"/>
    <s v="HP Finance"/>
    <s v="Debit Order"/>
    <s v="Interest paid"/>
    <x v="13"/>
    <s v="E"/>
    <x v="0"/>
    <s v="IS-500"/>
    <x v="56"/>
  </r>
  <r>
    <d v="2011-09-26T00:00:00"/>
    <s v="PR Properties"/>
    <s v="Debit Order"/>
    <s v="Rent"/>
    <x v="14"/>
    <s v="A"/>
    <x v="0"/>
    <s v="IS-350"/>
    <x v="56"/>
  </r>
  <r>
    <d v="2011-09-30T00:00:00"/>
    <s v="Example (Pty) Ltd"/>
    <s v="Bank Statement"/>
    <s v="Petty Cash Reimbursement"/>
    <x v="13"/>
    <s v="E"/>
    <x v="0"/>
    <s v="BS-399"/>
    <x v="66"/>
  </r>
  <r>
    <d v="2011-09-30T00:00:00"/>
    <s v="Example (Pty) Ltd"/>
    <s v="Bank Statement"/>
    <s v="Petty Cash Reimbursement"/>
    <x v="15"/>
    <s v="E"/>
    <x v="2"/>
    <s v="BS-399"/>
    <x v="66"/>
  </r>
  <r>
    <d v="2011-10-01T00:00:00"/>
    <s v="IS Communications"/>
    <s v="Invoice EXP29"/>
    <s v="Internet Service Provider"/>
    <x v="1"/>
    <s v="A"/>
    <x v="0"/>
    <s v="IS-380"/>
    <x v="67"/>
  </r>
  <r>
    <d v="2011-10-04T00:00:00"/>
    <s v="GF Supplies"/>
    <s v="IN1185"/>
    <s v="Consumables"/>
    <x v="45"/>
    <s v="A"/>
    <x v="2"/>
    <s v="IS-325"/>
    <x v="68"/>
  </r>
  <r>
    <d v="2011-10-04T00:00:00"/>
    <s v="SA Airlines"/>
    <s v="SA12741"/>
    <s v="Travel"/>
    <x v="46"/>
    <s v="A"/>
    <x v="0"/>
    <s v="IS-390"/>
    <x v="69"/>
  </r>
  <r>
    <d v="2011-10-05T00:00:00"/>
    <s v="EAG Brokers"/>
    <s v="Debit Order"/>
    <s v="Insurance"/>
    <x v="3"/>
    <s v="A"/>
    <x v="0"/>
    <s v="IS-340"/>
    <x v="70"/>
  </r>
  <r>
    <d v="2011-10-15T00:00:00"/>
    <s v="Capital Bank"/>
    <s v="Bank Statement"/>
    <s v="Service Fees"/>
    <x v="17"/>
    <s v="A"/>
    <x v="0"/>
    <s v="IS-315"/>
    <x v="71"/>
  </r>
  <r>
    <d v="2011-10-15T00:00:00"/>
    <s v="Capital Bank"/>
    <s v="Bank Statement"/>
    <s v="Service Fees"/>
    <x v="5"/>
    <s v="A"/>
    <x v="1"/>
    <s v="IS-315"/>
    <x v="71"/>
  </r>
  <r>
    <d v="2011-10-15T00:00:00"/>
    <s v="IAS Accountants"/>
    <s v="Invoice"/>
    <s v="Bookkeeping"/>
    <x v="6"/>
    <s v="A"/>
    <x v="0"/>
    <s v="IS-305"/>
    <x v="72"/>
  </r>
  <r>
    <d v="2011-10-20T00:00:00"/>
    <s v="Example (Pty) Ltd"/>
    <s v="Transfer"/>
    <s v="Inter Account Transfer"/>
    <x v="18"/>
    <s v="E"/>
    <x v="1"/>
    <s v="BS-399"/>
    <x v="73"/>
  </r>
  <r>
    <d v="2011-10-20T00:00:00"/>
    <s v="Example (Pty) Ltd"/>
    <s v="Transfer"/>
    <s v="Inter Account Transfer"/>
    <x v="19"/>
    <s v="E"/>
    <x v="0"/>
    <s v="BS-399"/>
    <x v="73"/>
  </r>
  <r>
    <d v="2011-10-22T00:00:00"/>
    <s v="Waltons"/>
    <s v="Invoice"/>
    <s v="Stationery"/>
    <x v="47"/>
    <s v="A"/>
    <x v="0"/>
    <s v="IS-370"/>
    <x v="74"/>
  </r>
  <r>
    <d v="2011-10-25T00:00:00"/>
    <s v="Inland Revenue"/>
    <s v="Return"/>
    <s v="Sales Tax"/>
    <x v="48"/>
    <s v="E"/>
    <x v="0"/>
    <s v="BS-600"/>
    <x v="75"/>
  </r>
  <r>
    <d v="2011-10-26T00:00:00"/>
    <s v="Example (Pty) Ltd"/>
    <s v="Payroll"/>
    <s v="Salaries"/>
    <x v="19"/>
    <s v="E"/>
    <x v="1"/>
    <s v="IS-365"/>
    <x v="76"/>
  </r>
  <r>
    <d v="2011-10-26T00:00:00"/>
    <s v="HP Finance"/>
    <s v="Debit Order"/>
    <s v="Capital repayment"/>
    <x v="12"/>
    <s v="E"/>
    <x v="0"/>
    <s v="BS-700"/>
    <x v="76"/>
  </r>
  <r>
    <d v="2011-10-26T00:00:00"/>
    <s v="HP Finance"/>
    <s v="Debit Order"/>
    <s v="Interest paid"/>
    <x v="13"/>
    <s v="E"/>
    <x v="0"/>
    <s v="IS-500"/>
    <x v="76"/>
  </r>
  <r>
    <d v="2011-10-26T00:00:00"/>
    <s v="PR Properties"/>
    <s v="Debit Order"/>
    <s v="Rent"/>
    <x v="14"/>
    <s v="A"/>
    <x v="0"/>
    <s v="IS-350"/>
    <x v="76"/>
  </r>
  <r>
    <d v="2011-10-28T00:00:00"/>
    <s v="Interflora"/>
    <s v="Cash"/>
    <s v="Flowers"/>
    <x v="49"/>
    <s v="A"/>
    <x v="2"/>
    <s v="IS-345"/>
    <x v="77"/>
  </r>
  <r>
    <d v="2011-10-31T00:00:00"/>
    <s v="Example (Pty) Ltd"/>
    <s v="Bank Statement"/>
    <s v="Petty Cash Reimbursement"/>
    <x v="8"/>
    <s v="E"/>
    <x v="0"/>
    <s v="BS-399"/>
    <x v="67"/>
  </r>
  <r>
    <d v="2011-10-31T00:00:00"/>
    <s v="Example (Pty) Ltd"/>
    <s v="Bank Statement"/>
    <s v="Petty Cash Reimbursement"/>
    <x v="50"/>
    <s v="E"/>
    <x v="2"/>
    <s v="BS-399"/>
    <x v="67"/>
  </r>
  <r>
    <d v="2011-11-01T00:00:00"/>
    <s v="IS Communications"/>
    <s v="Invoice EXP30"/>
    <s v="Internet Service Provider"/>
    <x v="1"/>
    <s v="A"/>
    <x v="0"/>
    <s v="IS-380"/>
    <x v="78"/>
  </r>
  <r>
    <d v="2011-11-05T00:00:00"/>
    <s v="EAG Brokers"/>
    <s v="Debit Order"/>
    <s v="Insurance"/>
    <x v="3"/>
    <s v="A"/>
    <x v="0"/>
    <s v="IS-340"/>
    <x v="79"/>
  </r>
  <r>
    <d v="2011-11-05T00:00:00"/>
    <s v="XY Traders"/>
    <s v="Invoice 12987"/>
    <s v="Commission"/>
    <x v="24"/>
    <s v="A"/>
    <x v="0"/>
    <s v="IS-320"/>
    <x v="80"/>
  </r>
  <r>
    <d v="2011-11-15T00:00:00"/>
    <s v="Capital Bank"/>
    <s v="Bank Statement"/>
    <s v="Service Fees"/>
    <x v="17"/>
    <s v="A"/>
    <x v="0"/>
    <s v="IS-315"/>
    <x v="81"/>
  </r>
  <r>
    <d v="2011-11-15T00:00:00"/>
    <s v="Capital Bank"/>
    <s v="Bank Statement"/>
    <s v="Service Fees"/>
    <x v="5"/>
    <s v="A"/>
    <x v="1"/>
    <s v="IS-315"/>
    <x v="81"/>
  </r>
  <r>
    <d v="2011-11-15T00:00:00"/>
    <s v="IAS Accountants"/>
    <s v="Invoice"/>
    <s v="Bookkeeping"/>
    <x v="6"/>
    <s v="A"/>
    <x v="0"/>
    <s v="IS-305"/>
    <x v="82"/>
  </r>
  <r>
    <d v="2011-11-19T00:00:00"/>
    <s v="Interflora"/>
    <s v="Cash"/>
    <s v="Flowers"/>
    <x v="51"/>
    <s v="A"/>
    <x v="2"/>
    <s v="IS-345"/>
    <x v="83"/>
  </r>
  <r>
    <d v="2011-11-20T00:00:00"/>
    <s v="Example (Pty) Ltd"/>
    <s v="Transfer"/>
    <s v="Inter Account Transfer"/>
    <x v="18"/>
    <s v="E"/>
    <x v="1"/>
    <s v="BS-399"/>
    <x v="84"/>
  </r>
  <r>
    <d v="2011-11-20T00:00:00"/>
    <s v="Example (Pty) Ltd"/>
    <s v="Transfer"/>
    <s v="Inter Account Transfer"/>
    <x v="19"/>
    <s v="E"/>
    <x v="0"/>
    <s v="BS-399"/>
    <x v="84"/>
  </r>
  <r>
    <d v="2011-11-26T00:00:00"/>
    <s v="Example (Pty) Ltd"/>
    <s v="Payroll"/>
    <s v="Salaries"/>
    <x v="19"/>
    <s v="E"/>
    <x v="1"/>
    <s v="IS-365"/>
    <x v="85"/>
  </r>
  <r>
    <d v="2011-11-26T00:00:00"/>
    <s v="HP Finance"/>
    <s v="Debit Order"/>
    <s v="Capital repayment"/>
    <x v="12"/>
    <s v="E"/>
    <x v="0"/>
    <s v="BS-700"/>
    <x v="85"/>
  </r>
  <r>
    <d v="2011-11-26T00:00:00"/>
    <s v="HP Finance"/>
    <s v="Debit Order"/>
    <s v="Interest paid"/>
    <x v="13"/>
    <s v="E"/>
    <x v="0"/>
    <s v="IS-500"/>
    <x v="85"/>
  </r>
  <r>
    <d v="2011-11-26T00:00:00"/>
    <s v="PR Properties"/>
    <s v="Debit Order"/>
    <s v="Rent"/>
    <x v="14"/>
    <s v="A"/>
    <x v="0"/>
    <s v="IS-350"/>
    <x v="85"/>
  </r>
  <r>
    <d v="2011-11-30T00:00:00"/>
    <s v="Example (Pty) Ltd"/>
    <s v="Bank Statement"/>
    <s v="Petty Cash Reimbursement"/>
    <x v="52"/>
    <s v="E"/>
    <x v="0"/>
    <s v="BS-399"/>
    <x v="86"/>
  </r>
  <r>
    <d v="2011-11-30T00:00:00"/>
    <s v="Example (Pty) Ltd"/>
    <s v="Bank Statement"/>
    <s v="Petty Cash Reimbursement"/>
    <x v="53"/>
    <s v="E"/>
    <x v="2"/>
    <s v="BS-399"/>
    <x v="86"/>
  </r>
  <r>
    <d v="2011-12-01T00:00:00"/>
    <s v="IS Communications"/>
    <s v="Invoice EXP31"/>
    <s v="Internet Service Provider"/>
    <x v="1"/>
    <s v="A"/>
    <x v="0"/>
    <s v="IS-380"/>
    <x v="87"/>
  </r>
  <r>
    <d v="2011-12-05T00:00:00"/>
    <s v="EAG Brokers"/>
    <s v="Debit Order"/>
    <s v="Insurance"/>
    <x v="3"/>
    <s v="A"/>
    <x v="0"/>
    <s v="IS-340"/>
    <x v="80"/>
  </r>
  <r>
    <d v="2011-12-06T00:00:00"/>
    <s v="Interflora"/>
    <s v="Cash"/>
    <s v="Flowers"/>
    <x v="54"/>
    <s v="A"/>
    <x v="2"/>
    <s v="IS-345"/>
    <x v="88"/>
  </r>
  <r>
    <d v="2011-12-15T00:00:00"/>
    <s v="Capital Bank"/>
    <s v="Bank Statement"/>
    <s v="Service Fees"/>
    <x v="17"/>
    <s v="A"/>
    <x v="0"/>
    <s v="IS-315"/>
    <x v="89"/>
  </r>
  <r>
    <d v="2011-12-15T00:00:00"/>
    <s v="Capital Bank"/>
    <s v="Bank Statement"/>
    <s v="Service Fees"/>
    <x v="5"/>
    <s v="A"/>
    <x v="1"/>
    <s v="IS-315"/>
    <x v="89"/>
  </r>
  <r>
    <d v="2011-12-15T00:00:00"/>
    <s v="IAS Accountants"/>
    <s v="Invoice"/>
    <s v="Bookkeeping"/>
    <x v="6"/>
    <s v="A"/>
    <x v="0"/>
    <s v="IS-305"/>
    <x v="90"/>
  </r>
  <r>
    <d v="2011-12-17T00:00:00"/>
    <s v="Newscorp"/>
    <s v="M00353051"/>
    <s v="Subscriptions"/>
    <x v="55"/>
    <s v="A"/>
    <x v="0"/>
    <s v="IS-375"/>
    <x v="91"/>
  </r>
  <r>
    <d v="2011-12-17T00:00:00"/>
    <s v="Waltons"/>
    <s v="Invoice"/>
    <s v="Stationery"/>
    <x v="56"/>
    <s v="A"/>
    <x v="0"/>
    <s v="IS-370"/>
    <x v="91"/>
  </r>
  <r>
    <d v="2011-12-17T00:00:00"/>
    <s v="XY Traders"/>
    <s v="Invoice 13432"/>
    <s v="Commission"/>
    <x v="57"/>
    <s v="A"/>
    <x v="0"/>
    <s v="IS-320"/>
    <x v="91"/>
  </r>
  <r>
    <d v="2011-12-20T00:00:00"/>
    <s v="Example (Pty) Ltd"/>
    <s v="Transfer"/>
    <s v="Inter Account Transfer"/>
    <x v="18"/>
    <s v="E"/>
    <x v="1"/>
    <s v="BS-399"/>
    <x v="92"/>
  </r>
  <r>
    <d v="2011-12-20T00:00:00"/>
    <s v="Example (Pty) Ltd"/>
    <s v="Transfer"/>
    <s v="Inter Account Transfer"/>
    <x v="19"/>
    <s v="E"/>
    <x v="0"/>
    <s v="BS-399"/>
    <x v="92"/>
  </r>
  <r>
    <d v="2011-12-22T00:00:00"/>
    <s v="GF Supplies"/>
    <s v="IN1192"/>
    <s v="Consumables"/>
    <x v="58"/>
    <s v="A"/>
    <x v="2"/>
    <s v="IS-325"/>
    <x v="93"/>
  </r>
  <r>
    <d v="2011-12-25T00:00:00"/>
    <s v="Inland Revenue"/>
    <s v="Return"/>
    <s v="Sales Tax"/>
    <x v="59"/>
    <s v="E"/>
    <x v="0"/>
    <s v="BS-600"/>
    <x v="94"/>
  </r>
  <r>
    <d v="2011-12-26T00:00:00"/>
    <s v="Example (Pty) Ltd"/>
    <s v="Payroll"/>
    <s v="Salaries"/>
    <x v="19"/>
    <s v="E"/>
    <x v="1"/>
    <s v="IS-365"/>
    <x v="95"/>
  </r>
  <r>
    <d v="2011-12-26T00:00:00"/>
    <s v="HP Finance"/>
    <s v="Debit Order"/>
    <s v="Capital repayment"/>
    <x v="12"/>
    <s v="E"/>
    <x v="0"/>
    <s v="BS-700"/>
    <x v="95"/>
  </r>
  <r>
    <d v="2011-12-26T00:00:00"/>
    <s v="HP Finance"/>
    <s v="Debit Order"/>
    <s v="Interest paid"/>
    <x v="13"/>
    <s v="E"/>
    <x v="0"/>
    <s v="IS-500"/>
    <x v="95"/>
  </r>
  <r>
    <d v="2011-12-26T00:00:00"/>
    <s v="PR Properties"/>
    <s v="Debit Order"/>
    <s v="Rent"/>
    <x v="14"/>
    <s v="A"/>
    <x v="0"/>
    <s v="IS-350"/>
    <x v="95"/>
  </r>
  <r>
    <d v="2011-12-31T00:00:00"/>
    <s v="Example (Pty) Ltd"/>
    <s v="Bank Statement"/>
    <s v="Petty Cash Reimbursement"/>
    <x v="13"/>
    <s v="E"/>
    <x v="0"/>
    <s v="BS-399"/>
    <x v="87"/>
  </r>
  <r>
    <d v="2011-12-31T00:00:00"/>
    <s v="Example (Pty) Ltd"/>
    <s v="Bank Statement"/>
    <s v="Petty Cash Reimbursement"/>
    <x v="15"/>
    <s v="E"/>
    <x v="2"/>
    <s v="BS-399"/>
    <x v="87"/>
  </r>
  <r>
    <d v="2012-01-01T00:00:00"/>
    <s v="IS Communications"/>
    <s v="Invoice EXP32"/>
    <s v="Internet Service Provider"/>
    <x v="1"/>
    <s v="A"/>
    <x v="0"/>
    <s v="IS-380"/>
    <x v="96"/>
  </r>
  <r>
    <d v="2012-01-05T00:00:00"/>
    <s v="EAG Brokers"/>
    <s v="Debit Order"/>
    <s v="Insurance"/>
    <x v="3"/>
    <s v="A"/>
    <x v="0"/>
    <s v="IS-340"/>
    <x v="97"/>
  </r>
  <r>
    <d v="2012-01-15T00:00:00"/>
    <s v="Capital Bank"/>
    <s v="Bank Statement"/>
    <s v="Service Fees"/>
    <x v="17"/>
    <s v="A"/>
    <x v="0"/>
    <s v="IS-315"/>
    <x v="98"/>
  </r>
  <r>
    <d v="2012-01-15T00:00:00"/>
    <s v="Capital Bank"/>
    <s v="Bank Statement"/>
    <s v="Service Fees"/>
    <x v="5"/>
    <s v="A"/>
    <x v="1"/>
    <s v="IS-315"/>
    <x v="98"/>
  </r>
  <r>
    <d v="2012-01-15T00:00:00"/>
    <s v="IAS Accountants"/>
    <s v="Invoice"/>
    <s v="Bookkeeping"/>
    <x v="6"/>
    <s v="A"/>
    <x v="0"/>
    <s v="IS-305"/>
    <x v="99"/>
  </r>
  <r>
    <d v="2012-01-16T00:00:00"/>
    <s v="Interflora"/>
    <s v="Cash"/>
    <s v="Flowers"/>
    <x v="60"/>
    <s v="A"/>
    <x v="2"/>
    <s v="IS-345"/>
    <x v="91"/>
  </r>
  <r>
    <d v="2012-01-20T00:00:00"/>
    <s v="Example (Pty) Ltd"/>
    <s v="Transfer"/>
    <s v="Inter Account Transfer"/>
    <x v="18"/>
    <s v="E"/>
    <x v="1"/>
    <s v="BS-399"/>
    <x v="100"/>
  </r>
  <r>
    <d v="2012-01-20T00:00:00"/>
    <s v="Example (Pty) Ltd"/>
    <s v="Transfer"/>
    <s v="Inter Account Transfer"/>
    <x v="19"/>
    <s v="E"/>
    <x v="0"/>
    <s v="BS-399"/>
    <x v="100"/>
  </r>
  <r>
    <d v="2012-01-26T00:00:00"/>
    <s v="Example (Pty) Ltd"/>
    <s v="Payroll"/>
    <s v="Salaries"/>
    <x v="19"/>
    <s v="E"/>
    <x v="1"/>
    <s v="IS-365"/>
    <x v="101"/>
  </r>
  <r>
    <d v="2012-01-26T00:00:00"/>
    <s v="HP Finance"/>
    <s v="Debit Order"/>
    <s v="Capital repayment"/>
    <x v="12"/>
    <s v="E"/>
    <x v="0"/>
    <s v="BS-700"/>
    <x v="101"/>
  </r>
  <r>
    <d v="2012-01-26T00:00:00"/>
    <s v="HP Finance"/>
    <s v="Debit Order"/>
    <s v="Interest paid"/>
    <x v="13"/>
    <s v="E"/>
    <x v="0"/>
    <s v="IS-500"/>
    <x v="101"/>
  </r>
  <r>
    <d v="2012-01-26T00:00:00"/>
    <s v="PR Properties"/>
    <s v="Debit Order"/>
    <s v="Rent"/>
    <x v="14"/>
    <s v="A"/>
    <x v="0"/>
    <s v="IS-350"/>
    <x v="101"/>
  </r>
  <r>
    <d v="2012-01-26T00:00:00"/>
    <s v="Training Inc"/>
    <s v="Invoice"/>
    <s v="Training"/>
    <x v="61"/>
    <s v="A"/>
    <x v="0"/>
    <s v="IS-385"/>
    <x v="96"/>
  </r>
  <r>
    <d v="2012-01-28T00:00:00"/>
    <s v="XY Traders"/>
    <s v="Invoice 14278"/>
    <s v="Commission"/>
    <x v="62"/>
    <s v="A"/>
    <x v="0"/>
    <s v="IS-320"/>
    <x v="102"/>
  </r>
  <r>
    <d v="2012-01-31T00:00:00"/>
    <s v="Example (Pty) Ltd"/>
    <s v="Bank Statement"/>
    <s v="Petty Cash Reimbursement"/>
    <x v="52"/>
    <s v="E"/>
    <x v="0"/>
    <s v="BS-399"/>
    <x v="96"/>
  </r>
  <r>
    <d v="2012-01-31T00:00:00"/>
    <s v="Example (Pty) Ltd"/>
    <s v="Bank Statement"/>
    <s v="Petty Cash Reimbursement"/>
    <x v="53"/>
    <s v="E"/>
    <x v="2"/>
    <s v="BS-399"/>
    <x v="96"/>
  </r>
  <r>
    <d v="2012-02-01T00:00:00"/>
    <s v="IS Communications"/>
    <s v="Invoice EXP33"/>
    <s v="Internet Service Provider"/>
    <x v="1"/>
    <s v="A"/>
    <x v="0"/>
    <s v="IS-380"/>
    <x v="103"/>
  </r>
  <r>
    <d v="2012-02-05T00:00:00"/>
    <s v="EAG Brokers"/>
    <s v="Debit Order"/>
    <s v="Insurance"/>
    <x v="3"/>
    <s v="A"/>
    <x v="0"/>
    <s v="IS-340"/>
    <x v="104"/>
  </r>
  <r>
    <d v="2012-02-11T00:00:00"/>
    <s v="Waltons"/>
    <s v="Invoice"/>
    <s v="Stationery"/>
    <x v="47"/>
    <s v="A"/>
    <x v="0"/>
    <s v="IS-370"/>
    <x v="103"/>
  </r>
  <r>
    <d v="2012-02-15T00:00:00"/>
    <s v="Capital Bank"/>
    <s v="Bank Statement"/>
    <s v="Service Fees"/>
    <x v="17"/>
    <s v="A"/>
    <x v="0"/>
    <s v="IS-315"/>
    <x v="105"/>
  </r>
  <r>
    <d v="2012-02-15T00:00:00"/>
    <s v="Capital Bank"/>
    <s v="Bank Statement"/>
    <s v="Service Fees"/>
    <x v="5"/>
    <s v="A"/>
    <x v="1"/>
    <s v="IS-315"/>
    <x v="105"/>
  </r>
  <r>
    <d v="2012-02-15T00:00:00"/>
    <s v="IAS Accountants"/>
    <s v="Invoice"/>
    <s v="Bookkeeping"/>
    <x v="6"/>
    <s v="A"/>
    <x v="0"/>
    <s v="IS-305"/>
    <x v="103"/>
  </r>
  <r>
    <d v="2012-02-20T00:00:00"/>
    <s v="Example (Pty) Ltd"/>
    <s v="Transfer"/>
    <s v="Inter Account Transfer"/>
    <x v="18"/>
    <s v="E"/>
    <x v="1"/>
    <s v="BS-399"/>
    <x v="106"/>
  </r>
  <r>
    <d v="2012-02-20T00:00:00"/>
    <s v="Example (Pty) Ltd"/>
    <s v="Transfer"/>
    <s v="Inter Account Transfer"/>
    <x v="19"/>
    <s v="E"/>
    <x v="0"/>
    <s v="BS-399"/>
    <x v="106"/>
  </r>
  <r>
    <d v="2012-02-25T00:00:00"/>
    <s v="Inland Revenue"/>
    <s v="Return"/>
    <s v="Sales Tax"/>
    <x v="63"/>
    <s v="E"/>
    <x v="0"/>
    <s v="BS-600"/>
    <x v="107"/>
  </r>
  <r>
    <d v="2012-02-25T00:00:00"/>
    <s v="Interflora"/>
    <s v="Cash"/>
    <s v="Flowers"/>
    <x v="64"/>
    <s v="A"/>
    <x v="2"/>
    <s v="IS-345"/>
    <x v="107"/>
  </r>
  <r>
    <d v="2012-02-26T00:00:00"/>
    <s v="DF Equipment"/>
    <s v="Invoice"/>
    <s v="Office equipment"/>
    <x v="65"/>
    <s v="A"/>
    <x v="0"/>
    <s v="BS-100"/>
    <x v="103"/>
  </r>
  <r>
    <d v="2012-02-26T00:00:00"/>
    <s v="Example (Pty) Ltd"/>
    <s v="Payroll"/>
    <s v="Salaries"/>
    <x v="19"/>
    <s v="E"/>
    <x v="1"/>
    <s v="IS-365"/>
    <x v="108"/>
  </r>
  <r>
    <d v="2012-02-26T00:00:00"/>
    <s v="HP Finance"/>
    <s v="Debit Order"/>
    <s v="Capital repayment"/>
    <x v="12"/>
    <s v="E"/>
    <x v="0"/>
    <s v="BS-700"/>
    <x v="108"/>
  </r>
  <r>
    <d v="2012-02-26T00:00:00"/>
    <s v="HP Finance"/>
    <s v="Debit Order"/>
    <s v="Interest paid"/>
    <x v="13"/>
    <s v="E"/>
    <x v="0"/>
    <s v="IS-500"/>
    <x v="108"/>
  </r>
  <r>
    <d v="2012-02-26T00:00:00"/>
    <s v="PR Properties"/>
    <s v="Debit Order"/>
    <s v="Rent"/>
    <x v="14"/>
    <s v="A"/>
    <x v="0"/>
    <s v="IS-350"/>
    <x v="108"/>
  </r>
  <r>
    <d v="2012-02-29T00:00:00"/>
    <s v="Example (Pty) Ltd"/>
    <s v="Bank Statement"/>
    <s v="Petty Cash Reimbursement"/>
    <x v="66"/>
    <s v="E"/>
    <x v="0"/>
    <s v="BS-399"/>
    <x v="109"/>
  </r>
  <r>
    <d v="2012-02-29T00:00:00"/>
    <s v="Example (Pty) Ltd"/>
    <s v="Bank Statement"/>
    <s v="Petty Cash Reimbursement"/>
    <x v="67"/>
    <s v="E"/>
    <x v="2"/>
    <s v="BS-399"/>
    <x v="109"/>
  </r>
  <r>
    <d v="2012-02-29T00:00:00"/>
    <s v="Inland Revenue"/>
    <s v="Return"/>
    <s v="Provisional Tax"/>
    <x v="68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73BD23-B570-4036-B976-13559A4982F1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`">
  <location ref="A3:E21" firstHeaderRow="1" firstDataRow="2" firstDataCol="1"/>
  <pivotFields count="12">
    <pivotField numFmtId="14" showAll="0"/>
    <pivotField showAll="0"/>
    <pivotField showAll="0"/>
    <pivotField showAll="0"/>
    <pivotField dataField="1" numFmtId="43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 includeNewItemsInFilter="1" defaultSubtotal="0">
      <items count="110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11" baseItem="0" numFmtId="164"/>
  </dataFields>
  <formats count="18">
    <format dxfId="36">
      <pivotArea type="all" dataOnly="0" outline="0" fieldPosition="0"/>
    </format>
    <format dxfId="37">
      <pivotArea outline="0" collapsedLevelsAreSubtotals="1" fieldPosition="0"/>
    </format>
    <format dxfId="38">
      <pivotArea type="origin" dataOnly="0" labelOnly="1" outline="0" fieldPosition="0"/>
    </format>
    <format dxfId="39">
      <pivotArea field="6" type="button" dataOnly="0" labelOnly="1" outline="0" axis="axisCol" fieldPosition="0"/>
    </format>
    <format dxfId="40">
      <pivotArea type="topRight" dataOnly="0" labelOnly="1" outline="0" fieldPosition="0"/>
    </format>
    <format dxfId="41">
      <pivotArea field="11" type="button" dataOnly="0" labelOnly="1" outline="0"/>
    </format>
    <format dxfId="42">
      <pivotArea dataOnly="0" labelOnly="1" grandRow="1" outline="0" fieldPosition="0"/>
    </format>
    <format dxfId="43">
      <pivotArea dataOnly="0" labelOnly="1" fieldPosition="0">
        <references count="1">
          <reference field="6" count="0"/>
        </references>
      </pivotArea>
    </format>
    <format dxfId="44">
      <pivotArea dataOnly="0" labelOnly="1" grandCol="1" outline="0" fieldPosition="0"/>
    </format>
    <format dxfId="45">
      <pivotArea type="all" dataOnly="0" outline="0" fieldPosition="0"/>
    </format>
    <format dxfId="46">
      <pivotArea outline="0" collapsedLevelsAreSubtotals="1" fieldPosition="0"/>
    </format>
    <format dxfId="47">
      <pivotArea type="origin" dataOnly="0" labelOnly="1" outline="0" fieldPosition="0"/>
    </format>
    <format dxfId="48">
      <pivotArea field="6" type="button" dataOnly="0" labelOnly="1" outline="0" axis="axisCol" fieldPosition="0"/>
    </format>
    <format dxfId="49">
      <pivotArea type="topRight" dataOnly="0" labelOnly="1" outline="0" fieldPosition="0"/>
    </format>
    <format dxfId="50">
      <pivotArea field="11" type="button" dataOnly="0" labelOnly="1" outline="0"/>
    </format>
    <format dxfId="51">
      <pivotArea dataOnly="0" labelOnly="1" grandRow="1" outline="0" fieldPosition="0"/>
    </format>
    <format dxfId="52">
      <pivotArea dataOnly="0" labelOnly="1" fieldPosition="0">
        <references count="1">
          <reference field="6" count="0"/>
        </references>
      </pivotArea>
    </format>
    <format dxfId="53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2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CAB08-5327-4307-8326-E78D058AF625}" name="Table1" displayName="Table1" ref="A2:I210" totalsRowShown="0" headerRowDxfId="234" dataDxfId="232" headerRowBorderDxfId="233" tableBorderDxfId="231">
  <autoFilter ref="A2:I210" xr:uid="{B39CAB08-5327-4307-8326-E78D058AF625}"/>
  <tableColumns count="9">
    <tableColumn id="1" xr3:uid="{E26F8890-9A5B-46F7-AE3C-F2B6483CDE9C}" name="Document Date" dataDxfId="230"/>
    <tableColumn id="2" xr3:uid="{FD922C4F-2343-4A48-B0D6-26C37DE604AA}" name="Supplier" dataDxfId="229"/>
    <tableColumn id="3" xr3:uid="{04A244E8-43A3-4342-87F5-8436642BEF00}" name="Reference" dataDxfId="228"/>
    <tableColumn id="4" xr3:uid="{FDC62FDB-35B2-4E02-ACD1-ABF54085A2C5}" name="Description" dataDxfId="227"/>
    <tableColumn id="5" xr3:uid="{7CF7D9BA-8A17-4232-AB1D-F293ECCD115F}" name="Tax Inclusive Amount" dataDxfId="226" dataCellStyle="Comma"/>
    <tableColumn id="6" xr3:uid="{18D7B57B-26A3-4D91-A0EC-1F2B14E27D3D}" name="Column1" dataDxfId="225"/>
    <tableColumn id="7" xr3:uid="{AD17ED9C-26C4-47D5-BCFA-94990AC4DC38}" name="Bank Code" dataDxfId="224"/>
    <tableColumn id="8" xr3:uid="{24351A20-3485-4C68-AECF-50FE7A6D002C}" name="Account Code" dataDxfId="223"/>
    <tableColumn id="9" xr3:uid="{88885F92-9290-4D5A-AC85-E4202E9D9F61}" name="Payment Date" dataDxfId="22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6FE5-FF2E-48CA-AE3B-2577A3B61749}">
  <dimension ref="A3:E115"/>
  <sheetViews>
    <sheetView tabSelected="1" workbookViewId="0">
      <selection activeCell="T27" sqref="T27"/>
    </sheetView>
  </sheetViews>
  <sheetFormatPr defaultRowHeight="15" x14ac:dyDescent="0.25"/>
  <cols>
    <col min="1" max="1" width="16.5703125" style="22" bestFit="1" customWidth="1"/>
    <col min="2" max="2" width="18.5703125" style="22" bestFit="1" customWidth="1"/>
    <col min="3" max="3" width="10.85546875" style="22" bestFit="1" customWidth="1"/>
    <col min="4" max="4" width="8.28515625" style="22" bestFit="1" customWidth="1"/>
    <col min="5" max="5" width="11.140625" style="22" bestFit="1" customWidth="1"/>
    <col min="6" max="16384" width="9.140625" style="14"/>
  </cols>
  <sheetData>
    <row r="3" spans="1:5" ht="30" x14ac:dyDescent="0.25">
      <c r="A3" s="23" t="s">
        <v>168</v>
      </c>
      <c r="B3" s="23" t="s">
        <v>169</v>
      </c>
    </row>
    <row r="4" spans="1:5" x14ac:dyDescent="0.25">
      <c r="A4" s="23" t="s">
        <v>170</v>
      </c>
      <c r="B4" s="22" t="s">
        <v>13</v>
      </c>
      <c r="C4" s="22" t="s">
        <v>31</v>
      </c>
      <c r="D4" s="22" t="s">
        <v>39</v>
      </c>
      <c r="E4" s="22" t="s">
        <v>166</v>
      </c>
    </row>
    <row r="5" spans="1:5" x14ac:dyDescent="0.25">
      <c r="A5" s="29">
        <v>40910</v>
      </c>
      <c r="B5" s="24">
        <v>1000</v>
      </c>
      <c r="C5" s="24"/>
      <c r="D5" s="24"/>
      <c r="E5" s="24">
        <v>1000</v>
      </c>
    </row>
    <row r="6" spans="1:5" x14ac:dyDescent="0.25">
      <c r="A6" s="29">
        <v>40913</v>
      </c>
      <c r="B6" s="24">
        <v>340</v>
      </c>
      <c r="C6" s="24"/>
      <c r="D6" s="24"/>
      <c r="E6" s="24">
        <v>340</v>
      </c>
    </row>
    <row r="7" spans="1:5" x14ac:dyDescent="0.25">
      <c r="A7" s="29">
        <v>40923</v>
      </c>
      <c r="B7" s="24">
        <v>80</v>
      </c>
      <c r="C7" s="24">
        <v>35</v>
      </c>
      <c r="D7" s="24"/>
      <c r="E7" s="24">
        <v>115</v>
      </c>
    </row>
    <row r="8" spans="1:5" x14ac:dyDescent="0.25">
      <c r="A8" s="29">
        <v>40924</v>
      </c>
      <c r="B8" s="24">
        <v>1392</v>
      </c>
      <c r="C8" s="24"/>
      <c r="D8" s="24">
        <v>105</v>
      </c>
      <c r="E8" s="24">
        <v>1497</v>
      </c>
    </row>
    <row r="9" spans="1:5" x14ac:dyDescent="0.25">
      <c r="A9" s="29">
        <v>40928</v>
      </c>
      <c r="B9" s="24">
        <v>20000</v>
      </c>
      <c r="C9" s="24">
        <v>-20000</v>
      </c>
      <c r="D9" s="24"/>
      <c r="E9" s="24">
        <v>0</v>
      </c>
    </row>
    <row r="10" spans="1:5" x14ac:dyDescent="0.25">
      <c r="A10" s="29">
        <v>40929</v>
      </c>
      <c r="B10" s="24"/>
      <c r="C10" s="24"/>
      <c r="D10" s="24">
        <v>61</v>
      </c>
      <c r="E10" s="24">
        <v>61</v>
      </c>
    </row>
    <row r="11" spans="1:5" x14ac:dyDescent="0.25">
      <c r="A11" s="29">
        <v>40934</v>
      </c>
      <c r="B11" s="24">
        <v>6720</v>
      </c>
      <c r="C11" s="24">
        <v>20000</v>
      </c>
      <c r="D11" s="24"/>
      <c r="E11" s="24">
        <v>26720</v>
      </c>
    </row>
    <row r="12" spans="1:5" x14ac:dyDescent="0.25">
      <c r="A12" s="29">
        <v>40939</v>
      </c>
      <c r="B12" s="24">
        <v>738.25</v>
      </c>
      <c r="C12" s="24"/>
      <c r="D12" s="24">
        <v>-170</v>
      </c>
      <c r="E12" s="24">
        <v>568.25</v>
      </c>
    </row>
    <row r="13" spans="1:5" x14ac:dyDescent="0.25">
      <c r="A13" s="29">
        <v>40941</v>
      </c>
      <c r="B13" s="24">
        <v>1000</v>
      </c>
      <c r="C13" s="24"/>
      <c r="D13" s="24"/>
      <c r="E13" s="24">
        <v>1000</v>
      </c>
    </row>
    <row r="14" spans="1:5" x14ac:dyDescent="0.25">
      <c r="A14" s="29">
        <v>40944</v>
      </c>
      <c r="B14" s="24">
        <v>340</v>
      </c>
      <c r="C14" s="24"/>
      <c r="D14" s="24"/>
      <c r="E14" s="24">
        <v>340</v>
      </c>
    </row>
    <row r="15" spans="1:5" x14ac:dyDescent="0.25">
      <c r="A15" s="29">
        <v>40954</v>
      </c>
      <c r="B15" s="24">
        <v>80</v>
      </c>
      <c r="C15" s="24">
        <v>35</v>
      </c>
      <c r="D15" s="24"/>
      <c r="E15" s="24">
        <v>115</v>
      </c>
    </row>
    <row r="16" spans="1:5" x14ac:dyDescent="0.25">
      <c r="A16" s="29">
        <v>40959</v>
      </c>
      <c r="B16" s="24">
        <v>20000</v>
      </c>
      <c r="C16" s="24">
        <v>-20000</v>
      </c>
      <c r="D16" s="24"/>
      <c r="E16" s="24">
        <v>0</v>
      </c>
    </row>
    <row r="17" spans="1:5" x14ac:dyDescent="0.25">
      <c r="A17" s="29">
        <v>40964</v>
      </c>
      <c r="B17" s="24">
        <v>2200</v>
      </c>
      <c r="C17" s="24"/>
      <c r="D17" s="24">
        <v>75</v>
      </c>
      <c r="E17" s="24">
        <v>2275</v>
      </c>
    </row>
    <row r="18" spans="1:5" x14ac:dyDescent="0.25">
      <c r="A18" s="29">
        <v>40965</v>
      </c>
      <c r="B18" s="24">
        <v>6720</v>
      </c>
      <c r="C18" s="24">
        <v>20000</v>
      </c>
      <c r="D18" s="24"/>
      <c r="E18" s="24">
        <v>26720</v>
      </c>
    </row>
    <row r="19" spans="1:5" x14ac:dyDescent="0.25">
      <c r="A19" s="29">
        <v>40966</v>
      </c>
      <c r="B19" s="24">
        <v>514</v>
      </c>
      <c r="C19" s="24"/>
      <c r="D19" s="24"/>
      <c r="E19" s="24">
        <v>514</v>
      </c>
    </row>
    <row r="20" spans="1:5" x14ac:dyDescent="0.25">
      <c r="A20" s="29">
        <v>40968</v>
      </c>
      <c r="B20" s="24">
        <v>3770</v>
      </c>
      <c r="C20" s="24"/>
      <c r="D20" s="24">
        <v>-70</v>
      </c>
      <c r="E20" s="24">
        <v>3700</v>
      </c>
    </row>
    <row r="21" spans="1:5" x14ac:dyDescent="0.25">
      <c r="A21" s="22" t="s">
        <v>166</v>
      </c>
      <c r="B21" s="24">
        <v>64894.25</v>
      </c>
      <c r="C21" s="24">
        <v>70</v>
      </c>
      <c r="D21" s="24">
        <v>1</v>
      </c>
      <c r="E21" s="24">
        <v>64965.25</v>
      </c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2" spans="1:5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  <row r="35" spans="1:5" x14ac:dyDescent="0.25">
      <c r="A35"/>
      <c r="B35"/>
      <c r="C35"/>
      <c r="D35"/>
      <c r="E35"/>
    </row>
    <row r="36" spans="1:5" x14ac:dyDescent="0.25">
      <c r="A36"/>
      <c r="B36"/>
      <c r="C36"/>
      <c r="D36"/>
      <c r="E36"/>
    </row>
    <row r="37" spans="1:5" x14ac:dyDescent="0.25">
      <c r="A37"/>
      <c r="B37"/>
      <c r="C37"/>
      <c r="D37"/>
      <c r="E37"/>
    </row>
    <row r="38" spans="1:5" x14ac:dyDescent="0.25">
      <c r="A38"/>
      <c r="B38"/>
      <c r="C38"/>
      <c r="D38"/>
      <c r="E38"/>
    </row>
    <row r="39" spans="1:5" x14ac:dyDescent="0.25">
      <c r="A39"/>
      <c r="B39"/>
      <c r="C39"/>
      <c r="D39"/>
      <c r="E39"/>
    </row>
    <row r="40" spans="1:5" x14ac:dyDescent="0.25">
      <c r="A40"/>
      <c r="B40"/>
      <c r="C40"/>
      <c r="D40"/>
      <c r="E40"/>
    </row>
    <row r="41" spans="1:5" x14ac:dyDescent="0.25">
      <c r="A41"/>
      <c r="B41"/>
      <c r="C41"/>
      <c r="D41"/>
      <c r="E41"/>
    </row>
    <row r="42" spans="1:5" x14ac:dyDescent="0.25">
      <c r="A42"/>
      <c r="B42"/>
      <c r="C42"/>
      <c r="D42"/>
      <c r="E42"/>
    </row>
    <row r="43" spans="1:5" x14ac:dyDescent="0.25">
      <c r="A43"/>
      <c r="B43"/>
      <c r="C43"/>
      <c r="D43"/>
      <c r="E43"/>
    </row>
    <row r="44" spans="1:5" x14ac:dyDescent="0.25">
      <c r="A44"/>
      <c r="B44"/>
      <c r="C44"/>
      <c r="D44"/>
      <c r="E44"/>
    </row>
    <row r="45" spans="1:5" x14ac:dyDescent="0.25">
      <c r="A45"/>
      <c r="B45"/>
      <c r="C45"/>
      <c r="D45"/>
      <c r="E45"/>
    </row>
    <row r="46" spans="1:5" x14ac:dyDescent="0.25">
      <c r="A46"/>
      <c r="B46"/>
      <c r="C46"/>
      <c r="D46"/>
      <c r="E46"/>
    </row>
    <row r="47" spans="1:5" x14ac:dyDescent="0.25">
      <c r="A47"/>
      <c r="B47"/>
      <c r="C47"/>
      <c r="D47"/>
      <c r="E47"/>
    </row>
    <row r="48" spans="1:5" x14ac:dyDescent="0.25">
      <c r="A48"/>
      <c r="B48"/>
      <c r="C48"/>
      <c r="D48"/>
      <c r="E48"/>
    </row>
    <row r="49" spans="1:5" x14ac:dyDescent="0.25">
      <c r="A49"/>
      <c r="B49"/>
      <c r="C49"/>
      <c r="D49"/>
      <c r="E49"/>
    </row>
    <row r="50" spans="1:5" x14ac:dyDescent="0.25">
      <c r="A50"/>
      <c r="B50"/>
      <c r="C50"/>
      <c r="D50"/>
      <c r="E50"/>
    </row>
    <row r="51" spans="1:5" x14ac:dyDescent="0.25">
      <c r="A51"/>
      <c r="B51"/>
      <c r="C51"/>
      <c r="D51"/>
      <c r="E51"/>
    </row>
    <row r="52" spans="1:5" x14ac:dyDescent="0.25">
      <c r="A52"/>
      <c r="B52"/>
      <c r="C52"/>
      <c r="D52"/>
      <c r="E52"/>
    </row>
    <row r="53" spans="1:5" x14ac:dyDescent="0.25">
      <c r="A53"/>
      <c r="B53"/>
      <c r="C53"/>
      <c r="D53"/>
      <c r="E53"/>
    </row>
    <row r="54" spans="1:5" x14ac:dyDescent="0.25">
      <c r="A54"/>
      <c r="B54"/>
      <c r="C54"/>
      <c r="D54"/>
      <c r="E54"/>
    </row>
    <row r="55" spans="1:5" x14ac:dyDescent="0.25">
      <c r="A55"/>
      <c r="B55"/>
      <c r="C55"/>
      <c r="D55"/>
      <c r="E55"/>
    </row>
    <row r="56" spans="1:5" x14ac:dyDescent="0.25">
      <c r="A56"/>
      <c r="B56"/>
      <c r="C56"/>
      <c r="D56"/>
      <c r="E56"/>
    </row>
    <row r="57" spans="1:5" x14ac:dyDescent="0.25">
      <c r="A57"/>
      <c r="B57"/>
      <c r="C57"/>
      <c r="D57"/>
      <c r="E57"/>
    </row>
    <row r="58" spans="1:5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x14ac:dyDescent="0.25">
      <c r="A80"/>
      <c r="B80"/>
      <c r="C80"/>
      <c r="D80"/>
      <c r="E80"/>
    </row>
    <row r="81" spans="1:5" x14ac:dyDescent="0.25">
      <c r="A81"/>
      <c r="B81"/>
      <c r="C81"/>
      <c r="D81"/>
      <c r="E81"/>
    </row>
    <row r="82" spans="1:5" x14ac:dyDescent="0.25">
      <c r="A82"/>
      <c r="B82"/>
      <c r="C82"/>
      <c r="D82"/>
      <c r="E82"/>
    </row>
    <row r="83" spans="1:5" x14ac:dyDescent="0.25">
      <c r="A83"/>
      <c r="B83"/>
      <c r="C83"/>
      <c r="D83"/>
      <c r="E83"/>
    </row>
    <row r="84" spans="1:5" x14ac:dyDescent="0.25">
      <c r="A84"/>
      <c r="B84"/>
      <c r="C84"/>
      <c r="D84"/>
      <c r="E84"/>
    </row>
    <row r="85" spans="1:5" x14ac:dyDescent="0.25">
      <c r="A85"/>
      <c r="B85"/>
      <c r="C85"/>
      <c r="D85"/>
      <c r="E85"/>
    </row>
    <row r="86" spans="1:5" x14ac:dyDescent="0.25">
      <c r="A86"/>
      <c r="B86"/>
      <c r="C86"/>
      <c r="D86"/>
      <c r="E86"/>
    </row>
    <row r="87" spans="1:5" x14ac:dyDescent="0.25">
      <c r="A87"/>
      <c r="B87"/>
      <c r="C87"/>
      <c r="D87"/>
      <c r="E87"/>
    </row>
    <row r="88" spans="1:5" x14ac:dyDescent="0.25">
      <c r="A88"/>
      <c r="B88"/>
      <c r="C88"/>
      <c r="D88"/>
      <c r="E88"/>
    </row>
    <row r="89" spans="1:5" x14ac:dyDescent="0.25">
      <c r="A89"/>
      <c r="B89"/>
      <c r="C89"/>
      <c r="D89"/>
      <c r="E89"/>
    </row>
    <row r="90" spans="1:5" x14ac:dyDescent="0.25">
      <c r="A90"/>
      <c r="B90"/>
      <c r="C90"/>
      <c r="D90"/>
      <c r="E90"/>
    </row>
    <row r="91" spans="1:5" x14ac:dyDescent="0.25">
      <c r="A91"/>
      <c r="B91"/>
      <c r="C91"/>
      <c r="D91"/>
      <c r="E91"/>
    </row>
    <row r="92" spans="1:5" x14ac:dyDescent="0.25">
      <c r="A92"/>
      <c r="B92"/>
      <c r="C92"/>
      <c r="D92"/>
      <c r="E92"/>
    </row>
    <row r="93" spans="1:5" x14ac:dyDescent="0.25">
      <c r="A93"/>
      <c r="B93"/>
      <c r="C93"/>
      <c r="D93"/>
      <c r="E93"/>
    </row>
    <row r="94" spans="1:5" x14ac:dyDescent="0.25">
      <c r="A94"/>
      <c r="B94"/>
      <c r="C94"/>
      <c r="D94"/>
      <c r="E94"/>
    </row>
    <row r="95" spans="1:5" x14ac:dyDescent="0.25">
      <c r="A95"/>
      <c r="B95"/>
      <c r="C95"/>
      <c r="D95"/>
      <c r="E95"/>
    </row>
    <row r="96" spans="1:5" x14ac:dyDescent="0.25">
      <c r="A96"/>
      <c r="B96"/>
      <c r="C96"/>
      <c r="D96"/>
      <c r="E96"/>
    </row>
    <row r="97" spans="1:5" x14ac:dyDescent="0.25">
      <c r="A97"/>
      <c r="B97"/>
      <c r="C97"/>
      <c r="D97"/>
      <c r="E97"/>
    </row>
    <row r="98" spans="1:5" x14ac:dyDescent="0.25">
      <c r="A98"/>
      <c r="B98"/>
      <c r="C98"/>
      <c r="D98"/>
      <c r="E98"/>
    </row>
    <row r="99" spans="1:5" x14ac:dyDescent="0.25">
      <c r="A99"/>
      <c r="B99"/>
      <c r="C99"/>
      <c r="D99"/>
      <c r="E99"/>
    </row>
    <row r="100" spans="1:5" x14ac:dyDescent="0.25">
      <c r="A100"/>
      <c r="B100"/>
      <c r="C100"/>
      <c r="D100"/>
      <c r="E100"/>
    </row>
    <row r="101" spans="1:5" x14ac:dyDescent="0.25">
      <c r="A101"/>
      <c r="B101"/>
      <c r="C101"/>
      <c r="D101"/>
      <c r="E101"/>
    </row>
    <row r="102" spans="1:5" x14ac:dyDescent="0.25">
      <c r="A102"/>
      <c r="B102"/>
      <c r="C102"/>
      <c r="D102"/>
      <c r="E102"/>
    </row>
    <row r="103" spans="1:5" x14ac:dyDescent="0.25">
      <c r="A103"/>
      <c r="B103"/>
      <c r="C103"/>
      <c r="D103"/>
      <c r="E103"/>
    </row>
    <row r="104" spans="1:5" x14ac:dyDescent="0.25">
      <c r="A104"/>
      <c r="B104"/>
      <c r="C104"/>
      <c r="D104"/>
      <c r="E104"/>
    </row>
    <row r="105" spans="1:5" x14ac:dyDescent="0.25">
      <c r="A105"/>
      <c r="B105"/>
      <c r="C105"/>
      <c r="D105"/>
      <c r="E105"/>
    </row>
    <row r="106" spans="1:5" x14ac:dyDescent="0.25">
      <c r="A106"/>
      <c r="B106"/>
      <c r="C106"/>
      <c r="D106"/>
      <c r="E106"/>
    </row>
    <row r="107" spans="1:5" x14ac:dyDescent="0.25">
      <c r="A107"/>
      <c r="B107"/>
      <c r="C107"/>
      <c r="D107"/>
      <c r="E107"/>
    </row>
    <row r="108" spans="1:5" x14ac:dyDescent="0.25">
      <c r="A108"/>
      <c r="B108"/>
      <c r="C108"/>
      <c r="D108"/>
      <c r="E108"/>
    </row>
    <row r="109" spans="1:5" x14ac:dyDescent="0.25">
      <c r="A109"/>
      <c r="B109"/>
      <c r="C109"/>
      <c r="D109"/>
      <c r="E109"/>
    </row>
    <row r="110" spans="1:5" x14ac:dyDescent="0.25">
      <c r="A110"/>
      <c r="B110"/>
      <c r="C110"/>
      <c r="D110"/>
      <c r="E110"/>
    </row>
    <row r="111" spans="1:5" x14ac:dyDescent="0.25">
      <c r="A111"/>
      <c r="B111"/>
      <c r="C111"/>
      <c r="D111"/>
      <c r="E111"/>
    </row>
    <row r="112" spans="1:5" x14ac:dyDescent="0.25">
      <c r="A112"/>
      <c r="B112"/>
      <c r="C112"/>
      <c r="D112"/>
      <c r="E112"/>
    </row>
    <row r="113" spans="1:5" x14ac:dyDescent="0.25">
      <c r="A113"/>
      <c r="B113"/>
      <c r="C113"/>
      <c r="D113"/>
      <c r="E113"/>
    </row>
    <row r="114" spans="1:5" x14ac:dyDescent="0.25">
      <c r="A114"/>
      <c r="B114"/>
      <c r="C114"/>
      <c r="D114"/>
      <c r="E114"/>
    </row>
    <row r="115" spans="1:5" x14ac:dyDescent="0.25">
      <c r="A115"/>
      <c r="B115"/>
      <c r="C115"/>
      <c r="D115"/>
      <c r="E115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A2" sqref="A2:I210"/>
    </sheetView>
  </sheetViews>
  <sheetFormatPr defaultColWidth="9.140625" defaultRowHeight="15" x14ac:dyDescent="0.2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3" style="4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5.75" x14ac:dyDescent="0.25">
      <c r="A2" s="18" t="s">
        <v>1</v>
      </c>
      <c r="B2" s="19" t="s">
        <v>2</v>
      </c>
      <c r="C2" s="19" t="s">
        <v>3</v>
      </c>
      <c r="D2" s="19" t="s">
        <v>4</v>
      </c>
      <c r="E2" s="20" t="s">
        <v>5</v>
      </c>
      <c r="F2" s="21" t="s">
        <v>167</v>
      </c>
      <c r="G2" s="21" t="s">
        <v>6</v>
      </c>
      <c r="H2" s="21" t="s">
        <v>7</v>
      </c>
      <c r="I2" s="21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35652-3591-4C45-BF27-0C83CC35818A}">
  <dimension ref="A1:E22"/>
  <sheetViews>
    <sheetView workbookViewId="0">
      <selection activeCell="E22" sqref="E22"/>
    </sheetView>
  </sheetViews>
  <sheetFormatPr defaultRowHeight="15" x14ac:dyDescent="0.25"/>
  <cols>
    <col min="2" max="2" width="20.42578125" bestFit="1" customWidth="1"/>
    <col min="5" max="5" width="13.28515625" bestFit="1" customWidth="1"/>
  </cols>
  <sheetData>
    <row r="1" spans="1:5" ht="18.75" x14ac:dyDescent="0.3">
      <c r="A1" s="28" t="s">
        <v>145</v>
      </c>
    </row>
    <row r="3" spans="1:5" x14ac:dyDescent="0.25">
      <c r="B3" s="26" t="s">
        <v>129</v>
      </c>
      <c r="C3" s="27" t="s">
        <v>130</v>
      </c>
      <c r="D3" s="27" t="s">
        <v>131</v>
      </c>
      <c r="E3" s="26" t="s">
        <v>132</v>
      </c>
    </row>
    <row r="4" spans="1:5" x14ac:dyDescent="0.25">
      <c r="B4" t="s">
        <v>133</v>
      </c>
      <c r="C4" s="14">
        <v>12</v>
      </c>
      <c r="D4" s="14">
        <v>85</v>
      </c>
      <c r="E4" t="s">
        <v>144</v>
      </c>
    </row>
    <row r="5" spans="1:5" x14ac:dyDescent="0.25">
      <c r="B5" t="s">
        <v>134</v>
      </c>
      <c r="C5" s="14">
        <v>11</v>
      </c>
      <c r="D5" s="14">
        <v>72</v>
      </c>
      <c r="E5" t="s">
        <v>144</v>
      </c>
    </row>
    <row r="6" spans="1:5" x14ac:dyDescent="0.25">
      <c r="B6" t="s">
        <v>135</v>
      </c>
      <c r="C6" s="14">
        <v>13</v>
      </c>
      <c r="D6" s="14">
        <v>60</v>
      </c>
      <c r="E6" t="s">
        <v>144</v>
      </c>
    </row>
    <row r="7" spans="1:5" x14ac:dyDescent="0.25">
      <c r="B7" t="s">
        <v>136</v>
      </c>
      <c r="C7" s="14">
        <v>12</v>
      </c>
      <c r="D7" s="14">
        <v>95</v>
      </c>
      <c r="E7" t="s">
        <v>144</v>
      </c>
    </row>
    <row r="8" spans="1:5" x14ac:dyDescent="0.25">
      <c r="B8" t="s">
        <v>137</v>
      </c>
      <c r="C8" s="14">
        <v>14</v>
      </c>
      <c r="D8" s="14">
        <v>88</v>
      </c>
      <c r="E8" t="s">
        <v>144</v>
      </c>
    </row>
    <row r="9" spans="1:5" x14ac:dyDescent="0.25">
      <c r="B9" t="s">
        <v>138</v>
      </c>
      <c r="C9" s="14">
        <v>12</v>
      </c>
      <c r="D9" s="14">
        <v>99</v>
      </c>
      <c r="E9" t="s">
        <v>144</v>
      </c>
    </row>
    <row r="10" spans="1:5" x14ac:dyDescent="0.25">
      <c r="B10" t="s">
        <v>139</v>
      </c>
      <c r="C10" s="14">
        <v>11</v>
      </c>
      <c r="D10" s="14">
        <v>75</v>
      </c>
      <c r="E10" t="s">
        <v>144</v>
      </c>
    </row>
    <row r="11" spans="1:5" x14ac:dyDescent="0.25">
      <c r="B11" t="s">
        <v>140</v>
      </c>
      <c r="C11" s="14">
        <v>13</v>
      </c>
      <c r="D11" s="14">
        <v>100</v>
      </c>
      <c r="E11" t="s">
        <v>144</v>
      </c>
    </row>
    <row r="12" spans="1:5" x14ac:dyDescent="0.25">
      <c r="B12" t="s">
        <v>141</v>
      </c>
      <c r="C12" s="14">
        <v>13</v>
      </c>
      <c r="D12" s="14">
        <v>75</v>
      </c>
      <c r="E12" t="s">
        <v>144</v>
      </c>
    </row>
    <row r="13" spans="1:5" x14ac:dyDescent="0.25">
      <c r="B13" t="s">
        <v>142</v>
      </c>
      <c r="C13" s="14">
        <v>15</v>
      </c>
      <c r="D13" s="14">
        <v>85</v>
      </c>
      <c r="E13" t="s">
        <v>144</v>
      </c>
    </row>
    <row r="14" spans="1:5" x14ac:dyDescent="0.25">
      <c r="B14" t="s">
        <v>143</v>
      </c>
      <c r="C14" s="14">
        <v>11</v>
      </c>
      <c r="D14" s="14">
        <v>85</v>
      </c>
      <c r="E14" t="s">
        <v>144</v>
      </c>
    </row>
    <row r="15" spans="1:5" x14ac:dyDescent="0.25">
      <c r="C15" s="14"/>
      <c r="D15" s="14"/>
    </row>
    <row r="16" spans="1:5" x14ac:dyDescent="0.25">
      <c r="A16" s="25" t="s">
        <v>146</v>
      </c>
      <c r="C16" s="14">
        <f>MIN(C4:C14)</f>
        <v>11</v>
      </c>
      <c r="D16" s="14">
        <f>MIN(D4:D14)</f>
        <v>60</v>
      </c>
    </row>
    <row r="17" spans="1:4" x14ac:dyDescent="0.25">
      <c r="A17" s="25" t="s">
        <v>147</v>
      </c>
      <c r="C17" s="14">
        <f>MAX(C4:C14)</f>
        <v>15</v>
      </c>
      <c r="D17" s="14">
        <f>MAX(D4:D14)</f>
        <v>100</v>
      </c>
    </row>
    <row r="18" spans="1:4" x14ac:dyDescent="0.25">
      <c r="A18" s="25" t="s">
        <v>148</v>
      </c>
      <c r="C18" s="14">
        <f>AVERAGE(C4:C14)</f>
        <v>12.454545454545455</v>
      </c>
      <c r="D18" s="14">
        <f>AVERAGE(D4:D14)</f>
        <v>83.545454545454547</v>
      </c>
    </row>
    <row r="19" spans="1:4" x14ac:dyDescent="0.25">
      <c r="A19" s="25" t="s">
        <v>149</v>
      </c>
      <c r="C19" s="14">
        <f>_xlfn.MODE.SNGL(C4:C14)</f>
        <v>12</v>
      </c>
      <c r="D19" s="14">
        <f>_xlfn.MODE.SNGL(D4:D14)</f>
        <v>85</v>
      </c>
    </row>
    <row r="20" spans="1:4" x14ac:dyDescent="0.25">
      <c r="A20" s="25" t="s">
        <v>150</v>
      </c>
      <c r="C20" s="14">
        <f>MEDIAN(C4:C14)</f>
        <v>12</v>
      </c>
      <c r="D20" s="14">
        <f>MEDIAN(D4:D14)</f>
        <v>85</v>
      </c>
    </row>
    <row r="21" spans="1:4" x14ac:dyDescent="0.25">
      <c r="A21" s="25" t="s">
        <v>151</v>
      </c>
      <c r="B21" s="14">
        <f>COUNT(B4:B14)</f>
        <v>0</v>
      </c>
      <c r="C21" s="14">
        <f>COUNT(C4:C14)</f>
        <v>11</v>
      </c>
      <c r="D21" s="14">
        <f>COUNT(D4:D14)</f>
        <v>11</v>
      </c>
    </row>
    <row r="22" spans="1:4" x14ac:dyDescent="0.25">
      <c r="A22" s="25" t="s">
        <v>152</v>
      </c>
      <c r="B22" s="14">
        <f>COUNTA(B4:B14)</f>
        <v>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CE6B3-EC7C-4D1B-9657-C509B81E7A15}">
  <dimension ref="A1:G8"/>
  <sheetViews>
    <sheetView workbookViewId="0">
      <selection activeCell="E28" sqref="E28"/>
    </sheetView>
  </sheetViews>
  <sheetFormatPr defaultRowHeight="15" x14ac:dyDescent="0.25"/>
  <cols>
    <col min="1" max="1" width="15.7109375" bestFit="1" customWidth="1"/>
    <col min="2" max="2" width="10.570312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7.85546875" bestFit="1" customWidth="1"/>
    <col min="7" max="7" width="16.85546875" bestFit="1" customWidth="1"/>
  </cols>
  <sheetData>
    <row r="1" spans="1:7" x14ac:dyDescent="0.25">
      <c r="A1" s="26" t="s">
        <v>153</v>
      </c>
    </row>
    <row r="3" spans="1:7" x14ac:dyDescent="0.25">
      <c r="A3" s="26" t="s">
        <v>154</v>
      </c>
      <c r="B3" s="26" t="s">
        <v>155</v>
      </c>
      <c r="C3" s="26" t="s">
        <v>156</v>
      </c>
      <c r="D3" s="26" t="s">
        <v>157</v>
      </c>
      <c r="E3" s="26" t="s">
        <v>158</v>
      </c>
      <c r="F3" s="26" t="s">
        <v>159</v>
      </c>
      <c r="G3" s="26" t="s">
        <v>160</v>
      </c>
    </row>
    <row r="4" spans="1:7" x14ac:dyDescent="0.25">
      <c r="A4" t="s">
        <v>161</v>
      </c>
      <c r="B4" s="15">
        <v>2000</v>
      </c>
      <c r="C4" s="16">
        <v>0.21</v>
      </c>
      <c r="D4">
        <v>3</v>
      </c>
      <c r="E4" s="17">
        <f>(B4*C4)</f>
        <v>420</v>
      </c>
      <c r="F4" s="17">
        <f>SUM(B4,E4)</f>
        <v>2420</v>
      </c>
      <c r="G4" s="17">
        <f>(F4/D4)</f>
        <v>806.66666666666663</v>
      </c>
    </row>
    <row r="5" spans="1:7" x14ac:dyDescent="0.25">
      <c r="A5" t="s">
        <v>164</v>
      </c>
      <c r="B5" s="15">
        <v>1500</v>
      </c>
      <c r="C5" s="16">
        <v>0.15</v>
      </c>
      <c r="D5">
        <v>3</v>
      </c>
      <c r="E5" s="17">
        <f>(B5*C5)</f>
        <v>225</v>
      </c>
      <c r="F5" s="17">
        <f>SUM(B5,E5)</f>
        <v>1725</v>
      </c>
      <c r="G5" s="17">
        <f>(F5/D5)</f>
        <v>575</v>
      </c>
    </row>
    <row r="6" spans="1:7" x14ac:dyDescent="0.25">
      <c r="A6" t="s">
        <v>163</v>
      </c>
      <c r="B6" s="15">
        <v>975</v>
      </c>
      <c r="C6" s="16">
        <v>0.27</v>
      </c>
      <c r="D6">
        <v>3</v>
      </c>
      <c r="E6" s="17">
        <f>(B6*C6)</f>
        <v>263.25</v>
      </c>
      <c r="F6" s="17">
        <f>SUM(B6,E6)</f>
        <v>1238.25</v>
      </c>
      <c r="G6" s="17">
        <f>(F6/D6)</f>
        <v>412.75</v>
      </c>
    </row>
    <row r="7" spans="1:7" x14ac:dyDescent="0.25">
      <c r="A7" t="s">
        <v>165</v>
      </c>
      <c r="B7" s="15">
        <v>780</v>
      </c>
      <c r="C7" s="16">
        <v>0.25</v>
      </c>
      <c r="D7">
        <v>3</v>
      </c>
      <c r="E7" s="17">
        <f>(B7*C7)</f>
        <v>195</v>
      </c>
      <c r="F7" s="17">
        <f>SUM(B7,E7)</f>
        <v>975</v>
      </c>
      <c r="G7" s="17">
        <f>(F7/D7)</f>
        <v>325</v>
      </c>
    </row>
    <row r="8" spans="1:7" x14ac:dyDescent="0.25">
      <c r="A8" t="s">
        <v>162</v>
      </c>
      <c r="B8" s="15">
        <v>450</v>
      </c>
      <c r="C8" s="16">
        <v>0.25</v>
      </c>
      <c r="D8">
        <v>3</v>
      </c>
      <c r="E8" s="17">
        <f>(B8*C8)</f>
        <v>112.5</v>
      </c>
      <c r="F8" s="17">
        <f>SUM(B8,E8)</f>
        <v>562.5</v>
      </c>
      <c r="G8" s="17">
        <f>(F8/D8)</f>
        <v>187.5</v>
      </c>
    </row>
  </sheetData>
  <sortState xmlns:xlrd2="http://schemas.microsoft.com/office/spreadsheetml/2017/richdata2" ref="A4:G8">
    <sortCondition descending="1" ref="F4:F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Karina MacNeice</cp:lastModifiedBy>
  <cp:revision/>
  <dcterms:created xsi:type="dcterms:W3CDTF">2023-04-22T13:58:31Z</dcterms:created>
  <dcterms:modified xsi:type="dcterms:W3CDTF">2023-10-20T00:36:11Z</dcterms:modified>
  <cp:category/>
  <cp:contentStatus/>
</cp:coreProperties>
</file>