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activeX/activeX122.xml" ContentType="application/vnd.ms-office.activeX+xml"/>
  <Override PartName="/xl/activeX/activeX122.bin" ContentType="application/vnd.ms-office.activeX"/>
  <Override PartName="/xl/activeX/activeX123.xml" ContentType="application/vnd.ms-office.activeX+xml"/>
  <Override PartName="/xl/activeX/activeX123.bin" ContentType="application/vnd.ms-office.activeX"/>
  <Override PartName="/xl/activeX/activeX124.xml" ContentType="application/vnd.ms-office.activeX+xml"/>
  <Override PartName="/xl/activeX/activeX124.bin" ContentType="application/vnd.ms-office.activeX"/>
  <Override PartName="/xl/activeX/activeX125.xml" ContentType="application/vnd.ms-office.activeX+xml"/>
  <Override PartName="/xl/activeX/activeX125.bin" ContentType="application/vnd.ms-office.activeX"/>
  <Override PartName="/xl/activeX/activeX126.xml" ContentType="application/vnd.ms-office.activeX+xml"/>
  <Override PartName="/xl/activeX/activeX126.bin" ContentType="application/vnd.ms-office.activeX"/>
  <Override PartName="/xl/activeX/activeX127.xml" ContentType="application/vnd.ms-office.activeX+xml"/>
  <Override PartName="/xl/activeX/activeX127.bin" ContentType="application/vnd.ms-office.activeX"/>
  <Override PartName="/xl/activeX/activeX128.xml" ContentType="application/vnd.ms-office.activeX+xml"/>
  <Override PartName="/xl/activeX/activeX128.bin" ContentType="application/vnd.ms-office.activeX"/>
  <Override PartName="/xl/activeX/activeX129.xml" ContentType="application/vnd.ms-office.activeX+xml"/>
  <Override PartName="/xl/activeX/activeX129.bin" ContentType="application/vnd.ms-office.activeX"/>
  <Override PartName="/xl/activeX/activeX130.xml" ContentType="application/vnd.ms-office.activeX+xml"/>
  <Override PartName="/xl/activeX/activeX130.bin" ContentType="application/vnd.ms-office.activeX"/>
  <Override PartName="/xl/activeX/activeX131.xml" ContentType="application/vnd.ms-office.activeX+xml"/>
  <Override PartName="/xl/activeX/activeX131.bin" ContentType="application/vnd.ms-office.activeX"/>
  <Override PartName="/xl/activeX/activeX132.xml" ContentType="application/vnd.ms-office.activeX+xml"/>
  <Override PartName="/xl/activeX/activeX132.bin" ContentType="application/vnd.ms-office.activeX"/>
  <Override PartName="/xl/activeX/activeX133.xml" ContentType="application/vnd.ms-office.activeX+xml"/>
  <Override PartName="/xl/activeX/activeX133.bin" ContentType="application/vnd.ms-office.activeX"/>
  <Override PartName="/xl/activeX/activeX134.xml" ContentType="application/vnd.ms-office.activeX+xml"/>
  <Override PartName="/xl/activeX/activeX134.bin" ContentType="application/vnd.ms-office.activeX"/>
  <Override PartName="/xl/activeX/activeX135.xml" ContentType="application/vnd.ms-office.activeX+xml"/>
  <Override PartName="/xl/activeX/activeX135.bin" ContentType="application/vnd.ms-office.activeX"/>
  <Override PartName="/xl/activeX/activeX136.xml" ContentType="application/vnd.ms-office.activeX+xml"/>
  <Override PartName="/xl/activeX/activeX136.bin" ContentType="application/vnd.ms-office.activeX"/>
  <Override PartName="/xl/activeX/activeX137.xml" ContentType="application/vnd.ms-office.activeX+xml"/>
  <Override PartName="/xl/activeX/activeX137.bin" ContentType="application/vnd.ms-office.activeX"/>
  <Override PartName="/xl/activeX/activeX138.xml" ContentType="application/vnd.ms-office.activeX+xml"/>
  <Override PartName="/xl/activeX/activeX138.bin" ContentType="application/vnd.ms-office.activeX"/>
  <Override PartName="/xl/activeX/activeX139.xml" ContentType="application/vnd.ms-office.activeX+xml"/>
  <Override PartName="/xl/activeX/activeX139.bin" ContentType="application/vnd.ms-office.activeX"/>
  <Override PartName="/xl/activeX/activeX140.xml" ContentType="application/vnd.ms-office.activeX+xml"/>
  <Override PartName="/xl/activeX/activeX140.bin" ContentType="application/vnd.ms-office.activeX"/>
  <Override PartName="/xl/activeX/activeX141.xml" ContentType="application/vnd.ms-office.activeX+xml"/>
  <Override PartName="/xl/activeX/activeX141.bin" ContentType="application/vnd.ms-office.activeX"/>
  <Override PartName="/xl/activeX/activeX142.xml" ContentType="application/vnd.ms-office.activeX+xml"/>
  <Override PartName="/xl/activeX/activeX142.bin" ContentType="application/vnd.ms-office.activeX"/>
  <Override PartName="/xl/activeX/activeX143.xml" ContentType="application/vnd.ms-office.activeX+xml"/>
  <Override PartName="/xl/activeX/activeX143.bin" ContentType="application/vnd.ms-office.activeX"/>
  <Override PartName="/xl/activeX/activeX144.xml" ContentType="application/vnd.ms-office.activeX+xml"/>
  <Override PartName="/xl/activeX/activeX144.bin" ContentType="application/vnd.ms-office.activeX"/>
  <Override PartName="/xl/activeX/activeX145.xml" ContentType="application/vnd.ms-office.activeX+xml"/>
  <Override PartName="/xl/activeX/activeX145.bin" ContentType="application/vnd.ms-office.activeX"/>
  <Override PartName="/xl/activeX/activeX146.xml" ContentType="application/vnd.ms-office.activeX+xml"/>
  <Override PartName="/xl/activeX/activeX146.bin" ContentType="application/vnd.ms-office.activeX"/>
  <Override PartName="/xl/activeX/activeX147.xml" ContentType="application/vnd.ms-office.activeX+xml"/>
  <Override PartName="/xl/activeX/activeX147.bin" ContentType="application/vnd.ms-office.activeX"/>
  <Override PartName="/xl/activeX/activeX148.xml" ContentType="application/vnd.ms-office.activeX+xml"/>
  <Override PartName="/xl/activeX/activeX148.bin" ContentType="application/vnd.ms-office.activeX"/>
  <Override PartName="/xl/activeX/activeX149.xml" ContentType="application/vnd.ms-office.activeX+xml"/>
  <Override PartName="/xl/activeX/activeX149.bin" ContentType="application/vnd.ms-office.activeX"/>
  <Override PartName="/xl/activeX/activeX150.xml" ContentType="application/vnd.ms-office.activeX+xml"/>
  <Override PartName="/xl/activeX/activeX150.bin" ContentType="application/vnd.ms-office.activeX"/>
  <Override PartName="/xl/activeX/activeX151.xml" ContentType="application/vnd.ms-office.activeX+xml"/>
  <Override PartName="/xl/activeX/activeX151.bin" ContentType="application/vnd.ms-office.activeX"/>
  <Override PartName="/xl/activeX/activeX152.xml" ContentType="application/vnd.ms-office.activeX+xml"/>
  <Override PartName="/xl/activeX/activeX152.bin" ContentType="application/vnd.ms-office.activeX"/>
  <Override PartName="/xl/activeX/activeX153.xml" ContentType="application/vnd.ms-office.activeX+xml"/>
  <Override PartName="/xl/activeX/activeX153.bin" ContentType="application/vnd.ms-office.activeX"/>
  <Override PartName="/xl/activeX/activeX154.xml" ContentType="application/vnd.ms-office.activeX+xml"/>
  <Override PartName="/xl/activeX/activeX154.bin" ContentType="application/vnd.ms-office.activeX"/>
  <Override PartName="/xl/activeX/activeX155.xml" ContentType="application/vnd.ms-office.activeX+xml"/>
  <Override PartName="/xl/activeX/activeX155.bin" ContentType="application/vnd.ms-office.activeX"/>
  <Override PartName="/xl/activeX/activeX156.xml" ContentType="application/vnd.ms-office.activeX+xml"/>
  <Override PartName="/xl/activeX/activeX156.bin" ContentType="application/vnd.ms-office.activeX"/>
  <Override PartName="/xl/activeX/activeX157.xml" ContentType="application/vnd.ms-office.activeX+xml"/>
  <Override PartName="/xl/activeX/activeX157.bin" ContentType="application/vnd.ms-office.activeX"/>
  <Override PartName="/xl/activeX/activeX158.xml" ContentType="application/vnd.ms-office.activeX+xml"/>
  <Override PartName="/xl/activeX/activeX158.bin" ContentType="application/vnd.ms-office.activeX"/>
  <Override PartName="/xl/activeX/activeX159.xml" ContentType="application/vnd.ms-office.activeX+xml"/>
  <Override PartName="/xl/activeX/activeX159.bin" ContentType="application/vnd.ms-office.activeX"/>
  <Override PartName="/xl/activeX/activeX160.xml" ContentType="application/vnd.ms-office.activeX+xml"/>
  <Override PartName="/xl/activeX/activeX160.bin" ContentType="application/vnd.ms-office.activeX"/>
  <Override PartName="/xl/activeX/activeX161.xml" ContentType="application/vnd.ms-office.activeX+xml"/>
  <Override PartName="/xl/activeX/activeX161.bin" ContentType="application/vnd.ms-office.activeX"/>
  <Override PartName="/xl/activeX/activeX162.xml" ContentType="application/vnd.ms-office.activeX+xml"/>
  <Override PartName="/xl/activeX/activeX162.bin" ContentType="application/vnd.ms-office.activeX"/>
  <Override PartName="/xl/activeX/activeX163.xml" ContentType="application/vnd.ms-office.activeX+xml"/>
  <Override PartName="/xl/activeX/activeX163.bin" ContentType="application/vnd.ms-office.activeX"/>
  <Override PartName="/xl/activeX/activeX164.xml" ContentType="application/vnd.ms-office.activeX+xml"/>
  <Override PartName="/xl/activeX/activeX164.bin" ContentType="application/vnd.ms-office.activeX"/>
  <Override PartName="/xl/activeX/activeX165.xml" ContentType="application/vnd.ms-office.activeX+xml"/>
  <Override PartName="/xl/activeX/activeX165.bin" ContentType="application/vnd.ms-office.activeX"/>
  <Override PartName="/xl/activeX/activeX166.xml" ContentType="application/vnd.ms-office.activeX+xml"/>
  <Override PartName="/xl/activeX/activeX166.bin" ContentType="application/vnd.ms-office.activeX"/>
  <Override PartName="/xl/activeX/activeX167.xml" ContentType="application/vnd.ms-office.activeX+xml"/>
  <Override PartName="/xl/activeX/activeX167.bin" ContentType="application/vnd.ms-office.activeX"/>
  <Override PartName="/xl/activeX/activeX168.xml" ContentType="application/vnd.ms-office.activeX+xml"/>
  <Override PartName="/xl/activeX/activeX168.bin" ContentType="application/vnd.ms-office.activeX"/>
  <Override PartName="/xl/activeX/activeX169.xml" ContentType="application/vnd.ms-office.activeX+xml"/>
  <Override PartName="/xl/activeX/activeX169.bin" ContentType="application/vnd.ms-office.activeX"/>
  <Override PartName="/xl/activeX/activeX170.xml" ContentType="application/vnd.ms-office.activeX+xml"/>
  <Override PartName="/xl/activeX/activeX170.bin" ContentType="application/vnd.ms-office.activeX"/>
  <Override PartName="/xl/activeX/activeX171.xml" ContentType="application/vnd.ms-office.activeX+xml"/>
  <Override PartName="/xl/activeX/activeX171.bin" ContentType="application/vnd.ms-office.activeX"/>
  <Override PartName="/xl/activeX/activeX172.xml" ContentType="application/vnd.ms-office.activeX+xml"/>
  <Override PartName="/xl/activeX/activeX172.bin" ContentType="application/vnd.ms-office.activeX"/>
  <Override PartName="/xl/activeX/activeX173.xml" ContentType="application/vnd.ms-office.activeX+xml"/>
  <Override PartName="/xl/activeX/activeX173.bin" ContentType="application/vnd.ms-office.activeX"/>
  <Override PartName="/xl/activeX/activeX174.xml" ContentType="application/vnd.ms-office.activeX+xml"/>
  <Override PartName="/xl/activeX/activeX174.bin" ContentType="application/vnd.ms-office.activeX"/>
  <Override PartName="/xl/activeX/activeX175.xml" ContentType="application/vnd.ms-office.activeX+xml"/>
  <Override PartName="/xl/activeX/activeX175.bin" ContentType="application/vnd.ms-office.activeX"/>
  <Override PartName="/xl/activeX/activeX176.xml" ContentType="application/vnd.ms-office.activeX+xml"/>
  <Override PartName="/xl/activeX/activeX176.bin" ContentType="application/vnd.ms-office.activeX"/>
  <Override PartName="/xl/activeX/activeX177.xml" ContentType="application/vnd.ms-office.activeX+xml"/>
  <Override PartName="/xl/activeX/activeX177.bin" ContentType="application/vnd.ms-office.activeX"/>
  <Override PartName="/xl/activeX/activeX178.xml" ContentType="application/vnd.ms-office.activeX+xml"/>
  <Override PartName="/xl/activeX/activeX178.bin" ContentType="application/vnd.ms-office.activeX"/>
  <Override PartName="/xl/activeX/activeX179.xml" ContentType="application/vnd.ms-office.activeX+xml"/>
  <Override PartName="/xl/activeX/activeX179.bin" ContentType="application/vnd.ms-office.activeX"/>
  <Override PartName="/xl/activeX/activeX180.xml" ContentType="application/vnd.ms-office.activeX+xml"/>
  <Override PartName="/xl/activeX/activeX180.bin" ContentType="application/vnd.ms-office.activeX"/>
  <Override PartName="/xl/activeX/activeX181.xml" ContentType="application/vnd.ms-office.activeX+xml"/>
  <Override PartName="/xl/activeX/activeX181.bin" ContentType="application/vnd.ms-office.activeX"/>
  <Override PartName="/xl/activeX/activeX182.xml" ContentType="application/vnd.ms-office.activeX+xml"/>
  <Override PartName="/xl/activeX/activeX182.bin" ContentType="application/vnd.ms-office.activeX"/>
  <Override PartName="/xl/activeX/activeX183.xml" ContentType="application/vnd.ms-office.activeX+xml"/>
  <Override PartName="/xl/activeX/activeX183.bin" ContentType="application/vnd.ms-office.activeX"/>
  <Override PartName="/xl/activeX/activeX184.xml" ContentType="application/vnd.ms-office.activeX+xml"/>
  <Override PartName="/xl/activeX/activeX184.bin" ContentType="application/vnd.ms-office.activeX"/>
  <Override PartName="/xl/activeX/activeX185.xml" ContentType="application/vnd.ms-office.activeX+xml"/>
  <Override PartName="/xl/activeX/activeX185.bin" ContentType="application/vnd.ms-office.activeX"/>
  <Override PartName="/xl/activeX/activeX186.xml" ContentType="application/vnd.ms-office.activeX+xml"/>
  <Override PartName="/xl/activeX/activeX186.bin" ContentType="application/vnd.ms-office.activeX"/>
  <Override PartName="/xl/activeX/activeX187.xml" ContentType="application/vnd.ms-office.activeX+xml"/>
  <Override PartName="/xl/activeX/activeX187.bin" ContentType="application/vnd.ms-office.activeX"/>
  <Override PartName="/xl/activeX/activeX188.xml" ContentType="application/vnd.ms-office.activeX+xml"/>
  <Override PartName="/xl/activeX/activeX188.bin" ContentType="application/vnd.ms-office.activeX"/>
  <Override PartName="/xl/activeX/activeX189.xml" ContentType="application/vnd.ms-office.activeX+xml"/>
  <Override PartName="/xl/activeX/activeX189.bin" ContentType="application/vnd.ms-office.activeX"/>
  <Override PartName="/xl/activeX/activeX190.xml" ContentType="application/vnd.ms-office.activeX+xml"/>
  <Override PartName="/xl/activeX/activeX190.bin" ContentType="application/vnd.ms-office.activeX"/>
  <Override PartName="/xl/activeX/activeX191.xml" ContentType="application/vnd.ms-office.activeX+xml"/>
  <Override PartName="/xl/activeX/activeX191.bin" ContentType="application/vnd.ms-office.activeX"/>
  <Override PartName="/xl/activeX/activeX192.xml" ContentType="application/vnd.ms-office.activeX+xml"/>
  <Override PartName="/xl/activeX/activeX192.bin" ContentType="application/vnd.ms-office.activeX"/>
  <Override PartName="/xl/activeX/activeX193.xml" ContentType="application/vnd.ms-office.activeX+xml"/>
  <Override PartName="/xl/activeX/activeX193.bin" ContentType="application/vnd.ms-office.activeX"/>
  <Override PartName="/xl/activeX/activeX194.xml" ContentType="application/vnd.ms-office.activeX+xml"/>
  <Override PartName="/xl/activeX/activeX194.bin" ContentType="application/vnd.ms-office.activeX"/>
  <Override PartName="/xl/activeX/activeX195.xml" ContentType="application/vnd.ms-office.activeX+xml"/>
  <Override PartName="/xl/activeX/activeX195.bin" ContentType="application/vnd.ms-office.activeX"/>
  <Override PartName="/xl/activeX/activeX196.xml" ContentType="application/vnd.ms-office.activeX+xml"/>
  <Override PartName="/xl/activeX/activeX196.bin" ContentType="application/vnd.ms-office.activeX"/>
  <Override PartName="/xl/activeX/activeX197.xml" ContentType="application/vnd.ms-office.activeX+xml"/>
  <Override PartName="/xl/activeX/activeX197.bin" ContentType="application/vnd.ms-office.activeX"/>
  <Override PartName="/xl/activeX/activeX198.xml" ContentType="application/vnd.ms-office.activeX+xml"/>
  <Override PartName="/xl/activeX/activeX198.bin" ContentType="application/vnd.ms-office.activeX"/>
  <Override PartName="/xl/activeX/activeX199.xml" ContentType="application/vnd.ms-office.activeX+xml"/>
  <Override PartName="/xl/activeX/activeX199.bin" ContentType="application/vnd.ms-office.activeX"/>
  <Override PartName="/xl/activeX/activeX200.xml" ContentType="application/vnd.ms-office.activeX+xml"/>
  <Override PartName="/xl/activeX/activeX200.bin" ContentType="application/vnd.ms-office.activeX"/>
  <Override PartName="/xl/activeX/activeX201.xml" ContentType="application/vnd.ms-office.activeX+xml"/>
  <Override PartName="/xl/activeX/activeX201.bin" ContentType="application/vnd.ms-office.activeX"/>
  <Override PartName="/xl/activeX/activeX202.xml" ContentType="application/vnd.ms-office.activeX+xml"/>
  <Override PartName="/xl/activeX/activeX202.bin" ContentType="application/vnd.ms-office.activeX"/>
  <Override PartName="/xl/activeX/activeX203.xml" ContentType="application/vnd.ms-office.activeX+xml"/>
  <Override PartName="/xl/activeX/activeX203.bin" ContentType="application/vnd.ms-office.activeX"/>
  <Override PartName="/xl/activeX/activeX204.xml" ContentType="application/vnd.ms-office.activeX+xml"/>
  <Override PartName="/xl/activeX/activeX204.bin" ContentType="application/vnd.ms-office.activeX"/>
  <Override PartName="/xl/activeX/activeX205.xml" ContentType="application/vnd.ms-office.activeX+xml"/>
  <Override PartName="/xl/activeX/activeX205.bin" ContentType="application/vnd.ms-office.activeX"/>
  <Override PartName="/xl/activeX/activeX206.xml" ContentType="application/vnd.ms-office.activeX+xml"/>
  <Override PartName="/xl/activeX/activeX206.bin" ContentType="application/vnd.ms-office.activeX"/>
  <Override PartName="/xl/activeX/activeX207.xml" ContentType="application/vnd.ms-office.activeX+xml"/>
  <Override PartName="/xl/activeX/activeX207.bin" ContentType="application/vnd.ms-office.activeX"/>
  <Override PartName="/xl/activeX/activeX208.xml" ContentType="application/vnd.ms-office.activeX+xml"/>
  <Override PartName="/xl/activeX/activeX208.bin" ContentType="application/vnd.ms-office.activeX"/>
  <Override PartName="/xl/activeX/activeX209.xml" ContentType="application/vnd.ms-office.activeX+xml"/>
  <Override PartName="/xl/activeX/activeX209.bin" ContentType="application/vnd.ms-office.activeX"/>
  <Override PartName="/xl/activeX/activeX210.xml" ContentType="application/vnd.ms-office.activeX+xml"/>
  <Override PartName="/xl/activeX/activeX210.bin" ContentType="application/vnd.ms-office.activeX"/>
  <Override PartName="/xl/activeX/activeX211.xml" ContentType="application/vnd.ms-office.activeX+xml"/>
  <Override PartName="/xl/activeX/activeX211.bin" ContentType="application/vnd.ms-office.activeX"/>
  <Override PartName="/xl/activeX/activeX212.xml" ContentType="application/vnd.ms-office.activeX+xml"/>
  <Override PartName="/xl/activeX/activeX212.bin" ContentType="application/vnd.ms-office.activeX"/>
  <Override PartName="/xl/activeX/activeX213.xml" ContentType="application/vnd.ms-office.activeX+xml"/>
  <Override PartName="/xl/activeX/activeX213.bin" ContentType="application/vnd.ms-office.activeX"/>
  <Override PartName="/xl/activeX/activeX214.xml" ContentType="application/vnd.ms-office.activeX+xml"/>
  <Override PartName="/xl/activeX/activeX214.bin" ContentType="application/vnd.ms-office.activeX"/>
  <Override PartName="/xl/activeX/activeX215.xml" ContentType="application/vnd.ms-office.activeX+xml"/>
  <Override PartName="/xl/activeX/activeX215.bin" ContentType="application/vnd.ms-office.activeX"/>
  <Override PartName="/xl/activeX/activeX216.xml" ContentType="application/vnd.ms-office.activeX+xml"/>
  <Override PartName="/xl/activeX/activeX216.bin" ContentType="application/vnd.ms-office.activeX"/>
  <Override PartName="/xl/activeX/activeX217.xml" ContentType="application/vnd.ms-office.activeX+xml"/>
  <Override PartName="/xl/activeX/activeX217.bin" ContentType="application/vnd.ms-office.activeX"/>
  <Override PartName="/xl/activeX/activeX218.xml" ContentType="application/vnd.ms-office.activeX+xml"/>
  <Override PartName="/xl/activeX/activeX218.bin" ContentType="application/vnd.ms-office.activeX"/>
  <Override PartName="/xl/activeX/activeX219.xml" ContentType="application/vnd.ms-office.activeX+xml"/>
  <Override PartName="/xl/activeX/activeX219.bin" ContentType="application/vnd.ms-office.activeX"/>
  <Override PartName="/xl/activeX/activeX220.xml" ContentType="application/vnd.ms-office.activeX+xml"/>
  <Override PartName="/xl/activeX/activeX220.bin" ContentType="application/vnd.ms-office.activeX"/>
  <Override PartName="/xl/activeX/activeX221.xml" ContentType="application/vnd.ms-office.activeX+xml"/>
  <Override PartName="/xl/activeX/activeX221.bin" ContentType="application/vnd.ms-office.activeX"/>
  <Override PartName="/xl/activeX/activeX222.xml" ContentType="application/vnd.ms-office.activeX+xml"/>
  <Override PartName="/xl/activeX/activeX222.bin" ContentType="application/vnd.ms-office.activeX"/>
  <Override PartName="/xl/activeX/activeX223.xml" ContentType="application/vnd.ms-office.activeX+xml"/>
  <Override PartName="/xl/activeX/activeX223.bin" ContentType="application/vnd.ms-office.activeX"/>
  <Override PartName="/xl/activeX/activeX224.xml" ContentType="application/vnd.ms-office.activeX+xml"/>
  <Override PartName="/xl/activeX/activeX224.bin" ContentType="application/vnd.ms-office.activeX"/>
  <Override PartName="/xl/activeX/activeX225.xml" ContentType="application/vnd.ms-office.activeX+xml"/>
  <Override PartName="/xl/activeX/activeX225.bin" ContentType="application/vnd.ms-office.activeX"/>
  <Override PartName="/xl/activeX/activeX226.xml" ContentType="application/vnd.ms-office.activeX+xml"/>
  <Override PartName="/xl/activeX/activeX226.bin" ContentType="application/vnd.ms-office.activeX"/>
  <Override PartName="/xl/activeX/activeX227.xml" ContentType="application/vnd.ms-office.activeX+xml"/>
  <Override PartName="/xl/activeX/activeX227.bin" ContentType="application/vnd.ms-office.activeX"/>
  <Override PartName="/xl/activeX/activeX228.xml" ContentType="application/vnd.ms-office.activeX+xml"/>
  <Override PartName="/xl/activeX/activeX228.bin" ContentType="application/vnd.ms-office.activeX"/>
  <Override PartName="/xl/activeX/activeX229.xml" ContentType="application/vnd.ms-office.activeX+xml"/>
  <Override PartName="/xl/activeX/activeX229.bin" ContentType="application/vnd.ms-office.activeX"/>
  <Override PartName="/xl/activeX/activeX230.xml" ContentType="application/vnd.ms-office.activeX+xml"/>
  <Override PartName="/xl/activeX/activeX230.bin" ContentType="application/vnd.ms-office.activeX"/>
  <Override PartName="/xl/activeX/activeX231.xml" ContentType="application/vnd.ms-office.activeX+xml"/>
  <Override PartName="/xl/activeX/activeX231.bin" ContentType="application/vnd.ms-office.activeX"/>
  <Override PartName="/xl/activeX/activeX232.xml" ContentType="application/vnd.ms-office.activeX+xml"/>
  <Override PartName="/xl/activeX/activeX232.bin" ContentType="application/vnd.ms-office.activeX"/>
  <Override PartName="/xl/activeX/activeX233.xml" ContentType="application/vnd.ms-office.activeX+xml"/>
  <Override PartName="/xl/activeX/activeX233.bin" ContentType="application/vnd.ms-office.activeX"/>
  <Override PartName="/xl/activeX/activeX234.xml" ContentType="application/vnd.ms-office.activeX+xml"/>
  <Override PartName="/xl/activeX/activeX234.bin" ContentType="application/vnd.ms-office.activeX"/>
  <Override PartName="/xl/activeX/activeX235.xml" ContentType="application/vnd.ms-office.activeX+xml"/>
  <Override PartName="/xl/activeX/activeX235.bin" ContentType="application/vnd.ms-office.activeX"/>
  <Override PartName="/xl/activeX/activeX236.xml" ContentType="application/vnd.ms-office.activeX+xml"/>
  <Override PartName="/xl/activeX/activeX236.bin" ContentType="application/vnd.ms-office.activeX"/>
  <Override PartName="/xl/activeX/activeX237.xml" ContentType="application/vnd.ms-office.activeX+xml"/>
  <Override PartName="/xl/activeX/activeX237.bin" ContentType="application/vnd.ms-office.activeX"/>
  <Override PartName="/xl/activeX/activeX238.xml" ContentType="application/vnd.ms-office.activeX+xml"/>
  <Override PartName="/xl/activeX/activeX238.bin" ContentType="application/vnd.ms-office.activeX"/>
  <Override PartName="/xl/activeX/activeX239.xml" ContentType="application/vnd.ms-office.activeX+xml"/>
  <Override PartName="/xl/activeX/activeX239.bin" ContentType="application/vnd.ms-office.activeX"/>
  <Override PartName="/xl/activeX/activeX240.xml" ContentType="application/vnd.ms-office.activeX+xml"/>
  <Override PartName="/xl/activeX/activeX240.bin" ContentType="application/vnd.ms-office.activeX"/>
  <Override PartName="/xl/activeX/activeX241.xml" ContentType="application/vnd.ms-office.activeX+xml"/>
  <Override PartName="/xl/activeX/activeX241.bin" ContentType="application/vnd.ms-office.activeX"/>
  <Override PartName="/xl/activeX/activeX242.xml" ContentType="application/vnd.ms-office.activeX+xml"/>
  <Override PartName="/xl/activeX/activeX242.bin" ContentType="application/vnd.ms-office.activeX"/>
  <Override PartName="/xl/activeX/activeX243.xml" ContentType="application/vnd.ms-office.activeX+xml"/>
  <Override PartName="/xl/activeX/activeX243.bin" ContentType="application/vnd.ms-office.activeX"/>
  <Override PartName="/xl/activeX/activeX244.xml" ContentType="application/vnd.ms-office.activeX+xml"/>
  <Override PartName="/xl/activeX/activeX244.bin" ContentType="application/vnd.ms-office.activeX"/>
  <Override PartName="/xl/activeX/activeX245.xml" ContentType="application/vnd.ms-office.activeX+xml"/>
  <Override PartName="/xl/activeX/activeX245.bin" ContentType="application/vnd.ms-office.activeX"/>
  <Override PartName="/xl/activeX/activeX246.xml" ContentType="application/vnd.ms-office.activeX+xml"/>
  <Override PartName="/xl/activeX/activeX246.bin" ContentType="application/vnd.ms-office.activeX"/>
  <Override PartName="/xl/activeX/activeX247.xml" ContentType="application/vnd.ms-office.activeX+xml"/>
  <Override PartName="/xl/activeX/activeX247.bin" ContentType="application/vnd.ms-office.activeX"/>
  <Override PartName="/xl/activeX/activeX248.xml" ContentType="application/vnd.ms-office.activeX+xml"/>
  <Override PartName="/xl/activeX/activeX248.bin" ContentType="application/vnd.ms-office.activeX"/>
  <Override PartName="/xl/activeX/activeX249.xml" ContentType="application/vnd.ms-office.activeX+xml"/>
  <Override PartName="/xl/activeX/activeX249.bin" ContentType="application/vnd.ms-office.activeX"/>
  <Override PartName="/xl/activeX/activeX250.xml" ContentType="application/vnd.ms-office.activeX+xml"/>
  <Override PartName="/xl/activeX/activeX250.bin" ContentType="application/vnd.ms-office.activeX"/>
  <Override PartName="/xl/activeX/activeX251.xml" ContentType="application/vnd.ms-office.activeX+xml"/>
  <Override PartName="/xl/activeX/activeX251.bin" ContentType="application/vnd.ms-office.activeX"/>
  <Override PartName="/xl/activeX/activeX252.xml" ContentType="application/vnd.ms-office.activeX+xml"/>
  <Override PartName="/xl/activeX/activeX252.bin" ContentType="application/vnd.ms-office.activeX"/>
  <Override PartName="/xl/activeX/activeX253.xml" ContentType="application/vnd.ms-office.activeX+xml"/>
  <Override PartName="/xl/activeX/activeX253.bin" ContentType="application/vnd.ms-office.activeX"/>
  <Override PartName="/xl/activeX/activeX254.xml" ContentType="application/vnd.ms-office.activeX+xml"/>
  <Override PartName="/xl/activeX/activeX254.bin" ContentType="application/vnd.ms-office.activeX"/>
  <Override PartName="/xl/activeX/activeX255.xml" ContentType="application/vnd.ms-office.activeX+xml"/>
  <Override PartName="/xl/activeX/activeX255.bin" ContentType="application/vnd.ms-office.activeX"/>
  <Override PartName="/xl/activeX/activeX256.xml" ContentType="application/vnd.ms-office.activeX+xml"/>
  <Override PartName="/xl/activeX/activeX256.bin" ContentType="application/vnd.ms-office.activeX"/>
  <Override PartName="/xl/activeX/activeX257.xml" ContentType="application/vnd.ms-office.activeX+xml"/>
  <Override PartName="/xl/activeX/activeX257.bin" ContentType="application/vnd.ms-office.activeX"/>
  <Override PartName="/xl/activeX/activeX258.xml" ContentType="application/vnd.ms-office.activeX+xml"/>
  <Override PartName="/xl/activeX/activeX258.bin" ContentType="application/vnd.ms-office.activeX"/>
  <Override PartName="/xl/activeX/activeX259.xml" ContentType="application/vnd.ms-office.activeX+xml"/>
  <Override PartName="/xl/activeX/activeX259.bin" ContentType="application/vnd.ms-office.activeX"/>
  <Override PartName="/xl/activeX/activeX260.xml" ContentType="application/vnd.ms-office.activeX+xml"/>
  <Override PartName="/xl/activeX/activeX260.bin" ContentType="application/vnd.ms-office.activeX"/>
  <Override PartName="/xl/activeX/activeX261.xml" ContentType="application/vnd.ms-office.activeX+xml"/>
  <Override PartName="/xl/activeX/activeX261.bin" ContentType="application/vnd.ms-office.activeX"/>
  <Override PartName="/xl/activeX/activeX262.xml" ContentType="application/vnd.ms-office.activeX+xml"/>
  <Override PartName="/xl/activeX/activeX262.bin" ContentType="application/vnd.ms-office.activeX"/>
  <Override PartName="/xl/activeX/activeX263.xml" ContentType="application/vnd.ms-office.activeX+xml"/>
  <Override PartName="/xl/activeX/activeX263.bin" ContentType="application/vnd.ms-office.activeX"/>
  <Override PartName="/xl/activeX/activeX264.xml" ContentType="application/vnd.ms-office.activeX+xml"/>
  <Override PartName="/xl/activeX/activeX264.bin" ContentType="application/vnd.ms-office.activeX"/>
  <Override PartName="/xl/activeX/activeX265.xml" ContentType="application/vnd.ms-office.activeX+xml"/>
  <Override PartName="/xl/activeX/activeX265.bin" ContentType="application/vnd.ms-office.activeX"/>
  <Override PartName="/xl/activeX/activeX266.xml" ContentType="application/vnd.ms-office.activeX+xml"/>
  <Override PartName="/xl/activeX/activeX266.bin" ContentType="application/vnd.ms-office.activeX"/>
  <Override PartName="/xl/activeX/activeX267.xml" ContentType="application/vnd.ms-office.activeX+xml"/>
  <Override PartName="/xl/activeX/activeX267.bin" ContentType="application/vnd.ms-office.activeX"/>
  <Override PartName="/xl/activeX/activeX268.xml" ContentType="application/vnd.ms-office.activeX+xml"/>
  <Override PartName="/xl/activeX/activeX268.bin" ContentType="application/vnd.ms-office.activeX"/>
  <Override PartName="/xl/activeX/activeX269.xml" ContentType="application/vnd.ms-office.activeX+xml"/>
  <Override PartName="/xl/activeX/activeX269.bin" ContentType="application/vnd.ms-office.activeX"/>
  <Override PartName="/xl/activeX/activeX270.xml" ContentType="application/vnd.ms-office.activeX+xml"/>
  <Override PartName="/xl/activeX/activeX270.bin" ContentType="application/vnd.ms-office.activeX"/>
  <Override PartName="/xl/activeX/activeX271.xml" ContentType="application/vnd.ms-office.activeX+xml"/>
  <Override PartName="/xl/activeX/activeX271.bin" ContentType="application/vnd.ms-office.activeX"/>
  <Override PartName="/xl/activeX/activeX272.xml" ContentType="application/vnd.ms-office.activeX+xml"/>
  <Override PartName="/xl/activeX/activeX272.bin" ContentType="application/vnd.ms-office.activeX"/>
  <Override PartName="/xl/activeX/activeX273.xml" ContentType="application/vnd.ms-office.activeX+xml"/>
  <Override PartName="/xl/activeX/activeX273.bin" ContentType="application/vnd.ms-office.activeX"/>
  <Override PartName="/xl/activeX/activeX274.xml" ContentType="application/vnd.ms-office.activeX+xml"/>
  <Override PartName="/xl/activeX/activeX274.bin" ContentType="application/vnd.ms-office.activeX"/>
  <Override PartName="/xl/activeX/activeX275.xml" ContentType="application/vnd.ms-office.activeX+xml"/>
  <Override PartName="/xl/activeX/activeX275.bin" ContentType="application/vnd.ms-office.activeX"/>
  <Override PartName="/xl/activeX/activeX276.xml" ContentType="application/vnd.ms-office.activeX+xml"/>
  <Override PartName="/xl/activeX/activeX276.bin" ContentType="application/vnd.ms-office.activeX"/>
  <Override PartName="/xl/activeX/activeX277.xml" ContentType="application/vnd.ms-office.activeX+xml"/>
  <Override PartName="/xl/activeX/activeX277.bin" ContentType="application/vnd.ms-office.activeX"/>
  <Override PartName="/xl/activeX/activeX278.xml" ContentType="application/vnd.ms-office.activeX+xml"/>
  <Override PartName="/xl/activeX/activeX278.bin" ContentType="application/vnd.ms-office.activeX"/>
  <Override PartName="/xl/activeX/activeX279.xml" ContentType="application/vnd.ms-office.activeX+xml"/>
  <Override PartName="/xl/activeX/activeX279.bin" ContentType="application/vnd.ms-office.activeX"/>
  <Override PartName="/xl/activeX/activeX280.xml" ContentType="application/vnd.ms-office.activeX+xml"/>
  <Override PartName="/xl/activeX/activeX280.bin" ContentType="application/vnd.ms-office.activeX"/>
  <Override PartName="/xl/activeX/activeX281.xml" ContentType="application/vnd.ms-office.activeX+xml"/>
  <Override PartName="/xl/activeX/activeX281.bin" ContentType="application/vnd.ms-office.activeX"/>
  <Override PartName="/xl/activeX/activeX282.xml" ContentType="application/vnd.ms-office.activeX+xml"/>
  <Override PartName="/xl/activeX/activeX282.bin" ContentType="application/vnd.ms-office.activeX"/>
  <Override PartName="/xl/activeX/activeX283.xml" ContentType="application/vnd.ms-office.activeX+xml"/>
  <Override PartName="/xl/activeX/activeX283.bin" ContentType="application/vnd.ms-office.activeX"/>
  <Override PartName="/xl/activeX/activeX284.xml" ContentType="application/vnd.ms-office.activeX+xml"/>
  <Override PartName="/xl/activeX/activeX284.bin" ContentType="application/vnd.ms-office.activeX"/>
  <Override PartName="/xl/activeX/activeX285.xml" ContentType="application/vnd.ms-office.activeX+xml"/>
  <Override PartName="/xl/activeX/activeX285.bin" ContentType="application/vnd.ms-office.activeX"/>
  <Override PartName="/xl/activeX/activeX286.xml" ContentType="application/vnd.ms-office.activeX+xml"/>
  <Override PartName="/xl/activeX/activeX286.bin" ContentType="application/vnd.ms-office.activeX"/>
  <Override PartName="/xl/activeX/activeX287.xml" ContentType="application/vnd.ms-office.activeX+xml"/>
  <Override PartName="/xl/activeX/activeX287.bin" ContentType="application/vnd.ms-office.activeX"/>
  <Override PartName="/xl/activeX/activeX288.xml" ContentType="application/vnd.ms-office.activeX+xml"/>
  <Override PartName="/xl/activeX/activeX288.bin" ContentType="application/vnd.ms-office.activeX"/>
  <Override PartName="/xl/activeX/activeX289.xml" ContentType="application/vnd.ms-office.activeX+xml"/>
  <Override PartName="/xl/activeX/activeX289.bin" ContentType="application/vnd.ms-office.activeX"/>
  <Override PartName="/xl/activeX/activeX290.xml" ContentType="application/vnd.ms-office.activeX+xml"/>
  <Override PartName="/xl/activeX/activeX290.bin" ContentType="application/vnd.ms-office.activeX"/>
  <Override PartName="/xl/activeX/activeX291.xml" ContentType="application/vnd.ms-office.activeX+xml"/>
  <Override PartName="/xl/activeX/activeX291.bin" ContentType="application/vnd.ms-office.activeX"/>
  <Override PartName="/xl/activeX/activeX292.xml" ContentType="application/vnd.ms-office.activeX+xml"/>
  <Override PartName="/xl/activeX/activeX292.bin" ContentType="application/vnd.ms-office.activeX"/>
  <Override PartName="/xl/activeX/activeX293.xml" ContentType="application/vnd.ms-office.activeX+xml"/>
  <Override PartName="/xl/activeX/activeX293.bin" ContentType="application/vnd.ms-office.activeX"/>
  <Override PartName="/xl/activeX/activeX294.xml" ContentType="application/vnd.ms-office.activeX+xml"/>
  <Override PartName="/xl/activeX/activeX294.bin" ContentType="application/vnd.ms-office.activeX"/>
  <Override PartName="/xl/activeX/activeX295.xml" ContentType="application/vnd.ms-office.activeX+xml"/>
  <Override PartName="/xl/activeX/activeX295.bin" ContentType="application/vnd.ms-office.activeX"/>
  <Override PartName="/xl/activeX/activeX296.xml" ContentType="application/vnd.ms-office.activeX+xml"/>
  <Override PartName="/xl/activeX/activeX296.bin" ContentType="application/vnd.ms-office.activeX"/>
  <Override PartName="/xl/activeX/activeX297.xml" ContentType="application/vnd.ms-office.activeX+xml"/>
  <Override PartName="/xl/activeX/activeX297.bin" ContentType="application/vnd.ms-office.activeX"/>
  <Override PartName="/xl/activeX/activeX298.xml" ContentType="application/vnd.ms-office.activeX+xml"/>
  <Override PartName="/xl/activeX/activeX298.bin" ContentType="application/vnd.ms-office.activeX"/>
  <Override PartName="/xl/activeX/activeX299.xml" ContentType="application/vnd.ms-office.activeX+xml"/>
  <Override PartName="/xl/activeX/activeX299.bin" ContentType="application/vnd.ms-office.activeX"/>
  <Override PartName="/xl/activeX/activeX300.xml" ContentType="application/vnd.ms-office.activeX+xml"/>
  <Override PartName="/xl/activeX/activeX300.bin" ContentType="application/vnd.ms-office.activeX"/>
  <Override PartName="/xl/activeX/activeX301.xml" ContentType="application/vnd.ms-office.activeX+xml"/>
  <Override PartName="/xl/activeX/activeX301.bin" ContentType="application/vnd.ms-office.activeX"/>
  <Override PartName="/xl/activeX/activeX302.xml" ContentType="application/vnd.ms-office.activeX+xml"/>
  <Override PartName="/xl/activeX/activeX302.bin" ContentType="application/vnd.ms-office.activeX"/>
  <Override PartName="/xl/activeX/activeX303.xml" ContentType="application/vnd.ms-office.activeX+xml"/>
  <Override PartName="/xl/activeX/activeX303.bin" ContentType="application/vnd.ms-office.activeX"/>
  <Override PartName="/xl/activeX/activeX304.xml" ContentType="application/vnd.ms-office.activeX+xml"/>
  <Override PartName="/xl/activeX/activeX304.bin" ContentType="application/vnd.ms-office.activeX"/>
  <Override PartName="/xl/activeX/activeX305.xml" ContentType="application/vnd.ms-office.activeX+xml"/>
  <Override PartName="/xl/activeX/activeX305.bin" ContentType="application/vnd.ms-office.activeX"/>
  <Override PartName="/xl/activeX/activeX306.xml" ContentType="application/vnd.ms-office.activeX+xml"/>
  <Override PartName="/xl/activeX/activeX306.bin" ContentType="application/vnd.ms-office.activeX"/>
  <Override PartName="/xl/activeX/activeX307.xml" ContentType="application/vnd.ms-office.activeX+xml"/>
  <Override PartName="/xl/activeX/activeX307.bin" ContentType="application/vnd.ms-office.activeX"/>
  <Override PartName="/xl/activeX/activeX308.xml" ContentType="application/vnd.ms-office.activeX+xml"/>
  <Override PartName="/xl/activeX/activeX308.bin" ContentType="application/vnd.ms-office.activeX"/>
  <Override PartName="/xl/activeX/activeX309.xml" ContentType="application/vnd.ms-office.activeX+xml"/>
  <Override PartName="/xl/activeX/activeX309.bin" ContentType="application/vnd.ms-office.activeX"/>
  <Override PartName="/xl/activeX/activeX310.xml" ContentType="application/vnd.ms-office.activeX+xml"/>
  <Override PartName="/xl/activeX/activeX310.bin" ContentType="application/vnd.ms-office.activeX"/>
  <Override PartName="/xl/activeX/activeX311.xml" ContentType="application/vnd.ms-office.activeX+xml"/>
  <Override PartName="/xl/activeX/activeX311.bin" ContentType="application/vnd.ms-office.activeX"/>
  <Override PartName="/xl/activeX/activeX312.xml" ContentType="application/vnd.ms-office.activeX+xml"/>
  <Override PartName="/xl/activeX/activeX312.bin" ContentType="application/vnd.ms-office.activeX"/>
  <Override PartName="/xl/activeX/activeX313.xml" ContentType="application/vnd.ms-office.activeX+xml"/>
  <Override PartName="/xl/activeX/activeX313.bin" ContentType="application/vnd.ms-office.activeX"/>
  <Override PartName="/xl/activeX/activeX314.xml" ContentType="application/vnd.ms-office.activeX+xml"/>
  <Override PartName="/xl/activeX/activeX314.bin" ContentType="application/vnd.ms-office.activeX"/>
  <Override PartName="/xl/activeX/activeX315.xml" ContentType="application/vnd.ms-office.activeX+xml"/>
  <Override PartName="/xl/activeX/activeX315.bin" ContentType="application/vnd.ms-office.activeX"/>
  <Override PartName="/xl/activeX/activeX316.xml" ContentType="application/vnd.ms-office.activeX+xml"/>
  <Override PartName="/xl/activeX/activeX316.bin" ContentType="application/vnd.ms-office.activeX"/>
  <Override PartName="/xl/activeX/activeX317.xml" ContentType="application/vnd.ms-office.activeX+xml"/>
  <Override PartName="/xl/activeX/activeX317.bin" ContentType="application/vnd.ms-office.activeX"/>
  <Override PartName="/xl/activeX/activeX318.xml" ContentType="application/vnd.ms-office.activeX+xml"/>
  <Override PartName="/xl/activeX/activeX318.bin" ContentType="application/vnd.ms-office.activeX"/>
  <Override PartName="/xl/activeX/activeX319.xml" ContentType="application/vnd.ms-office.activeX+xml"/>
  <Override PartName="/xl/activeX/activeX319.bin" ContentType="application/vnd.ms-office.activeX"/>
  <Override PartName="/xl/activeX/activeX320.xml" ContentType="application/vnd.ms-office.activeX+xml"/>
  <Override PartName="/xl/activeX/activeX320.bin" ContentType="application/vnd.ms-office.activeX"/>
  <Override PartName="/xl/activeX/activeX321.xml" ContentType="application/vnd.ms-office.activeX+xml"/>
  <Override PartName="/xl/activeX/activeX321.bin" ContentType="application/vnd.ms-office.activeX"/>
  <Override PartName="/xl/activeX/activeX322.xml" ContentType="application/vnd.ms-office.activeX+xml"/>
  <Override PartName="/xl/activeX/activeX322.bin" ContentType="application/vnd.ms-office.activeX"/>
  <Override PartName="/xl/activeX/activeX323.xml" ContentType="application/vnd.ms-office.activeX+xml"/>
  <Override PartName="/xl/activeX/activeX323.bin" ContentType="application/vnd.ms-office.activeX"/>
  <Override PartName="/xl/activeX/activeX324.xml" ContentType="application/vnd.ms-office.activeX+xml"/>
  <Override PartName="/xl/activeX/activeX324.bin" ContentType="application/vnd.ms-office.activeX"/>
  <Override PartName="/xl/activeX/activeX325.xml" ContentType="application/vnd.ms-office.activeX+xml"/>
  <Override PartName="/xl/activeX/activeX325.bin" ContentType="application/vnd.ms-office.activeX"/>
  <Override PartName="/xl/activeX/activeX326.xml" ContentType="application/vnd.ms-office.activeX+xml"/>
  <Override PartName="/xl/activeX/activeX326.bin" ContentType="application/vnd.ms-office.activeX"/>
  <Override PartName="/xl/activeX/activeX327.xml" ContentType="application/vnd.ms-office.activeX+xml"/>
  <Override PartName="/xl/activeX/activeX327.bin" ContentType="application/vnd.ms-office.activeX"/>
  <Override PartName="/xl/activeX/activeX328.xml" ContentType="application/vnd.ms-office.activeX+xml"/>
  <Override PartName="/xl/activeX/activeX328.bin" ContentType="application/vnd.ms-office.activeX"/>
  <Override PartName="/xl/activeX/activeX329.xml" ContentType="application/vnd.ms-office.activeX+xml"/>
  <Override PartName="/xl/activeX/activeX329.bin" ContentType="application/vnd.ms-office.activeX"/>
  <Override PartName="/xl/activeX/activeX330.xml" ContentType="application/vnd.ms-office.activeX+xml"/>
  <Override PartName="/xl/activeX/activeX330.bin" ContentType="application/vnd.ms-office.activeX"/>
  <Override PartName="/xl/activeX/activeX331.xml" ContentType="application/vnd.ms-office.activeX+xml"/>
  <Override PartName="/xl/activeX/activeX331.bin" ContentType="application/vnd.ms-office.activeX"/>
  <Override PartName="/xl/activeX/activeX332.xml" ContentType="application/vnd.ms-office.activeX+xml"/>
  <Override PartName="/xl/activeX/activeX332.bin" ContentType="application/vnd.ms-office.activeX"/>
  <Override PartName="/xl/activeX/activeX333.xml" ContentType="application/vnd.ms-office.activeX+xml"/>
  <Override PartName="/xl/activeX/activeX333.bin" ContentType="application/vnd.ms-office.activeX"/>
  <Override PartName="/xl/activeX/activeX334.xml" ContentType="application/vnd.ms-office.activeX+xml"/>
  <Override PartName="/xl/activeX/activeX334.bin" ContentType="application/vnd.ms-office.activeX"/>
  <Override PartName="/xl/activeX/activeX335.xml" ContentType="application/vnd.ms-office.activeX+xml"/>
  <Override PartName="/xl/activeX/activeX335.bin" ContentType="application/vnd.ms-office.activeX"/>
  <Override PartName="/xl/activeX/activeX336.xml" ContentType="application/vnd.ms-office.activeX+xml"/>
  <Override PartName="/xl/activeX/activeX336.bin" ContentType="application/vnd.ms-office.activeX"/>
  <Override PartName="/xl/activeX/activeX337.xml" ContentType="application/vnd.ms-office.activeX+xml"/>
  <Override PartName="/xl/activeX/activeX337.bin" ContentType="application/vnd.ms-office.activeX"/>
  <Override PartName="/xl/activeX/activeX338.xml" ContentType="application/vnd.ms-office.activeX+xml"/>
  <Override PartName="/xl/activeX/activeX338.bin" ContentType="application/vnd.ms-office.activeX"/>
  <Override PartName="/xl/activeX/activeX339.xml" ContentType="application/vnd.ms-office.activeX+xml"/>
  <Override PartName="/xl/activeX/activeX339.bin" ContentType="application/vnd.ms-office.activeX"/>
  <Override PartName="/xl/activeX/activeX340.xml" ContentType="application/vnd.ms-office.activeX+xml"/>
  <Override PartName="/xl/activeX/activeX340.bin" ContentType="application/vnd.ms-office.activeX"/>
  <Override PartName="/xl/activeX/activeX341.xml" ContentType="application/vnd.ms-office.activeX+xml"/>
  <Override PartName="/xl/activeX/activeX341.bin" ContentType="application/vnd.ms-office.activeX"/>
  <Override PartName="/xl/activeX/activeX342.xml" ContentType="application/vnd.ms-office.activeX+xml"/>
  <Override PartName="/xl/activeX/activeX342.bin" ContentType="application/vnd.ms-office.activeX"/>
  <Override PartName="/xl/activeX/activeX343.xml" ContentType="application/vnd.ms-office.activeX+xml"/>
  <Override PartName="/xl/activeX/activeX343.bin" ContentType="application/vnd.ms-office.activeX"/>
  <Override PartName="/xl/activeX/activeX344.xml" ContentType="application/vnd.ms-office.activeX+xml"/>
  <Override PartName="/xl/activeX/activeX344.bin" ContentType="application/vnd.ms-office.activeX"/>
  <Override PartName="/xl/activeX/activeX345.xml" ContentType="application/vnd.ms-office.activeX+xml"/>
  <Override PartName="/xl/activeX/activeX345.bin" ContentType="application/vnd.ms-office.activeX"/>
  <Override PartName="/xl/activeX/activeX346.xml" ContentType="application/vnd.ms-office.activeX+xml"/>
  <Override PartName="/xl/activeX/activeX346.bin" ContentType="application/vnd.ms-office.activeX"/>
  <Override PartName="/xl/activeX/activeX347.xml" ContentType="application/vnd.ms-office.activeX+xml"/>
  <Override PartName="/xl/activeX/activeX347.bin" ContentType="application/vnd.ms-office.activeX"/>
  <Override PartName="/xl/activeX/activeX348.xml" ContentType="application/vnd.ms-office.activeX+xml"/>
  <Override PartName="/xl/activeX/activeX348.bin" ContentType="application/vnd.ms-office.activeX"/>
  <Override PartName="/xl/activeX/activeX349.xml" ContentType="application/vnd.ms-office.activeX+xml"/>
  <Override PartName="/xl/activeX/activeX349.bin" ContentType="application/vnd.ms-office.activeX"/>
  <Override PartName="/xl/activeX/activeX350.xml" ContentType="application/vnd.ms-office.activeX+xml"/>
  <Override PartName="/xl/activeX/activeX350.bin" ContentType="application/vnd.ms-office.activeX"/>
  <Override PartName="/xl/activeX/activeX351.xml" ContentType="application/vnd.ms-office.activeX+xml"/>
  <Override PartName="/xl/activeX/activeX351.bin" ContentType="application/vnd.ms-office.activeX"/>
  <Override PartName="/xl/activeX/activeX352.xml" ContentType="application/vnd.ms-office.activeX+xml"/>
  <Override PartName="/xl/activeX/activeX352.bin" ContentType="application/vnd.ms-office.activeX"/>
  <Override PartName="/xl/activeX/activeX353.xml" ContentType="application/vnd.ms-office.activeX+xml"/>
  <Override PartName="/xl/activeX/activeX353.bin" ContentType="application/vnd.ms-office.activeX"/>
  <Override PartName="/xl/activeX/activeX354.xml" ContentType="application/vnd.ms-office.activeX+xml"/>
  <Override PartName="/xl/activeX/activeX354.bin" ContentType="application/vnd.ms-office.activeX"/>
  <Override PartName="/xl/activeX/activeX355.xml" ContentType="application/vnd.ms-office.activeX+xml"/>
  <Override PartName="/xl/activeX/activeX355.bin" ContentType="application/vnd.ms-office.activeX"/>
  <Override PartName="/xl/activeX/activeX356.xml" ContentType="application/vnd.ms-office.activeX+xml"/>
  <Override PartName="/xl/activeX/activeX356.bin" ContentType="application/vnd.ms-office.activeX"/>
  <Override PartName="/xl/activeX/activeX357.xml" ContentType="application/vnd.ms-office.activeX+xml"/>
  <Override PartName="/xl/activeX/activeX357.bin" ContentType="application/vnd.ms-office.activeX"/>
  <Override PartName="/xl/activeX/activeX358.xml" ContentType="application/vnd.ms-office.activeX+xml"/>
  <Override PartName="/xl/activeX/activeX358.bin" ContentType="application/vnd.ms-office.activeX"/>
  <Override PartName="/xl/activeX/activeX359.xml" ContentType="application/vnd.ms-office.activeX+xml"/>
  <Override PartName="/xl/activeX/activeX359.bin" ContentType="application/vnd.ms-office.activeX"/>
  <Override PartName="/xl/activeX/activeX360.xml" ContentType="application/vnd.ms-office.activeX+xml"/>
  <Override PartName="/xl/activeX/activeX360.bin" ContentType="application/vnd.ms-office.activeX"/>
  <Override PartName="/xl/activeX/activeX361.xml" ContentType="application/vnd.ms-office.activeX+xml"/>
  <Override PartName="/xl/activeX/activeX361.bin" ContentType="application/vnd.ms-office.activeX"/>
  <Override PartName="/xl/activeX/activeX362.xml" ContentType="application/vnd.ms-office.activeX+xml"/>
  <Override PartName="/xl/activeX/activeX362.bin" ContentType="application/vnd.ms-office.activeX"/>
  <Override PartName="/xl/activeX/activeX363.xml" ContentType="application/vnd.ms-office.activeX+xml"/>
  <Override PartName="/xl/activeX/activeX363.bin" ContentType="application/vnd.ms-office.activeX"/>
  <Override PartName="/xl/activeX/activeX364.xml" ContentType="application/vnd.ms-office.activeX+xml"/>
  <Override PartName="/xl/activeX/activeX364.bin" ContentType="application/vnd.ms-office.activeX"/>
  <Override PartName="/xl/activeX/activeX365.xml" ContentType="application/vnd.ms-office.activeX+xml"/>
  <Override PartName="/xl/activeX/activeX365.bin" ContentType="application/vnd.ms-office.activeX"/>
  <Override PartName="/xl/activeX/activeX366.xml" ContentType="application/vnd.ms-office.activeX+xml"/>
  <Override PartName="/xl/activeX/activeX366.bin" ContentType="application/vnd.ms-office.activeX"/>
  <Override PartName="/xl/activeX/activeX367.xml" ContentType="application/vnd.ms-office.activeX+xml"/>
  <Override PartName="/xl/activeX/activeX367.bin" ContentType="application/vnd.ms-office.activeX"/>
  <Override PartName="/xl/activeX/activeX368.xml" ContentType="application/vnd.ms-office.activeX+xml"/>
  <Override PartName="/xl/activeX/activeX368.bin" ContentType="application/vnd.ms-office.activeX"/>
  <Override PartName="/xl/activeX/activeX369.xml" ContentType="application/vnd.ms-office.activeX+xml"/>
  <Override PartName="/xl/activeX/activeX369.bin" ContentType="application/vnd.ms-office.activeX"/>
  <Override PartName="/xl/activeX/activeX370.xml" ContentType="application/vnd.ms-office.activeX+xml"/>
  <Override PartName="/xl/activeX/activeX370.bin" ContentType="application/vnd.ms-office.activeX"/>
  <Override PartName="/xl/activeX/activeX371.xml" ContentType="application/vnd.ms-office.activeX+xml"/>
  <Override PartName="/xl/activeX/activeX371.bin" ContentType="application/vnd.ms-office.activeX"/>
  <Override PartName="/xl/activeX/activeX372.xml" ContentType="application/vnd.ms-office.activeX+xml"/>
  <Override PartName="/xl/activeX/activeX372.bin" ContentType="application/vnd.ms-office.activeX"/>
  <Override PartName="/xl/activeX/activeX373.xml" ContentType="application/vnd.ms-office.activeX+xml"/>
  <Override PartName="/xl/activeX/activeX373.bin" ContentType="application/vnd.ms-office.activeX"/>
  <Override PartName="/xl/activeX/activeX374.xml" ContentType="application/vnd.ms-office.activeX+xml"/>
  <Override PartName="/xl/activeX/activeX374.bin" ContentType="application/vnd.ms-office.activeX"/>
  <Override PartName="/xl/activeX/activeX375.xml" ContentType="application/vnd.ms-office.activeX+xml"/>
  <Override PartName="/xl/activeX/activeX375.bin" ContentType="application/vnd.ms-office.activeX"/>
  <Override PartName="/xl/activeX/activeX376.xml" ContentType="application/vnd.ms-office.activeX+xml"/>
  <Override PartName="/xl/activeX/activeX376.bin" ContentType="application/vnd.ms-office.activeX"/>
  <Override PartName="/xl/activeX/activeX377.xml" ContentType="application/vnd.ms-office.activeX+xml"/>
  <Override PartName="/xl/activeX/activeX377.bin" ContentType="application/vnd.ms-office.activeX"/>
  <Override PartName="/xl/activeX/activeX378.xml" ContentType="application/vnd.ms-office.activeX+xml"/>
  <Override PartName="/xl/activeX/activeX378.bin" ContentType="application/vnd.ms-office.activeX"/>
  <Override PartName="/xl/activeX/activeX379.xml" ContentType="application/vnd.ms-office.activeX+xml"/>
  <Override PartName="/xl/activeX/activeX379.bin" ContentType="application/vnd.ms-office.activeX"/>
  <Override PartName="/xl/activeX/activeX380.xml" ContentType="application/vnd.ms-office.activeX+xml"/>
  <Override PartName="/xl/activeX/activeX380.bin" ContentType="application/vnd.ms-office.activeX"/>
  <Override PartName="/xl/activeX/activeX381.xml" ContentType="application/vnd.ms-office.activeX+xml"/>
  <Override PartName="/xl/activeX/activeX381.bin" ContentType="application/vnd.ms-office.activeX"/>
  <Override PartName="/xl/activeX/activeX382.xml" ContentType="application/vnd.ms-office.activeX+xml"/>
  <Override PartName="/xl/activeX/activeX382.bin" ContentType="application/vnd.ms-office.activeX"/>
  <Override PartName="/xl/activeX/activeX383.xml" ContentType="application/vnd.ms-office.activeX+xml"/>
  <Override PartName="/xl/activeX/activeX383.bin" ContentType="application/vnd.ms-office.activeX"/>
  <Override PartName="/xl/activeX/activeX384.xml" ContentType="application/vnd.ms-office.activeX+xml"/>
  <Override PartName="/xl/activeX/activeX384.bin" ContentType="application/vnd.ms-office.activeX"/>
  <Override PartName="/xl/activeX/activeX385.xml" ContentType="application/vnd.ms-office.activeX+xml"/>
  <Override PartName="/xl/activeX/activeX385.bin" ContentType="application/vnd.ms-office.activeX"/>
  <Override PartName="/xl/activeX/activeX386.xml" ContentType="application/vnd.ms-office.activeX+xml"/>
  <Override PartName="/xl/activeX/activeX386.bin" ContentType="application/vnd.ms-office.activeX"/>
  <Override PartName="/xl/activeX/activeX387.xml" ContentType="application/vnd.ms-office.activeX+xml"/>
  <Override PartName="/xl/activeX/activeX387.bin" ContentType="application/vnd.ms-office.activeX"/>
  <Override PartName="/xl/activeX/activeX388.xml" ContentType="application/vnd.ms-office.activeX+xml"/>
  <Override PartName="/xl/activeX/activeX388.bin" ContentType="application/vnd.ms-office.activeX"/>
  <Override PartName="/xl/activeX/activeX389.xml" ContentType="application/vnd.ms-office.activeX+xml"/>
  <Override PartName="/xl/activeX/activeX389.bin" ContentType="application/vnd.ms-office.activeX"/>
  <Override PartName="/xl/activeX/activeX390.xml" ContentType="application/vnd.ms-office.activeX+xml"/>
  <Override PartName="/xl/activeX/activeX390.bin" ContentType="application/vnd.ms-office.activeX"/>
  <Override PartName="/xl/activeX/activeX391.xml" ContentType="application/vnd.ms-office.activeX+xml"/>
  <Override PartName="/xl/activeX/activeX391.bin" ContentType="application/vnd.ms-office.activeX"/>
  <Override PartName="/xl/activeX/activeX392.xml" ContentType="application/vnd.ms-office.activeX+xml"/>
  <Override PartName="/xl/activeX/activeX392.bin" ContentType="application/vnd.ms-office.activeX"/>
  <Override PartName="/xl/activeX/activeX393.xml" ContentType="application/vnd.ms-office.activeX+xml"/>
  <Override PartName="/xl/activeX/activeX393.bin" ContentType="application/vnd.ms-office.activeX"/>
  <Override PartName="/xl/activeX/activeX394.xml" ContentType="application/vnd.ms-office.activeX+xml"/>
  <Override PartName="/xl/activeX/activeX394.bin" ContentType="application/vnd.ms-office.activeX"/>
  <Override PartName="/xl/activeX/activeX395.xml" ContentType="application/vnd.ms-office.activeX+xml"/>
  <Override PartName="/xl/activeX/activeX395.bin" ContentType="application/vnd.ms-office.activeX"/>
  <Override PartName="/xl/activeX/activeX396.xml" ContentType="application/vnd.ms-office.activeX+xml"/>
  <Override PartName="/xl/activeX/activeX396.bin" ContentType="application/vnd.ms-office.activeX"/>
  <Override PartName="/xl/activeX/activeX397.xml" ContentType="application/vnd.ms-office.activeX+xml"/>
  <Override PartName="/xl/activeX/activeX397.bin" ContentType="application/vnd.ms-office.activeX"/>
  <Override PartName="/xl/activeX/activeX398.xml" ContentType="application/vnd.ms-office.activeX+xml"/>
  <Override PartName="/xl/activeX/activeX398.bin" ContentType="application/vnd.ms-office.activeX"/>
  <Override PartName="/xl/activeX/activeX399.xml" ContentType="application/vnd.ms-office.activeX+xml"/>
  <Override PartName="/xl/activeX/activeX399.bin" ContentType="application/vnd.ms-office.activeX"/>
  <Override PartName="/xl/activeX/activeX400.xml" ContentType="application/vnd.ms-office.activeX+xml"/>
  <Override PartName="/xl/activeX/activeX400.bin" ContentType="application/vnd.ms-office.activeX"/>
  <Override PartName="/xl/activeX/activeX401.xml" ContentType="application/vnd.ms-office.activeX+xml"/>
  <Override PartName="/xl/activeX/activeX401.bin" ContentType="application/vnd.ms-office.activeX"/>
  <Override PartName="/xl/activeX/activeX402.xml" ContentType="application/vnd.ms-office.activeX+xml"/>
  <Override PartName="/xl/activeX/activeX402.bin" ContentType="application/vnd.ms-office.activeX"/>
  <Override PartName="/xl/activeX/activeX403.xml" ContentType="application/vnd.ms-office.activeX+xml"/>
  <Override PartName="/xl/activeX/activeX403.bin" ContentType="application/vnd.ms-office.activeX"/>
  <Override PartName="/xl/activeX/activeX404.xml" ContentType="application/vnd.ms-office.activeX+xml"/>
  <Override PartName="/xl/activeX/activeX404.bin" ContentType="application/vnd.ms-office.activeX"/>
  <Override PartName="/xl/activeX/activeX405.xml" ContentType="application/vnd.ms-office.activeX+xml"/>
  <Override PartName="/xl/activeX/activeX405.bin" ContentType="application/vnd.ms-office.activeX"/>
  <Override PartName="/xl/activeX/activeX406.xml" ContentType="application/vnd.ms-office.activeX+xml"/>
  <Override PartName="/xl/activeX/activeX406.bin" ContentType="application/vnd.ms-office.activeX"/>
  <Override PartName="/xl/activeX/activeX407.xml" ContentType="application/vnd.ms-office.activeX+xml"/>
  <Override PartName="/xl/activeX/activeX407.bin" ContentType="application/vnd.ms-office.activeX"/>
  <Override PartName="/xl/activeX/activeX408.xml" ContentType="application/vnd.ms-office.activeX+xml"/>
  <Override PartName="/xl/activeX/activeX408.bin" ContentType="application/vnd.ms-office.activeX"/>
  <Override PartName="/xl/activeX/activeX409.xml" ContentType="application/vnd.ms-office.activeX+xml"/>
  <Override PartName="/xl/activeX/activeX409.bin" ContentType="application/vnd.ms-office.activeX"/>
  <Override PartName="/xl/activeX/activeX410.xml" ContentType="application/vnd.ms-office.activeX+xml"/>
  <Override PartName="/xl/activeX/activeX410.bin" ContentType="application/vnd.ms-office.activeX"/>
  <Override PartName="/xl/activeX/activeX411.xml" ContentType="application/vnd.ms-office.activeX+xml"/>
  <Override PartName="/xl/activeX/activeX411.bin" ContentType="application/vnd.ms-office.activeX"/>
  <Override PartName="/xl/activeX/activeX412.xml" ContentType="application/vnd.ms-office.activeX+xml"/>
  <Override PartName="/xl/activeX/activeX412.bin" ContentType="application/vnd.ms-office.activeX"/>
  <Override PartName="/xl/activeX/activeX413.xml" ContentType="application/vnd.ms-office.activeX+xml"/>
  <Override PartName="/xl/activeX/activeX413.bin" ContentType="application/vnd.ms-office.activeX"/>
  <Override PartName="/xl/activeX/activeX414.xml" ContentType="application/vnd.ms-office.activeX+xml"/>
  <Override PartName="/xl/activeX/activeX414.bin" ContentType="application/vnd.ms-office.activeX"/>
  <Override PartName="/xl/activeX/activeX415.xml" ContentType="application/vnd.ms-office.activeX+xml"/>
  <Override PartName="/xl/activeX/activeX415.bin" ContentType="application/vnd.ms-office.activeX"/>
  <Override PartName="/xl/activeX/activeX416.xml" ContentType="application/vnd.ms-office.activeX+xml"/>
  <Override PartName="/xl/activeX/activeX416.bin" ContentType="application/vnd.ms-office.activeX"/>
  <Override PartName="/xl/activeX/activeX417.xml" ContentType="application/vnd.ms-office.activeX+xml"/>
  <Override PartName="/xl/activeX/activeX417.bin" ContentType="application/vnd.ms-office.activeX"/>
  <Override PartName="/xl/activeX/activeX418.xml" ContentType="application/vnd.ms-office.activeX+xml"/>
  <Override PartName="/xl/activeX/activeX418.bin" ContentType="application/vnd.ms-office.activeX"/>
  <Override PartName="/xl/activeX/activeX419.xml" ContentType="application/vnd.ms-office.activeX+xml"/>
  <Override PartName="/xl/activeX/activeX419.bin" ContentType="application/vnd.ms-office.activeX"/>
  <Override PartName="/xl/activeX/activeX420.xml" ContentType="application/vnd.ms-office.activeX+xml"/>
  <Override PartName="/xl/activeX/activeX420.bin" ContentType="application/vnd.ms-office.activeX"/>
  <Override PartName="/xl/activeX/activeX421.xml" ContentType="application/vnd.ms-office.activeX+xml"/>
  <Override PartName="/xl/activeX/activeX421.bin" ContentType="application/vnd.ms-office.activeX"/>
  <Override PartName="/xl/activeX/activeX422.xml" ContentType="application/vnd.ms-office.activeX+xml"/>
  <Override PartName="/xl/activeX/activeX422.bin" ContentType="application/vnd.ms-office.activeX"/>
  <Override PartName="/xl/activeX/activeX423.xml" ContentType="application/vnd.ms-office.activeX+xml"/>
  <Override PartName="/xl/activeX/activeX423.bin" ContentType="application/vnd.ms-office.activeX"/>
  <Override PartName="/xl/activeX/activeX424.xml" ContentType="application/vnd.ms-office.activeX+xml"/>
  <Override PartName="/xl/activeX/activeX424.bin" ContentType="application/vnd.ms-office.activeX"/>
  <Override PartName="/xl/activeX/activeX425.xml" ContentType="application/vnd.ms-office.activeX+xml"/>
  <Override PartName="/xl/activeX/activeX425.bin" ContentType="application/vnd.ms-office.activeX"/>
  <Override PartName="/xl/activeX/activeX426.xml" ContentType="application/vnd.ms-office.activeX+xml"/>
  <Override PartName="/xl/activeX/activeX426.bin" ContentType="application/vnd.ms-office.activeX"/>
  <Override PartName="/xl/activeX/activeX427.xml" ContentType="application/vnd.ms-office.activeX+xml"/>
  <Override PartName="/xl/activeX/activeX427.bin" ContentType="application/vnd.ms-office.activeX"/>
  <Override PartName="/xl/activeX/activeX428.xml" ContentType="application/vnd.ms-office.activeX+xml"/>
  <Override PartName="/xl/activeX/activeX428.bin" ContentType="application/vnd.ms-office.activeX"/>
  <Override PartName="/xl/activeX/activeX429.xml" ContentType="application/vnd.ms-office.activeX+xml"/>
  <Override PartName="/xl/activeX/activeX429.bin" ContentType="application/vnd.ms-office.activeX"/>
  <Override PartName="/xl/activeX/activeX430.xml" ContentType="application/vnd.ms-office.activeX+xml"/>
  <Override PartName="/xl/activeX/activeX430.bin" ContentType="application/vnd.ms-office.activeX"/>
  <Override PartName="/xl/activeX/activeX431.xml" ContentType="application/vnd.ms-office.activeX+xml"/>
  <Override PartName="/xl/activeX/activeX431.bin" ContentType="application/vnd.ms-office.activeX"/>
  <Override PartName="/xl/activeX/activeX432.xml" ContentType="application/vnd.ms-office.activeX+xml"/>
  <Override PartName="/xl/activeX/activeX432.bin" ContentType="application/vnd.ms-office.activeX"/>
  <Override PartName="/xl/activeX/activeX433.xml" ContentType="application/vnd.ms-office.activeX+xml"/>
  <Override PartName="/xl/activeX/activeX433.bin" ContentType="application/vnd.ms-office.activeX"/>
  <Override PartName="/xl/activeX/activeX434.xml" ContentType="application/vnd.ms-office.activeX+xml"/>
  <Override PartName="/xl/activeX/activeX434.bin" ContentType="application/vnd.ms-office.activeX"/>
  <Override PartName="/xl/activeX/activeX435.xml" ContentType="application/vnd.ms-office.activeX+xml"/>
  <Override PartName="/xl/activeX/activeX435.bin" ContentType="application/vnd.ms-office.activeX"/>
  <Override PartName="/xl/activeX/activeX436.xml" ContentType="application/vnd.ms-office.activeX+xml"/>
  <Override PartName="/xl/activeX/activeX436.bin" ContentType="application/vnd.ms-office.activeX"/>
  <Override PartName="/xl/activeX/activeX437.xml" ContentType="application/vnd.ms-office.activeX+xml"/>
  <Override PartName="/xl/activeX/activeX437.bin" ContentType="application/vnd.ms-office.activeX"/>
  <Override PartName="/xl/activeX/activeX438.xml" ContentType="application/vnd.ms-office.activeX+xml"/>
  <Override PartName="/xl/activeX/activeX438.bin" ContentType="application/vnd.ms-office.activeX"/>
  <Override PartName="/xl/activeX/activeX439.xml" ContentType="application/vnd.ms-office.activeX+xml"/>
  <Override PartName="/xl/activeX/activeX439.bin" ContentType="application/vnd.ms-office.activeX"/>
  <Override PartName="/xl/activeX/activeX440.xml" ContentType="application/vnd.ms-office.activeX+xml"/>
  <Override PartName="/xl/activeX/activeX440.bin" ContentType="application/vnd.ms-office.activeX"/>
  <Override PartName="/xl/activeX/activeX441.xml" ContentType="application/vnd.ms-office.activeX+xml"/>
  <Override PartName="/xl/activeX/activeX441.bin" ContentType="application/vnd.ms-office.activeX"/>
  <Override PartName="/xl/activeX/activeX442.xml" ContentType="application/vnd.ms-office.activeX+xml"/>
  <Override PartName="/xl/activeX/activeX442.bin" ContentType="application/vnd.ms-office.activeX"/>
  <Override PartName="/xl/activeX/activeX443.xml" ContentType="application/vnd.ms-office.activeX+xml"/>
  <Override PartName="/xl/activeX/activeX443.bin" ContentType="application/vnd.ms-office.activeX"/>
  <Override PartName="/xl/activeX/activeX444.xml" ContentType="application/vnd.ms-office.activeX+xml"/>
  <Override PartName="/xl/activeX/activeX444.bin" ContentType="application/vnd.ms-office.activeX"/>
  <Override PartName="/xl/activeX/activeX445.xml" ContentType="application/vnd.ms-office.activeX+xml"/>
  <Override PartName="/xl/activeX/activeX445.bin" ContentType="application/vnd.ms-office.activeX"/>
  <Override PartName="/xl/activeX/activeX446.xml" ContentType="application/vnd.ms-office.activeX+xml"/>
  <Override PartName="/xl/activeX/activeX446.bin" ContentType="application/vnd.ms-office.activeX"/>
  <Override PartName="/xl/activeX/activeX447.xml" ContentType="application/vnd.ms-office.activeX+xml"/>
  <Override PartName="/xl/activeX/activeX447.bin" ContentType="application/vnd.ms-office.activeX"/>
  <Override PartName="/xl/activeX/activeX448.xml" ContentType="application/vnd.ms-office.activeX+xml"/>
  <Override PartName="/xl/activeX/activeX448.bin" ContentType="application/vnd.ms-office.activeX"/>
  <Override PartName="/xl/activeX/activeX449.xml" ContentType="application/vnd.ms-office.activeX+xml"/>
  <Override PartName="/xl/activeX/activeX449.bin" ContentType="application/vnd.ms-office.activeX"/>
  <Override PartName="/xl/activeX/activeX450.xml" ContentType="application/vnd.ms-office.activeX+xml"/>
  <Override PartName="/xl/activeX/activeX450.bin" ContentType="application/vnd.ms-office.activeX"/>
  <Override PartName="/xl/activeX/activeX451.xml" ContentType="application/vnd.ms-office.activeX+xml"/>
  <Override PartName="/xl/activeX/activeX451.bin" ContentType="application/vnd.ms-office.activeX"/>
  <Override PartName="/xl/activeX/activeX452.xml" ContentType="application/vnd.ms-office.activeX+xml"/>
  <Override PartName="/xl/activeX/activeX452.bin" ContentType="application/vnd.ms-office.activeX"/>
  <Override PartName="/xl/activeX/activeX453.xml" ContentType="application/vnd.ms-office.activeX+xml"/>
  <Override PartName="/xl/activeX/activeX453.bin" ContentType="application/vnd.ms-office.activeX"/>
  <Override PartName="/xl/activeX/activeX454.xml" ContentType="application/vnd.ms-office.activeX+xml"/>
  <Override PartName="/xl/activeX/activeX454.bin" ContentType="application/vnd.ms-office.activeX"/>
  <Override PartName="/xl/activeX/activeX455.xml" ContentType="application/vnd.ms-office.activeX+xml"/>
  <Override PartName="/xl/activeX/activeX455.bin" ContentType="application/vnd.ms-office.activeX"/>
  <Override PartName="/xl/activeX/activeX456.xml" ContentType="application/vnd.ms-office.activeX+xml"/>
  <Override PartName="/xl/activeX/activeX456.bin" ContentType="application/vnd.ms-office.activeX"/>
  <Override PartName="/xl/activeX/activeX457.xml" ContentType="application/vnd.ms-office.activeX+xml"/>
  <Override PartName="/xl/activeX/activeX457.bin" ContentType="application/vnd.ms-office.activeX"/>
  <Override PartName="/xl/activeX/activeX458.xml" ContentType="application/vnd.ms-office.activeX+xml"/>
  <Override PartName="/xl/activeX/activeX458.bin" ContentType="application/vnd.ms-office.activeX"/>
  <Override PartName="/xl/activeX/activeX459.xml" ContentType="application/vnd.ms-office.activeX+xml"/>
  <Override PartName="/xl/activeX/activeX459.bin" ContentType="application/vnd.ms-office.activeX"/>
  <Override PartName="/xl/activeX/activeX460.xml" ContentType="application/vnd.ms-office.activeX+xml"/>
  <Override PartName="/xl/activeX/activeX460.bin" ContentType="application/vnd.ms-office.activeX"/>
  <Override PartName="/xl/activeX/activeX461.xml" ContentType="application/vnd.ms-office.activeX+xml"/>
  <Override PartName="/xl/activeX/activeX461.bin" ContentType="application/vnd.ms-office.activeX"/>
  <Override PartName="/xl/activeX/activeX462.xml" ContentType="application/vnd.ms-office.activeX+xml"/>
  <Override PartName="/xl/activeX/activeX462.bin" ContentType="application/vnd.ms-office.activeX"/>
  <Override PartName="/xl/activeX/activeX463.xml" ContentType="application/vnd.ms-office.activeX+xml"/>
  <Override PartName="/xl/activeX/activeX463.bin" ContentType="application/vnd.ms-office.activeX"/>
  <Override PartName="/xl/activeX/activeX464.xml" ContentType="application/vnd.ms-office.activeX+xml"/>
  <Override PartName="/xl/activeX/activeX464.bin" ContentType="application/vnd.ms-office.activeX"/>
  <Override PartName="/xl/activeX/activeX465.xml" ContentType="application/vnd.ms-office.activeX+xml"/>
  <Override PartName="/xl/activeX/activeX465.bin" ContentType="application/vnd.ms-office.activeX"/>
  <Override PartName="/xl/activeX/activeX466.xml" ContentType="application/vnd.ms-office.activeX+xml"/>
  <Override PartName="/xl/activeX/activeX466.bin" ContentType="application/vnd.ms-office.activeX"/>
  <Override PartName="/xl/activeX/activeX467.xml" ContentType="application/vnd.ms-office.activeX+xml"/>
  <Override PartName="/xl/activeX/activeX467.bin" ContentType="application/vnd.ms-office.activeX"/>
  <Override PartName="/xl/activeX/activeX468.xml" ContentType="application/vnd.ms-office.activeX+xml"/>
  <Override PartName="/xl/activeX/activeX468.bin" ContentType="application/vnd.ms-office.activeX"/>
  <Override PartName="/xl/activeX/activeX469.xml" ContentType="application/vnd.ms-office.activeX+xml"/>
  <Override PartName="/xl/activeX/activeX469.bin" ContentType="application/vnd.ms-office.activeX"/>
  <Override PartName="/xl/activeX/activeX470.xml" ContentType="application/vnd.ms-office.activeX+xml"/>
  <Override PartName="/xl/activeX/activeX470.bin" ContentType="application/vnd.ms-office.activeX"/>
  <Override PartName="/xl/activeX/activeX471.xml" ContentType="application/vnd.ms-office.activeX+xml"/>
  <Override PartName="/xl/activeX/activeX471.bin" ContentType="application/vnd.ms-office.activeX"/>
  <Override PartName="/xl/activeX/activeX472.xml" ContentType="application/vnd.ms-office.activeX+xml"/>
  <Override PartName="/xl/activeX/activeX472.bin" ContentType="application/vnd.ms-office.activeX"/>
  <Override PartName="/xl/activeX/activeX473.xml" ContentType="application/vnd.ms-office.activeX+xml"/>
  <Override PartName="/xl/activeX/activeX473.bin" ContentType="application/vnd.ms-office.activeX"/>
  <Override PartName="/xl/activeX/activeX474.xml" ContentType="application/vnd.ms-office.activeX+xml"/>
  <Override PartName="/xl/activeX/activeX474.bin" ContentType="application/vnd.ms-office.activeX"/>
  <Override PartName="/xl/activeX/activeX475.xml" ContentType="application/vnd.ms-office.activeX+xml"/>
  <Override PartName="/xl/activeX/activeX475.bin" ContentType="application/vnd.ms-office.activeX"/>
  <Override PartName="/xl/activeX/activeX476.xml" ContentType="application/vnd.ms-office.activeX+xml"/>
  <Override PartName="/xl/activeX/activeX476.bin" ContentType="application/vnd.ms-office.activeX"/>
  <Override PartName="/xl/activeX/activeX477.xml" ContentType="application/vnd.ms-office.activeX+xml"/>
  <Override PartName="/xl/activeX/activeX477.bin" ContentType="application/vnd.ms-office.activeX"/>
  <Override PartName="/xl/activeX/activeX478.xml" ContentType="application/vnd.ms-office.activeX+xml"/>
  <Override PartName="/xl/activeX/activeX478.bin" ContentType="application/vnd.ms-office.activeX"/>
  <Override PartName="/xl/activeX/activeX479.xml" ContentType="application/vnd.ms-office.activeX+xml"/>
  <Override PartName="/xl/activeX/activeX479.bin" ContentType="application/vnd.ms-office.activeX"/>
  <Override PartName="/xl/activeX/activeX480.xml" ContentType="application/vnd.ms-office.activeX+xml"/>
  <Override PartName="/xl/activeX/activeX480.bin" ContentType="application/vnd.ms-office.activeX"/>
  <Override PartName="/xl/activeX/activeX481.xml" ContentType="application/vnd.ms-office.activeX+xml"/>
  <Override PartName="/xl/activeX/activeX481.bin" ContentType="application/vnd.ms-office.activeX"/>
  <Override PartName="/xl/activeX/activeX482.xml" ContentType="application/vnd.ms-office.activeX+xml"/>
  <Override PartName="/xl/activeX/activeX482.bin" ContentType="application/vnd.ms-office.activeX"/>
  <Override PartName="/xl/activeX/activeX483.xml" ContentType="application/vnd.ms-office.activeX+xml"/>
  <Override PartName="/xl/activeX/activeX483.bin" ContentType="application/vnd.ms-office.activeX"/>
  <Override PartName="/xl/activeX/activeX484.xml" ContentType="application/vnd.ms-office.activeX+xml"/>
  <Override PartName="/xl/activeX/activeX484.bin" ContentType="application/vnd.ms-office.activeX"/>
  <Override PartName="/xl/activeX/activeX485.xml" ContentType="application/vnd.ms-office.activeX+xml"/>
  <Override PartName="/xl/activeX/activeX485.bin" ContentType="application/vnd.ms-office.activeX"/>
  <Override PartName="/xl/activeX/activeX486.xml" ContentType="application/vnd.ms-office.activeX+xml"/>
  <Override PartName="/xl/activeX/activeX486.bin" ContentType="application/vnd.ms-office.activeX"/>
  <Override PartName="/xl/activeX/activeX487.xml" ContentType="application/vnd.ms-office.activeX+xml"/>
  <Override PartName="/xl/activeX/activeX487.bin" ContentType="application/vnd.ms-office.activeX"/>
  <Override PartName="/xl/activeX/activeX488.xml" ContentType="application/vnd.ms-office.activeX+xml"/>
  <Override PartName="/xl/activeX/activeX488.bin" ContentType="application/vnd.ms-office.activeX"/>
  <Override PartName="/xl/activeX/activeX489.xml" ContentType="application/vnd.ms-office.activeX+xml"/>
  <Override PartName="/xl/activeX/activeX489.bin" ContentType="application/vnd.ms-office.activeX"/>
  <Override PartName="/xl/activeX/activeX490.xml" ContentType="application/vnd.ms-office.activeX+xml"/>
  <Override PartName="/xl/activeX/activeX490.bin" ContentType="application/vnd.ms-office.activeX"/>
  <Override PartName="/xl/activeX/activeX491.xml" ContentType="application/vnd.ms-office.activeX+xml"/>
  <Override PartName="/xl/activeX/activeX491.bin" ContentType="application/vnd.ms-office.activeX"/>
  <Override PartName="/xl/activeX/activeX492.xml" ContentType="application/vnd.ms-office.activeX+xml"/>
  <Override PartName="/xl/activeX/activeX492.bin" ContentType="application/vnd.ms-office.activeX"/>
  <Override PartName="/xl/activeX/activeX493.xml" ContentType="application/vnd.ms-office.activeX+xml"/>
  <Override PartName="/xl/activeX/activeX493.bin" ContentType="application/vnd.ms-office.activeX"/>
  <Override PartName="/xl/activeX/activeX494.xml" ContentType="application/vnd.ms-office.activeX+xml"/>
  <Override PartName="/xl/activeX/activeX494.bin" ContentType="application/vnd.ms-office.activeX"/>
  <Override PartName="/xl/activeX/activeX495.xml" ContentType="application/vnd.ms-office.activeX+xml"/>
  <Override PartName="/xl/activeX/activeX495.bin" ContentType="application/vnd.ms-office.activeX"/>
  <Override PartName="/xl/activeX/activeX496.xml" ContentType="application/vnd.ms-office.activeX+xml"/>
  <Override PartName="/xl/activeX/activeX496.bin" ContentType="application/vnd.ms-office.activeX"/>
  <Override PartName="/xl/activeX/activeX497.xml" ContentType="application/vnd.ms-office.activeX+xml"/>
  <Override PartName="/xl/activeX/activeX497.bin" ContentType="application/vnd.ms-office.activeX"/>
  <Override PartName="/xl/activeX/activeX498.xml" ContentType="application/vnd.ms-office.activeX+xml"/>
  <Override PartName="/xl/activeX/activeX498.bin" ContentType="application/vnd.ms-office.activeX"/>
  <Override PartName="/xl/activeX/activeX499.xml" ContentType="application/vnd.ms-office.activeX+xml"/>
  <Override PartName="/xl/activeX/activeX499.bin" ContentType="application/vnd.ms-office.activeX"/>
  <Override PartName="/xl/activeX/activeX500.xml" ContentType="application/vnd.ms-office.activeX+xml"/>
  <Override PartName="/xl/activeX/activeX500.bin" ContentType="application/vnd.ms-office.activeX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My Drive\NEW WORK 2025\"/>
    </mc:Choice>
  </mc:AlternateContent>
  <bookViews>
    <workbookView xWindow="-120" yWindow="-120" windowWidth="20730" windowHeight="11040" tabRatio="638" firstSheet="1" activeTab="5"/>
  </bookViews>
  <sheets>
    <sheet name="bank masr" sheetId="5" state="hidden" r:id="rId1"/>
    <sheet name="مشتريات 2025" sheetId="7" r:id="rId2"/>
    <sheet name="المتحده" sheetId="10" r:id="rId3"/>
    <sheet name="شركة السكر نوباريه" sheetId="3" state="hidden" r:id="rId4"/>
    <sheet name="شركة  النوباريه 1" sheetId="8" r:id="rId5"/>
    <sheet name="الدلتا" sheetId="11" r:id="rId6"/>
    <sheet name="البدر" sheetId="9" state="hidden" r:id="rId7"/>
    <sheet name="A2" sheetId="6" r:id="rId8"/>
    <sheet name="فرع بنك مصر" sheetId="2" r:id="rId9"/>
    <sheet name="data" sheetId="1" state="hidden" r:id="rId10"/>
    <sheet name="data2" sheetId="4" state="hidden" r:id="rId11"/>
  </sheets>
  <definedNames>
    <definedName name="_xlnm._FilterDatabase" localSheetId="7" hidden="1">'A2'!$A$5:$A$21</definedName>
    <definedName name="_xlnm._FilterDatabase" localSheetId="9" hidden="1">data!$A$1:$G$134</definedName>
    <definedName name="_xlnm._FilterDatabase" localSheetId="6" hidden="1">البدر!$A$5:$A$10</definedName>
    <definedName name="_xlnm._FilterDatabase" localSheetId="5" hidden="1">الدلتا!$A$5:$A$21</definedName>
    <definedName name="_xlnm._FilterDatabase" localSheetId="2" hidden="1">المتحده!$A$5:$A$10</definedName>
    <definedName name="_xlnm._FilterDatabase" localSheetId="4" hidden="1">'شركة  النوباريه 1'!$A$5:$A$10</definedName>
    <definedName name="_xlnm._FilterDatabase" localSheetId="3" hidden="1">'شركة السكر نوباريه'!$A$5:$A$21</definedName>
    <definedName name="_xlnm.Print_Area" localSheetId="7">'A2'!$B$4:$I$11</definedName>
    <definedName name="_xlnm.Print_Area" localSheetId="6">البدر!#REF!</definedName>
    <definedName name="_xlnm.Print_Area" localSheetId="5">الدلتا!$B$37:$J$43</definedName>
    <definedName name="_xlnm.Print_Area" localSheetId="2">المتحده!$A$1:$J$34</definedName>
    <definedName name="_xlnm.Print_Area" localSheetId="4">'شركة  النوباريه 1'!$B$88:$J$103</definedName>
    <definedName name="_xlnm.Print_Area" localSheetId="3">'شركة السكر نوباريه'!$B$13:$J$27</definedName>
    <definedName name="_xlnm.Print_Titles" localSheetId="7">'A2'!$1:$4</definedName>
    <definedName name="_xlnm.Print_Titles" localSheetId="6">البدر!$1:$4</definedName>
    <definedName name="_xlnm.Print_Titles" localSheetId="5">الدلتا!$1:$4</definedName>
    <definedName name="_xlnm.Print_Titles" localSheetId="2">المتحده!$1:$4</definedName>
    <definedName name="_xlnm.Print_Titles" localSheetId="4">'شركة  النوباريه 1'!$1:$4</definedName>
    <definedName name="_xlnm.Print_Titles" localSheetId="3">'شركة السكر نوباريه'!$1:$4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3" i="8" l="1"/>
  <c r="J143" i="8"/>
  <c r="H144" i="8"/>
  <c r="J144" i="8"/>
  <c r="H58" i="7"/>
  <c r="I58" i="7" s="1"/>
  <c r="G58" i="7"/>
  <c r="H52" i="7"/>
  <c r="I52" i="7" s="1"/>
  <c r="G52" i="7"/>
  <c r="H140" i="8"/>
  <c r="J140" i="8"/>
  <c r="H141" i="8"/>
  <c r="J141" i="8"/>
  <c r="H142" i="8"/>
  <c r="J142" i="8"/>
  <c r="H57" i="7" l="1"/>
  <c r="G57" i="7"/>
  <c r="H56" i="7"/>
  <c r="I56" i="7" s="1"/>
  <c r="G56" i="7"/>
  <c r="G59" i="7"/>
  <c r="H59" i="7"/>
  <c r="G60" i="7"/>
  <c r="H60" i="7"/>
  <c r="I60" i="7" s="1"/>
  <c r="G61" i="7"/>
  <c r="H61" i="7"/>
  <c r="H42" i="11"/>
  <c r="J42" i="11"/>
  <c r="H44" i="11"/>
  <c r="J44" i="11"/>
  <c r="H45" i="11"/>
  <c r="J45" i="11"/>
  <c r="H46" i="11"/>
  <c r="J46" i="11"/>
  <c r="H47" i="11"/>
  <c r="J47" i="11"/>
  <c r="H48" i="11"/>
  <c r="J48" i="11"/>
  <c r="H55" i="7"/>
  <c r="G55" i="7"/>
  <c r="B70" i="7"/>
  <c r="B69" i="7"/>
  <c r="B68" i="7"/>
  <c r="H54" i="7"/>
  <c r="G54" i="7"/>
  <c r="I61" i="7" l="1"/>
  <c r="I57" i="7"/>
  <c r="I55" i="7"/>
  <c r="I59" i="7"/>
  <c r="I54" i="7"/>
  <c r="H133" i="8"/>
  <c r="J133" i="8"/>
  <c r="H134" i="8"/>
  <c r="J134" i="8"/>
  <c r="H135" i="8"/>
  <c r="J135" i="8"/>
  <c r="H136" i="8"/>
  <c r="J136" i="8"/>
  <c r="H137" i="8"/>
  <c r="J137" i="8"/>
  <c r="H138" i="8"/>
  <c r="J138" i="8"/>
  <c r="H53" i="7"/>
  <c r="G53" i="7"/>
  <c r="I53" i="7" l="1"/>
  <c r="H35" i="11"/>
  <c r="J35" i="11"/>
  <c r="H127" i="8"/>
  <c r="J127" i="8"/>
  <c r="H128" i="8"/>
  <c r="J128" i="8"/>
  <c r="H129" i="8"/>
  <c r="J129" i="8"/>
  <c r="H130" i="8"/>
  <c r="J130" i="8"/>
  <c r="H131" i="8"/>
  <c r="J131" i="8"/>
  <c r="H132" i="8"/>
  <c r="J132" i="8"/>
  <c r="H139" i="8"/>
  <c r="J139" i="8"/>
  <c r="B67" i="7"/>
  <c r="G62" i="7"/>
  <c r="H62" i="7"/>
  <c r="H51" i="7"/>
  <c r="G51" i="7"/>
  <c r="H123" i="8"/>
  <c r="J123" i="8"/>
  <c r="H124" i="8"/>
  <c r="J124" i="8"/>
  <c r="H125" i="8"/>
  <c r="J125" i="8"/>
  <c r="H48" i="7"/>
  <c r="G48" i="7"/>
  <c r="H43" i="7"/>
  <c r="G43" i="7"/>
  <c r="H47" i="7"/>
  <c r="G47" i="7"/>
  <c r="H46" i="7"/>
  <c r="G46" i="7"/>
  <c r="H120" i="8"/>
  <c r="J120" i="8"/>
  <c r="H121" i="8"/>
  <c r="J121" i="8"/>
  <c r="H122" i="8"/>
  <c r="J122" i="8"/>
  <c r="H126" i="8"/>
  <c r="J126" i="8"/>
  <c r="I51" i="7" l="1"/>
  <c r="I62" i="7"/>
  <c r="I48" i="7"/>
  <c r="I47" i="7"/>
  <c r="I43" i="7"/>
  <c r="I46" i="7"/>
  <c r="H45" i="7"/>
  <c r="G45" i="7"/>
  <c r="I45" i="7" l="1"/>
  <c r="H22" i="11"/>
  <c r="J22" i="11"/>
  <c r="H23" i="11"/>
  <c r="J23" i="11"/>
  <c r="H24" i="11"/>
  <c r="J24" i="11"/>
  <c r="H25" i="11"/>
  <c r="J25" i="11"/>
  <c r="G49" i="7"/>
  <c r="H49" i="7"/>
  <c r="G50" i="7"/>
  <c r="H50" i="7"/>
  <c r="H44" i="7"/>
  <c r="G44" i="7"/>
  <c r="H118" i="8"/>
  <c r="J118" i="8"/>
  <c r="H119" i="8"/>
  <c r="J119" i="8"/>
  <c r="H145" i="8"/>
  <c r="J145" i="8"/>
  <c r="H41" i="7"/>
  <c r="G41" i="7"/>
  <c r="I50" i="7" l="1"/>
  <c r="I49" i="7"/>
  <c r="I44" i="7"/>
  <c r="I41" i="7"/>
  <c r="H40" i="7"/>
  <c r="G40" i="7"/>
  <c r="H111" i="8"/>
  <c r="J111" i="8"/>
  <c r="H112" i="8"/>
  <c r="J112" i="8"/>
  <c r="H113" i="8"/>
  <c r="J113" i="8"/>
  <c r="H114" i="8"/>
  <c r="J114" i="8"/>
  <c r="H115" i="8"/>
  <c r="J115" i="8"/>
  <c r="H116" i="8"/>
  <c r="J116" i="8"/>
  <c r="H117" i="8"/>
  <c r="J117" i="8"/>
  <c r="H146" i="8"/>
  <c r="J146" i="8"/>
  <c r="H106" i="8"/>
  <c r="J106" i="8"/>
  <c r="H107" i="8"/>
  <c r="J107" i="8"/>
  <c r="H108" i="8"/>
  <c r="J108" i="8"/>
  <c r="H39" i="7"/>
  <c r="G39" i="7"/>
  <c r="G42" i="7"/>
  <c r="H42" i="7"/>
  <c r="H38" i="7"/>
  <c r="G38" i="7"/>
  <c r="I39" i="7" l="1"/>
  <c r="I40" i="7"/>
  <c r="I42" i="7"/>
  <c r="I38" i="7"/>
  <c r="H37" i="7" l="1"/>
  <c r="G37" i="7"/>
  <c r="I37" i="7" l="1"/>
  <c r="H36" i="7"/>
  <c r="G36" i="7"/>
  <c r="I36" i="7" l="1"/>
  <c r="F16" i="2"/>
  <c r="K16" i="2" s="1"/>
  <c r="F4" i="2"/>
  <c r="K4" i="2" s="1"/>
  <c r="I43" i="6"/>
  <c r="I41" i="6"/>
  <c r="J39" i="6"/>
  <c r="H39" i="6"/>
  <c r="J38" i="6"/>
  <c r="H38" i="6"/>
  <c r="J37" i="6"/>
  <c r="H37" i="6"/>
  <c r="J36" i="6"/>
  <c r="H36" i="6"/>
  <c r="J35" i="6"/>
  <c r="H35" i="6"/>
  <c r="J34" i="6"/>
  <c r="H34" i="6"/>
  <c r="J33" i="6"/>
  <c r="H33" i="6"/>
  <c r="J32" i="6"/>
  <c r="H32" i="6"/>
  <c r="J31" i="6"/>
  <c r="H31" i="6"/>
  <c r="J30" i="6"/>
  <c r="H30" i="6"/>
  <c r="J29" i="6"/>
  <c r="H29" i="6"/>
  <c r="J28" i="6"/>
  <c r="H28" i="6"/>
  <c r="J27" i="6"/>
  <c r="H27" i="6"/>
  <c r="J26" i="6"/>
  <c r="H26" i="6"/>
  <c r="J25" i="6"/>
  <c r="H25" i="6"/>
  <c r="J24" i="6"/>
  <c r="H24" i="6"/>
  <c r="J23" i="6"/>
  <c r="H23" i="6"/>
  <c r="J22" i="6"/>
  <c r="H22" i="6"/>
  <c r="J21" i="6"/>
  <c r="H21" i="6"/>
  <c r="J20" i="6"/>
  <c r="H20" i="6"/>
  <c r="J19" i="6"/>
  <c r="H19" i="6"/>
  <c r="J18" i="6"/>
  <c r="H18" i="6"/>
  <c r="J17" i="6"/>
  <c r="H17" i="6"/>
  <c r="J16" i="6"/>
  <c r="H16" i="6"/>
  <c r="J15" i="6"/>
  <c r="H15" i="6"/>
  <c r="J14" i="6"/>
  <c r="H14" i="6"/>
  <c r="J13" i="6"/>
  <c r="H13" i="6"/>
  <c r="J12" i="6"/>
  <c r="H12" i="6"/>
  <c r="J11" i="6"/>
  <c r="H11" i="6"/>
  <c r="J10" i="6"/>
  <c r="H10" i="6"/>
  <c r="J9" i="6"/>
  <c r="H9" i="6"/>
  <c r="J8" i="6"/>
  <c r="H8" i="6"/>
  <c r="J7" i="6"/>
  <c r="H7" i="6"/>
  <c r="J6" i="6"/>
  <c r="H6" i="6"/>
  <c r="J5" i="6"/>
  <c r="H5" i="6"/>
  <c r="B3" i="6"/>
  <c r="I28" i="9"/>
  <c r="J27" i="9"/>
  <c r="H27" i="9"/>
  <c r="J26" i="9"/>
  <c r="H26" i="9"/>
  <c r="J25" i="9"/>
  <c r="H25" i="9"/>
  <c r="J24" i="9"/>
  <c r="H24" i="9"/>
  <c r="J23" i="9"/>
  <c r="H23" i="9"/>
  <c r="J22" i="9"/>
  <c r="H22" i="9"/>
  <c r="J21" i="9"/>
  <c r="H21" i="9"/>
  <c r="J20" i="9"/>
  <c r="H20" i="9"/>
  <c r="J19" i="9"/>
  <c r="H19" i="9"/>
  <c r="J18" i="9"/>
  <c r="H18" i="9"/>
  <c r="J17" i="9"/>
  <c r="H17" i="9"/>
  <c r="J16" i="9"/>
  <c r="H16" i="9"/>
  <c r="J15" i="9"/>
  <c r="H15" i="9"/>
  <c r="J14" i="9"/>
  <c r="H14" i="9"/>
  <c r="J13" i="9"/>
  <c r="H13" i="9"/>
  <c r="J12" i="9"/>
  <c r="H12" i="9"/>
  <c r="J11" i="9"/>
  <c r="H11" i="9"/>
  <c r="J10" i="9"/>
  <c r="H10" i="9"/>
  <c r="J9" i="9"/>
  <c r="H9" i="9"/>
  <c r="J8" i="9"/>
  <c r="H8" i="9"/>
  <c r="J7" i="9"/>
  <c r="H7" i="9"/>
  <c r="J6" i="9"/>
  <c r="H6" i="9"/>
  <c r="J5" i="9"/>
  <c r="H5" i="9"/>
  <c r="B3" i="9"/>
  <c r="I51" i="11"/>
  <c r="C70" i="7" s="1"/>
  <c r="J50" i="11"/>
  <c r="H50" i="11"/>
  <c r="J49" i="11"/>
  <c r="H49" i="11"/>
  <c r="J43" i="11"/>
  <c r="H43" i="11"/>
  <c r="J41" i="11"/>
  <c r="H41" i="11"/>
  <c r="J40" i="11"/>
  <c r="H40" i="11"/>
  <c r="J39" i="11"/>
  <c r="H39" i="11"/>
  <c r="J38" i="11"/>
  <c r="H38" i="11"/>
  <c r="J37" i="11"/>
  <c r="H37" i="11"/>
  <c r="J36" i="11"/>
  <c r="H36" i="11"/>
  <c r="J34" i="11"/>
  <c r="H34" i="11"/>
  <c r="J33" i="11"/>
  <c r="H33" i="11"/>
  <c r="J32" i="11"/>
  <c r="H32" i="11"/>
  <c r="J31" i="11"/>
  <c r="H31" i="11"/>
  <c r="J30" i="11"/>
  <c r="H30" i="11"/>
  <c r="J29" i="11"/>
  <c r="H29" i="11"/>
  <c r="J28" i="11"/>
  <c r="H28" i="11"/>
  <c r="J27" i="11"/>
  <c r="H27" i="11"/>
  <c r="J26" i="11"/>
  <c r="H26" i="11"/>
  <c r="J21" i="11"/>
  <c r="H21" i="11"/>
  <c r="J20" i="11"/>
  <c r="H20" i="11"/>
  <c r="J19" i="11"/>
  <c r="H19" i="11"/>
  <c r="J18" i="11"/>
  <c r="H18" i="11"/>
  <c r="J17" i="11"/>
  <c r="H17" i="11"/>
  <c r="J16" i="11"/>
  <c r="H16" i="11"/>
  <c r="J15" i="11"/>
  <c r="H15" i="11"/>
  <c r="J14" i="11"/>
  <c r="H14" i="11"/>
  <c r="J13" i="11"/>
  <c r="H13" i="11"/>
  <c r="J12" i="11"/>
  <c r="H12" i="11"/>
  <c r="J11" i="11"/>
  <c r="H11" i="11"/>
  <c r="J10" i="11"/>
  <c r="H10" i="11"/>
  <c r="J9" i="11"/>
  <c r="H9" i="11"/>
  <c r="J8" i="11"/>
  <c r="H8" i="11"/>
  <c r="J7" i="11"/>
  <c r="H7" i="11"/>
  <c r="J6" i="11"/>
  <c r="H6" i="11"/>
  <c r="J5" i="11"/>
  <c r="H5" i="11"/>
  <c r="B3" i="11"/>
  <c r="I37" i="10"/>
  <c r="C69" i="7" s="1"/>
  <c r="J36" i="10"/>
  <c r="H36" i="10"/>
  <c r="J35" i="10"/>
  <c r="H35" i="10"/>
  <c r="J34" i="10"/>
  <c r="H34" i="10"/>
  <c r="J33" i="10"/>
  <c r="H33" i="10"/>
  <c r="J32" i="10"/>
  <c r="H32" i="10"/>
  <c r="J31" i="10"/>
  <c r="H31" i="10"/>
  <c r="J30" i="10"/>
  <c r="H30" i="10"/>
  <c r="J29" i="10"/>
  <c r="H29" i="10"/>
  <c r="J28" i="10"/>
  <c r="H28" i="10"/>
  <c r="J27" i="10"/>
  <c r="H27" i="10"/>
  <c r="J26" i="10"/>
  <c r="H26" i="10"/>
  <c r="J25" i="10"/>
  <c r="H25" i="10"/>
  <c r="J24" i="10"/>
  <c r="H24" i="10"/>
  <c r="J23" i="10"/>
  <c r="H23" i="10"/>
  <c r="J22" i="10"/>
  <c r="H22" i="10"/>
  <c r="J21" i="10"/>
  <c r="H21" i="10"/>
  <c r="J20" i="10"/>
  <c r="H20" i="10"/>
  <c r="J19" i="10"/>
  <c r="H19" i="10"/>
  <c r="J18" i="10"/>
  <c r="H18" i="10"/>
  <c r="J17" i="10"/>
  <c r="H17" i="10"/>
  <c r="J16" i="10"/>
  <c r="H16" i="10"/>
  <c r="J15" i="10"/>
  <c r="H15" i="10"/>
  <c r="J14" i="10"/>
  <c r="H14" i="10"/>
  <c r="J13" i="10"/>
  <c r="H13" i="10"/>
  <c r="J12" i="10"/>
  <c r="H12" i="10"/>
  <c r="J11" i="10"/>
  <c r="H11" i="10"/>
  <c r="J10" i="10"/>
  <c r="H10" i="10"/>
  <c r="J9" i="10"/>
  <c r="H9" i="10"/>
  <c r="J8" i="10"/>
  <c r="H8" i="10"/>
  <c r="J7" i="10"/>
  <c r="H7" i="10"/>
  <c r="J6" i="10"/>
  <c r="H6" i="10"/>
  <c r="J5" i="10"/>
  <c r="H5" i="10"/>
  <c r="B3" i="10"/>
  <c r="I147" i="8"/>
  <c r="C68" i="7" s="1"/>
  <c r="J110" i="8"/>
  <c r="H110" i="8"/>
  <c r="J109" i="8"/>
  <c r="H109" i="8"/>
  <c r="J105" i="8"/>
  <c r="H105" i="8"/>
  <c r="J104" i="8"/>
  <c r="H104" i="8"/>
  <c r="J103" i="8"/>
  <c r="H103" i="8"/>
  <c r="J102" i="8"/>
  <c r="H102" i="8"/>
  <c r="J101" i="8"/>
  <c r="H101" i="8"/>
  <c r="J100" i="8"/>
  <c r="H100" i="8"/>
  <c r="J99" i="8"/>
  <c r="H99" i="8"/>
  <c r="J98" i="8"/>
  <c r="H98" i="8"/>
  <c r="J97" i="8"/>
  <c r="H97" i="8"/>
  <c r="J96" i="8"/>
  <c r="H96" i="8"/>
  <c r="J95" i="8"/>
  <c r="H95" i="8"/>
  <c r="J94" i="8"/>
  <c r="H94" i="8"/>
  <c r="J93" i="8"/>
  <c r="H93" i="8"/>
  <c r="J92" i="8"/>
  <c r="H92" i="8"/>
  <c r="J91" i="8"/>
  <c r="H91" i="8"/>
  <c r="J90" i="8"/>
  <c r="H90" i="8"/>
  <c r="J89" i="8"/>
  <c r="H89" i="8"/>
  <c r="J88" i="8"/>
  <c r="H88" i="8"/>
  <c r="J87" i="8"/>
  <c r="H87" i="8"/>
  <c r="J86" i="8"/>
  <c r="H86" i="8"/>
  <c r="J85" i="8"/>
  <c r="H85" i="8"/>
  <c r="J84" i="8"/>
  <c r="H84" i="8"/>
  <c r="J83" i="8"/>
  <c r="H83" i="8"/>
  <c r="J82" i="8"/>
  <c r="H82" i="8"/>
  <c r="J81" i="8"/>
  <c r="H81" i="8"/>
  <c r="J80" i="8"/>
  <c r="H80" i="8"/>
  <c r="J79" i="8"/>
  <c r="H79" i="8"/>
  <c r="J78" i="8"/>
  <c r="H78" i="8"/>
  <c r="J77" i="8"/>
  <c r="H77" i="8"/>
  <c r="J76" i="8"/>
  <c r="H76" i="8"/>
  <c r="J75" i="8"/>
  <c r="H75" i="8"/>
  <c r="J74" i="8"/>
  <c r="H74" i="8"/>
  <c r="J73" i="8"/>
  <c r="H73" i="8"/>
  <c r="J72" i="8"/>
  <c r="H72" i="8"/>
  <c r="J71" i="8"/>
  <c r="H71" i="8"/>
  <c r="J70" i="8"/>
  <c r="H70" i="8"/>
  <c r="J69" i="8"/>
  <c r="H69" i="8"/>
  <c r="J68" i="8"/>
  <c r="H68" i="8"/>
  <c r="J67" i="8"/>
  <c r="H67" i="8"/>
  <c r="J66" i="8"/>
  <c r="H66" i="8"/>
  <c r="J65" i="8"/>
  <c r="H65" i="8"/>
  <c r="J64" i="8"/>
  <c r="H64" i="8"/>
  <c r="J63" i="8"/>
  <c r="H63" i="8"/>
  <c r="J62" i="8"/>
  <c r="H62" i="8"/>
  <c r="J61" i="8"/>
  <c r="H61" i="8"/>
  <c r="J60" i="8"/>
  <c r="H60" i="8"/>
  <c r="J59" i="8"/>
  <c r="H59" i="8"/>
  <c r="J58" i="8"/>
  <c r="H58" i="8"/>
  <c r="J57" i="8"/>
  <c r="H57" i="8"/>
  <c r="J56" i="8"/>
  <c r="H56" i="8"/>
  <c r="J55" i="8"/>
  <c r="H55" i="8"/>
  <c r="J54" i="8"/>
  <c r="H54" i="8"/>
  <c r="J53" i="8"/>
  <c r="H53" i="8"/>
  <c r="J52" i="8"/>
  <c r="H52" i="8"/>
  <c r="J51" i="8"/>
  <c r="H51" i="8"/>
  <c r="J50" i="8"/>
  <c r="H50" i="8"/>
  <c r="J49" i="8"/>
  <c r="H49" i="8"/>
  <c r="J48" i="8"/>
  <c r="H48" i="8"/>
  <c r="J47" i="8"/>
  <c r="H47" i="8"/>
  <c r="J46" i="8"/>
  <c r="H46" i="8"/>
  <c r="J45" i="8"/>
  <c r="H45" i="8"/>
  <c r="J44" i="8"/>
  <c r="H44" i="8"/>
  <c r="J43" i="8"/>
  <c r="H43" i="8"/>
  <c r="J42" i="8"/>
  <c r="H42" i="8"/>
  <c r="J41" i="8"/>
  <c r="H41" i="8"/>
  <c r="J40" i="8"/>
  <c r="H40" i="8"/>
  <c r="J39" i="8"/>
  <c r="H39" i="8"/>
  <c r="J38" i="8"/>
  <c r="H38" i="8"/>
  <c r="J37" i="8"/>
  <c r="H37" i="8"/>
  <c r="J36" i="8"/>
  <c r="H36" i="8"/>
  <c r="J35" i="8"/>
  <c r="H35" i="8"/>
  <c r="J34" i="8"/>
  <c r="H34" i="8"/>
  <c r="J33" i="8"/>
  <c r="H33" i="8"/>
  <c r="J32" i="8"/>
  <c r="H32" i="8"/>
  <c r="J31" i="8"/>
  <c r="H31" i="8"/>
  <c r="J30" i="8"/>
  <c r="H30" i="8"/>
  <c r="J29" i="8"/>
  <c r="H29" i="8"/>
  <c r="J28" i="8"/>
  <c r="H28" i="8"/>
  <c r="J27" i="8"/>
  <c r="H27" i="8"/>
  <c r="J26" i="8"/>
  <c r="H26" i="8"/>
  <c r="J25" i="8"/>
  <c r="H25" i="8"/>
  <c r="J24" i="8"/>
  <c r="H24" i="8"/>
  <c r="J23" i="8"/>
  <c r="H23" i="8"/>
  <c r="J22" i="8"/>
  <c r="H22" i="8"/>
  <c r="J21" i="8"/>
  <c r="H21" i="8"/>
  <c r="J20" i="8"/>
  <c r="H20" i="8"/>
  <c r="J19" i="8"/>
  <c r="H19" i="8"/>
  <c r="J18" i="8"/>
  <c r="H18" i="8"/>
  <c r="J17" i="8"/>
  <c r="H17" i="8"/>
  <c r="J16" i="8"/>
  <c r="H16" i="8"/>
  <c r="J15" i="8"/>
  <c r="H15" i="8"/>
  <c r="J14" i="8"/>
  <c r="H14" i="8"/>
  <c r="J13" i="8"/>
  <c r="H13" i="8"/>
  <c r="J12" i="8"/>
  <c r="H12" i="8"/>
  <c r="J11" i="8"/>
  <c r="H11" i="8"/>
  <c r="J10" i="8"/>
  <c r="H10" i="8"/>
  <c r="J9" i="8"/>
  <c r="H9" i="8"/>
  <c r="J8" i="8"/>
  <c r="H8" i="8"/>
  <c r="J7" i="8"/>
  <c r="H7" i="8"/>
  <c r="J6" i="8"/>
  <c r="H6" i="8"/>
  <c r="J5" i="8"/>
  <c r="H5" i="8"/>
  <c r="B3" i="8"/>
  <c r="I87" i="3"/>
  <c r="C67" i="7" s="1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J24" i="3"/>
  <c r="H24" i="3"/>
  <c r="J23" i="3"/>
  <c r="H23" i="3"/>
  <c r="J22" i="3"/>
  <c r="H22" i="3"/>
  <c r="J21" i="3"/>
  <c r="H21" i="3"/>
  <c r="J20" i="3"/>
  <c r="H20" i="3"/>
  <c r="J19" i="3"/>
  <c r="H19" i="3"/>
  <c r="J18" i="3"/>
  <c r="H18" i="3"/>
  <c r="J17" i="3"/>
  <c r="H17" i="3"/>
  <c r="J16" i="3"/>
  <c r="H16" i="3"/>
  <c r="J15" i="3"/>
  <c r="H15" i="3"/>
  <c r="J14" i="3"/>
  <c r="H14" i="3"/>
  <c r="J13" i="3"/>
  <c r="H13" i="3"/>
  <c r="J12" i="3"/>
  <c r="H12" i="3"/>
  <c r="J11" i="3"/>
  <c r="H11" i="3"/>
  <c r="J10" i="3"/>
  <c r="H10" i="3"/>
  <c r="J9" i="3"/>
  <c r="H9" i="3"/>
  <c r="J8" i="3"/>
  <c r="H8" i="3"/>
  <c r="J7" i="3"/>
  <c r="H7" i="3"/>
  <c r="J6" i="3"/>
  <c r="H6" i="3"/>
  <c r="J5" i="3"/>
  <c r="H5" i="3"/>
  <c r="B3" i="3"/>
  <c r="B71" i="7"/>
  <c r="I29" i="9" s="1"/>
  <c r="I52" i="11"/>
  <c r="I148" i="8"/>
  <c r="I88" i="3"/>
  <c r="D63" i="7"/>
  <c r="H35" i="7"/>
  <c r="G35" i="7"/>
  <c r="H34" i="7"/>
  <c r="G34" i="7"/>
  <c r="H33" i="7"/>
  <c r="G33" i="7"/>
  <c r="H32" i="7"/>
  <c r="G32" i="7"/>
  <c r="H31" i="7"/>
  <c r="G31" i="7"/>
  <c r="H30" i="7"/>
  <c r="G30" i="7"/>
  <c r="H29" i="7"/>
  <c r="G29" i="7"/>
  <c r="H28" i="7"/>
  <c r="G28" i="7"/>
  <c r="H27" i="7"/>
  <c r="G27" i="7"/>
  <c r="H26" i="7"/>
  <c r="G26" i="7"/>
  <c r="H25" i="7"/>
  <c r="G25" i="7"/>
  <c r="H24" i="7"/>
  <c r="G24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H15" i="7"/>
  <c r="G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H2" i="7"/>
  <c r="G2" i="7"/>
  <c r="I89" i="3" l="1"/>
  <c r="I2" i="7"/>
  <c r="I19" i="7"/>
  <c r="I23" i="7"/>
  <c r="I27" i="7"/>
  <c r="I35" i="7"/>
  <c r="D69" i="7"/>
  <c r="I149" i="8"/>
  <c r="I53" i="11"/>
  <c r="I22" i="7"/>
  <c r="I24" i="7"/>
  <c r="D68" i="7"/>
  <c r="I13" i="7"/>
  <c r="I29" i="7"/>
  <c r="I5" i="7"/>
  <c r="I9" i="7"/>
  <c r="I17" i="7"/>
  <c r="I21" i="7"/>
  <c r="I25" i="7"/>
  <c r="I6" i="7"/>
  <c r="I8" i="7"/>
  <c r="I33" i="7"/>
  <c r="I7" i="7"/>
  <c r="I3" i="7"/>
  <c r="I10" i="7"/>
  <c r="I12" i="7"/>
  <c r="I26" i="7"/>
  <c r="I28" i="7"/>
  <c r="I14" i="7"/>
  <c r="I16" i="7"/>
  <c r="I30" i="7"/>
  <c r="I32" i="7"/>
  <c r="D67" i="7"/>
  <c r="I4" i="7"/>
  <c r="I11" i="7"/>
  <c r="I15" i="7"/>
  <c r="I18" i="7"/>
  <c r="I20" i="7"/>
  <c r="I31" i="7"/>
  <c r="I34" i="7"/>
  <c r="I30" i="9"/>
  <c r="C71" i="7"/>
  <c r="C72" i="7" s="1"/>
  <c r="G63" i="7"/>
  <c r="I38" i="10"/>
  <c r="I39" i="10" s="1"/>
  <c r="D70" i="7"/>
  <c r="B72" i="7"/>
  <c r="I63" i="7" l="1"/>
  <c r="D71" i="7"/>
  <c r="D72" i="7" s="1"/>
</calcChain>
</file>

<file path=xl/sharedStrings.xml><?xml version="1.0" encoding="utf-8"?>
<sst xmlns="http://schemas.openxmlformats.org/spreadsheetml/2006/main" count="4568" uniqueCount="1506">
  <si>
    <t xml:space="preserve">اسم العميل </t>
  </si>
  <si>
    <t>اسم الشركة</t>
  </si>
  <si>
    <t>العنوان</t>
  </si>
  <si>
    <t>المنطقة</t>
  </si>
  <si>
    <t>المحافظه</t>
  </si>
  <si>
    <t>رقم التليفون</t>
  </si>
  <si>
    <t>هلال البيه</t>
  </si>
  <si>
    <t>شركة الايمان لتعبئه المواد الغذائيه</t>
  </si>
  <si>
    <t>2شارع الجمهوريه</t>
  </si>
  <si>
    <t>كوم حماده</t>
  </si>
  <si>
    <t>البحيره</t>
  </si>
  <si>
    <t>01063808410</t>
  </si>
  <si>
    <t>ورثه هناء</t>
  </si>
  <si>
    <t>شركة الخير لتعبئه المواد الغذائيه</t>
  </si>
  <si>
    <t>شارع شبرا</t>
  </si>
  <si>
    <t>دمنهور</t>
  </si>
  <si>
    <t>بحيره</t>
  </si>
  <si>
    <t>0453185600</t>
  </si>
  <si>
    <t>لطفى محمد محمد على غربيه</t>
  </si>
  <si>
    <t>شركة غربيه لتعبئه المواد الغذائيه</t>
  </si>
  <si>
    <t xml:space="preserve">شارع جلال دسوقي </t>
  </si>
  <si>
    <t>حوش عيسي</t>
  </si>
  <si>
    <t>01065007075</t>
  </si>
  <si>
    <t>عبدالله رافت محمد سالم</t>
  </si>
  <si>
    <t>شركة الشرقاوى لتجاره وتعبئه المواد الغذائيه</t>
  </si>
  <si>
    <t xml:space="preserve">22 طريق ابو عيشه  </t>
  </si>
  <si>
    <t>مركز الرياض</t>
  </si>
  <si>
    <t>كفر الشيخ</t>
  </si>
  <si>
    <t>01008740902</t>
  </si>
  <si>
    <t>محمود محمد محمدعبدالعاطي وشريكيه</t>
  </si>
  <si>
    <t>شركة الاخلاص لتعبئه المواد الغذائيه</t>
  </si>
  <si>
    <t xml:space="preserve">شارع الحزب الوطنى </t>
  </si>
  <si>
    <t>01006878880</t>
  </si>
  <si>
    <t>شعبان حسن محمد صقر</t>
  </si>
  <si>
    <t>شركة شهد لتعبئه المواد الغذائيه</t>
  </si>
  <si>
    <t xml:space="preserve">شارع القداوى ارض نصره  </t>
  </si>
  <si>
    <t>01060989704</t>
  </si>
  <si>
    <t>محمد سامي حسين احمد جبريل</t>
  </si>
  <si>
    <t>شركة ال جبريل لتعبئه المواد الغذائيه</t>
  </si>
  <si>
    <t xml:space="preserve">منشاه عباس سيدى سالم </t>
  </si>
  <si>
    <t>سيدى سلم</t>
  </si>
  <si>
    <t>01009345949</t>
  </si>
  <si>
    <t>محمد نبيل عبدالعظيم حسين عبدالعظيم</t>
  </si>
  <si>
    <t>شركة محمد نبيل عبدالعظيم لتعبئه المواد الغذائيه</t>
  </si>
  <si>
    <t>88 شارع صدقى</t>
  </si>
  <si>
    <t>طنطا</t>
  </si>
  <si>
    <t>الغربيه</t>
  </si>
  <si>
    <t>01099998017</t>
  </si>
  <si>
    <t>اسامه السيد اسماعيل السيد الجيزاوي</t>
  </si>
  <si>
    <t>شركة الصفا لتعبئه المواد الغذائيه</t>
  </si>
  <si>
    <t xml:space="preserve">شارع الطيران من شارع بنك مصر  </t>
  </si>
  <si>
    <t>01014916916</t>
  </si>
  <si>
    <t>محمد عبدالمجيد مبروك ابوغراره</t>
  </si>
  <si>
    <t>شركة ابو غراره لتعبئه المواد الغذائيه</t>
  </si>
  <si>
    <t xml:space="preserve">شرنوب </t>
  </si>
  <si>
    <t>01091455519</t>
  </si>
  <si>
    <t>احمد درغام</t>
  </si>
  <si>
    <t>شركة درغام  لتعبئه المواد الغذائيه</t>
  </si>
  <si>
    <t xml:space="preserve">شارع عثمان بن عفان </t>
  </si>
  <si>
    <t xml:space="preserve">العريش </t>
  </si>
  <si>
    <t>ش سيناء</t>
  </si>
  <si>
    <t>01227930312</t>
  </si>
  <si>
    <t>بكر عميش</t>
  </si>
  <si>
    <t>شركة سكر الاخلاص  لتعبئه المواد الغذائيه</t>
  </si>
  <si>
    <t>شارع الدكتور منيسي خلف بنك القاهره</t>
  </si>
  <si>
    <t>المنزله</t>
  </si>
  <si>
    <t>الدقهليه</t>
  </si>
  <si>
    <t>01007920455</t>
  </si>
  <si>
    <t>عيد الجمل</t>
  </si>
  <si>
    <t>شركة الجمل   لتجاره المواد الغذائيه</t>
  </si>
  <si>
    <t>شارع حلقه السمك</t>
  </si>
  <si>
    <t>ابوحمص</t>
  </si>
  <si>
    <t>01221046321</t>
  </si>
  <si>
    <t>محمد الشبينى</t>
  </si>
  <si>
    <t>شركة المنار  لتعبئه المواد الغذائيه</t>
  </si>
  <si>
    <t>ش احمد عامر تقسيم السوده</t>
  </si>
  <si>
    <t>01068440540</t>
  </si>
  <si>
    <t>زينب محمد محمد صقر</t>
  </si>
  <si>
    <t>شركة الاسراء لتعبئه المواد الغذائيه</t>
  </si>
  <si>
    <t>شبرا ارض نصره</t>
  </si>
  <si>
    <t>01066318699</t>
  </si>
  <si>
    <t>علي محمد محمود هليل</t>
  </si>
  <si>
    <t>شركة الفجر المشرق  لتعبئه المواد الغذائيه</t>
  </si>
  <si>
    <t xml:space="preserve">مدخل عزبه شعير </t>
  </si>
  <si>
    <t>01205898085</t>
  </si>
  <si>
    <t>محمد اسامه صلاح الدين محمد قاسم</t>
  </si>
  <si>
    <t>شركة سكر مكه  لتعبئه المواد الغذائيه</t>
  </si>
  <si>
    <t>1, ش احمد ماهر,</t>
  </si>
  <si>
    <t>01284878968</t>
  </si>
  <si>
    <t>ميلاد عطا</t>
  </si>
  <si>
    <t>شركة الماس لتعبئه المواد الغذائيه</t>
  </si>
  <si>
    <t>شارع المدينه المنوره تقسيم البرهانيه</t>
  </si>
  <si>
    <t>السلام</t>
  </si>
  <si>
    <t>القاهره</t>
  </si>
  <si>
    <t>01227032027</t>
  </si>
  <si>
    <t>حماده روبي السيد جوده</t>
  </si>
  <si>
    <t>شركة نجم السلام لتعبئه المواد الغذائيه</t>
  </si>
  <si>
    <t xml:space="preserve">كافور الشيخ فضل </t>
  </si>
  <si>
    <t>ابشواى</t>
  </si>
  <si>
    <t>الفيوم</t>
  </si>
  <si>
    <t>01270522100</t>
  </si>
  <si>
    <t>احمد بخيت احمد عبدالرؤف</t>
  </si>
  <si>
    <t>شركة المنار لتعبئه المواد الغذائيه</t>
  </si>
  <si>
    <t xml:space="preserve">جهينه الغربيه شارع البساتين </t>
  </si>
  <si>
    <t>طهطا</t>
  </si>
  <si>
    <t>سوهاج</t>
  </si>
  <si>
    <t>01111338046</t>
  </si>
  <si>
    <t>امانى محمد محمد خليل</t>
  </si>
  <si>
    <t>شركة الزياد لتعبئه المواد الغذائيه</t>
  </si>
  <si>
    <t>ترعه القاصد طريق الملاحه حوض الجزيره قبلى</t>
  </si>
  <si>
    <t>01063134212</t>
  </si>
  <si>
    <t xml:space="preserve">محمد الشيمي </t>
  </si>
  <si>
    <t>فود اربيا لتعبئه المواد الغذائيه</t>
  </si>
  <si>
    <t xml:space="preserve">ش جمال عبدالناصر </t>
  </si>
  <si>
    <t>طوخ</t>
  </si>
  <si>
    <t>قليوبيه</t>
  </si>
  <si>
    <t>01005141990</t>
  </si>
  <si>
    <t>محمد علاء</t>
  </si>
  <si>
    <t>الشركة المصريه لتعبئه المواد الغذائيه</t>
  </si>
  <si>
    <t>عزبه شاهين دروه</t>
  </si>
  <si>
    <t>اشمون</t>
  </si>
  <si>
    <t>المنوفيه</t>
  </si>
  <si>
    <t>01016039160</t>
  </si>
  <si>
    <t>نصر محمد عبدالرحمن</t>
  </si>
  <si>
    <t>الشوكه-مركز دمنهور</t>
  </si>
  <si>
    <t>01066950330</t>
  </si>
  <si>
    <t>عماد امين</t>
  </si>
  <si>
    <t>شركة الامين لتعبئه المواد الغذائيه</t>
  </si>
  <si>
    <t xml:space="preserve">الكازينوهات جزيره الشعير </t>
  </si>
  <si>
    <t>القناطر الخيريه</t>
  </si>
  <si>
    <t>القليوبيه</t>
  </si>
  <si>
    <t>01006041525</t>
  </si>
  <si>
    <t>نوره ممدوح نعناع</t>
  </si>
  <si>
    <t>شركة كريستال لتعبئه المواد الغذائيه</t>
  </si>
  <si>
    <t>البكاتوش مركز قلين</t>
  </si>
  <si>
    <t>قلين</t>
  </si>
  <si>
    <t>01064123401</t>
  </si>
  <si>
    <t>مصطفى ابراهيم</t>
  </si>
  <si>
    <t>شركة المصطفى لتعبئه المواد الغذائيه</t>
  </si>
  <si>
    <t>بيديف العياط جيزه</t>
  </si>
  <si>
    <t>العياط</t>
  </si>
  <si>
    <t>الجيزه</t>
  </si>
  <si>
    <t>01145840525</t>
  </si>
  <si>
    <t>احمد جمعه</t>
  </si>
  <si>
    <t>مؤسسة الشيماء لتعبئه المواد الغذائيه</t>
  </si>
  <si>
    <t>شارع الجمهوريه</t>
  </si>
  <si>
    <t>الابراهيميه</t>
  </si>
  <si>
    <t>الشرقيه</t>
  </si>
  <si>
    <t>01023354419</t>
  </si>
  <si>
    <t>سرحان الحسيني</t>
  </si>
  <si>
    <t>الشرق  لتعبئه المواد الغذائيه</t>
  </si>
  <si>
    <t xml:space="preserve">ابا البلد </t>
  </si>
  <si>
    <t>مغاغه</t>
  </si>
  <si>
    <t>المنيا</t>
  </si>
  <si>
    <t>01011485553</t>
  </si>
  <si>
    <t>السيد حلمى</t>
  </si>
  <si>
    <t>شركة الوردانى لتعبئه المواد الغذائيه</t>
  </si>
  <si>
    <t>شارع احمد فايد-الجوهرى</t>
  </si>
  <si>
    <t>دسوق</t>
  </si>
  <si>
    <t>01022868647</t>
  </si>
  <si>
    <t>صلاح عبدالشافى</t>
  </si>
  <si>
    <t>شركة الجارح لتعبئه المواد الغذائيه</t>
  </si>
  <si>
    <t>01032823377</t>
  </si>
  <si>
    <t>رفيق الصاوى</t>
  </si>
  <si>
    <t>شركة رفيق لتعبئه المواد الغذائيه</t>
  </si>
  <si>
    <t>حفص-مركز دمنهور</t>
  </si>
  <si>
    <t>01099555835</t>
  </si>
  <si>
    <t>فؤاد محمد شعبان</t>
  </si>
  <si>
    <t>شركة الاخوه لتعبئه المواد الغذائيه</t>
  </si>
  <si>
    <t>ش سمير فرج جزيره محمد</t>
  </si>
  <si>
    <t>الوراق</t>
  </si>
  <si>
    <t>01555068945</t>
  </si>
  <si>
    <t>خليفه حميده</t>
  </si>
  <si>
    <t>شركة الخليفه لتعبئه المواد الغذائيه</t>
  </si>
  <si>
    <t xml:space="preserve">عزبه  الاقرع </t>
  </si>
  <si>
    <t>الدلنجات</t>
  </si>
  <si>
    <t>01122299107</t>
  </si>
  <si>
    <t>مراد عصران</t>
  </si>
  <si>
    <t>شركة مراد الشازلى لتعبئه المواد الغذائيه</t>
  </si>
  <si>
    <t xml:space="preserve">مستناد </t>
  </si>
  <si>
    <t>شبراخيت</t>
  </si>
  <si>
    <t>01008738554</t>
  </si>
  <si>
    <t>زيد محمد محمد</t>
  </si>
  <si>
    <t>شركة الفقى لتعبئه المواد الغذائيه</t>
  </si>
  <si>
    <t xml:space="preserve">منشيه الحريه </t>
  </si>
  <si>
    <t xml:space="preserve">دمنهور </t>
  </si>
  <si>
    <t>01001145152</t>
  </si>
  <si>
    <t>محمد الشرقاوى</t>
  </si>
  <si>
    <t>شركة الاهرام لتعبئه المواد الغذائيه</t>
  </si>
  <si>
    <t>ش المكاوى منشارع الامام الشافعى</t>
  </si>
  <si>
    <t>ميت غمر</t>
  </si>
  <si>
    <t>دقهليه</t>
  </si>
  <si>
    <t>01002001332</t>
  </si>
  <si>
    <t>احمد فاضل</t>
  </si>
  <si>
    <t>6المنصوره شارع الشهاوى</t>
  </si>
  <si>
    <t>منصوره</t>
  </si>
  <si>
    <t>01019139252</t>
  </si>
  <si>
    <t>منتصر ابراهيم انور ابراهيم شحاته</t>
  </si>
  <si>
    <t>شركة ال شحاته لتعبئه المواد الغذائيه</t>
  </si>
  <si>
    <t>كوم قرطاس بجوار السوق العمومى</t>
  </si>
  <si>
    <t>01116478555</t>
  </si>
  <si>
    <t>امجد الحفني الفار</t>
  </si>
  <si>
    <t>شركة اليارا  لتعبئه المواد الغذائيه</t>
  </si>
  <si>
    <t>شارع الزهور خلف المحكمه م بلقاس</t>
  </si>
  <si>
    <t>بلقاس</t>
  </si>
  <si>
    <t>01001948060</t>
  </si>
  <si>
    <t>فضل يونس علام حسن</t>
  </si>
  <si>
    <t>شركة دهب لتعبئه وتوزيع المواد الغذائيه</t>
  </si>
  <si>
    <t xml:space="preserve">22ش ابوسريع الغباشي من ش احمد عرابي </t>
  </si>
  <si>
    <t>عين شمس</t>
  </si>
  <si>
    <t>01005301039</t>
  </si>
  <si>
    <t>مصطفى حامد رشاد</t>
  </si>
  <si>
    <t>شركة عباد الرحمن لتعبئه المواد الغذائيه</t>
  </si>
  <si>
    <t>22 شارع محمد اسماعيل العاصي-تقسيم الاوقاف</t>
  </si>
  <si>
    <t>المطريه</t>
  </si>
  <si>
    <t>01001948062</t>
  </si>
  <si>
    <t>عبدالفتاح عبدالرازق محمد ابراهيم</t>
  </si>
  <si>
    <t xml:space="preserve"> شركة الفتح لتعبئه المواد الغذائيه</t>
  </si>
  <si>
    <t>38 شارع الخليج المصرى  ا</t>
  </si>
  <si>
    <t>حدائق القبه</t>
  </si>
  <si>
    <t>01222272701</t>
  </si>
  <si>
    <t>امانى حسونه احمد الهلالى</t>
  </si>
  <si>
    <t xml:space="preserve"> شركة الهنا لتعبئه المواد الغذائيه</t>
  </si>
  <si>
    <t>البيلوق اجا</t>
  </si>
  <si>
    <t>اجا</t>
  </si>
  <si>
    <t>01020109231</t>
  </si>
  <si>
    <t xml:space="preserve">الرائد/ عمرو احمد زيان </t>
  </si>
  <si>
    <t>شركة الابطال الامن المركزى</t>
  </si>
  <si>
    <t>منتجع النخيل التجمع الاول القاهره الجديده</t>
  </si>
  <si>
    <t>القاهره الجديده</t>
  </si>
  <si>
    <t>01005707253</t>
  </si>
  <si>
    <t>محمد محمد فرج</t>
  </si>
  <si>
    <t>شركة الصقر لتعبئه المواد الغذائيه</t>
  </si>
  <si>
    <t>10 ش هشام ارض الشركة المطريه</t>
  </si>
  <si>
    <t>01060358474</t>
  </si>
  <si>
    <t>رامي سيد عبدالفتاح</t>
  </si>
  <si>
    <t>شركة الشمس لتعبئه المواد الغذائيه</t>
  </si>
  <si>
    <t>ق 38 العاملين بالخارج</t>
  </si>
  <si>
    <t>حدائق حلوان</t>
  </si>
  <si>
    <t>01225156421</t>
  </si>
  <si>
    <t>فارس محمد عبدالرسول ابو بكر</t>
  </si>
  <si>
    <t>شركة الفارس لتعبئه المواد الغذائيه</t>
  </si>
  <si>
    <t>26ش الهوارى امتداد النادى بركة الحاج</t>
  </si>
  <si>
    <t>المرج</t>
  </si>
  <si>
    <t>01110585852</t>
  </si>
  <si>
    <t>احمد السيد محمد سلامه</t>
  </si>
  <si>
    <t>شركة الرحمه لتعبئه المواد الغذائيه</t>
  </si>
  <si>
    <t xml:space="preserve">شارع السوق كفر شاويش </t>
  </si>
  <si>
    <t>فاقوس</t>
  </si>
  <si>
    <t>شرقيه</t>
  </si>
  <si>
    <t>01281659017</t>
  </si>
  <si>
    <t>صفاء سامى عياد سيدهم</t>
  </si>
  <si>
    <t>شركة صفاء سيدهم لتعبئه المواد الغذائيه</t>
  </si>
  <si>
    <t>البتانون</t>
  </si>
  <si>
    <t xml:space="preserve">شبين الكوم </t>
  </si>
  <si>
    <t>01005642328</t>
  </si>
  <si>
    <t>السيد اسماعيل احمد ابراهيم</t>
  </si>
  <si>
    <t>شركة السيد اسماعيل لتعبئه المواد الغذائيه</t>
  </si>
  <si>
    <t xml:space="preserve">شارع مشهور </t>
  </si>
  <si>
    <t>الحسينيه</t>
  </si>
  <si>
    <t>01018253283</t>
  </si>
  <si>
    <t>محمد محمد الشبينى</t>
  </si>
  <si>
    <t>شركةمحمد الشبينى لتعبئه المواد الغذائيه</t>
  </si>
  <si>
    <t xml:space="preserve">شارع عبدالمنعم رياض </t>
  </si>
  <si>
    <t>01018253284</t>
  </si>
  <si>
    <t>محمد السيد مغاورى احمد</t>
  </si>
  <si>
    <t>شركة مغاورى لتعبئه المواد الغذائيه</t>
  </si>
  <si>
    <t>ش مصطفى عبدالحميد من ش الجمهوريه المرج</t>
  </si>
  <si>
    <t>01152501861</t>
  </si>
  <si>
    <t>احمد على محمد سعيد</t>
  </si>
  <si>
    <t>شركة سعيد لتعبئه المواد الغذائيه</t>
  </si>
  <si>
    <t>11ش عمر بن الخطاب من ش الجمهوريه من محمد نجيب</t>
  </si>
  <si>
    <t>01004456607</t>
  </si>
  <si>
    <t>احمد فوزى رمزى حسانين</t>
  </si>
  <si>
    <t>شركة احمد فوزى لتعبئه المواد الغذائيه</t>
  </si>
  <si>
    <t xml:space="preserve">شارع  المنوفى </t>
  </si>
  <si>
    <t>فرشوط</t>
  </si>
  <si>
    <t>قنا</t>
  </si>
  <si>
    <t>01000126868</t>
  </si>
  <si>
    <t>هشام الحضراوى</t>
  </si>
  <si>
    <t>شركة الحياه لتعبئه المواد الغذائيه</t>
  </si>
  <si>
    <t>13 شارع وصفى ابو الهب اول طنطا</t>
  </si>
  <si>
    <t>دينا عادل خديوى احمد</t>
  </si>
  <si>
    <t>شركة دينا عادل لتعبئه المواد الغذائيه</t>
  </si>
  <si>
    <t>الكرنك القديم م الاقصر</t>
  </si>
  <si>
    <t>الكرنك</t>
  </si>
  <si>
    <t>الاقصر</t>
  </si>
  <si>
    <t>01032845032</t>
  </si>
  <si>
    <t>محمود محمد حامد</t>
  </si>
  <si>
    <t>شركةالمجد لتعبئه المواد الغذائيه</t>
  </si>
  <si>
    <t>طريق القناطر البرادعه بملك عبد العزيز احمد رجب  القناطر الخيرية</t>
  </si>
  <si>
    <t>01064436761</t>
  </si>
  <si>
    <t xml:space="preserve">شوقي مسعد مصطفى </t>
  </si>
  <si>
    <t>شركةجي سي  لتعبئه المواد الغذائيه</t>
  </si>
  <si>
    <t xml:space="preserve">عزبه اولاد وجدى عرب ابو الغيط </t>
  </si>
  <si>
    <t>01016698663</t>
  </si>
  <si>
    <t xml:space="preserve">امجد احمد </t>
  </si>
  <si>
    <t>شركة بونو فودز لتعبئه المواد الغذائيه</t>
  </si>
  <si>
    <t xml:space="preserve">.طريق قناطر كفربولين </t>
  </si>
  <si>
    <t>01018535363</t>
  </si>
  <si>
    <t>اسلام مصطفى عبدالرحيم</t>
  </si>
  <si>
    <t>شركة اسلام  لتعبئه المواد الغذائيه</t>
  </si>
  <si>
    <t xml:space="preserve">5ش مسجد الرحمن من خالد بن الوليد </t>
  </si>
  <si>
    <t>م نصر</t>
  </si>
  <si>
    <t>01112117145</t>
  </si>
  <si>
    <t>ايمن محمد خيرت</t>
  </si>
  <si>
    <t>اجرى فود للصناعات الغذائيه</t>
  </si>
  <si>
    <t xml:space="preserve">ق125 المنطقة الصناعية ال100 فدان </t>
  </si>
  <si>
    <t>م بدر</t>
  </si>
  <si>
    <t>01050004393</t>
  </si>
  <si>
    <t>اسلام عبدالنبي مصطفى ابراهيم</t>
  </si>
  <si>
    <t>شركة السلام  لتعبئه المواد الغذائيه</t>
  </si>
  <si>
    <t>مساكن الجمهوريه بلوك 107 مدخل 3 محل1 م السلام</t>
  </si>
  <si>
    <t>01112423331</t>
  </si>
  <si>
    <t>اشرف عبدالرحمن احمد ابراهيم سمري</t>
  </si>
  <si>
    <t>شركة جوهره الشرقيه لتعبئه المواد الغذائيه</t>
  </si>
  <si>
    <t>1, عزبه رزنه, قسم أول الزقازيق, الشرقية, EG</t>
  </si>
  <si>
    <t>الزقازيق</t>
  </si>
  <si>
    <t>01228526363</t>
  </si>
  <si>
    <t>احمد محمد راغب ابوسيف وشريكه</t>
  </si>
  <si>
    <t>العنوان1, ارض المنتزه ابو المطامير , مركز أبو المطامير, البحيرة, EG</t>
  </si>
  <si>
    <t>ابوالمطامير</t>
  </si>
  <si>
    <t>01008700655</t>
  </si>
  <si>
    <t>روفائيل ميخائيل عطيه قديس</t>
  </si>
  <si>
    <t>1, 0 / 5 ش بركه الحاج حوض عبدالسلام المرج, قسم أول السلام, القاهرة, EG</t>
  </si>
  <si>
    <t>01017067936</t>
  </si>
  <si>
    <t>ابراهيم محمد نجار سليمان</t>
  </si>
  <si>
    <t>0, شارع الجمهوريه دراو, مركز كوم أمبــو, اسوان, EG</t>
  </si>
  <si>
    <t xml:space="preserve"> كوم أمبــو</t>
  </si>
  <si>
    <t>اسوان</t>
  </si>
  <si>
    <t>01002071717</t>
  </si>
  <si>
    <t xml:space="preserve">مسعد عبدالحميد </t>
  </si>
  <si>
    <t>عبدالحميد محمد محمد علي السيد</t>
  </si>
  <si>
    <t>1, عزبه ابو حسين, مركز أبو كبير, الشرقية, EG</t>
  </si>
  <si>
    <t>ابوكبير</t>
  </si>
  <si>
    <t>01098440800</t>
  </si>
  <si>
    <t>امل علي محمود علي</t>
  </si>
  <si>
    <t>شركة الامل لتعبئه المواد الغذائيه</t>
  </si>
  <si>
    <t>0, دروه اشمون, مركز أشمون, المنوفية, EG</t>
  </si>
  <si>
    <t>دره اشمون</t>
  </si>
  <si>
    <t>منوفيه</t>
  </si>
  <si>
    <t>01111988803</t>
  </si>
  <si>
    <t>هدى فؤاد يعقوب حسنين</t>
  </si>
  <si>
    <t>شركة هدى فؤاد لتعبئه المواد الغذائيه</t>
  </si>
  <si>
    <t xml:space="preserve">ابو ياده </t>
  </si>
  <si>
    <t>01063230974</t>
  </si>
  <si>
    <t xml:space="preserve">ابراهيم عبدالحميد عطيه </t>
  </si>
  <si>
    <t>شركة ابراهيم عطيه لتعبئه المواد الغذائيه</t>
  </si>
  <si>
    <t>فوه</t>
  </si>
  <si>
    <t>01015072502</t>
  </si>
  <si>
    <t>ابتسام فايز محمد النجيلى</t>
  </si>
  <si>
    <t>نور لتعبئه المواد الغذائيه</t>
  </si>
  <si>
    <t>جنبواى</t>
  </si>
  <si>
    <t>ايتاى البارود</t>
  </si>
  <si>
    <t>احمد زكي الخياط</t>
  </si>
  <si>
    <t>زكي لتعبئه المواد الغذائيه</t>
  </si>
  <si>
    <t>مركز أبو كبير, الشرقية, EG</t>
  </si>
  <si>
    <t>حنان شعبان عبدالفتاح على</t>
  </si>
  <si>
    <t>حنان شعبان لتعبئه المواد الغذائيه</t>
  </si>
  <si>
    <t>بولاد على السريع</t>
  </si>
  <si>
    <t>01207732002</t>
  </si>
  <si>
    <t>صفوت غبور</t>
  </si>
  <si>
    <t>شركة تشيفالى لتجاره السكر</t>
  </si>
  <si>
    <t>5 عمارات العبور صلاح سالم القاهره</t>
  </si>
  <si>
    <t>مصر الجديده</t>
  </si>
  <si>
    <t>احمد حسين إبراهيم شديد</t>
  </si>
  <si>
    <t>شركة شديد لتجاره السكر</t>
  </si>
  <si>
    <t>ش النهضه</t>
  </si>
  <si>
    <t>حوامديه</t>
  </si>
  <si>
    <t>جيزه</t>
  </si>
  <si>
    <t>عمرو  البوصيلى</t>
  </si>
  <si>
    <t>عمرو احمد حامد عبدالسلام البوصيلى للتعبئه والتغليف</t>
  </si>
  <si>
    <t>شارع احمد صالح  شارع راتب  شبرا  الساحل</t>
  </si>
  <si>
    <t>شبرا</t>
  </si>
  <si>
    <t>ريمون سمير فهيم إبراهيم</t>
  </si>
  <si>
    <t>23959 مركز قوص ش التحرير</t>
  </si>
  <si>
    <t>قوص</t>
  </si>
  <si>
    <t>212833685</t>
  </si>
  <si>
    <t>عبدالفتاح برعى حسين سباق</t>
  </si>
  <si>
    <t>عبدالفتاح برعى حسين سباق لتعبئه وتغليف المواد الغذائيه</t>
  </si>
  <si>
    <t xml:space="preserve">63625 بندر قنا الشنون بجوار شرطة الكهرباء </t>
  </si>
  <si>
    <t>628063245</t>
  </si>
  <si>
    <t>محمد عويس حسين يوسف</t>
  </si>
  <si>
    <t>محمد عويس لتعبئه وتغليف المواد الغذائيه</t>
  </si>
  <si>
    <t>الأقصر نجع ابوالجود</t>
  </si>
  <si>
    <t>الأقصر</t>
  </si>
  <si>
    <t>منتصر محمد مصطفي عبدالرحمن بديوي</t>
  </si>
  <si>
    <t>ش قبلى النجده من ش التحرير سوهاج ثان</t>
  </si>
  <si>
    <t>ابراهيم يوسف احمد يوسف</t>
  </si>
  <si>
    <t>1, المشتل ش الشيخ سليمان الفارسي, قسم جرجا, سوهاج, EG</t>
  </si>
  <si>
    <t xml:space="preserve">ناصر حسني عبدالرحيم بدوي </t>
  </si>
  <si>
    <t>الخوالد ابوشوشه ابوتشت</t>
  </si>
  <si>
    <t>ارمنت</t>
  </si>
  <si>
    <t>خالد زين صالحين محمد</t>
  </si>
  <si>
    <t>حي السلام عقار رقم 1</t>
  </si>
  <si>
    <t>منفلوط</t>
  </si>
  <si>
    <t>أسيوط</t>
  </si>
  <si>
    <t>وليد عبد الرازق عبد الحليم موسى</t>
  </si>
  <si>
    <t>قسم رابع- شارع فكرى زاهر بجوار الجمعيه الاستهلاكيه ملك والده -دمياط</t>
  </si>
  <si>
    <t>دمياط</t>
  </si>
  <si>
    <t>نبيل عبدالعظيم حسين وشريكه</t>
  </si>
  <si>
    <t>ش السباعي من ش العجيزي</t>
  </si>
  <si>
    <t>احمد عباس محمود علي حسن</t>
  </si>
  <si>
    <t>بندر قنا</t>
  </si>
  <si>
    <t>فاطمه جمال محمد ابوالوفا</t>
  </si>
  <si>
    <t>البلينا سوهاج</t>
  </si>
  <si>
    <t>البلينا</t>
  </si>
  <si>
    <t>احمد خلف حامد عثمان</t>
  </si>
  <si>
    <t>خوالد ابوشوشه ابوطشت</t>
  </si>
  <si>
    <t>احمد مصطفي حامد محمد</t>
  </si>
  <si>
    <t xml:space="preserve">كوم يعقوب أبو طشت </t>
  </si>
  <si>
    <t>محمد احمد يوسف عبدالمنعم نصار</t>
  </si>
  <si>
    <t xml:space="preserve">ش المناعي </t>
  </si>
  <si>
    <t>جرجا</t>
  </si>
  <si>
    <t>الشركه الدوليه لتصنيع وتعبئه المواد الغذائيه</t>
  </si>
  <si>
    <t>المنطقة الصناعية حى الكوثر</t>
  </si>
  <si>
    <t>شركه اللؤلؤه للصناعات الغذائيه</t>
  </si>
  <si>
    <t>علاء احمد محمد عبداللطيف</t>
  </si>
  <si>
    <t>فرشوط قنا</t>
  </si>
  <si>
    <t>هناء صليب عبدالسيد صليب</t>
  </si>
  <si>
    <t>ش ديوان الرى</t>
  </si>
  <si>
    <t>ابراهيم علي احمد محمد</t>
  </si>
  <si>
    <t>البحرى سمهود</t>
  </si>
  <si>
    <t>عاطف ابوالفضل فاوي احمد</t>
  </si>
  <si>
    <t>بندر فرشوط</t>
  </si>
  <si>
    <t>الشريف فوزى السيد محمود</t>
  </si>
  <si>
    <t>ابار الوقف اخميم سوهاج</t>
  </si>
  <si>
    <t>اخميم</t>
  </si>
  <si>
    <t>عبده ضيف الله</t>
  </si>
  <si>
    <t>بنها</t>
  </si>
  <si>
    <t>قليوبية</t>
  </si>
  <si>
    <t>عادل عبده بدر</t>
  </si>
  <si>
    <t>شركة البدر لتوزيع المواد الغذائيه</t>
  </si>
  <si>
    <t>الحوامديه</t>
  </si>
  <si>
    <t>رسلان ماضى</t>
  </si>
  <si>
    <t>وائل الدماطي</t>
  </si>
  <si>
    <t>غزاله</t>
  </si>
  <si>
    <t xml:space="preserve">عمرو احمد مصطفى </t>
  </si>
  <si>
    <t>شركة سولتير</t>
  </si>
  <si>
    <t>خالد الحصرى</t>
  </si>
  <si>
    <t>شيماء محمد حسن الليثي محمد سرور</t>
  </si>
  <si>
    <t>محمد أبو شحاته</t>
  </si>
  <si>
    <t>عبير إسماعيل</t>
  </si>
  <si>
    <t xml:space="preserve">سالم على </t>
  </si>
  <si>
    <t>كرم حسين محمد حسين</t>
  </si>
  <si>
    <t>وائل حسين حسين حسين</t>
  </si>
  <si>
    <t>الكوامل بحرى</t>
  </si>
  <si>
    <t>السعيد لتعبئه المواد الغذائيه</t>
  </si>
  <si>
    <t>شركة ماجد شاكر سعيد وشريكة</t>
  </si>
  <si>
    <t>المنظقة الصناعيه مدينه الصفا</t>
  </si>
  <si>
    <t>فؤاد جابر فؤاد دميان</t>
  </si>
  <si>
    <t>احمد عادل محسب على</t>
  </si>
  <si>
    <t>اسلام حازم محمد محمود</t>
  </si>
  <si>
    <t>عمرو احمد محمود عبدالحق</t>
  </si>
  <si>
    <t xml:space="preserve">زينب جابر عبدالستار محمد </t>
  </si>
  <si>
    <t>محمود سمير عبدالنظير رضوان</t>
  </si>
  <si>
    <t>الشاذلي محمد عربي</t>
  </si>
  <si>
    <t>ايهاب عبدالستار ابوالوفا عبداللطيف</t>
  </si>
  <si>
    <t>عماد حمدى كمال ابوعمرو</t>
  </si>
  <si>
    <t>مرجريت صادق عطاالله مجلع ميخائيل</t>
  </si>
  <si>
    <t>رباب محمد عبدالمقصود احمد عثمان</t>
  </si>
  <si>
    <t>ناصر يوسف احمد يوسف</t>
  </si>
  <si>
    <t>مصطفى جوهر للتوريدات العمومية</t>
  </si>
  <si>
    <t>محمود عبدالصبور اسماعيل محمد وشريكه</t>
  </si>
  <si>
    <t>منقباد مركز اسيوط</t>
  </si>
  <si>
    <t>عبدالمجيد عبدالرشيد عبدالمجيد بكير</t>
  </si>
  <si>
    <t>وسام امال نجيب كيرلس ابوالزين</t>
  </si>
  <si>
    <t>نرمين شكرى مسعود بولس</t>
  </si>
  <si>
    <t xml:space="preserve">ش مسجد المعز كفرالمنصورة-المنيا </t>
  </si>
  <si>
    <t>جمال عبدالناصر جاد الكريم</t>
  </si>
  <si>
    <t>عادل جرجس لبيب جيد</t>
  </si>
  <si>
    <t>عبدالحكيم مصطفى</t>
  </si>
  <si>
    <t>هشام الاحمدى</t>
  </si>
  <si>
    <t>المنصوره</t>
  </si>
  <si>
    <t>رقم الفرع</t>
  </si>
  <si>
    <t>عنوان الفرع</t>
  </si>
  <si>
    <t>محافظه</t>
  </si>
  <si>
    <t>شــــركــــة الــــــــزيــــادى</t>
  </si>
  <si>
    <t>بـــيــان بــالــمــبــيــعـــات</t>
  </si>
  <si>
    <t>لتجاره وتوزيع المواد الغذائيه</t>
  </si>
  <si>
    <t>رقم القاتوره</t>
  </si>
  <si>
    <t>اجمالى الكميه</t>
  </si>
  <si>
    <t xml:space="preserve">شركة </t>
  </si>
  <si>
    <t>النوع</t>
  </si>
  <si>
    <t>التاريخ</t>
  </si>
  <si>
    <t>اسم العميل</t>
  </si>
  <si>
    <t>الكميه</t>
  </si>
  <si>
    <t>السعر</t>
  </si>
  <si>
    <t>الاجمالى</t>
  </si>
  <si>
    <t>الكمية المباعه</t>
  </si>
  <si>
    <t>اجمالى كمية</t>
  </si>
  <si>
    <t>الرصيد الباقى</t>
  </si>
  <si>
    <t>Tax No</t>
  </si>
  <si>
    <t>Name</t>
  </si>
  <si>
    <t>Tax Number</t>
  </si>
  <si>
    <t>ADDress</t>
  </si>
  <si>
    <t>ابتسام فايز محمد النجيلي وشركائها</t>
  </si>
  <si>
    <t>ابراهيم عبدالحميد عطيه و شركاه</t>
  </si>
  <si>
    <t>ابوبكر محمد محمود عميش</t>
  </si>
  <si>
    <t>احمد ابراهيم سليمان درغام</t>
  </si>
  <si>
    <t>احمد السيد محمد عبدالحميد علي سلامه</t>
  </si>
  <si>
    <t>احمد جمعه ابراهيم مصطفي</t>
  </si>
  <si>
    <t>احمد حسين ابراهيم شديد</t>
  </si>
  <si>
    <t>احمد عادل محسب علي</t>
  </si>
  <si>
    <t>احمد علي محمد سعيد</t>
  </si>
  <si>
    <t>احمد فاضل السعيد الخولي</t>
  </si>
  <si>
    <t>احمد محمد زكي احمد علي الخياط</t>
  </si>
  <si>
    <t>احمدعبدالفتا ح عبدالمجيد وشريكيه</t>
  </si>
  <si>
    <t>اسلام عبدالنبي مصطفي ابراهيم</t>
  </si>
  <si>
    <t>اسلام لتعبئه وتغليف المواد الغذائيه</t>
  </si>
  <si>
    <t>الابطال للاستثمار والخدمات وصيانه المركبات</t>
  </si>
  <si>
    <t>السيد حلمى سعد فرج الوردانى</t>
  </si>
  <si>
    <t>الشاذلي محمد عربي ابراهيم</t>
  </si>
  <si>
    <t>الشريف فوزي السيد محمود</t>
  </si>
  <si>
    <t>الصقر لتعبئه المواد الغذائيه محمد محمد فرج معبد</t>
  </si>
  <si>
    <t>امانى حسونه احمد الهلالى الهنا لتعبئه المواد الغذائيه</t>
  </si>
  <si>
    <t>اماني محمد محمد خليل</t>
  </si>
  <si>
    <t>امجد الحفني خضر اسلام الفار</t>
  </si>
  <si>
    <t>ايمن محمد خيرت عدوي</t>
  </si>
  <si>
    <t>تشيفالي لتجاره السكر</t>
  </si>
  <si>
    <t>جمال عبدالناصر جادالكريم عوض</t>
  </si>
  <si>
    <t>حنان شعبان عبدالفتاح علي</t>
  </si>
  <si>
    <t>خالد عبدالمنعم ابوالنصر علي الحصري</t>
  </si>
  <si>
    <t>خليفه حميده محمد خليفه</t>
  </si>
  <si>
    <t>دينا عادل خديوي احمد</t>
  </si>
  <si>
    <t>رامي سيد عبدالفتاح بيومي</t>
  </si>
  <si>
    <t>رسلان علي محمود ماضي</t>
  </si>
  <si>
    <t>ريمون سمير فهيم ابراهيم</t>
  </si>
  <si>
    <t>زيد محمد محمد عبدالرحمن الفقي</t>
  </si>
  <si>
    <t>زينب جابر عبدالستار محمد</t>
  </si>
  <si>
    <t xml:space="preserve">سالم على ابراهيم احمد وشركاه </t>
  </si>
  <si>
    <t>سرحان يحيي الحسيني محمد</t>
  </si>
  <si>
    <t>شركه بونو فودز لتعبئه المواد الغذائيه والملح ش.ذ.م.م</t>
  </si>
  <si>
    <t>شوقي مسعد مصطفي عبدالفتاح مهدي</t>
  </si>
  <si>
    <t>شيماء احمد محمد حسين</t>
  </si>
  <si>
    <t>صفاء سامي عياد سيدهم</t>
  </si>
  <si>
    <t>صلاح عبدالشافى بريك عبدالجواد</t>
  </si>
  <si>
    <t>عبادالرحمن لتجاره وتعبئه وتغليف المواد الغذائيه مصطفى حامد</t>
  </si>
  <si>
    <t>عبدالحكيم مصطفي عبدالحكيم حفني</t>
  </si>
  <si>
    <t>عبدالمطلب احمد عبدالمنطلب حسان</t>
  </si>
  <si>
    <t>عبير اسماعيل ابوالمجد عبداللاه</t>
  </si>
  <si>
    <t>عماد امين محمد حسن</t>
  </si>
  <si>
    <t>عماد حمدي كمال ابوعمرو</t>
  </si>
  <si>
    <t>عمرو احمد مصطفي علي</t>
  </si>
  <si>
    <t>عيد انور محمد الجمل</t>
  </si>
  <si>
    <t>غزالةللتجارةوالاستيرادوالتوكيلات التجارية عمرواحمدابراهيم</t>
  </si>
  <si>
    <t>فارس محمد عبدالرسول ابوبكر</t>
  </si>
  <si>
    <t>فؤاد محمد شعبان محمد</t>
  </si>
  <si>
    <t>لطفى محمد محمد على غريبه</t>
  </si>
  <si>
    <t>ماجد شاكر سعيد وشريكيه السعيد لتعبئه المواد الغذائيه</t>
  </si>
  <si>
    <t>محمد ابو بكر مرسي حسن الشرقاوي الاهرام لتعبئة الموادالغذائية</t>
  </si>
  <si>
    <t>محمد السيد مغاوري احمد</t>
  </si>
  <si>
    <t>محمد عباس محمود الشبيني</t>
  </si>
  <si>
    <t>محمد علاء عبدالعليم حسن</t>
  </si>
  <si>
    <t>محمد عويس حسين</t>
  </si>
  <si>
    <t>محمد محمد عباس الشبيني</t>
  </si>
  <si>
    <t>محمود محمد حامد المجد لتعبئة المواد الغذائية</t>
  </si>
  <si>
    <t>مراد عصران السيد الشاذلي</t>
  </si>
  <si>
    <t>مصطفي ابراهيم سعيد عبدالحليم</t>
  </si>
  <si>
    <t>مصطفي جوهر للتوريدات العموميه</t>
  </si>
  <si>
    <t>ناصر حسني عبدالرحيم بدوي</t>
  </si>
  <si>
    <t>نبيله سعيد محمد مصطفي</t>
  </si>
  <si>
    <t>نصر محمد عبدالرحمن ابراهيم</t>
  </si>
  <si>
    <t>هدي فؤاد يعقوب حسانين الزغبي</t>
  </si>
  <si>
    <t>هشام السيد محمد الخضراوى</t>
  </si>
  <si>
    <t>هشام طارق الاحمدي عبدالسلام</t>
  </si>
  <si>
    <t>هلال علي عبدالرحمن البيه</t>
  </si>
  <si>
    <t>وائل محمد كمال عوض وشريكه محمد وائل</t>
  </si>
  <si>
    <t>ورثه هناء سعد محمد عبدالحليم</t>
  </si>
  <si>
    <t xml:space="preserve"> </t>
  </si>
  <si>
    <t>اسم البنك</t>
  </si>
  <si>
    <t>كود الفرع</t>
  </si>
  <si>
    <t>كود البنك</t>
  </si>
  <si>
    <t>اسم الفرع</t>
  </si>
  <si>
    <t>المحافظة</t>
  </si>
  <si>
    <t>المراكز</t>
  </si>
  <si>
    <t>بنك مصر BANQUE MISR</t>
  </si>
  <si>
    <t>BMISEGCXXXX</t>
  </si>
  <si>
    <t>بنك مصر</t>
  </si>
  <si>
    <t>البعيرات</t>
  </si>
  <si>
    <t>الطود</t>
  </si>
  <si>
    <t>المـوسـكــى</t>
  </si>
  <si>
    <t>نجع المهيدات</t>
  </si>
  <si>
    <t>القلعـــــــة</t>
  </si>
  <si>
    <t>الإسكندرية</t>
  </si>
  <si>
    <t>الجمرك</t>
  </si>
  <si>
    <t>مصطفى كامل</t>
  </si>
  <si>
    <t>الشرق</t>
  </si>
  <si>
    <t>قصر النيل</t>
  </si>
  <si>
    <t>العامرية</t>
  </si>
  <si>
    <t>بــــاب اللـــــوق</t>
  </si>
  <si>
    <t>العجمي</t>
  </si>
  <si>
    <t>روض الفـــرج</t>
  </si>
  <si>
    <t>المنتزة</t>
  </si>
  <si>
    <t>شبرا الخيمه</t>
  </si>
  <si>
    <t>الوسط</t>
  </si>
  <si>
    <t>حلــــوان</t>
  </si>
  <si>
    <t>برج العرب</t>
  </si>
  <si>
    <t>مندوبية أثر النبي</t>
  </si>
  <si>
    <t>الإسماعيلية</t>
  </si>
  <si>
    <t>طلعت حرب - القاهره</t>
  </si>
  <si>
    <t>التل الكبير</t>
  </si>
  <si>
    <t>محمد فريد</t>
  </si>
  <si>
    <t>القصاصين</t>
  </si>
  <si>
    <t>الــــدواويـــــــن</t>
  </si>
  <si>
    <t>القنطرة شرق</t>
  </si>
  <si>
    <t>النــــــزهـــــة</t>
  </si>
  <si>
    <t>القنطرة غرب</t>
  </si>
  <si>
    <t>حلمية الزيتــون</t>
  </si>
  <si>
    <t>أبو صوير</t>
  </si>
  <si>
    <t>رمسيــــس</t>
  </si>
  <si>
    <t>فايد</t>
  </si>
  <si>
    <t>روكسي</t>
  </si>
  <si>
    <t>البحر الأحمر</t>
  </si>
  <si>
    <t>الغردقة</t>
  </si>
  <si>
    <t>فرع العباســـية</t>
  </si>
  <si>
    <t>القصير</t>
  </si>
  <si>
    <t>شــــــــــــبرا</t>
  </si>
  <si>
    <t>راس غارب</t>
  </si>
  <si>
    <t>جاردن سيتى</t>
  </si>
  <si>
    <t>سفاجا</t>
  </si>
  <si>
    <t>السيده زينب</t>
  </si>
  <si>
    <t>شلاتين</t>
  </si>
  <si>
    <t>احمد بدوى - شبرا</t>
  </si>
  <si>
    <t>مرسى علم</t>
  </si>
  <si>
    <t>26 يوليو</t>
  </si>
  <si>
    <t>البحيرة</t>
  </si>
  <si>
    <t>بين الصوريين</t>
  </si>
  <si>
    <t>الرحمانية</t>
  </si>
  <si>
    <t>المعادى</t>
  </si>
  <si>
    <t>المحمودية</t>
  </si>
  <si>
    <t>خلوصى - شبرا</t>
  </si>
  <si>
    <t>النوبارية الجديدة</t>
  </si>
  <si>
    <t>الروضــــة</t>
  </si>
  <si>
    <t>ايتاي البارود</t>
  </si>
  <si>
    <t>حدائق القـــــــبة</t>
  </si>
  <si>
    <t>أبو المطامير</t>
  </si>
  <si>
    <t>العتــــــبه</t>
  </si>
  <si>
    <t>أبو حمص</t>
  </si>
  <si>
    <t>مندوبية الصــــف</t>
  </si>
  <si>
    <t>إدكو</t>
  </si>
  <si>
    <t>الجيزة</t>
  </si>
  <si>
    <t>حوش عيسى</t>
  </si>
  <si>
    <t>أم المصـريين</t>
  </si>
  <si>
    <t>الدقــــــي</t>
  </si>
  <si>
    <t>رشيد</t>
  </si>
  <si>
    <t>امبابــــــــه</t>
  </si>
  <si>
    <t>الهــــــرم</t>
  </si>
  <si>
    <t>كفر الدوار</t>
  </si>
  <si>
    <t>عبدالخالق ث</t>
  </si>
  <si>
    <t>كوم حمادة</t>
  </si>
  <si>
    <t>هليوبوليس</t>
  </si>
  <si>
    <t>وادي النطرون</t>
  </si>
  <si>
    <t>المعاملات الدوليه</t>
  </si>
  <si>
    <t>اطفيح</t>
  </si>
  <si>
    <t>الحسين الأسلامى</t>
  </si>
  <si>
    <t>البدرشين</t>
  </si>
  <si>
    <t>القناطر الخيرية</t>
  </si>
  <si>
    <t>الدقي</t>
  </si>
  <si>
    <t>المنيل الجامعي</t>
  </si>
  <si>
    <t>السادس من اكتوبر</t>
  </si>
  <si>
    <t>الصف</t>
  </si>
  <si>
    <t>الاعـــــلام</t>
  </si>
  <si>
    <t>اوسيم</t>
  </si>
  <si>
    <t>المهندسين</t>
  </si>
  <si>
    <t>الـــــوراق</t>
  </si>
  <si>
    <t>الواحات البحرية</t>
  </si>
  <si>
    <t>جامعه ع شمس</t>
  </si>
  <si>
    <t>امبابة</t>
  </si>
  <si>
    <t>مندوبيه اتحاد نقابات المهن الطب</t>
  </si>
  <si>
    <t>حي الهرم</t>
  </si>
  <si>
    <t>دار السلام</t>
  </si>
  <si>
    <t>حي فيصل</t>
  </si>
  <si>
    <t>مركز الجيزة</t>
  </si>
  <si>
    <t>الساحه</t>
  </si>
  <si>
    <t>الدقهلية</t>
  </si>
  <si>
    <t>الجمالية</t>
  </si>
  <si>
    <t>فـرع الزمـالك</t>
  </si>
  <si>
    <t>السنبلاوين</t>
  </si>
  <si>
    <t>مندوبيه مجلس الشعب</t>
  </si>
  <si>
    <t>الكردي</t>
  </si>
  <si>
    <t>المطرية</t>
  </si>
  <si>
    <t>سعد زغلول الإسلامى</t>
  </si>
  <si>
    <t>المنزلة</t>
  </si>
  <si>
    <t>فرع رابعه العدويه</t>
  </si>
  <si>
    <t>المنصورة</t>
  </si>
  <si>
    <t>الثوره</t>
  </si>
  <si>
    <t>أجا</t>
  </si>
  <si>
    <t>خلفاء الراشدين للمعاملات الإسلامية</t>
  </si>
  <si>
    <t>المعادى للمعاملات الإسلامية</t>
  </si>
  <si>
    <t>بنى عبيد</t>
  </si>
  <si>
    <t>دوران شبرا</t>
  </si>
  <si>
    <t>تمى الأمديد</t>
  </si>
  <si>
    <t>نادى الجلاء لضباط القوات المسلحه</t>
  </si>
  <si>
    <t>جمصة</t>
  </si>
  <si>
    <t>نادى ضباط الزمالك</t>
  </si>
  <si>
    <t>دكرنس</t>
  </si>
  <si>
    <t>قصـر الهــرم</t>
  </si>
  <si>
    <t>شربين</t>
  </si>
  <si>
    <t>الشروق</t>
  </si>
  <si>
    <t>طلخا</t>
  </si>
  <si>
    <t>طلعت حرب الأسلامى</t>
  </si>
  <si>
    <t>منية النصر</t>
  </si>
  <si>
    <t>المعادى الجديده</t>
  </si>
  <si>
    <t>ميت سلسيل</t>
  </si>
  <si>
    <t>مدينة نصر للمعاملات الاسلامية</t>
  </si>
  <si>
    <t>الدقي م الاسلامية</t>
  </si>
  <si>
    <t>نبروه</t>
  </si>
  <si>
    <t>وكالة الميناء البري الدولي</t>
  </si>
  <si>
    <t>الحي الأول</t>
  </si>
  <si>
    <t>العروبه</t>
  </si>
  <si>
    <t>الحي التاسع</t>
  </si>
  <si>
    <t>العاشر من رمضان</t>
  </si>
  <si>
    <t>الحي الثالث</t>
  </si>
  <si>
    <t>اغــا خــان</t>
  </si>
  <si>
    <t>الحي الثامن</t>
  </si>
  <si>
    <t>فرع 6 أكتوبر القاهرة</t>
  </si>
  <si>
    <t>الحي الثاني</t>
  </si>
  <si>
    <t>سوق العبور</t>
  </si>
  <si>
    <t>الحي الثاني عشر</t>
  </si>
  <si>
    <t>منشية البكري</t>
  </si>
  <si>
    <t>الحي الحادي عشر</t>
  </si>
  <si>
    <t>شارع السودان</t>
  </si>
  <si>
    <t>الحي الخامس</t>
  </si>
  <si>
    <t>صلاح سالم</t>
  </si>
  <si>
    <t>الحي الرابع</t>
  </si>
  <si>
    <t>فرع السلام</t>
  </si>
  <si>
    <t>الحي السابع</t>
  </si>
  <si>
    <t>سراى القبه</t>
  </si>
  <si>
    <t>الحي السادس</t>
  </si>
  <si>
    <t>مجمع الشـرطة</t>
  </si>
  <si>
    <t>الحي العاشر</t>
  </si>
  <si>
    <t>وكالة يوسف عباس</t>
  </si>
  <si>
    <t>السويس</t>
  </si>
  <si>
    <t>الأربعين</t>
  </si>
  <si>
    <t>فرع 6 أكتوبر سوق الجملة</t>
  </si>
  <si>
    <t>الجناين</t>
  </si>
  <si>
    <t>فرع 6 أكتوبر المنطقة الصناعية</t>
  </si>
  <si>
    <t>القرية الذكية</t>
  </si>
  <si>
    <t>عتاقة</t>
  </si>
  <si>
    <t>فرع الملك فيصل</t>
  </si>
  <si>
    <t>الشرقية</t>
  </si>
  <si>
    <t>الإبراهيمية</t>
  </si>
  <si>
    <t>العمرانية</t>
  </si>
  <si>
    <t>الحسينية</t>
  </si>
  <si>
    <t>الرحاب</t>
  </si>
  <si>
    <t>سيتى ستارز</t>
  </si>
  <si>
    <t>الصالحية</t>
  </si>
  <si>
    <t>مدينه بدر</t>
  </si>
  <si>
    <t>فيوتشر مول</t>
  </si>
  <si>
    <t>القرين</t>
  </si>
  <si>
    <t>جامعة القاهرة</t>
  </si>
  <si>
    <t>القنايات</t>
  </si>
  <si>
    <t>اهلي الجزيرة</t>
  </si>
  <si>
    <t>أبو حماد</t>
  </si>
  <si>
    <t>فرع النادي الاهلي بمدينة نصر</t>
  </si>
  <si>
    <t>أبو كبير</t>
  </si>
  <si>
    <t>الجهاز المركزى للمحاسبات</t>
  </si>
  <si>
    <t>أولاد صقر</t>
  </si>
  <si>
    <t>دميــــاط</t>
  </si>
  <si>
    <t>بلبيس</t>
  </si>
  <si>
    <t>ديرب نجم</t>
  </si>
  <si>
    <t>المحموديه</t>
  </si>
  <si>
    <t>كفر صقر</t>
  </si>
  <si>
    <t>مندوبية الزرقا</t>
  </si>
  <si>
    <t>مشتول السوق</t>
  </si>
  <si>
    <t>منيا القمح</t>
  </si>
  <si>
    <t>كفرا لدوار</t>
  </si>
  <si>
    <t>ههيا</t>
  </si>
  <si>
    <t>الغربية</t>
  </si>
  <si>
    <t>السنطة</t>
  </si>
  <si>
    <t>المحلة الكبرى - حي أول</t>
  </si>
  <si>
    <t>المحلة الكبرى - حي ثاني</t>
  </si>
  <si>
    <t>بسيون</t>
  </si>
  <si>
    <t>زفتى</t>
  </si>
  <si>
    <t>مندوبية الجمالية</t>
  </si>
  <si>
    <t>سمنود</t>
  </si>
  <si>
    <t>طنطا - حي أول</t>
  </si>
  <si>
    <t>طنطا - حي ثاني</t>
  </si>
  <si>
    <t>قطور</t>
  </si>
  <si>
    <t>كفر الزيات</t>
  </si>
  <si>
    <t>المحلة الكبرى</t>
  </si>
  <si>
    <t>أبشواي</t>
  </si>
  <si>
    <t>أطسا</t>
  </si>
  <si>
    <t>مندوبيه بركه السبع-شبين الكوم</t>
  </si>
  <si>
    <t>سنورس</t>
  </si>
  <si>
    <t>طامية</t>
  </si>
  <si>
    <t>فرع 23 يوليو المحله</t>
  </si>
  <si>
    <t>القاهرة</t>
  </si>
  <si>
    <t>البساتين ودار السلام</t>
  </si>
  <si>
    <t>التبين</t>
  </si>
  <si>
    <t>الخليفة و المقطم</t>
  </si>
  <si>
    <t>الزاوية الحمراء</t>
  </si>
  <si>
    <t>مندوبية سيدى سالم</t>
  </si>
  <si>
    <t>الزيتون</t>
  </si>
  <si>
    <t>شبين الكوم</t>
  </si>
  <si>
    <t>الساحل</t>
  </si>
  <si>
    <t>منوف</t>
  </si>
  <si>
    <t>السيدة زينب</t>
  </si>
  <si>
    <t>الشرابية</t>
  </si>
  <si>
    <t>مندوبية قلين</t>
  </si>
  <si>
    <t>المعادي</t>
  </si>
  <si>
    <t>شبين القناطر</t>
  </si>
  <si>
    <t>الموسكي</t>
  </si>
  <si>
    <t>مطوبس</t>
  </si>
  <si>
    <t>النزهة</t>
  </si>
  <si>
    <t>الوايلي</t>
  </si>
  <si>
    <t>على مبارك طنطا</t>
  </si>
  <si>
    <t>باب الشعرية</t>
  </si>
  <si>
    <t>المطرية - دقهلية</t>
  </si>
  <si>
    <t>حدائق القبة</t>
  </si>
  <si>
    <t>فـــــوه</t>
  </si>
  <si>
    <t>حلوان</t>
  </si>
  <si>
    <t>تــــلا</t>
  </si>
  <si>
    <t>روض الفرج</t>
  </si>
  <si>
    <t>الشهداء</t>
  </si>
  <si>
    <t>عابدين</t>
  </si>
  <si>
    <t>فارسكور</t>
  </si>
  <si>
    <t>غرب القاهرة</t>
  </si>
  <si>
    <t>التحريربدر</t>
  </si>
  <si>
    <t>مدينة نصر - شرق</t>
  </si>
  <si>
    <t>قويسنا</t>
  </si>
  <si>
    <t>مدينة نصر - غرب</t>
  </si>
  <si>
    <t>بلطــــــيم</t>
  </si>
  <si>
    <t>مصر الجديدة</t>
  </si>
  <si>
    <t>مصر القديمة</t>
  </si>
  <si>
    <t>بيــــــــــــــــــلا</t>
  </si>
  <si>
    <t>منشأة ناصر</t>
  </si>
  <si>
    <t>ابو حماد</t>
  </si>
  <si>
    <t>وسط القاهرة</t>
  </si>
  <si>
    <t>القليوبية</t>
  </si>
  <si>
    <t>الخانكة</t>
  </si>
  <si>
    <t>مندوبيه رآس البر</t>
  </si>
  <si>
    <t>بنها العسل</t>
  </si>
  <si>
    <t>شبرا الخيمة</t>
  </si>
  <si>
    <t>ابو حمص</t>
  </si>
  <si>
    <t>قليوب</t>
  </si>
  <si>
    <t>طلعت حرب المحلة الإسلامية</t>
  </si>
  <si>
    <t>كفر شكر</t>
  </si>
  <si>
    <t>الزقازيق الإسلامى</t>
  </si>
  <si>
    <t>المنوفية</t>
  </si>
  <si>
    <t>الباجور</t>
  </si>
  <si>
    <t>طنطا الإسلامى</t>
  </si>
  <si>
    <t>مندوبية دمياط الجديده</t>
  </si>
  <si>
    <t>أشمون</t>
  </si>
  <si>
    <t>بركة السبع</t>
  </si>
  <si>
    <t>مندوبية ميناء دمياط</t>
  </si>
  <si>
    <t>تلا</t>
  </si>
  <si>
    <t>سرس الليان</t>
  </si>
  <si>
    <t>دمنهور الإسلامى</t>
  </si>
  <si>
    <t>ابن الفارض للمعاملات الإسلامية</t>
  </si>
  <si>
    <t>دسوق للمعاملات الإسلامية</t>
  </si>
  <si>
    <t>مدينة السادات</t>
  </si>
  <si>
    <t>مندوبية كفر سعد</t>
  </si>
  <si>
    <t>المنصورة الإسلامى</t>
  </si>
  <si>
    <t>العدوة</t>
  </si>
  <si>
    <t>زفتى للمعاملات الإسلامية</t>
  </si>
  <si>
    <t>طوخ للمعاملات الإسلامية</t>
  </si>
  <si>
    <t>المنيا الجديدة</t>
  </si>
  <si>
    <t>أبو قرقاص</t>
  </si>
  <si>
    <t>منوف للمعاملات الإسلامية</t>
  </si>
  <si>
    <t>بني مزار</t>
  </si>
  <si>
    <t>دير مواس</t>
  </si>
  <si>
    <t>السادات</t>
  </si>
  <si>
    <t>سمالوط</t>
  </si>
  <si>
    <t>المنزلة للمعاملات الاسلامية</t>
  </si>
  <si>
    <t>مطاي</t>
  </si>
  <si>
    <t>شارع المديرية-المنصورة</t>
  </si>
  <si>
    <t>مغاغة</t>
  </si>
  <si>
    <t>ملوي</t>
  </si>
  <si>
    <t>مدينة مبارك الصناعية قويسنا</t>
  </si>
  <si>
    <t>الوادي الجديد</t>
  </si>
  <si>
    <t>الخارجة</t>
  </si>
  <si>
    <t>فرع جامعه الزقاذيق</t>
  </si>
  <si>
    <t>الداخلة</t>
  </si>
  <si>
    <t>السادات الإسلامى</t>
  </si>
  <si>
    <t>الفرافرة</t>
  </si>
  <si>
    <t>وكالة حوش عيسى</t>
  </si>
  <si>
    <t>أسوان</t>
  </si>
  <si>
    <t>إدفو</t>
  </si>
  <si>
    <t>سعد زغلول دمياط</t>
  </si>
  <si>
    <t>دراو</t>
  </si>
  <si>
    <t>كوم امبو</t>
  </si>
  <si>
    <t>مول العابد</t>
  </si>
  <si>
    <t>نصر النوبة</t>
  </si>
  <si>
    <t>البداري</t>
  </si>
  <si>
    <t>الغنايم</t>
  </si>
  <si>
    <t>الجمهورية - حوش عيسى</t>
  </si>
  <si>
    <t>الفتح</t>
  </si>
  <si>
    <t>أبنوب</t>
  </si>
  <si>
    <t>أبو تيج</t>
  </si>
  <si>
    <t>محمد كريم</t>
  </si>
  <si>
    <t>جمصة الصناعية</t>
  </si>
  <si>
    <t>ديروط</t>
  </si>
  <si>
    <t>قها</t>
  </si>
  <si>
    <t>ساحل سليم</t>
  </si>
  <si>
    <t>مدينة دمياط للأثاث</t>
  </si>
  <si>
    <t>صدفا</t>
  </si>
  <si>
    <t>بنى سويف</t>
  </si>
  <si>
    <t>قوصية</t>
  </si>
  <si>
    <t>الفشن</t>
  </si>
  <si>
    <t>ببا</t>
  </si>
  <si>
    <t>بني سويف</t>
  </si>
  <si>
    <t>مندوبية سنورس - الفيوم</t>
  </si>
  <si>
    <t>الواسطى</t>
  </si>
  <si>
    <t>أهناسيا</t>
  </si>
  <si>
    <t>بنى مزار</t>
  </si>
  <si>
    <t>سمسطا</t>
  </si>
  <si>
    <t>مطاى</t>
  </si>
  <si>
    <t>مدينة ناصر</t>
  </si>
  <si>
    <t>ابوقرقاص</t>
  </si>
  <si>
    <t>بورسعيد</t>
  </si>
  <si>
    <t>حي الجنوب</t>
  </si>
  <si>
    <t>ملوى</t>
  </si>
  <si>
    <t>حي الزهور</t>
  </si>
  <si>
    <t>الخارجه</t>
  </si>
  <si>
    <t>حي الشرق</t>
  </si>
  <si>
    <t>الداخله</t>
  </si>
  <si>
    <t>حي الضواحي</t>
  </si>
  <si>
    <t>مندوبية -ابشواى</t>
  </si>
  <si>
    <t>حي العرب</t>
  </si>
  <si>
    <t>اسيوط</t>
  </si>
  <si>
    <t>حي المناخ</t>
  </si>
  <si>
    <t>حي بورفؤاد</t>
  </si>
  <si>
    <t>جنوب سيناء</t>
  </si>
  <si>
    <t>دهب</t>
  </si>
  <si>
    <t>مندوبيه ديرمواس - ملوى</t>
  </si>
  <si>
    <t>رأس سدر</t>
  </si>
  <si>
    <t>شرم الشيخ</t>
  </si>
  <si>
    <t>طهطــــــــــا</t>
  </si>
  <si>
    <t>طابا</t>
  </si>
  <si>
    <t>المراغة</t>
  </si>
  <si>
    <t>نخل</t>
  </si>
  <si>
    <t>نويبع</t>
  </si>
  <si>
    <t>المعصرة</t>
  </si>
  <si>
    <t>مندوبية نصر النوبة-اسوان</t>
  </si>
  <si>
    <t>النهضة والهايكستب</t>
  </si>
  <si>
    <t>طمــــــا</t>
  </si>
  <si>
    <t>حي المستقبل.( مدينة 15 مايو سابقا)</t>
  </si>
  <si>
    <t>عين حلوان</t>
  </si>
  <si>
    <t>نجع حمادى</t>
  </si>
  <si>
    <t>مدينة المعادى</t>
  </si>
  <si>
    <t>مركز ومدينة الصف</t>
  </si>
  <si>
    <t>الغردقه</t>
  </si>
  <si>
    <t>مركز ومدينة أطفيح</t>
  </si>
  <si>
    <t>الزرقا</t>
  </si>
  <si>
    <t>مندوبية الجونة</t>
  </si>
  <si>
    <t>ادفو</t>
  </si>
  <si>
    <t>دشنا</t>
  </si>
  <si>
    <t>كفر سعد</t>
  </si>
  <si>
    <t>اسنا</t>
  </si>
  <si>
    <t>القوصيه</t>
  </si>
  <si>
    <t>المنشاة</t>
  </si>
  <si>
    <t>المنشأه</t>
  </si>
  <si>
    <t>أخميم</t>
  </si>
  <si>
    <t>أرمنت</t>
  </si>
  <si>
    <t>جهينة</t>
  </si>
  <si>
    <t>ابو تيج</t>
  </si>
  <si>
    <t>ساقلتا</t>
  </si>
  <si>
    <t>طما</t>
  </si>
  <si>
    <t>المنيا للمعاملات الإسلامية</t>
  </si>
  <si>
    <t>رآس غارب</t>
  </si>
  <si>
    <t>شمال سيناء</t>
  </si>
  <si>
    <t>الحسنة</t>
  </si>
  <si>
    <t>ابو الحسن الشاذلى اسوان</t>
  </si>
  <si>
    <t>الشيخ زويد</t>
  </si>
  <si>
    <t>بنى سويف الإسلامى</t>
  </si>
  <si>
    <t>العريش</t>
  </si>
  <si>
    <t>الفيوم للمعاملات الإسلامية</t>
  </si>
  <si>
    <t>بئر العبد</t>
  </si>
  <si>
    <t>الأقصر الأسلامى</t>
  </si>
  <si>
    <t>رفح</t>
  </si>
  <si>
    <t>قفط</t>
  </si>
  <si>
    <t>سوهاج الأسلامى</t>
  </si>
  <si>
    <t>الوقف</t>
  </si>
  <si>
    <t>أبو تشت</t>
  </si>
  <si>
    <t>ملوى الأسلامى</t>
  </si>
  <si>
    <t>طهطا للمعاملات الأسلامية</t>
  </si>
  <si>
    <t>إسنا</t>
  </si>
  <si>
    <t>الغردقة للمعاملات الأسلامية</t>
  </si>
  <si>
    <t>الكوثر</t>
  </si>
  <si>
    <t>ابو سمبل</t>
  </si>
  <si>
    <t>ساقلتة</t>
  </si>
  <si>
    <t>نجع حمادي</t>
  </si>
  <si>
    <t>جامعة أسيوط</t>
  </si>
  <si>
    <t>نقادة</t>
  </si>
  <si>
    <t>السد العالي</t>
  </si>
  <si>
    <t>الحامول</t>
  </si>
  <si>
    <t>فرع مرسي علم</t>
  </si>
  <si>
    <t>الرياض</t>
  </si>
  <si>
    <t>وكالة مدينة المنشاة</t>
  </si>
  <si>
    <t>بلطيم</t>
  </si>
  <si>
    <t>بيلا</t>
  </si>
  <si>
    <t>وكالة اسمنت اسيوط</t>
  </si>
  <si>
    <t>وكالة اسيوط لتكرير البترول</t>
  </si>
  <si>
    <t>سيدي سالم</t>
  </si>
  <si>
    <t>محمد رشدى</t>
  </si>
  <si>
    <t>فوة</t>
  </si>
  <si>
    <t>احمد عرابي</t>
  </si>
  <si>
    <t>بورسعيد - شارع الجمهوريه</t>
  </si>
  <si>
    <t>فرع الجزيره</t>
  </si>
  <si>
    <t>دار القضاء</t>
  </si>
  <si>
    <t>مطروح</t>
  </si>
  <si>
    <t>الحمام</t>
  </si>
  <si>
    <t>الاورمان</t>
  </si>
  <si>
    <t>السلوم</t>
  </si>
  <si>
    <t>صفيه زغلول</t>
  </si>
  <si>
    <t>الضبعة</t>
  </si>
  <si>
    <t>شارع بيروت</t>
  </si>
  <si>
    <t>العلمين</t>
  </si>
  <si>
    <t>الدراسه</t>
  </si>
  <si>
    <t>النجيلة</t>
  </si>
  <si>
    <t>القصر العينى</t>
  </si>
  <si>
    <t>براني</t>
  </si>
  <si>
    <t>شريف</t>
  </si>
  <si>
    <t>سيوة</t>
  </si>
  <si>
    <t>رشدى</t>
  </si>
  <si>
    <t>اسيوط - ميدان البنوك</t>
  </si>
  <si>
    <t>التوفيقيه</t>
  </si>
  <si>
    <t>طنطا - شارع الجيش</t>
  </si>
  <si>
    <t>محمد حافظ</t>
  </si>
  <si>
    <t>احمد فؤاد</t>
  </si>
  <si>
    <t>أسيوط الجديدة</t>
  </si>
  <si>
    <t>مجمع بنوك الغردقة</t>
  </si>
  <si>
    <t>اتون</t>
  </si>
  <si>
    <t>طه حسين - بالمنيا</t>
  </si>
  <si>
    <t>البحر الأعظم - الفشن ببنى سويف</t>
  </si>
  <si>
    <t>طلعت حرب - الاسكندريه</t>
  </si>
  <si>
    <t>الاكاديمية البحرية بابو قير</t>
  </si>
  <si>
    <t>باكــــوس</t>
  </si>
  <si>
    <t>وكالة ميناء الاسكندرية</t>
  </si>
  <si>
    <t>كرموز</t>
  </si>
  <si>
    <t>سيزوستريس</t>
  </si>
  <si>
    <t>ايزيـس</t>
  </si>
  <si>
    <t>مرسى مطروح</t>
  </si>
  <si>
    <t>بورسعيد - السلطان حسين</t>
  </si>
  <si>
    <t>الاسماعيليه</t>
  </si>
  <si>
    <t>فيصل السويس</t>
  </si>
  <si>
    <t>راس سدر</t>
  </si>
  <si>
    <t>بور فؤاد</t>
  </si>
  <si>
    <t>القنطره شرق</t>
  </si>
  <si>
    <t>6اكتوبر- بورسعيد</t>
  </si>
  <si>
    <t>القبارى</t>
  </si>
  <si>
    <t>ابو قير</t>
  </si>
  <si>
    <t>مندوبيه بئر العبد-القنطره شرق</t>
  </si>
  <si>
    <t>لـــوران</t>
  </si>
  <si>
    <t>وكالة المنطقة الحرة بالاسكندرية</t>
  </si>
  <si>
    <t>مندوبيه الشيخ زويد - رفح</t>
  </si>
  <si>
    <t>مكة المكرمةمعاملات إسلامية بورسعيد</t>
  </si>
  <si>
    <t>سيدى بشر</t>
  </si>
  <si>
    <t>ابو العباس الأسلامى</t>
  </si>
  <si>
    <t>الدخيله</t>
  </si>
  <si>
    <t>العريش للمعاملات الأسلامية</t>
  </si>
  <si>
    <t>المدينة المنورة معاملات إسلامية</t>
  </si>
  <si>
    <t>مندوبيه ابو رديس-طور سيناء</t>
  </si>
  <si>
    <t>طور سيناء</t>
  </si>
  <si>
    <t>العجمى</t>
  </si>
  <si>
    <t>مندوبية سانت كاترين</t>
  </si>
  <si>
    <t>مدينة المستقبل بالاسماعيلية</t>
  </si>
  <si>
    <t>محرم بك</t>
  </si>
  <si>
    <t>برج العرب الجديدة</t>
  </si>
  <si>
    <t>السيوف</t>
  </si>
  <si>
    <t>المعموره</t>
  </si>
  <si>
    <t>وكالة خليج نعمة</t>
  </si>
  <si>
    <t>وكالة الصوت والضوء</t>
  </si>
  <si>
    <t>بورتو السخنة بالعين السخنة</t>
  </si>
  <si>
    <t>سموحة</t>
  </si>
  <si>
    <t>النيــــل</t>
  </si>
  <si>
    <t>الازبكيــــه</t>
  </si>
  <si>
    <t>المســــاحه</t>
  </si>
  <si>
    <t>المنصور محمد</t>
  </si>
  <si>
    <t>عباس العقاد</t>
  </si>
  <si>
    <t>وادى النيل</t>
  </si>
  <si>
    <t>كورنيش المعادى</t>
  </si>
  <si>
    <t>برج الســلسله</t>
  </si>
  <si>
    <t>الحــــريه</t>
  </si>
  <si>
    <t>وكالة الهيئة المصرية العامة للبترول</t>
  </si>
  <si>
    <t>الشيخ زايد</t>
  </si>
  <si>
    <t>جامعة الدول العربية</t>
  </si>
  <si>
    <t>وكاله جامعه حلوان</t>
  </si>
  <si>
    <t>وكالة مشيخة الأزهر</t>
  </si>
  <si>
    <t>السبعين منطقه البنوك</t>
  </si>
  <si>
    <t>منشاة القناطر</t>
  </si>
  <si>
    <t>الشمس</t>
  </si>
  <si>
    <t>وكالة جامعة مصرللعلوم والتكنولوجيا</t>
  </si>
  <si>
    <t>المقطم</t>
  </si>
  <si>
    <t>الحى المالى بالقرية الذكية</t>
  </si>
  <si>
    <t>خليج السويس</t>
  </si>
  <si>
    <t>وكالة جامعة الازهر</t>
  </si>
  <si>
    <t>صلاح سالم للمعاملات الاسلامية </t>
  </si>
  <si>
    <t>جامعة قناة السويس</t>
  </si>
  <si>
    <t>زهراء المعادي</t>
  </si>
  <si>
    <t>كايرو فيستيفال سيتي</t>
  </si>
  <si>
    <t>فرع كلية تجارة عين شمس</t>
  </si>
  <si>
    <t>عمار بن ياسر</t>
  </si>
  <si>
    <t>العاشر من رمضان الإسلامي</t>
  </si>
  <si>
    <t>مدينتى</t>
  </si>
  <si>
    <t>الظاهر للمعاملات الإسلامية</t>
  </si>
  <si>
    <t>وتر وآي</t>
  </si>
  <si>
    <t>مجمع النيابات بالرحاب</t>
  </si>
  <si>
    <t>غرب سوميد - 6 أكتوبر</t>
  </si>
  <si>
    <t>نادي الزهور بالتجمع الخامس</t>
  </si>
  <si>
    <t>نادي الزمالك</t>
  </si>
  <si>
    <t>بيفرلي هيلز</t>
  </si>
  <si>
    <t>المريوطية</t>
  </si>
  <si>
    <t>مصر والسودان</t>
  </si>
  <si>
    <t>مول مصر</t>
  </si>
  <si>
    <t>شارع سوريا</t>
  </si>
  <si>
    <t>فيصل الجديد</t>
  </si>
  <si>
    <t>6 أكتوبر للمعاملات الإسلامية</t>
  </si>
  <si>
    <t>6 أكتوبر الحصري</t>
  </si>
  <si>
    <t>ذا كورنر</t>
  </si>
  <si>
    <t>النصر</t>
  </si>
  <si>
    <t>هيئة الإستثمار</t>
  </si>
  <si>
    <t>التسعين</t>
  </si>
  <si>
    <t>مدينة الواحات البحرية</t>
  </si>
  <si>
    <t>الماظة</t>
  </si>
  <si>
    <t>الميثاق - مدينة نصر</t>
  </si>
  <si>
    <t>الروبيكي بمدينة بدر</t>
  </si>
  <si>
    <t>الهايكستب</t>
  </si>
  <si>
    <t>تاون ستار - العبور</t>
  </si>
  <si>
    <t>سوهو سكوير</t>
  </si>
  <si>
    <t>سيدي جابر</t>
  </si>
  <si>
    <t>المنطقة الحرة بالإسماعيلية</t>
  </si>
  <si>
    <t>القناة</t>
  </si>
  <si>
    <t>الصالحية الجديدة</t>
  </si>
  <si>
    <t>كينج مريوط</t>
  </si>
  <si>
    <t>البيطاش</t>
  </si>
  <si>
    <t>سابا باشا</t>
  </si>
  <si>
    <t>النزهة الجديدة</t>
  </si>
  <si>
    <t>السوق القديم</t>
  </si>
  <si>
    <t>شبرا الخيمة للمعاملات الإسلامية</t>
  </si>
  <si>
    <t>ميناء الأدبية</t>
  </si>
  <si>
    <t>سنترال المعادي الجديدة</t>
  </si>
  <si>
    <t>شارع قناة السويس</t>
  </si>
  <si>
    <t>إسماعيل رمزي</t>
  </si>
  <si>
    <t>مؤسسة الأهرام</t>
  </si>
  <si>
    <t>ايثيدكو</t>
  </si>
  <si>
    <t>مكرم عبيد</t>
  </si>
  <si>
    <t>كورت يارد</t>
  </si>
  <si>
    <t>برج النيل</t>
  </si>
  <si>
    <t>اوتوستراد المعادي</t>
  </si>
  <si>
    <t>ابراج القاده</t>
  </si>
  <si>
    <t>إميرالد</t>
  </si>
  <si>
    <t>أحمد زوهيل دمنهور</t>
  </si>
  <si>
    <t>سرايات المعادي</t>
  </si>
  <si>
    <t>كامب شيزار</t>
  </si>
  <si>
    <t>ابو زينمة</t>
  </si>
  <si>
    <t>شربين الإسلامي</t>
  </si>
  <si>
    <t>شارع نوال العجوزة</t>
  </si>
  <si>
    <t>المنطقة الصناعية جنوب بورسعيد</t>
  </si>
  <si>
    <t>شرق بورسيعد</t>
  </si>
  <si>
    <t>سندوب</t>
  </si>
  <si>
    <t>كونكورديا بلازا</t>
  </si>
  <si>
    <t>ميراج رزيدينتس</t>
  </si>
  <si>
    <t>شارع 9 المقطم</t>
  </si>
  <si>
    <t>ميناء سفاجه البحري</t>
  </si>
  <si>
    <t>ميامي</t>
  </si>
  <si>
    <t>الحوامدية</t>
  </si>
  <si>
    <t>6 أكتوبر</t>
  </si>
  <si>
    <t>حلوان الإسلامية</t>
  </si>
  <si>
    <t>اهناسيا</t>
  </si>
  <si>
    <t>المدينة</t>
  </si>
  <si>
    <t>ابنوب</t>
  </si>
  <si>
    <t>امون</t>
  </si>
  <si>
    <t>ميدان المسلة</t>
  </si>
  <si>
    <t>شيراتون الغردقة</t>
  </si>
  <si>
    <t>البحر</t>
  </si>
  <si>
    <t>بهجورة</t>
  </si>
  <si>
    <t>قوص للمعاملات الإسلامية</t>
  </si>
  <si>
    <t>مدينة الشلاتين</t>
  </si>
  <si>
    <t>النيل سوهاج</t>
  </si>
  <si>
    <t>إدفو كورنيش النيل</t>
  </si>
  <si>
    <t>أسوان الجديدة</t>
  </si>
  <si>
    <t>حورس</t>
  </si>
  <si>
    <t>حتشيبسوت</t>
  </si>
  <si>
    <t>بنى سويف الجديدة</t>
  </si>
  <si>
    <t>بلاط</t>
  </si>
  <si>
    <t>أصفون</t>
  </si>
  <si>
    <t>الفيروز</t>
  </si>
  <si>
    <t>المطار الجديد-مبني الركاب 3</t>
  </si>
  <si>
    <t>منفذ تأشيرة صالةوصول رقم2م.القاهرة</t>
  </si>
  <si>
    <t>صالة رقم 3 المطار القديم</t>
  </si>
  <si>
    <t>منفذ الشراء والجمرك الجديد</t>
  </si>
  <si>
    <t>مريديان هليوبولس السياحى</t>
  </si>
  <si>
    <t>منفذ تأشيرة صالةوصول رقم1م.القاهرة</t>
  </si>
  <si>
    <t>منفذ شراء صالة وصول رقم1م.القاهرة</t>
  </si>
  <si>
    <t>المطار الجديد-صالة السفر3</t>
  </si>
  <si>
    <t>صالة رقم 4 المطار القديم</t>
  </si>
  <si>
    <t>منفذ تأشيرةصالة وصول الجديدم.القاه</t>
  </si>
  <si>
    <t>وكالة باب 20 جمرك بورسعيد</t>
  </si>
  <si>
    <t>رمسيس هليتون</t>
  </si>
  <si>
    <t>مكتب هلتون رمسيس السياحى</t>
  </si>
  <si>
    <t>مكتب كونراد السياحى</t>
  </si>
  <si>
    <t>مكتب شبرد السياحى</t>
  </si>
  <si>
    <t>هيلتون طابا</t>
  </si>
  <si>
    <t>راديسون ساس طابا</t>
  </si>
  <si>
    <t>ماريوت طابا</t>
  </si>
  <si>
    <t>هيلتون دهب</t>
  </si>
  <si>
    <t>هيلتون نويبع</t>
  </si>
  <si>
    <t>فندق الوكالة</t>
  </si>
  <si>
    <t>موفمبيك طابا</t>
  </si>
  <si>
    <t>مينا هاوس السياحى</t>
  </si>
  <si>
    <t>سوفيتيل الهرم السياحى</t>
  </si>
  <si>
    <t>زوسر السياحى</t>
  </si>
  <si>
    <t>مكتب فندق جراند بيراميدز</t>
  </si>
  <si>
    <t>هلتون دريم السياحى</t>
  </si>
  <si>
    <t>مكتب طابا البرى</t>
  </si>
  <si>
    <t>مكتب فندق سونستا القاهرة</t>
  </si>
  <si>
    <t>مكتب فيرمونت  هليوبوليس السياحى</t>
  </si>
  <si>
    <t>مكتب ميناء الغردقة البحرى</t>
  </si>
  <si>
    <t>شارم كلوب</t>
  </si>
  <si>
    <t>ميناء نويبع البحرى وصول</t>
  </si>
  <si>
    <t>جمرك ميناء السويس</t>
  </si>
  <si>
    <t>مطار العريش الدولى</t>
  </si>
  <si>
    <t>منفذ رفح البرى</t>
  </si>
  <si>
    <t>مطار الاقصر الدولى</t>
  </si>
  <si>
    <t>فندق بيراميدز بارك</t>
  </si>
  <si>
    <t>فندق فلسطين</t>
  </si>
  <si>
    <t>فندق ميريديان المطار</t>
  </si>
  <si>
    <t>الغردقه سنتر السياحى</t>
  </si>
  <si>
    <t>منتجع هلتون الغردقه</t>
  </si>
  <si>
    <t>رجبنا هلنان الغردقه</t>
  </si>
  <si>
    <t>شركة السكر</t>
  </si>
  <si>
    <t>نوباريه</t>
  </si>
  <si>
    <t>الشركة</t>
  </si>
  <si>
    <t>الكمية</t>
  </si>
  <si>
    <t>الخصم 1%</t>
  </si>
  <si>
    <t>مكان الشحن</t>
  </si>
  <si>
    <t>النوباريه</t>
  </si>
  <si>
    <t>تفويض</t>
  </si>
  <si>
    <t>بكمية</t>
  </si>
  <si>
    <t>تاريخ التفويض</t>
  </si>
  <si>
    <t>محمود وصبرى ابوطويله</t>
  </si>
  <si>
    <t>تحويل من</t>
  </si>
  <si>
    <t>البنك الاهلى مدين</t>
  </si>
  <si>
    <t>751931519</t>
  </si>
  <si>
    <t>1 جنبواى	ايتاى البارود	البحيره مركز ايتاى البارود البحيرة</t>
  </si>
  <si>
    <t>724234799</t>
  </si>
  <si>
    <t>0  قريه قبريط مركز فوه مركز فوه كفر الشيخ</t>
  </si>
  <si>
    <t>758195664</t>
  </si>
  <si>
    <t>1 1 مركز فرشوط قنا</t>
  </si>
  <si>
    <t>640883583</t>
  </si>
  <si>
    <t>0  شارع الجمهوريه دراو مركز كوم أمبــو اسوان</t>
  </si>
  <si>
    <t>274049910</t>
  </si>
  <si>
    <t>1 0 / 00000 جرجا المشتل ش الشيخ سلمان الفارسي قسم جرجا سوهاج</t>
  </si>
  <si>
    <t>271803983</t>
  </si>
  <si>
    <t>1 1 شارع  الرياح بجوار فرن اميره بجوار البنك مركز المنزلة, الدقهلية, EG مركز المنزلة, الدقهلية, EG مركز المنزلة الدقهلية</t>
  </si>
  <si>
    <t>390941247</t>
  </si>
  <si>
    <t>1 شارع عثمان بن عفان قسم أول العريش قسم أول العريش, شمال سيناء, EG قسم أول العريش شمال سيناء</t>
  </si>
  <si>
    <t>482212756</t>
  </si>
  <si>
    <t>1 فاقوس كفر شاويش اول شارع السوق مركز فاقوس الشرقية</t>
  </si>
  <si>
    <t>728265729</t>
  </si>
  <si>
    <t>1 شارع الجمهوريه مركز الابراهيمية الشرقية</t>
  </si>
  <si>
    <t>378860348</t>
  </si>
  <si>
    <t>0 ش النهضه الحوامديه قسم الحوامدية الجيزه</t>
  </si>
  <si>
    <t>636288048</t>
  </si>
  <si>
    <t>625376595</t>
  </si>
  <si>
    <t>1 السمطا بجوار مسجد الحرب البلينا مركز البلينا سوهاج</t>
  </si>
  <si>
    <t>440411696</t>
  </si>
  <si>
    <t>1 1 قسم قــنا قنا</t>
  </si>
  <si>
    <t>533443415</t>
  </si>
  <si>
    <t>11  ش عمربن الخطاب من الجمهوريه من محمدنجيب المرج قسم المرج القاهرة</t>
  </si>
  <si>
    <t>611323923</t>
  </si>
  <si>
    <t>0  ه شارع الشهاوي جديله  قسم ثانى لمنصورة الدقهلية</t>
  </si>
  <si>
    <t>366554220</t>
  </si>
  <si>
    <t>1  فرشوط طريق القبيبه مركز فرشوط قنا</t>
  </si>
  <si>
    <t>728651688</t>
  </si>
  <si>
    <t>1 1 مركز أبو المطامير البحيرة</t>
  </si>
  <si>
    <t>331643847</t>
  </si>
  <si>
    <t>1 مركز أبو كبير مركز أبو كبير الشرقية</t>
  </si>
  <si>
    <t>493857346</t>
  </si>
  <si>
    <t>703633813</t>
  </si>
  <si>
    <t>0 0 / 1115   المنطقة الصناعية الثانية قطعة9 بلوك35 برج العرب قسم برج العرب الاسكندرية</t>
  </si>
  <si>
    <t>286759136</t>
  </si>
  <si>
    <t>1 1 مركز البلينا سوهاج</t>
  </si>
  <si>
    <t>509116159</t>
  </si>
  <si>
    <t>0 مساكن االجمهوريه بلوك107 مدخل3 محل1مدينه السلام قسم أول السلام القاهرة</t>
  </si>
  <si>
    <t>757362494</t>
  </si>
  <si>
    <t>5 ش مسجد الرحمن من خالد بن الوليد مدينه نصر القاهره قسم اول مدينة نصر القاهرة</t>
  </si>
  <si>
    <t>525580174</t>
  </si>
  <si>
    <t>1 عزبه رزنه قسم أول الزقازيق الشرقية</t>
  </si>
  <si>
    <t>701937564</t>
  </si>
  <si>
    <t>0 منتجع النخيل بجوار اكاديميه الشرطه القاهره الجديده قسم التجمع الأول ( ثان القاهرة الجديدة ) القاهرة</t>
  </si>
  <si>
    <t>726507377</t>
  </si>
  <si>
    <t>1 دسوق ثاني حى الشريف  مركز دسوق, كفر الشيخ, EG قسم دسوق, كفر الشيخ, EG قسم دسوق كفر الشيخ</t>
  </si>
  <si>
    <t>709696116</t>
  </si>
  <si>
    <t>1 0 / 00000 الشارع الوسطاني دراو اسوان مركز أســـوان اسوان</t>
  </si>
  <si>
    <t>204938252</t>
  </si>
  <si>
    <t>0 المنطقه الصناعيه سوهاج حي الكوثر مركز سوهاج سوهاج</t>
  </si>
  <si>
    <t>411715275</t>
  </si>
  <si>
    <t>1 ابار الوقف اخميم سوهاج مركز أخميم سوهاج</t>
  </si>
  <si>
    <t>735555044</t>
  </si>
  <si>
    <t>10 10ش هشام ارض الشركه - المطريه قسم المطرية القاهرة</t>
  </si>
  <si>
    <t>498926508</t>
  </si>
  <si>
    <t>0  البيلوق -اجا  مركز أجا الدقهلية</t>
  </si>
  <si>
    <t>631104518</t>
  </si>
  <si>
    <t>0  ترعه القاصد طريق الملاحه حوض الجزيره القبلي مركز طنطا الغربية</t>
  </si>
  <si>
    <t>589094459</t>
  </si>
  <si>
    <t>0 ش الزهور خلف المحكمه م بلقاس مركز بلقاس الدقهلية</t>
  </si>
  <si>
    <t>278505325</t>
  </si>
  <si>
    <t>0 دروه اشمون مركز أشمون المنوفية</t>
  </si>
  <si>
    <t>379485419</t>
  </si>
  <si>
    <t>125 ق  المنطقه الصناعيه ال100 فدان مدينه بدر قسم بدر القاهرة</t>
  </si>
  <si>
    <t>323781144</t>
  </si>
  <si>
    <t>1 0 / المريس مركز القرنه م الاقصر مركز الأقصر الأقصــــر</t>
  </si>
  <si>
    <t>616164653</t>
  </si>
  <si>
    <t>5 0 / 00000 عماره5 حدائق العبور مرحله اولي صلاح سالم مصر الجديده قسم اول مدينة نصر القاهرة</t>
  </si>
  <si>
    <t>671915835</t>
  </si>
  <si>
    <t>570027942</t>
  </si>
  <si>
    <t>1 مركز أبو حمص مركز أبو حمص البحيرة</t>
  </si>
  <si>
    <t>640581625</t>
  </si>
  <si>
    <t>1 حي السلام عقار رقم 1 مركز منفلوط أسيوط</t>
  </si>
  <si>
    <t>300314604</t>
  </si>
  <si>
    <t>2  ش الشهيد زكريا عمرانيه قسم  العمرانية الجيزه</t>
  </si>
  <si>
    <t>289187117</t>
  </si>
  <si>
    <t>1 عزبه الاقرع مركز الدلنجات البحيرة</t>
  </si>
  <si>
    <t>711947643</t>
  </si>
  <si>
    <t>1 الكرنك القديم قسم الأقصــــر الأقصــــر</t>
  </si>
  <si>
    <t>264452623</t>
  </si>
  <si>
    <t>3 شقه 2  شارع 270 المعادي الجديده قسم المعادى القاهرة</t>
  </si>
  <si>
    <t>206031475</t>
  </si>
  <si>
    <t>1 1 مركز قوص قنا</t>
  </si>
  <si>
    <t>411752448</t>
  </si>
  <si>
    <t>1 0 / .0     شارع القارح  /منوف .0 مركز منوف المنوفية</t>
  </si>
  <si>
    <t>203209419</t>
  </si>
  <si>
    <t>1 0 / 5 ش بركه الحاج حوض عبدالسلام المرج قسم أول السلام القاهرة</t>
  </si>
  <si>
    <t>0   قوص شارع التحرير 0 مركز قوص قنا</t>
  </si>
  <si>
    <t>310780160</t>
  </si>
  <si>
    <t>0 جنبواي ايتاي البارود مركز ايتاى البارود البحيرة</t>
  </si>
  <si>
    <t>533466059</t>
  </si>
  <si>
    <t>1 1 مركز إسنا الأقصــــر</t>
  </si>
  <si>
    <t>403630053</t>
  </si>
  <si>
    <t>1 شبرا ارض نصره مركز دمنهور البحيرة</t>
  </si>
  <si>
    <t>366479598</t>
  </si>
  <si>
    <t>754672514</t>
  </si>
  <si>
    <t>1  ابا البلد مركز مغاغه المنيا  مركز مغاغة المنيا</t>
  </si>
  <si>
    <t>204956218</t>
  </si>
  <si>
    <t>0   المنطقة الصناعية الاولى حي الكوثر سوهاج  قسم اول سوهاج سوهاج</t>
  </si>
  <si>
    <t>643669094</t>
  </si>
  <si>
    <t>1 .طريق قناطر كفربولين  مركز كوم حمادة البحيرة</t>
  </si>
  <si>
    <t>403691052</t>
  </si>
  <si>
    <t>1 شارع البسيوني من ش المعهد الديني قسم دمنهور البحيرة</t>
  </si>
  <si>
    <t>463479203</t>
  </si>
  <si>
    <t>0 عزبه مهدي عرب ابوالغيط م القناطر الخيريه مركز القناطر الخيرية القليوبية</t>
  </si>
  <si>
    <t>376987340</t>
  </si>
  <si>
    <t>1 1 مركز دمنهور البحيرة</t>
  </si>
  <si>
    <t>679582843</t>
  </si>
  <si>
    <t>1 0 / 0 البتانون مركز شبين الكوم قسم  شبين الكوم المنوفية</t>
  </si>
  <si>
    <t>619248416</t>
  </si>
  <si>
    <t>0  الملهطانى - الشوكة -بملك/ ياسمين عبدالشافى بريك عبدالجواد - مركز دمنهور - البحيرة مركز دمنهور البحيرة</t>
  </si>
  <si>
    <t>637802306</t>
  </si>
  <si>
    <t>1 1 مركز القوصية أسيوط</t>
  </si>
  <si>
    <t>366562088</t>
  </si>
  <si>
    <t>369748042</t>
  </si>
  <si>
    <t>14  ش ابوالحسن مساكن التمليك المطريه قسم المطرية القاهرة</t>
  </si>
  <si>
    <t>440697352</t>
  </si>
  <si>
    <t>1 1 قسم ثان أسيوط أسيوط</t>
  </si>
  <si>
    <t>535221045</t>
  </si>
  <si>
    <t>1 عزبه ابو حسين مركز أبو كبير الشرقية</t>
  </si>
  <si>
    <t>63625   بندر قنا الشئون بجوار شرطه الكهرباء قسم قــنا قنا</t>
  </si>
  <si>
    <t>450305694</t>
  </si>
  <si>
    <t>38 ش الخليج المصري حدائق القبه القاهره قسم حدائق القبة القاهرة</t>
  </si>
  <si>
    <t>755225015</t>
  </si>
  <si>
    <t>1 الرياض مركز الرياض كفر الشيخ</t>
  </si>
  <si>
    <t>536041164</t>
  </si>
  <si>
    <t>1 1 مركز ديروط أسيوط</t>
  </si>
  <si>
    <t>313665478</t>
  </si>
  <si>
    <t>0  السقاله خلف فرق الامن الغردقه البحر الاحمر قسم أول الغــردقة البحر الأحمـــر</t>
  </si>
  <si>
    <t>491873204</t>
  </si>
  <si>
    <t>757397123</t>
  </si>
  <si>
    <t>552277533</t>
  </si>
  <si>
    <t>0 مدخل عزبه شعير مركز دمنهور مركز دمنهور البحيرة</t>
  </si>
  <si>
    <t>487153979</t>
  </si>
  <si>
    <t>170 ش الكازينوهات جزيره الشعير القناطر الخيريه مركز القناطر الخيرية القليوبية</t>
  </si>
  <si>
    <t>684379589</t>
  </si>
  <si>
    <t>367187639</t>
  </si>
  <si>
    <t>19     شارع احمد صالح  شارع راتب  شبرا  الساحل قسم الساحل القاهرة</t>
  </si>
  <si>
    <t>636095452</t>
  </si>
  <si>
    <t>1 1 مركز المنشأة سوهاج</t>
  </si>
  <si>
    <t>254682383</t>
  </si>
  <si>
    <t>0 عزبه ابوفرج كفر الاربعين بنها القليوبيه مركز بنها القليوبية</t>
  </si>
  <si>
    <t>604385269</t>
  </si>
  <si>
    <t>1 NA, شارع حلقة السمك, مركز أبو حمص, البحيرة, EG مركز أبو حمص البحيرة</t>
  </si>
  <si>
    <t>729159965</t>
  </si>
  <si>
    <t>0 شارع ابناء الغربية - الطالبية -الهرم- الجيزة قسم الأهرام الجيزه</t>
  </si>
  <si>
    <t>584723512</t>
  </si>
  <si>
    <t>26 الهواري امتداد النادي بركه الحاج المرج قسم المرج القاهرة</t>
  </si>
  <si>
    <t>533368014</t>
  </si>
  <si>
    <t>752251872</t>
  </si>
  <si>
    <t>32     شياخه عين شمس الشرقيه قسم عين شمس ابو سريع الغباشي قسم عين شمس القاهرة</t>
  </si>
  <si>
    <t>482147954</t>
  </si>
  <si>
    <t>1 1 مركز جرجا سوهاج</t>
  </si>
  <si>
    <t>752587331</t>
  </si>
  <si>
    <t>1 1 ش سمير فرج جزيره محمد الوراق قسم الوراق, الجيزه, EG قسم الوراق, الجيزه, EG قسم الوراق الجيزه</t>
  </si>
  <si>
    <t>411738992</t>
  </si>
  <si>
    <t>261967592</t>
  </si>
  <si>
    <t>0 شارع متفرع من طريق ابو المطامير -دمنهور حوش عيسى بحيره مركز حوش عيسى البحيرة</t>
  </si>
  <si>
    <t>204958393</t>
  </si>
  <si>
    <t>1 1 قسم الأقصــــر الأقصــــر</t>
  </si>
  <si>
    <t>300616635</t>
  </si>
  <si>
    <t>0 0 / 1115   ميت غمر- شارع عبد المغني  خلف مجمع المحاكم  مركز ميت غمر الدقهلية</t>
  </si>
  <si>
    <t>654819432</t>
  </si>
  <si>
    <t>725741422</t>
  </si>
  <si>
    <t>1 0 / ش احمد ماهر المحموديه بحيره مركز المحمودية البحيرة</t>
  </si>
  <si>
    <t>508713684</t>
  </si>
  <si>
    <t xml:space="preserve"> 27  ش 27حمدي محمد عبدالعال المرج القاهره قسم المرج القاهرة</t>
  </si>
  <si>
    <t>754289931</t>
  </si>
  <si>
    <t>0  شارع الميدان منشاه عباس سيدي سالم مركز سيدى سالم كفر الشيخ</t>
  </si>
  <si>
    <t>100220029</t>
  </si>
  <si>
    <t>1 ش احمد عامر تقسيم السوده مركز المنزلة, الدقهلية, EG مركز المنزلة, الدقهلية, EG مركز المنزلة, الدقهلية, EG مركز المنزلة الدقهلية</t>
  </si>
  <si>
    <t>308382420</t>
  </si>
  <si>
    <t>1 دمنهور قسم دمنهور البحيرة</t>
  </si>
  <si>
    <t>552414166</t>
  </si>
  <si>
    <t>0 دروه م اشمون منوفيه مركز أشمون المنوفية</t>
  </si>
  <si>
    <t>645250333</t>
  </si>
  <si>
    <t>0 الاقصر ش. متفرع من ش. صلاح سالم/  تعبئة مواد غذائية  قسم الأقصــــر الأقصــــر</t>
  </si>
  <si>
    <t>411961969</t>
  </si>
  <si>
    <t>1 شارع عبدالمنعم رياض مركز المنزلة الدقهلية</t>
  </si>
  <si>
    <t>533587182</t>
  </si>
  <si>
    <t>عقار رقم 88  شارع صدقي مركز طنطا الغربية</t>
  </si>
  <si>
    <t>713686499</t>
  </si>
  <si>
    <t>707171725</t>
  </si>
  <si>
    <t>0 منقباد م اسيوط مركز أسيوط أسيوط</t>
  </si>
  <si>
    <t>559918585</t>
  </si>
  <si>
    <t>0 طريق القناطر البرادعه بملك عبد العزيز احمد رجب  القناطر الخيرية مركز القناطر الخيرية القليوبية</t>
  </si>
  <si>
    <t>339789689</t>
  </si>
  <si>
    <t>1 ش - الحزب الوطني - كوم حمادة البحيرة مركز كوم حمادة البحيرة</t>
  </si>
  <si>
    <t>603366317</t>
  </si>
  <si>
    <t>1 مستناد مركز شبرا خيت البحيرة</t>
  </si>
  <si>
    <t>647552353</t>
  </si>
  <si>
    <t>1 0 / 00015 ش النصر سوهاج ثان ثان سوهاج - ثان سوهاج - سوهاج قسم ثان سوهاج سوهاج</t>
  </si>
  <si>
    <t>757066259</t>
  </si>
  <si>
    <t>1 1 بيدف العياط مركز العياط, الجيزه, EG مركز العياط الجيزه</t>
  </si>
  <si>
    <t>762090847</t>
  </si>
  <si>
    <t>1 0 / 00003 ش الجيش بجوار لهاليبو طنطا ثان الغربيه مركز طنطا الغربية</t>
  </si>
  <si>
    <t>587162112</t>
  </si>
  <si>
    <t>1 قرطاس بجوار السوق العمومى مركز الدلنجات البحيرة</t>
  </si>
  <si>
    <t>432909613</t>
  </si>
  <si>
    <t>1 1 قسم ثان سوهاج سوهاج</t>
  </si>
  <si>
    <t>758276699</t>
  </si>
  <si>
    <t>654949530</t>
  </si>
  <si>
    <t>1 1 قسم جرجا سوهاج</t>
  </si>
  <si>
    <t>596055013</t>
  </si>
  <si>
    <t>0 ش السباعي من ش العجيزي طنطا مركز طنطا الغربية</t>
  </si>
  <si>
    <t>540366838</t>
  </si>
  <si>
    <t>1 1 مركز الزقازيق الشرقية</t>
  </si>
  <si>
    <t>235155705</t>
  </si>
  <si>
    <t>0   ش مسجد المعز كفرالمنصورة-المنيا  قسم أول  المنيا المنيا</t>
  </si>
  <si>
    <t>303465026</t>
  </si>
  <si>
    <t>0 / 00  الشوكة-مركز دمنهور-بحيرة  مركز دمنهور البحيرة</t>
  </si>
  <si>
    <t>555412784</t>
  </si>
  <si>
    <t>1 ابو ياده 	دسوق	كفر الشيخ قسم دسوق كفر الشيخ</t>
  </si>
  <si>
    <t>210052627</t>
  </si>
  <si>
    <t>0 طنطا ش البورصة عمارة الكرنك مول الدور الاول علوي  مركز طنطا الغربية</t>
  </si>
  <si>
    <t>589782002</t>
  </si>
  <si>
    <t>na na قسم أول المنصورة الدقهلية</t>
  </si>
  <si>
    <t>393840050</t>
  </si>
  <si>
    <t>1 0 / 1115   ش احمد شوقى - كوم حماده - البحيره مركز كوم حمادة البحيرة</t>
  </si>
  <si>
    <t>662363124</t>
  </si>
  <si>
    <t>464738326</t>
  </si>
  <si>
    <t>00  الكوامل بحري 0 مركز سوهاج مركز سوهاج سوهاج</t>
  </si>
  <si>
    <t>753612518</t>
  </si>
  <si>
    <t>2 شارع الشافعي من شارع الهرم جيزه قسم الأهرام الجيزه</t>
  </si>
  <si>
    <t>403265479</t>
  </si>
  <si>
    <t>0 دمنهور شارع شبرا مركز دمنهور البحيرة</t>
  </si>
  <si>
    <t>381285995</t>
  </si>
  <si>
    <t>1 1 قسم ملوى المنيا</t>
  </si>
  <si>
    <t>479149089</t>
  </si>
  <si>
    <t>0      قسم رابع- شارع فكرى زاهر بجوار الجمعيه الاستهلاكيه ملك والده -دمياط مركز دمياط دمياط</t>
  </si>
  <si>
    <t>باسم</t>
  </si>
  <si>
    <t>المصريه للصناعات الغذائيه الحديثه هني ويل</t>
  </si>
  <si>
    <t>0
رمضان ق 8 ، 9 / 2 منطقه الصناعيه ايه 2 العاشر من 
قسم أول مدينة العاشر من رمضان, الشرقية, EG</t>
  </si>
  <si>
    <t>الاوربيه المشتركه للصناعات الغذائيه كيكر</t>
  </si>
  <si>
    <t>13
ش الجنزوري الظاهر القاهره
قسم الظاهر, القاهرة, EG, 4330302</t>
  </si>
  <si>
    <t>قيمة الخصم</t>
  </si>
  <si>
    <t>نيل</t>
  </si>
  <si>
    <t>اجمالى المدفوع</t>
  </si>
  <si>
    <t>المتحده</t>
  </si>
  <si>
    <t>العين السخنه</t>
  </si>
  <si>
    <t>اجمالى شركة السكر</t>
  </si>
  <si>
    <t>اجمالى النوباريه</t>
  </si>
  <si>
    <t>اجمالى  المتحده</t>
  </si>
  <si>
    <t>البدر</t>
  </si>
  <si>
    <t>النيل</t>
  </si>
  <si>
    <t>اجمالى  البدر</t>
  </si>
  <si>
    <t>محمد مصطفى</t>
  </si>
  <si>
    <t>صافولا</t>
  </si>
  <si>
    <t>مصنع عمان لتعبئة المواد الغذائيه</t>
  </si>
  <si>
    <t xml:space="preserve">جمصه المنطقة الصناعية </t>
  </si>
  <si>
    <t>مشتريات</t>
  </si>
  <si>
    <t>مبيعات</t>
  </si>
  <si>
    <t>الباقى</t>
  </si>
  <si>
    <t>محمد مصطفى فتحي على عامر</t>
  </si>
  <si>
    <t>محمد طارق صبيح محمد صبيح</t>
  </si>
  <si>
    <t>اجمالى  الدلتا</t>
  </si>
  <si>
    <t>الدلتا</t>
  </si>
  <si>
    <t>ياسر</t>
  </si>
  <si>
    <t>البنك الاهلى مدين+مصر</t>
  </si>
  <si>
    <t>دلتا</t>
  </si>
  <si>
    <t>غنيم لتعبئة وتغليف المواد الغذائيه</t>
  </si>
  <si>
    <t>ش النوباريه حوش عيسي أبو المطامير</t>
  </si>
  <si>
    <t>رقم الفاتوره</t>
  </si>
  <si>
    <t>يحي عبدالباقى</t>
  </si>
  <si>
    <t>احمد محمد رزق</t>
  </si>
  <si>
    <t>على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</si>
</sst>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_(* #,##0.0_);_(* \(#,##0.0\);_(* &quot;-&quot;?_);_(@_)"/>
    <numFmt numFmtId="166" formatCode="_(* #,##0_);_(* \(#,##0\);_(* &quot;-&quot;??_);_(@_)"/>
  </numFmts>
  <fonts count="28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6"/>
      <color theme="1"/>
      <name val="Cairo"/>
    </font>
    <font>
      <sz val="9"/>
      <color rgb="FF605E5C"/>
      <name val="Tahoma"/>
      <family val="2"/>
    </font>
    <font>
      <b/>
      <sz val="20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48"/>
      <color rgb="FFFF0000"/>
      <name val="Calibri"/>
      <family val="2"/>
      <scheme val="minor"/>
    </font>
    <font>
      <b/>
      <sz val="12"/>
      <color theme="1"/>
      <name val="Cairo"/>
    </font>
    <font>
      <b/>
      <sz val="28"/>
      <color theme="1"/>
      <name val="Calibri"/>
      <family val="2"/>
      <scheme val="minor"/>
    </font>
    <font>
      <sz val="12"/>
      <color theme="1"/>
      <name val="Cairo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charset val="178"/>
      <scheme val="minor"/>
    </font>
    <font>
      <sz val="14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sz val="11"/>
      <color rgb="FF757575"/>
      <name val="Calibri"/>
      <family val="2"/>
      <scheme val="minor"/>
    </font>
    <font>
      <sz val="14"/>
      <color rgb="FF000000"/>
      <name val="Times New Roman"/>
      <family val="1"/>
    </font>
    <font>
      <sz val="11"/>
      <color rgb="FF757575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scheme val="minor"/>
    </font>
    <font>
      <sz val="14"/>
      <color theme="1"/>
      <name val="Calibri"/>
      <scheme val="minor"/>
    </font>
    <font>
      <b/>
      <sz val="16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6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142">
    <xf numFmtId="0" fontId="0" fillId="0" borderId="0" xfId="0"/>
    <xf numFmtId="0" fontId="0" fillId="0" borderId="1" xfId="0" applyBorder="1" applyAlignment="1">
      <alignment horizontal="center"/>
    </xf>
    <xf numFmtId="49" fontId="0" fillId="0" borderId="0" xfId="0" applyNumberFormat="1"/>
    <xf numFmtId="0" fontId="0" fillId="2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/>
    <xf numFmtId="0" fontId="0" fillId="0" borderId="2" xfId="0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0" fillId="8" borderId="0" xfId="0" applyFont="1" applyFill="1" applyAlignment="1">
      <alignment horizontal="right" vertical="center" readingOrder="2"/>
    </xf>
    <xf numFmtId="0" fontId="0" fillId="8" borderId="0" xfId="0" applyFill="1"/>
    <xf numFmtId="0" fontId="12" fillId="8" borderId="0" xfId="0" applyFont="1" applyFill="1" applyAlignment="1">
      <alignment horizontal="right" vertical="center" readingOrder="2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14" fontId="0" fillId="0" borderId="17" xfId="0" applyNumberForma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8" xfId="0" applyBorder="1"/>
    <xf numFmtId="164" fontId="14" fillId="0" borderId="0" xfId="1" applyNumberFormat="1" applyFont="1" applyAlignment="1">
      <alignment horizontal="center"/>
    </xf>
    <xf numFmtId="164" fontId="15" fillId="7" borderId="0" xfId="1" applyNumberFormat="1" applyFont="1" applyFill="1" applyAlignment="1">
      <alignment horizontal="center" wrapText="1"/>
    </xf>
    <xf numFmtId="0" fontId="0" fillId="7" borderId="0" xfId="0" applyFill="1"/>
    <xf numFmtId="165" fontId="0" fillId="0" borderId="0" xfId="0" applyNumberFormat="1"/>
    <xf numFmtId="0" fontId="14" fillId="9" borderId="0" xfId="0" applyFont="1" applyFill="1" applyAlignment="1">
      <alignment horizontal="center"/>
    </xf>
    <xf numFmtId="14" fontId="14" fillId="9" borderId="0" xfId="0" applyNumberFormat="1" applyFont="1" applyFill="1" applyAlignment="1">
      <alignment horizontal="center"/>
    </xf>
    <xf numFmtId="0" fontId="13" fillId="0" borderId="17" xfId="0" applyFont="1" applyBorder="1" applyAlignment="1">
      <alignment horizontal="center"/>
    </xf>
    <xf numFmtId="164" fontId="17" fillId="0" borderId="3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13" fillId="0" borderId="0" xfId="0" applyFont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19" fillId="10" borderId="19" xfId="0" applyFont="1" applyFill="1" applyBorder="1" applyAlignment="1">
      <alignment horizontal="right" wrapText="1" readingOrder="2"/>
    </xf>
    <xf numFmtId="0" fontId="20" fillId="0" borderId="0" xfId="0" applyFont="1" applyAlignment="1">
      <alignment vertical="center" wrapText="1"/>
    </xf>
    <xf numFmtId="0" fontId="16" fillId="0" borderId="0" xfId="2" applyAlignment="1">
      <alignment vertical="center" wrapText="1"/>
    </xf>
    <xf numFmtId="0" fontId="21" fillId="10" borderId="19" xfId="0" applyFont="1" applyFill="1" applyBorder="1" applyAlignment="1">
      <alignment horizontal="right" wrapText="1" readingOrder="2"/>
    </xf>
    <xf numFmtId="0" fontId="0" fillId="0" borderId="10" xfId="0" applyBorder="1"/>
    <xf numFmtId="0" fontId="0" fillId="0" borderId="11" xfId="0" applyBorder="1"/>
    <xf numFmtId="0" fontId="0" fillId="0" borderId="8" xfId="0" applyBorder="1"/>
    <xf numFmtId="14" fontId="23" fillId="0" borderId="14" xfId="0" applyNumberFormat="1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0" fontId="23" fillId="0" borderId="17" xfId="0" applyFont="1" applyBorder="1" applyAlignment="1">
      <alignment horizontal="center"/>
    </xf>
    <xf numFmtId="0" fontId="23" fillId="0" borderId="11" xfId="0" applyFont="1" applyBorder="1" applyAlignment="1">
      <alignment horizontal="center"/>
    </xf>
    <xf numFmtId="14" fontId="23" fillId="0" borderId="11" xfId="0" applyNumberFormat="1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24" fillId="0" borderId="17" xfId="0" applyFont="1" applyBorder="1" applyAlignment="1">
      <alignment horizontal="center"/>
    </xf>
    <xf numFmtId="14" fontId="23" fillId="0" borderId="1" xfId="0" applyNumberFormat="1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0" borderId="11" xfId="0" applyFont="1" applyBorder="1" applyAlignment="1">
      <alignment horizontal="center"/>
    </xf>
    <xf numFmtId="9" fontId="23" fillId="0" borderId="1" xfId="0" applyNumberFormat="1" applyFont="1" applyBorder="1" applyAlignment="1">
      <alignment horizontal="center"/>
    </xf>
    <xf numFmtId="0" fontId="0" fillId="0" borderId="0" xfId="0" applyAlignment="1"/>
    <xf numFmtId="0" fontId="0" fillId="8" borderId="14" xfId="0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7" borderId="14" xfId="0" applyFill="1" applyBorder="1" applyAlignment="1">
      <alignment horizontal="center"/>
    </xf>
    <xf numFmtId="166" fontId="0" fillId="0" borderId="8" xfId="3" applyNumberFormat="1" applyFont="1" applyBorder="1"/>
    <xf numFmtId="166" fontId="23" fillId="0" borderId="1" xfId="3" applyNumberFormat="1" applyFont="1" applyBorder="1" applyAlignment="1">
      <alignment horizontal="center"/>
    </xf>
    <xf numFmtId="166" fontId="23" fillId="0" borderId="15" xfId="3" applyNumberFormat="1" applyFont="1" applyBorder="1" applyAlignment="1">
      <alignment horizontal="center"/>
    </xf>
    <xf numFmtId="166" fontId="23" fillId="0" borderId="3" xfId="3" applyNumberFormat="1" applyFont="1" applyBorder="1" applyAlignment="1">
      <alignment horizontal="center"/>
    </xf>
    <xf numFmtId="166" fontId="0" fillId="0" borderId="0" xfId="3" applyNumberFormat="1" applyFont="1"/>
    <xf numFmtId="9" fontId="23" fillId="0" borderId="17" xfId="0" applyNumberFormat="1" applyFont="1" applyBorder="1" applyAlignment="1">
      <alignment horizontal="center"/>
    </xf>
    <xf numFmtId="0" fontId="25" fillId="0" borderId="17" xfId="0" applyFont="1" applyBorder="1" applyAlignment="1">
      <alignment horizontal="center"/>
    </xf>
    <xf numFmtId="164" fontId="26" fillId="0" borderId="3" xfId="0" applyNumberFormat="1" applyFont="1" applyBorder="1" applyAlignment="1">
      <alignment horizontal="center"/>
    </xf>
    <xf numFmtId="0" fontId="23" fillId="7" borderId="1" xfId="0" applyFont="1" applyFill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166" fontId="23" fillId="0" borderId="8" xfId="3" applyNumberFormat="1" applyFont="1" applyBorder="1" applyAlignment="1">
      <alignment horizontal="center"/>
    </xf>
    <xf numFmtId="14" fontId="23" fillId="0" borderId="5" xfId="0" applyNumberFormat="1" applyFont="1" applyBorder="1" applyAlignment="1">
      <alignment horizontal="center"/>
    </xf>
    <xf numFmtId="14" fontId="23" fillId="0" borderId="17" xfId="0" applyNumberFormat="1" applyFont="1" applyBorder="1" applyAlignment="1">
      <alignment horizontal="center"/>
    </xf>
    <xf numFmtId="1" fontId="23" fillId="0" borderId="17" xfId="0" applyNumberFormat="1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13" fillId="11" borderId="20" xfId="0" applyFont="1" applyFill="1" applyBorder="1" applyAlignment="1">
      <alignment horizontal="center"/>
    </xf>
    <xf numFmtId="0" fontId="13" fillId="11" borderId="21" xfId="0" applyFont="1" applyFill="1" applyBorder="1" applyAlignment="1">
      <alignment horizontal="center"/>
    </xf>
    <xf numFmtId="0" fontId="13" fillId="11" borderId="22" xfId="0" applyFont="1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14" fontId="0" fillId="0" borderId="17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14" fontId="1" fillId="0" borderId="14" xfId="0" applyNumberFormat="1" applyFont="1" applyBorder="1" applyAlignment="1">
      <alignment horizontal="center"/>
    </xf>
    <xf numFmtId="166" fontId="23" fillId="0" borderId="6" xfId="3" applyNumberFormat="1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3" fillId="0" borderId="1" xfId="0" applyFont="1" applyBorder="1" applyAlignment="1"/>
    <xf numFmtId="0" fontId="13" fillId="0" borderId="1" xfId="0" applyFont="1" applyBorder="1" applyAlignment="1">
      <alignment horizontal="center"/>
    </xf>
    <xf numFmtId="0" fontId="23" fillId="12" borderId="17" xfId="0" applyFont="1" applyFill="1" applyBorder="1" applyAlignment="1">
      <alignment horizontal="center"/>
    </xf>
    <xf numFmtId="0" fontId="23" fillId="12" borderId="1" xfId="0" applyFont="1" applyFill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17" xfId="0" applyFont="1" applyBorder="1" applyAlignment="1">
      <alignment horizontal="center"/>
    </xf>
    <xf numFmtId="166" fontId="27" fillId="0" borderId="17" xfId="0" applyNumberFormat="1" applyFont="1" applyBorder="1" applyAlignment="1">
      <alignment horizontal="center"/>
    </xf>
    <xf numFmtId="0" fontId="27" fillId="0" borderId="3" xfId="0" applyNumberFormat="1" applyFont="1" applyBorder="1" applyAlignment="1">
      <alignment horizontal="center"/>
    </xf>
    <xf numFmtId="166" fontId="27" fillId="0" borderId="3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" fillId="7" borderId="15" xfId="0" applyFont="1" applyFill="1" applyBorder="1" applyAlignment="1">
      <alignment horizontal="center"/>
    </xf>
    <xf numFmtId="0" fontId="11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/>
    </xf>
    <xf numFmtId="14" fontId="22" fillId="8" borderId="0" xfId="0" applyNumberFormat="1" applyFont="1" applyFill="1" applyAlignment="1">
      <alignment horizontal="right"/>
    </xf>
    <xf numFmtId="0" fontId="22" fillId="8" borderId="0" xfId="0" applyFont="1" applyFill="1" applyAlignment="1">
      <alignment horizontal="right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6" borderId="0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</cellXfs>
  <cellStyles count="4">
    <cellStyle name="Comma" xfId="3" builtinId="3"/>
    <cellStyle name="Comma 2" xfId="1"/>
    <cellStyle name="Hyperlink" xfId="2" builtinId="8"/>
    <cellStyle name="Normal" xfId="0" builtinId="0"/>
  </cellStyles>
  <dxfs count="208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166" formatCode="_(* #,##0_);_(* \(#,##0\);_(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166" formatCode="_(* #,##0_);_(* \(#,##0\);_(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_(* #,##0.0_);_(* \(#,##0.0\);_(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_(* #,##0.0_);_(* \(#,##0.0\);_(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_(* #,##0.0_);_(* \(#,##0.0\);_(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 outline="0">
        <left/>
        <right/>
        <top style="thin">
          <color rgb="FF000000"/>
        </top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_(* #,##0.0_);_(* \(#,##0.0\);_(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m/d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/>
        <right/>
        <top style="thin">
          <color rgb="FF000000"/>
        </top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_(* #,##0.0_);_(* \(#,##0.0\);_(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m/d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yyyy/mm/d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yyyy/mm/d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/>
        <right/>
        <top style="thin">
          <color rgb="FF000000"/>
        </top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_(* #,##0.0_);_(* \(#,##0.0\);_(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m/d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yyyy/mm/d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166" formatCode="_(* #,##0_);_(* \(#,##0\);_(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66" formatCode="_(* #,##0_);_(* \(#,##0\);_(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166" formatCode="_(* #,##0_);_(* \(#,##0\);_(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30.xml.rels><?xml version="1.0" encoding="UTF-8" standalone="yes"?>
<Relationships xmlns="http://schemas.openxmlformats.org/package/2006/relationships"><Relationship Id="rId1" Type="http://schemas.microsoft.com/office/2006/relationships/activeXControlBinary" Target="activeX130.bin"/></Relationships>
</file>

<file path=xl/activeX/_rels/activeX131.xml.rels><?xml version="1.0" encoding="UTF-8" standalone="yes"?>
<Relationships xmlns="http://schemas.openxmlformats.org/package/2006/relationships"><Relationship Id="rId1" Type="http://schemas.microsoft.com/office/2006/relationships/activeXControlBinary" Target="activeX131.bin"/></Relationships>
</file>

<file path=xl/activeX/_rels/activeX132.xml.rels><?xml version="1.0" encoding="UTF-8" standalone="yes"?>
<Relationships xmlns="http://schemas.openxmlformats.org/package/2006/relationships"><Relationship Id="rId1" Type="http://schemas.microsoft.com/office/2006/relationships/activeXControlBinary" Target="activeX132.bin"/></Relationships>
</file>

<file path=xl/activeX/_rels/activeX133.xml.rels><?xml version="1.0" encoding="UTF-8" standalone="yes"?>
<Relationships xmlns="http://schemas.openxmlformats.org/package/2006/relationships"><Relationship Id="rId1" Type="http://schemas.microsoft.com/office/2006/relationships/activeXControlBinary" Target="activeX133.bin"/></Relationships>
</file>

<file path=xl/activeX/_rels/activeX134.xml.rels><?xml version="1.0" encoding="UTF-8" standalone="yes"?>
<Relationships xmlns="http://schemas.openxmlformats.org/package/2006/relationships"><Relationship Id="rId1" Type="http://schemas.microsoft.com/office/2006/relationships/activeXControlBinary" Target="activeX134.bin"/></Relationships>
</file>

<file path=xl/activeX/_rels/activeX135.xml.rels><?xml version="1.0" encoding="UTF-8" standalone="yes"?>
<Relationships xmlns="http://schemas.openxmlformats.org/package/2006/relationships"><Relationship Id="rId1" Type="http://schemas.microsoft.com/office/2006/relationships/activeXControlBinary" Target="activeX135.bin"/></Relationships>
</file>

<file path=xl/activeX/_rels/activeX136.xml.rels><?xml version="1.0" encoding="UTF-8" standalone="yes"?>
<Relationships xmlns="http://schemas.openxmlformats.org/package/2006/relationships"><Relationship Id="rId1" Type="http://schemas.microsoft.com/office/2006/relationships/activeXControlBinary" Target="activeX136.bin"/></Relationships>
</file>

<file path=xl/activeX/_rels/activeX137.xml.rels><?xml version="1.0" encoding="UTF-8" standalone="yes"?>
<Relationships xmlns="http://schemas.openxmlformats.org/package/2006/relationships"><Relationship Id="rId1" Type="http://schemas.microsoft.com/office/2006/relationships/activeXControlBinary" Target="activeX137.bin"/></Relationships>
</file>

<file path=xl/activeX/_rels/activeX138.xml.rels><?xml version="1.0" encoding="UTF-8" standalone="yes"?>
<Relationships xmlns="http://schemas.openxmlformats.org/package/2006/relationships"><Relationship Id="rId1" Type="http://schemas.microsoft.com/office/2006/relationships/activeXControlBinary" Target="activeX138.bin"/></Relationships>
</file>

<file path=xl/activeX/_rels/activeX139.xml.rels><?xml version="1.0" encoding="UTF-8" standalone="yes"?>
<Relationships xmlns="http://schemas.openxmlformats.org/package/2006/relationships"><Relationship Id="rId1" Type="http://schemas.microsoft.com/office/2006/relationships/activeXControlBinary" Target="activeX139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40.xml.rels><?xml version="1.0" encoding="UTF-8" standalone="yes"?>
<Relationships xmlns="http://schemas.openxmlformats.org/package/2006/relationships"><Relationship Id="rId1" Type="http://schemas.microsoft.com/office/2006/relationships/activeXControlBinary" Target="activeX140.bin"/></Relationships>
</file>

<file path=xl/activeX/_rels/activeX141.xml.rels><?xml version="1.0" encoding="UTF-8" standalone="yes"?>
<Relationships xmlns="http://schemas.openxmlformats.org/package/2006/relationships"><Relationship Id="rId1" Type="http://schemas.microsoft.com/office/2006/relationships/activeXControlBinary" Target="activeX141.bin"/></Relationships>
</file>

<file path=xl/activeX/_rels/activeX142.xml.rels><?xml version="1.0" encoding="UTF-8" standalone="yes"?>
<Relationships xmlns="http://schemas.openxmlformats.org/package/2006/relationships"><Relationship Id="rId1" Type="http://schemas.microsoft.com/office/2006/relationships/activeXControlBinary" Target="activeX142.bin"/></Relationships>
</file>

<file path=xl/activeX/_rels/activeX143.xml.rels><?xml version="1.0" encoding="UTF-8" standalone="yes"?>
<Relationships xmlns="http://schemas.openxmlformats.org/package/2006/relationships"><Relationship Id="rId1" Type="http://schemas.microsoft.com/office/2006/relationships/activeXControlBinary" Target="activeX143.bin"/></Relationships>
</file>

<file path=xl/activeX/_rels/activeX144.xml.rels><?xml version="1.0" encoding="UTF-8" standalone="yes"?>
<Relationships xmlns="http://schemas.openxmlformats.org/package/2006/relationships"><Relationship Id="rId1" Type="http://schemas.microsoft.com/office/2006/relationships/activeXControlBinary" Target="activeX144.bin"/></Relationships>
</file>

<file path=xl/activeX/_rels/activeX145.xml.rels><?xml version="1.0" encoding="UTF-8" standalone="yes"?>
<Relationships xmlns="http://schemas.openxmlformats.org/package/2006/relationships"><Relationship Id="rId1" Type="http://schemas.microsoft.com/office/2006/relationships/activeXControlBinary" Target="activeX145.bin"/></Relationships>
</file>

<file path=xl/activeX/_rels/activeX146.xml.rels><?xml version="1.0" encoding="UTF-8" standalone="yes"?>
<Relationships xmlns="http://schemas.openxmlformats.org/package/2006/relationships"><Relationship Id="rId1" Type="http://schemas.microsoft.com/office/2006/relationships/activeXControlBinary" Target="activeX146.bin"/></Relationships>
</file>

<file path=xl/activeX/_rels/activeX147.xml.rels><?xml version="1.0" encoding="UTF-8" standalone="yes"?>
<Relationships xmlns="http://schemas.openxmlformats.org/package/2006/relationships"><Relationship Id="rId1" Type="http://schemas.microsoft.com/office/2006/relationships/activeXControlBinary" Target="activeX147.bin"/></Relationships>
</file>

<file path=xl/activeX/_rels/activeX148.xml.rels><?xml version="1.0" encoding="UTF-8" standalone="yes"?>
<Relationships xmlns="http://schemas.openxmlformats.org/package/2006/relationships"><Relationship Id="rId1" Type="http://schemas.microsoft.com/office/2006/relationships/activeXControlBinary" Target="activeX148.bin"/></Relationships>
</file>

<file path=xl/activeX/_rels/activeX149.xml.rels><?xml version="1.0" encoding="UTF-8" standalone="yes"?>
<Relationships xmlns="http://schemas.openxmlformats.org/package/2006/relationships"><Relationship Id="rId1" Type="http://schemas.microsoft.com/office/2006/relationships/activeXControlBinary" Target="activeX149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50.xml.rels><?xml version="1.0" encoding="UTF-8" standalone="yes"?>
<Relationships xmlns="http://schemas.openxmlformats.org/package/2006/relationships"><Relationship Id="rId1" Type="http://schemas.microsoft.com/office/2006/relationships/activeXControlBinary" Target="activeX150.bin"/></Relationships>
</file>

<file path=xl/activeX/_rels/activeX151.xml.rels><?xml version="1.0" encoding="UTF-8" standalone="yes"?>
<Relationships xmlns="http://schemas.openxmlformats.org/package/2006/relationships"><Relationship Id="rId1" Type="http://schemas.microsoft.com/office/2006/relationships/activeXControlBinary" Target="activeX151.bin"/></Relationships>
</file>

<file path=xl/activeX/_rels/activeX152.xml.rels><?xml version="1.0" encoding="UTF-8" standalone="yes"?>
<Relationships xmlns="http://schemas.openxmlformats.org/package/2006/relationships"><Relationship Id="rId1" Type="http://schemas.microsoft.com/office/2006/relationships/activeXControlBinary" Target="activeX152.bin"/></Relationships>
</file>

<file path=xl/activeX/_rels/activeX153.xml.rels><?xml version="1.0" encoding="UTF-8" standalone="yes"?>
<Relationships xmlns="http://schemas.openxmlformats.org/package/2006/relationships"><Relationship Id="rId1" Type="http://schemas.microsoft.com/office/2006/relationships/activeXControlBinary" Target="activeX153.bin"/></Relationships>
</file>

<file path=xl/activeX/_rels/activeX154.xml.rels><?xml version="1.0" encoding="UTF-8" standalone="yes"?>
<Relationships xmlns="http://schemas.openxmlformats.org/package/2006/relationships"><Relationship Id="rId1" Type="http://schemas.microsoft.com/office/2006/relationships/activeXControlBinary" Target="activeX154.bin"/></Relationships>
</file>

<file path=xl/activeX/_rels/activeX155.xml.rels><?xml version="1.0" encoding="UTF-8" standalone="yes"?>
<Relationships xmlns="http://schemas.openxmlformats.org/package/2006/relationships"><Relationship Id="rId1" Type="http://schemas.microsoft.com/office/2006/relationships/activeXControlBinary" Target="activeX155.bin"/></Relationships>
</file>

<file path=xl/activeX/_rels/activeX156.xml.rels><?xml version="1.0" encoding="UTF-8" standalone="yes"?>
<Relationships xmlns="http://schemas.openxmlformats.org/package/2006/relationships"><Relationship Id="rId1" Type="http://schemas.microsoft.com/office/2006/relationships/activeXControlBinary" Target="activeX156.bin"/></Relationships>
</file>

<file path=xl/activeX/_rels/activeX157.xml.rels><?xml version="1.0" encoding="UTF-8" standalone="yes"?>
<Relationships xmlns="http://schemas.openxmlformats.org/package/2006/relationships"><Relationship Id="rId1" Type="http://schemas.microsoft.com/office/2006/relationships/activeXControlBinary" Target="activeX157.bin"/></Relationships>
</file>

<file path=xl/activeX/_rels/activeX158.xml.rels><?xml version="1.0" encoding="UTF-8" standalone="yes"?>
<Relationships xmlns="http://schemas.openxmlformats.org/package/2006/relationships"><Relationship Id="rId1" Type="http://schemas.microsoft.com/office/2006/relationships/activeXControlBinary" Target="activeX158.bin"/></Relationships>
</file>

<file path=xl/activeX/_rels/activeX159.xml.rels><?xml version="1.0" encoding="UTF-8" standalone="yes"?>
<Relationships xmlns="http://schemas.openxmlformats.org/package/2006/relationships"><Relationship Id="rId1" Type="http://schemas.microsoft.com/office/2006/relationships/activeXControlBinary" Target="activeX159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60.xml.rels><?xml version="1.0" encoding="UTF-8" standalone="yes"?>
<Relationships xmlns="http://schemas.openxmlformats.org/package/2006/relationships"><Relationship Id="rId1" Type="http://schemas.microsoft.com/office/2006/relationships/activeXControlBinary" Target="activeX160.bin"/></Relationships>
</file>

<file path=xl/activeX/_rels/activeX161.xml.rels><?xml version="1.0" encoding="UTF-8" standalone="yes"?>
<Relationships xmlns="http://schemas.openxmlformats.org/package/2006/relationships"><Relationship Id="rId1" Type="http://schemas.microsoft.com/office/2006/relationships/activeXControlBinary" Target="activeX161.bin"/></Relationships>
</file>

<file path=xl/activeX/_rels/activeX162.xml.rels><?xml version="1.0" encoding="UTF-8" standalone="yes"?>
<Relationships xmlns="http://schemas.openxmlformats.org/package/2006/relationships"><Relationship Id="rId1" Type="http://schemas.microsoft.com/office/2006/relationships/activeXControlBinary" Target="activeX162.bin"/></Relationships>
</file>

<file path=xl/activeX/_rels/activeX163.xml.rels><?xml version="1.0" encoding="UTF-8" standalone="yes"?>
<Relationships xmlns="http://schemas.openxmlformats.org/package/2006/relationships"><Relationship Id="rId1" Type="http://schemas.microsoft.com/office/2006/relationships/activeXControlBinary" Target="activeX163.bin"/></Relationships>
</file>

<file path=xl/activeX/_rels/activeX164.xml.rels><?xml version="1.0" encoding="UTF-8" standalone="yes"?>
<Relationships xmlns="http://schemas.openxmlformats.org/package/2006/relationships"><Relationship Id="rId1" Type="http://schemas.microsoft.com/office/2006/relationships/activeXControlBinary" Target="activeX164.bin"/></Relationships>
</file>

<file path=xl/activeX/_rels/activeX165.xml.rels><?xml version="1.0" encoding="UTF-8" standalone="yes"?>
<Relationships xmlns="http://schemas.openxmlformats.org/package/2006/relationships"><Relationship Id="rId1" Type="http://schemas.microsoft.com/office/2006/relationships/activeXControlBinary" Target="activeX165.bin"/></Relationships>
</file>

<file path=xl/activeX/_rels/activeX166.xml.rels><?xml version="1.0" encoding="UTF-8" standalone="yes"?>
<Relationships xmlns="http://schemas.openxmlformats.org/package/2006/relationships"><Relationship Id="rId1" Type="http://schemas.microsoft.com/office/2006/relationships/activeXControlBinary" Target="activeX166.bin"/></Relationships>
</file>

<file path=xl/activeX/_rels/activeX167.xml.rels><?xml version="1.0" encoding="UTF-8" standalone="yes"?>
<Relationships xmlns="http://schemas.openxmlformats.org/package/2006/relationships"><Relationship Id="rId1" Type="http://schemas.microsoft.com/office/2006/relationships/activeXControlBinary" Target="activeX167.bin"/></Relationships>
</file>

<file path=xl/activeX/_rels/activeX168.xml.rels><?xml version="1.0" encoding="UTF-8" standalone="yes"?>
<Relationships xmlns="http://schemas.openxmlformats.org/package/2006/relationships"><Relationship Id="rId1" Type="http://schemas.microsoft.com/office/2006/relationships/activeXControlBinary" Target="activeX168.bin"/></Relationships>
</file>

<file path=xl/activeX/_rels/activeX169.xml.rels><?xml version="1.0" encoding="UTF-8" standalone="yes"?>
<Relationships xmlns="http://schemas.openxmlformats.org/package/2006/relationships"><Relationship Id="rId1" Type="http://schemas.microsoft.com/office/2006/relationships/activeXControlBinary" Target="activeX169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70.xml.rels><?xml version="1.0" encoding="UTF-8" standalone="yes"?>
<Relationships xmlns="http://schemas.openxmlformats.org/package/2006/relationships"><Relationship Id="rId1" Type="http://schemas.microsoft.com/office/2006/relationships/activeXControlBinary" Target="activeX170.bin"/></Relationships>
</file>

<file path=xl/activeX/_rels/activeX171.xml.rels><?xml version="1.0" encoding="UTF-8" standalone="yes"?>
<Relationships xmlns="http://schemas.openxmlformats.org/package/2006/relationships"><Relationship Id="rId1" Type="http://schemas.microsoft.com/office/2006/relationships/activeXControlBinary" Target="activeX171.bin"/></Relationships>
</file>

<file path=xl/activeX/_rels/activeX172.xml.rels><?xml version="1.0" encoding="UTF-8" standalone="yes"?>
<Relationships xmlns="http://schemas.openxmlformats.org/package/2006/relationships"><Relationship Id="rId1" Type="http://schemas.microsoft.com/office/2006/relationships/activeXControlBinary" Target="activeX172.bin"/></Relationships>
</file>

<file path=xl/activeX/_rels/activeX173.xml.rels><?xml version="1.0" encoding="UTF-8" standalone="yes"?>
<Relationships xmlns="http://schemas.openxmlformats.org/package/2006/relationships"><Relationship Id="rId1" Type="http://schemas.microsoft.com/office/2006/relationships/activeXControlBinary" Target="activeX173.bin"/></Relationships>
</file>

<file path=xl/activeX/_rels/activeX174.xml.rels><?xml version="1.0" encoding="UTF-8" standalone="yes"?>
<Relationships xmlns="http://schemas.openxmlformats.org/package/2006/relationships"><Relationship Id="rId1" Type="http://schemas.microsoft.com/office/2006/relationships/activeXControlBinary" Target="activeX174.bin"/></Relationships>
</file>

<file path=xl/activeX/_rels/activeX175.xml.rels><?xml version="1.0" encoding="UTF-8" standalone="yes"?>
<Relationships xmlns="http://schemas.openxmlformats.org/package/2006/relationships"><Relationship Id="rId1" Type="http://schemas.microsoft.com/office/2006/relationships/activeXControlBinary" Target="activeX175.bin"/></Relationships>
</file>

<file path=xl/activeX/_rels/activeX176.xml.rels><?xml version="1.0" encoding="UTF-8" standalone="yes"?>
<Relationships xmlns="http://schemas.openxmlformats.org/package/2006/relationships"><Relationship Id="rId1" Type="http://schemas.microsoft.com/office/2006/relationships/activeXControlBinary" Target="activeX176.bin"/></Relationships>
</file>

<file path=xl/activeX/_rels/activeX177.xml.rels><?xml version="1.0" encoding="UTF-8" standalone="yes"?>
<Relationships xmlns="http://schemas.openxmlformats.org/package/2006/relationships"><Relationship Id="rId1" Type="http://schemas.microsoft.com/office/2006/relationships/activeXControlBinary" Target="activeX177.bin"/></Relationships>
</file>

<file path=xl/activeX/_rels/activeX178.xml.rels><?xml version="1.0" encoding="UTF-8" standalone="yes"?>
<Relationships xmlns="http://schemas.openxmlformats.org/package/2006/relationships"><Relationship Id="rId1" Type="http://schemas.microsoft.com/office/2006/relationships/activeXControlBinary" Target="activeX178.bin"/></Relationships>
</file>

<file path=xl/activeX/_rels/activeX179.xml.rels><?xml version="1.0" encoding="UTF-8" standalone="yes"?>
<Relationships xmlns="http://schemas.openxmlformats.org/package/2006/relationships"><Relationship Id="rId1" Type="http://schemas.microsoft.com/office/2006/relationships/activeXControlBinary" Target="activeX179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80.xml.rels><?xml version="1.0" encoding="UTF-8" standalone="yes"?>
<Relationships xmlns="http://schemas.openxmlformats.org/package/2006/relationships"><Relationship Id="rId1" Type="http://schemas.microsoft.com/office/2006/relationships/activeXControlBinary" Target="activeX180.bin"/></Relationships>
</file>

<file path=xl/activeX/_rels/activeX181.xml.rels><?xml version="1.0" encoding="UTF-8" standalone="yes"?>
<Relationships xmlns="http://schemas.openxmlformats.org/package/2006/relationships"><Relationship Id="rId1" Type="http://schemas.microsoft.com/office/2006/relationships/activeXControlBinary" Target="activeX181.bin"/></Relationships>
</file>

<file path=xl/activeX/_rels/activeX182.xml.rels><?xml version="1.0" encoding="UTF-8" standalone="yes"?>
<Relationships xmlns="http://schemas.openxmlformats.org/package/2006/relationships"><Relationship Id="rId1" Type="http://schemas.microsoft.com/office/2006/relationships/activeXControlBinary" Target="activeX182.bin"/></Relationships>
</file>

<file path=xl/activeX/_rels/activeX183.xml.rels><?xml version="1.0" encoding="UTF-8" standalone="yes"?>
<Relationships xmlns="http://schemas.openxmlformats.org/package/2006/relationships"><Relationship Id="rId1" Type="http://schemas.microsoft.com/office/2006/relationships/activeXControlBinary" Target="activeX183.bin"/></Relationships>
</file>

<file path=xl/activeX/_rels/activeX184.xml.rels><?xml version="1.0" encoding="UTF-8" standalone="yes"?>
<Relationships xmlns="http://schemas.openxmlformats.org/package/2006/relationships"><Relationship Id="rId1" Type="http://schemas.microsoft.com/office/2006/relationships/activeXControlBinary" Target="activeX184.bin"/></Relationships>
</file>

<file path=xl/activeX/_rels/activeX185.xml.rels><?xml version="1.0" encoding="UTF-8" standalone="yes"?>
<Relationships xmlns="http://schemas.openxmlformats.org/package/2006/relationships"><Relationship Id="rId1" Type="http://schemas.microsoft.com/office/2006/relationships/activeXControlBinary" Target="activeX185.bin"/></Relationships>
</file>

<file path=xl/activeX/_rels/activeX186.xml.rels><?xml version="1.0" encoding="UTF-8" standalone="yes"?>
<Relationships xmlns="http://schemas.openxmlformats.org/package/2006/relationships"><Relationship Id="rId1" Type="http://schemas.microsoft.com/office/2006/relationships/activeXControlBinary" Target="activeX186.bin"/></Relationships>
</file>

<file path=xl/activeX/_rels/activeX187.xml.rels><?xml version="1.0" encoding="UTF-8" standalone="yes"?>
<Relationships xmlns="http://schemas.openxmlformats.org/package/2006/relationships"><Relationship Id="rId1" Type="http://schemas.microsoft.com/office/2006/relationships/activeXControlBinary" Target="activeX187.bin"/></Relationships>
</file>

<file path=xl/activeX/_rels/activeX188.xml.rels><?xml version="1.0" encoding="UTF-8" standalone="yes"?>
<Relationships xmlns="http://schemas.openxmlformats.org/package/2006/relationships"><Relationship Id="rId1" Type="http://schemas.microsoft.com/office/2006/relationships/activeXControlBinary" Target="activeX188.bin"/></Relationships>
</file>

<file path=xl/activeX/_rels/activeX189.xml.rels><?xml version="1.0" encoding="UTF-8" standalone="yes"?>
<Relationships xmlns="http://schemas.openxmlformats.org/package/2006/relationships"><Relationship Id="rId1" Type="http://schemas.microsoft.com/office/2006/relationships/activeXControlBinary" Target="activeX189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190.xml.rels><?xml version="1.0" encoding="UTF-8" standalone="yes"?>
<Relationships xmlns="http://schemas.openxmlformats.org/package/2006/relationships"><Relationship Id="rId1" Type="http://schemas.microsoft.com/office/2006/relationships/activeXControlBinary" Target="activeX190.bin"/></Relationships>
</file>

<file path=xl/activeX/_rels/activeX191.xml.rels><?xml version="1.0" encoding="UTF-8" standalone="yes"?>
<Relationships xmlns="http://schemas.openxmlformats.org/package/2006/relationships"><Relationship Id="rId1" Type="http://schemas.microsoft.com/office/2006/relationships/activeXControlBinary" Target="activeX191.bin"/></Relationships>
</file>

<file path=xl/activeX/_rels/activeX192.xml.rels><?xml version="1.0" encoding="UTF-8" standalone="yes"?>
<Relationships xmlns="http://schemas.openxmlformats.org/package/2006/relationships"><Relationship Id="rId1" Type="http://schemas.microsoft.com/office/2006/relationships/activeXControlBinary" Target="activeX192.bin"/></Relationships>
</file>

<file path=xl/activeX/_rels/activeX193.xml.rels><?xml version="1.0" encoding="UTF-8" standalone="yes"?>
<Relationships xmlns="http://schemas.openxmlformats.org/package/2006/relationships"><Relationship Id="rId1" Type="http://schemas.microsoft.com/office/2006/relationships/activeXControlBinary" Target="activeX193.bin"/></Relationships>
</file>

<file path=xl/activeX/_rels/activeX194.xml.rels><?xml version="1.0" encoding="UTF-8" standalone="yes"?>
<Relationships xmlns="http://schemas.openxmlformats.org/package/2006/relationships"><Relationship Id="rId1" Type="http://schemas.microsoft.com/office/2006/relationships/activeXControlBinary" Target="activeX194.bin"/></Relationships>
</file>

<file path=xl/activeX/_rels/activeX195.xml.rels><?xml version="1.0" encoding="UTF-8" standalone="yes"?>
<Relationships xmlns="http://schemas.openxmlformats.org/package/2006/relationships"><Relationship Id="rId1" Type="http://schemas.microsoft.com/office/2006/relationships/activeXControlBinary" Target="activeX195.bin"/></Relationships>
</file>

<file path=xl/activeX/_rels/activeX196.xml.rels><?xml version="1.0" encoding="UTF-8" standalone="yes"?>
<Relationships xmlns="http://schemas.openxmlformats.org/package/2006/relationships"><Relationship Id="rId1" Type="http://schemas.microsoft.com/office/2006/relationships/activeXControlBinary" Target="activeX196.bin"/></Relationships>
</file>

<file path=xl/activeX/_rels/activeX197.xml.rels><?xml version="1.0" encoding="UTF-8" standalone="yes"?>
<Relationships xmlns="http://schemas.openxmlformats.org/package/2006/relationships"><Relationship Id="rId1" Type="http://schemas.microsoft.com/office/2006/relationships/activeXControlBinary" Target="activeX197.bin"/></Relationships>
</file>

<file path=xl/activeX/_rels/activeX198.xml.rels><?xml version="1.0" encoding="UTF-8" standalone="yes"?>
<Relationships xmlns="http://schemas.openxmlformats.org/package/2006/relationships"><Relationship Id="rId1" Type="http://schemas.microsoft.com/office/2006/relationships/activeXControlBinary" Target="activeX198.bin"/></Relationships>
</file>

<file path=xl/activeX/_rels/activeX199.xml.rels><?xml version="1.0" encoding="UTF-8" standalone="yes"?>
<Relationships xmlns="http://schemas.openxmlformats.org/package/2006/relationships"><Relationship Id="rId1" Type="http://schemas.microsoft.com/office/2006/relationships/activeXControlBinary" Target="activeX19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00.xml.rels><?xml version="1.0" encoding="UTF-8" standalone="yes"?>
<Relationships xmlns="http://schemas.openxmlformats.org/package/2006/relationships"><Relationship Id="rId1" Type="http://schemas.microsoft.com/office/2006/relationships/activeXControlBinary" Target="activeX200.bin"/></Relationships>
</file>

<file path=xl/activeX/_rels/activeX201.xml.rels><?xml version="1.0" encoding="UTF-8" standalone="yes"?>
<Relationships xmlns="http://schemas.openxmlformats.org/package/2006/relationships"><Relationship Id="rId1" Type="http://schemas.microsoft.com/office/2006/relationships/activeXControlBinary" Target="activeX201.bin"/></Relationships>
</file>

<file path=xl/activeX/_rels/activeX202.xml.rels><?xml version="1.0" encoding="UTF-8" standalone="yes"?>
<Relationships xmlns="http://schemas.openxmlformats.org/package/2006/relationships"><Relationship Id="rId1" Type="http://schemas.microsoft.com/office/2006/relationships/activeXControlBinary" Target="activeX202.bin"/></Relationships>
</file>

<file path=xl/activeX/_rels/activeX203.xml.rels><?xml version="1.0" encoding="UTF-8" standalone="yes"?>
<Relationships xmlns="http://schemas.openxmlformats.org/package/2006/relationships"><Relationship Id="rId1" Type="http://schemas.microsoft.com/office/2006/relationships/activeXControlBinary" Target="activeX203.bin"/></Relationships>
</file>

<file path=xl/activeX/_rels/activeX204.xml.rels><?xml version="1.0" encoding="UTF-8" standalone="yes"?>
<Relationships xmlns="http://schemas.openxmlformats.org/package/2006/relationships"><Relationship Id="rId1" Type="http://schemas.microsoft.com/office/2006/relationships/activeXControlBinary" Target="activeX204.bin"/></Relationships>
</file>

<file path=xl/activeX/_rels/activeX205.xml.rels><?xml version="1.0" encoding="UTF-8" standalone="yes"?>
<Relationships xmlns="http://schemas.openxmlformats.org/package/2006/relationships"><Relationship Id="rId1" Type="http://schemas.microsoft.com/office/2006/relationships/activeXControlBinary" Target="activeX205.bin"/></Relationships>
</file>

<file path=xl/activeX/_rels/activeX206.xml.rels><?xml version="1.0" encoding="UTF-8" standalone="yes"?>
<Relationships xmlns="http://schemas.openxmlformats.org/package/2006/relationships"><Relationship Id="rId1" Type="http://schemas.microsoft.com/office/2006/relationships/activeXControlBinary" Target="activeX206.bin"/></Relationships>
</file>

<file path=xl/activeX/_rels/activeX207.xml.rels><?xml version="1.0" encoding="UTF-8" standalone="yes"?>
<Relationships xmlns="http://schemas.openxmlformats.org/package/2006/relationships"><Relationship Id="rId1" Type="http://schemas.microsoft.com/office/2006/relationships/activeXControlBinary" Target="activeX207.bin"/></Relationships>
</file>

<file path=xl/activeX/_rels/activeX208.xml.rels><?xml version="1.0" encoding="UTF-8" standalone="yes"?>
<Relationships xmlns="http://schemas.openxmlformats.org/package/2006/relationships"><Relationship Id="rId1" Type="http://schemas.microsoft.com/office/2006/relationships/activeXControlBinary" Target="activeX208.bin"/></Relationships>
</file>

<file path=xl/activeX/_rels/activeX209.xml.rels><?xml version="1.0" encoding="UTF-8" standalone="yes"?>
<Relationships xmlns="http://schemas.openxmlformats.org/package/2006/relationships"><Relationship Id="rId1" Type="http://schemas.microsoft.com/office/2006/relationships/activeXControlBinary" Target="activeX209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10.xml.rels><?xml version="1.0" encoding="UTF-8" standalone="yes"?>
<Relationships xmlns="http://schemas.openxmlformats.org/package/2006/relationships"><Relationship Id="rId1" Type="http://schemas.microsoft.com/office/2006/relationships/activeXControlBinary" Target="activeX210.bin"/></Relationships>
</file>

<file path=xl/activeX/_rels/activeX211.xml.rels><?xml version="1.0" encoding="UTF-8" standalone="yes"?>
<Relationships xmlns="http://schemas.openxmlformats.org/package/2006/relationships"><Relationship Id="rId1" Type="http://schemas.microsoft.com/office/2006/relationships/activeXControlBinary" Target="activeX211.bin"/></Relationships>
</file>

<file path=xl/activeX/_rels/activeX212.xml.rels><?xml version="1.0" encoding="UTF-8" standalone="yes"?>
<Relationships xmlns="http://schemas.openxmlformats.org/package/2006/relationships"><Relationship Id="rId1" Type="http://schemas.microsoft.com/office/2006/relationships/activeXControlBinary" Target="activeX212.bin"/></Relationships>
</file>

<file path=xl/activeX/_rels/activeX213.xml.rels><?xml version="1.0" encoding="UTF-8" standalone="yes"?>
<Relationships xmlns="http://schemas.openxmlformats.org/package/2006/relationships"><Relationship Id="rId1" Type="http://schemas.microsoft.com/office/2006/relationships/activeXControlBinary" Target="activeX213.bin"/></Relationships>
</file>

<file path=xl/activeX/_rels/activeX214.xml.rels><?xml version="1.0" encoding="UTF-8" standalone="yes"?>
<Relationships xmlns="http://schemas.openxmlformats.org/package/2006/relationships"><Relationship Id="rId1" Type="http://schemas.microsoft.com/office/2006/relationships/activeXControlBinary" Target="activeX214.bin"/></Relationships>
</file>

<file path=xl/activeX/_rels/activeX215.xml.rels><?xml version="1.0" encoding="UTF-8" standalone="yes"?>
<Relationships xmlns="http://schemas.openxmlformats.org/package/2006/relationships"><Relationship Id="rId1" Type="http://schemas.microsoft.com/office/2006/relationships/activeXControlBinary" Target="activeX215.bin"/></Relationships>
</file>

<file path=xl/activeX/_rels/activeX216.xml.rels><?xml version="1.0" encoding="UTF-8" standalone="yes"?>
<Relationships xmlns="http://schemas.openxmlformats.org/package/2006/relationships"><Relationship Id="rId1" Type="http://schemas.microsoft.com/office/2006/relationships/activeXControlBinary" Target="activeX216.bin"/></Relationships>
</file>

<file path=xl/activeX/_rels/activeX217.xml.rels><?xml version="1.0" encoding="UTF-8" standalone="yes"?>
<Relationships xmlns="http://schemas.openxmlformats.org/package/2006/relationships"><Relationship Id="rId1" Type="http://schemas.microsoft.com/office/2006/relationships/activeXControlBinary" Target="activeX217.bin"/></Relationships>
</file>

<file path=xl/activeX/_rels/activeX218.xml.rels><?xml version="1.0" encoding="UTF-8" standalone="yes"?>
<Relationships xmlns="http://schemas.openxmlformats.org/package/2006/relationships"><Relationship Id="rId1" Type="http://schemas.microsoft.com/office/2006/relationships/activeXControlBinary" Target="activeX218.bin"/></Relationships>
</file>

<file path=xl/activeX/_rels/activeX219.xml.rels><?xml version="1.0" encoding="UTF-8" standalone="yes"?>
<Relationships xmlns="http://schemas.openxmlformats.org/package/2006/relationships"><Relationship Id="rId1" Type="http://schemas.microsoft.com/office/2006/relationships/activeXControlBinary" Target="activeX219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20.xml.rels><?xml version="1.0" encoding="UTF-8" standalone="yes"?>
<Relationships xmlns="http://schemas.openxmlformats.org/package/2006/relationships"><Relationship Id="rId1" Type="http://schemas.microsoft.com/office/2006/relationships/activeXControlBinary" Target="activeX220.bin"/></Relationships>
</file>

<file path=xl/activeX/_rels/activeX221.xml.rels><?xml version="1.0" encoding="UTF-8" standalone="yes"?>
<Relationships xmlns="http://schemas.openxmlformats.org/package/2006/relationships"><Relationship Id="rId1" Type="http://schemas.microsoft.com/office/2006/relationships/activeXControlBinary" Target="activeX221.bin"/></Relationships>
</file>

<file path=xl/activeX/_rels/activeX222.xml.rels><?xml version="1.0" encoding="UTF-8" standalone="yes"?>
<Relationships xmlns="http://schemas.openxmlformats.org/package/2006/relationships"><Relationship Id="rId1" Type="http://schemas.microsoft.com/office/2006/relationships/activeXControlBinary" Target="activeX222.bin"/></Relationships>
</file>

<file path=xl/activeX/_rels/activeX223.xml.rels><?xml version="1.0" encoding="UTF-8" standalone="yes"?>
<Relationships xmlns="http://schemas.openxmlformats.org/package/2006/relationships"><Relationship Id="rId1" Type="http://schemas.microsoft.com/office/2006/relationships/activeXControlBinary" Target="activeX223.bin"/></Relationships>
</file>

<file path=xl/activeX/_rels/activeX224.xml.rels><?xml version="1.0" encoding="UTF-8" standalone="yes"?>
<Relationships xmlns="http://schemas.openxmlformats.org/package/2006/relationships"><Relationship Id="rId1" Type="http://schemas.microsoft.com/office/2006/relationships/activeXControlBinary" Target="activeX224.bin"/></Relationships>
</file>

<file path=xl/activeX/_rels/activeX225.xml.rels><?xml version="1.0" encoding="UTF-8" standalone="yes"?>
<Relationships xmlns="http://schemas.openxmlformats.org/package/2006/relationships"><Relationship Id="rId1" Type="http://schemas.microsoft.com/office/2006/relationships/activeXControlBinary" Target="activeX225.bin"/></Relationships>
</file>

<file path=xl/activeX/_rels/activeX226.xml.rels><?xml version="1.0" encoding="UTF-8" standalone="yes"?>
<Relationships xmlns="http://schemas.openxmlformats.org/package/2006/relationships"><Relationship Id="rId1" Type="http://schemas.microsoft.com/office/2006/relationships/activeXControlBinary" Target="activeX226.bin"/></Relationships>
</file>

<file path=xl/activeX/_rels/activeX227.xml.rels><?xml version="1.0" encoding="UTF-8" standalone="yes"?>
<Relationships xmlns="http://schemas.openxmlformats.org/package/2006/relationships"><Relationship Id="rId1" Type="http://schemas.microsoft.com/office/2006/relationships/activeXControlBinary" Target="activeX227.bin"/></Relationships>
</file>

<file path=xl/activeX/_rels/activeX228.xml.rels><?xml version="1.0" encoding="UTF-8" standalone="yes"?>
<Relationships xmlns="http://schemas.openxmlformats.org/package/2006/relationships"><Relationship Id="rId1" Type="http://schemas.microsoft.com/office/2006/relationships/activeXControlBinary" Target="activeX228.bin"/></Relationships>
</file>

<file path=xl/activeX/_rels/activeX229.xml.rels><?xml version="1.0" encoding="UTF-8" standalone="yes"?>
<Relationships xmlns="http://schemas.openxmlformats.org/package/2006/relationships"><Relationship Id="rId1" Type="http://schemas.microsoft.com/office/2006/relationships/activeXControlBinary" Target="activeX229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30.xml.rels><?xml version="1.0" encoding="UTF-8" standalone="yes"?>
<Relationships xmlns="http://schemas.openxmlformats.org/package/2006/relationships"><Relationship Id="rId1" Type="http://schemas.microsoft.com/office/2006/relationships/activeXControlBinary" Target="activeX230.bin"/></Relationships>
</file>

<file path=xl/activeX/_rels/activeX231.xml.rels><?xml version="1.0" encoding="UTF-8" standalone="yes"?>
<Relationships xmlns="http://schemas.openxmlformats.org/package/2006/relationships"><Relationship Id="rId1" Type="http://schemas.microsoft.com/office/2006/relationships/activeXControlBinary" Target="activeX231.bin"/></Relationships>
</file>

<file path=xl/activeX/_rels/activeX232.xml.rels><?xml version="1.0" encoding="UTF-8" standalone="yes"?>
<Relationships xmlns="http://schemas.openxmlformats.org/package/2006/relationships"><Relationship Id="rId1" Type="http://schemas.microsoft.com/office/2006/relationships/activeXControlBinary" Target="activeX232.bin"/></Relationships>
</file>

<file path=xl/activeX/_rels/activeX233.xml.rels><?xml version="1.0" encoding="UTF-8" standalone="yes"?>
<Relationships xmlns="http://schemas.openxmlformats.org/package/2006/relationships"><Relationship Id="rId1" Type="http://schemas.microsoft.com/office/2006/relationships/activeXControlBinary" Target="activeX233.bin"/></Relationships>
</file>

<file path=xl/activeX/_rels/activeX234.xml.rels><?xml version="1.0" encoding="UTF-8" standalone="yes"?>
<Relationships xmlns="http://schemas.openxmlformats.org/package/2006/relationships"><Relationship Id="rId1" Type="http://schemas.microsoft.com/office/2006/relationships/activeXControlBinary" Target="activeX234.bin"/></Relationships>
</file>

<file path=xl/activeX/_rels/activeX235.xml.rels><?xml version="1.0" encoding="UTF-8" standalone="yes"?>
<Relationships xmlns="http://schemas.openxmlformats.org/package/2006/relationships"><Relationship Id="rId1" Type="http://schemas.microsoft.com/office/2006/relationships/activeXControlBinary" Target="activeX235.bin"/></Relationships>
</file>

<file path=xl/activeX/_rels/activeX236.xml.rels><?xml version="1.0" encoding="UTF-8" standalone="yes"?>
<Relationships xmlns="http://schemas.openxmlformats.org/package/2006/relationships"><Relationship Id="rId1" Type="http://schemas.microsoft.com/office/2006/relationships/activeXControlBinary" Target="activeX236.bin"/></Relationships>
</file>

<file path=xl/activeX/_rels/activeX237.xml.rels><?xml version="1.0" encoding="UTF-8" standalone="yes"?>
<Relationships xmlns="http://schemas.openxmlformats.org/package/2006/relationships"><Relationship Id="rId1" Type="http://schemas.microsoft.com/office/2006/relationships/activeXControlBinary" Target="activeX237.bin"/></Relationships>
</file>

<file path=xl/activeX/_rels/activeX238.xml.rels><?xml version="1.0" encoding="UTF-8" standalone="yes"?>
<Relationships xmlns="http://schemas.openxmlformats.org/package/2006/relationships"><Relationship Id="rId1" Type="http://schemas.microsoft.com/office/2006/relationships/activeXControlBinary" Target="activeX238.bin"/></Relationships>
</file>

<file path=xl/activeX/_rels/activeX239.xml.rels><?xml version="1.0" encoding="UTF-8" standalone="yes"?>
<Relationships xmlns="http://schemas.openxmlformats.org/package/2006/relationships"><Relationship Id="rId1" Type="http://schemas.microsoft.com/office/2006/relationships/activeXControlBinary" Target="activeX239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40.xml.rels><?xml version="1.0" encoding="UTF-8" standalone="yes"?>
<Relationships xmlns="http://schemas.openxmlformats.org/package/2006/relationships"><Relationship Id="rId1" Type="http://schemas.microsoft.com/office/2006/relationships/activeXControlBinary" Target="activeX240.bin"/></Relationships>
</file>

<file path=xl/activeX/_rels/activeX241.xml.rels><?xml version="1.0" encoding="UTF-8" standalone="yes"?>
<Relationships xmlns="http://schemas.openxmlformats.org/package/2006/relationships"><Relationship Id="rId1" Type="http://schemas.microsoft.com/office/2006/relationships/activeXControlBinary" Target="activeX241.bin"/></Relationships>
</file>

<file path=xl/activeX/_rels/activeX242.xml.rels><?xml version="1.0" encoding="UTF-8" standalone="yes"?>
<Relationships xmlns="http://schemas.openxmlformats.org/package/2006/relationships"><Relationship Id="rId1" Type="http://schemas.microsoft.com/office/2006/relationships/activeXControlBinary" Target="activeX242.bin"/></Relationships>
</file>

<file path=xl/activeX/_rels/activeX243.xml.rels><?xml version="1.0" encoding="UTF-8" standalone="yes"?>
<Relationships xmlns="http://schemas.openxmlformats.org/package/2006/relationships"><Relationship Id="rId1" Type="http://schemas.microsoft.com/office/2006/relationships/activeXControlBinary" Target="activeX243.bin"/></Relationships>
</file>

<file path=xl/activeX/_rels/activeX244.xml.rels><?xml version="1.0" encoding="UTF-8" standalone="yes"?>
<Relationships xmlns="http://schemas.openxmlformats.org/package/2006/relationships"><Relationship Id="rId1" Type="http://schemas.microsoft.com/office/2006/relationships/activeXControlBinary" Target="activeX244.bin"/></Relationships>
</file>

<file path=xl/activeX/_rels/activeX245.xml.rels><?xml version="1.0" encoding="UTF-8" standalone="yes"?>
<Relationships xmlns="http://schemas.openxmlformats.org/package/2006/relationships"><Relationship Id="rId1" Type="http://schemas.microsoft.com/office/2006/relationships/activeXControlBinary" Target="activeX245.bin"/></Relationships>
</file>

<file path=xl/activeX/_rels/activeX246.xml.rels><?xml version="1.0" encoding="UTF-8" standalone="yes"?>
<Relationships xmlns="http://schemas.openxmlformats.org/package/2006/relationships"><Relationship Id="rId1" Type="http://schemas.microsoft.com/office/2006/relationships/activeXControlBinary" Target="activeX246.bin"/></Relationships>
</file>

<file path=xl/activeX/_rels/activeX247.xml.rels><?xml version="1.0" encoding="UTF-8" standalone="yes"?>
<Relationships xmlns="http://schemas.openxmlformats.org/package/2006/relationships"><Relationship Id="rId1" Type="http://schemas.microsoft.com/office/2006/relationships/activeXControlBinary" Target="activeX247.bin"/></Relationships>
</file>

<file path=xl/activeX/_rels/activeX248.xml.rels><?xml version="1.0" encoding="UTF-8" standalone="yes"?>
<Relationships xmlns="http://schemas.openxmlformats.org/package/2006/relationships"><Relationship Id="rId1" Type="http://schemas.microsoft.com/office/2006/relationships/activeXControlBinary" Target="activeX248.bin"/></Relationships>
</file>

<file path=xl/activeX/_rels/activeX249.xml.rels><?xml version="1.0" encoding="UTF-8" standalone="yes"?>
<Relationships xmlns="http://schemas.openxmlformats.org/package/2006/relationships"><Relationship Id="rId1" Type="http://schemas.microsoft.com/office/2006/relationships/activeXControlBinary" Target="activeX249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50.xml.rels><?xml version="1.0" encoding="UTF-8" standalone="yes"?>
<Relationships xmlns="http://schemas.openxmlformats.org/package/2006/relationships"><Relationship Id="rId1" Type="http://schemas.microsoft.com/office/2006/relationships/activeXControlBinary" Target="activeX250.bin"/></Relationships>
</file>

<file path=xl/activeX/_rels/activeX251.xml.rels><?xml version="1.0" encoding="UTF-8" standalone="yes"?>
<Relationships xmlns="http://schemas.openxmlformats.org/package/2006/relationships"><Relationship Id="rId1" Type="http://schemas.microsoft.com/office/2006/relationships/activeXControlBinary" Target="activeX251.bin"/></Relationships>
</file>

<file path=xl/activeX/_rels/activeX252.xml.rels><?xml version="1.0" encoding="UTF-8" standalone="yes"?>
<Relationships xmlns="http://schemas.openxmlformats.org/package/2006/relationships"><Relationship Id="rId1" Type="http://schemas.microsoft.com/office/2006/relationships/activeXControlBinary" Target="activeX252.bin"/></Relationships>
</file>

<file path=xl/activeX/_rels/activeX253.xml.rels><?xml version="1.0" encoding="UTF-8" standalone="yes"?>
<Relationships xmlns="http://schemas.openxmlformats.org/package/2006/relationships"><Relationship Id="rId1" Type="http://schemas.microsoft.com/office/2006/relationships/activeXControlBinary" Target="activeX253.bin"/></Relationships>
</file>

<file path=xl/activeX/_rels/activeX254.xml.rels><?xml version="1.0" encoding="UTF-8" standalone="yes"?>
<Relationships xmlns="http://schemas.openxmlformats.org/package/2006/relationships"><Relationship Id="rId1" Type="http://schemas.microsoft.com/office/2006/relationships/activeXControlBinary" Target="activeX254.bin"/></Relationships>
</file>

<file path=xl/activeX/_rels/activeX255.xml.rels><?xml version="1.0" encoding="UTF-8" standalone="yes"?>
<Relationships xmlns="http://schemas.openxmlformats.org/package/2006/relationships"><Relationship Id="rId1" Type="http://schemas.microsoft.com/office/2006/relationships/activeXControlBinary" Target="activeX255.bin"/></Relationships>
</file>

<file path=xl/activeX/_rels/activeX256.xml.rels><?xml version="1.0" encoding="UTF-8" standalone="yes"?>
<Relationships xmlns="http://schemas.openxmlformats.org/package/2006/relationships"><Relationship Id="rId1" Type="http://schemas.microsoft.com/office/2006/relationships/activeXControlBinary" Target="activeX256.bin"/></Relationships>
</file>

<file path=xl/activeX/_rels/activeX257.xml.rels><?xml version="1.0" encoding="UTF-8" standalone="yes"?>
<Relationships xmlns="http://schemas.openxmlformats.org/package/2006/relationships"><Relationship Id="rId1" Type="http://schemas.microsoft.com/office/2006/relationships/activeXControlBinary" Target="activeX257.bin"/></Relationships>
</file>

<file path=xl/activeX/_rels/activeX258.xml.rels><?xml version="1.0" encoding="UTF-8" standalone="yes"?>
<Relationships xmlns="http://schemas.openxmlformats.org/package/2006/relationships"><Relationship Id="rId1" Type="http://schemas.microsoft.com/office/2006/relationships/activeXControlBinary" Target="activeX258.bin"/></Relationships>
</file>

<file path=xl/activeX/_rels/activeX259.xml.rels><?xml version="1.0" encoding="UTF-8" standalone="yes"?>
<Relationships xmlns="http://schemas.openxmlformats.org/package/2006/relationships"><Relationship Id="rId1" Type="http://schemas.microsoft.com/office/2006/relationships/activeXControlBinary" Target="activeX259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60.xml.rels><?xml version="1.0" encoding="UTF-8" standalone="yes"?>
<Relationships xmlns="http://schemas.openxmlformats.org/package/2006/relationships"><Relationship Id="rId1" Type="http://schemas.microsoft.com/office/2006/relationships/activeXControlBinary" Target="activeX260.bin"/></Relationships>
</file>

<file path=xl/activeX/_rels/activeX261.xml.rels><?xml version="1.0" encoding="UTF-8" standalone="yes"?>
<Relationships xmlns="http://schemas.openxmlformats.org/package/2006/relationships"><Relationship Id="rId1" Type="http://schemas.microsoft.com/office/2006/relationships/activeXControlBinary" Target="activeX261.bin"/></Relationships>
</file>

<file path=xl/activeX/_rels/activeX262.xml.rels><?xml version="1.0" encoding="UTF-8" standalone="yes"?>
<Relationships xmlns="http://schemas.openxmlformats.org/package/2006/relationships"><Relationship Id="rId1" Type="http://schemas.microsoft.com/office/2006/relationships/activeXControlBinary" Target="activeX262.bin"/></Relationships>
</file>

<file path=xl/activeX/_rels/activeX263.xml.rels><?xml version="1.0" encoding="UTF-8" standalone="yes"?>
<Relationships xmlns="http://schemas.openxmlformats.org/package/2006/relationships"><Relationship Id="rId1" Type="http://schemas.microsoft.com/office/2006/relationships/activeXControlBinary" Target="activeX263.bin"/></Relationships>
</file>

<file path=xl/activeX/_rels/activeX264.xml.rels><?xml version="1.0" encoding="UTF-8" standalone="yes"?>
<Relationships xmlns="http://schemas.openxmlformats.org/package/2006/relationships"><Relationship Id="rId1" Type="http://schemas.microsoft.com/office/2006/relationships/activeXControlBinary" Target="activeX264.bin"/></Relationships>
</file>

<file path=xl/activeX/_rels/activeX265.xml.rels><?xml version="1.0" encoding="UTF-8" standalone="yes"?>
<Relationships xmlns="http://schemas.openxmlformats.org/package/2006/relationships"><Relationship Id="rId1" Type="http://schemas.microsoft.com/office/2006/relationships/activeXControlBinary" Target="activeX265.bin"/></Relationships>
</file>

<file path=xl/activeX/_rels/activeX266.xml.rels><?xml version="1.0" encoding="UTF-8" standalone="yes"?>
<Relationships xmlns="http://schemas.openxmlformats.org/package/2006/relationships"><Relationship Id="rId1" Type="http://schemas.microsoft.com/office/2006/relationships/activeXControlBinary" Target="activeX266.bin"/></Relationships>
</file>

<file path=xl/activeX/_rels/activeX267.xml.rels><?xml version="1.0" encoding="UTF-8" standalone="yes"?>
<Relationships xmlns="http://schemas.openxmlformats.org/package/2006/relationships"><Relationship Id="rId1" Type="http://schemas.microsoft.com/office/2006/relationships/activeXControlBinary" Target="activeX267.bin"/></Relationships>
</file>

<file path=xl/activeX/_rels/activeX268.xml.rels><?xml version="1.0" encoding="UTF-8" standalone="yes"?>
<Relationships xmlns="http://schemas.openxmlformats.org/package/2006/relationships"><Relationship Id="rId1" Type="http://schemas.microsoft.com/office/2006/relationships/activeXControlBinary" Target="activeX268.bin"/></Relationships>
</file>

<file path=xl/activeX/_rels/activeX269.xml.rels><?xml version="1.0" encoding="UTF-8" standalone="yes"?>
<Relationships xmlns="http://schemas.openxmlformats.org/package/2006/relationships"><Relationship Id="rId1" Type="http://schemas.microsoft.com/office/2006/relationships/activeXControlBinary" Target="activeX269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70.xml.rels><?xml version="1.0" encoding="UTF-8" standalone="yes"?>
<Relationships xmlns="http://schemas.openxmlformats.org/package/2006/relationships"><Relationship Id="rId1" Type="http://schemas.microsoft.com/office/2006/relationships/activeXControlBinary" Target="activeX270.bin"/></Relationships>
</file>

<file path=xl/activeX/_rels/activeX271.xml.rels><?xml version="1.0" encoding="UTF-8" standalone="yes"?>
<Relationships xmlns="http://schemas.openxmlformats.org/package/2006/relationships"><Relationship Id="rId1" Type="http://schemas.microsoft.com/office/2006/relationships/activeXControlBinary" Target="activeX271.bin"/></Relationships>
</file>

<file path=xl/activeX/_rels/activeX272.xml.rels><?xml version="1.0" encoding="UTF-8" standalone="yes"?>
<Relationships xmlns="http://schemas.openxmlformats.org/package/2006/relationships"><Relationship Id="rId1" Type="http://schemas.microsoft.com/office/2006/relationships/activeXControlBinary" Target="activeX272.bin"/></Relationships>
</file>

<file path=xl/activeX/_rels/activeX273.xml.rels><?xml version="1.0" encoding="UTF-8" standalone="yes"?>
<Relationships xmlns="http://schemas.openxmlformats.org/package/2006/relationships"><Relationship Id="rId1" Type="http://schemas.microsoft.com/office/2006/relationships/activeXControlBinary" Target="activeX273.bin"/></Relationships>
</file>

<file path=xl/activeX/_rels/activeX274.xml.rels><?xml version="1.0" encoding="UTF-8" standalone="yes"?>
<Relationships xmlns="http://schemas.openxmlformats.org/package/2006/relationships"><Relationship Id="rId1" Type="http://schemas.microsoft.com/office/2006/relationships/activeXControlBinary" Target="activeX274.bin"/></Relationships>
</file>

<file path=xl/activeX/_rels/activeX275.xml.rels><?xml version="1.0" encoding="UTF-8" standalone="yes"?>
<Relationships xmlns="http://schemas.openxmlformats.org/package/2006/relationships"><Relationship Id="rId1" Type="http://schemas.microsoft.com/office/2006/relationships/activeXControlBinary" Target="activeX275.bin"/></Relationships>
</file>

<file path=xl/activeX/_rels/activeX276.xml.rels><?xml version="1.0" encoding="UTF-8" standalone="yes"?>
<Relationships xmlns="http://schemas.openxmlformats.org/package/2006/relationships"><Relationship Id="rId1" Type="http://schemas.microsoft.com/office/2006/relationships/activeXControlBinary" Target="activeX276.bin"/></Relationships>
</file>

<file path=xl/activeX/_rels/activeX277.xml.rels><?xml version="1.0" encoding="UTF-8" standalone="yes"?>
<Relationships xmlns="http://schemas.openxmlformats.org/package/2006/relationships"><Relationship Id="rId1" Type="http://schemas.microsoft.com/office/2006/relationships/activeXControlBinary" Target="activeX277.bin"/></Relationships>
</file>

<file path=xl/activeX/_rels/activeX278.xml.rels><?xml version="1.0" encoding="UTF-8" standalone="yes"?>
<Relationships xmlns="http://schemas.openxmlformats.org/package/2006/relationships"><Relationship Id="rId1" Type="http://schemas.microsoft.com/office/2006/relationships/activeXControlBinary" Target="activeX278.bin"/></Relationships>
</file>

<file path=xl/activeX/_rels/activeX279.xml.rels><?xml version="1.0" encoding="UTF-8" standalone="yes"?>
<Relationships xmlns="http://schemas.openxmlformats.org/package/2006/relationships"><Relationship Id="rId1" Type="http://schemas.microsoft.com/office/2006/relationships/activeXControlBinary" Target="activeX279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80.xml.rels><?xml version="1.0" encoding="UTF-8" standalone="yes"?>
<Relationships xmlns="http://schemas.openxmlformats.org/package/2006/relationships"><Relationship Id="rId1" Type="http://schemas.microsoft.com/office/2006/relationships/activeXControlBinary" Target="activeX280.bin"/></Relationships>
</file>

<file path=xl/activeX/_rels/activeX281.xml.rels><?xml version="1.0" encoding="UTF-8" standalone="yes"?>
<Relationships xmlns="http://schemas.openxmlformats.org/package/2006/relationships"><Relationship Id="rId1" Type="http://schemas.microsoft.com/office/2006/relationships/activeXControlBinary" Target="activeX281.bin"/></Relationships>
</file>

<file path=xl/activeX/_rels/activeX282.xml.rels><?xml version="1.0" encoding="UTF-8" standalone="yes"?>
<Relationships xmlns="http://schemas.openxmlformats.org/package/2006/relationships"><Relationship Id="rId1" Type="http://schemas.microsoft.com/office/2006/relationships/activeXControlBinary" Target="activeX282.bin"/></Relationships>
</file>

<file path=xl/activeX/_rels/activeX283.xml.rels><?xml version="1.0" encoding="UTF-8" standalone="yes"?>
<Relationships xmlns="http://schemas.openxmlformats.org/package/2006/relationships"><Relationship Id="rId1" Type="http://schemas.microsoft.com/office/2006/relationships/activeXControlBinary" Target="activeX283.bin"/></Relationships>
</file>

<file path=xl/activeX/_rels/activeX284.xml.rels><?xml version="1.0" encoding="UTF-8" standalone="yes"?>
<Relationships xmlns="http://schemas.openxmlformats.org/package/2006/relationships"><Relationship Id="rId1" Type="http://schemas.microsoft.com/office/2006/relationships/activeXControlBinary" Target="activeX284.bin"/></Relationships>
</file>

<file path=xl/activeX/_rels/activeX285.xml.rels><?xml version="1.0" encoding="UTF-8" standalone="yes"?>
<Relationships xmlns="http://schemas.openxmlformats.org/package/2006/relationships"><Relationship Id="rId1" Type="http://schemas.microsoft.com/office/2006/relationships/activeXControlBinary" Target="activeX285.bin"/></Relationships>
</file>

<file path=xl/activeX/_rels/activeX286.xml.rels><?xml version="1.0" encoding="UTF-8" standalone="yes"?>
<Relationships xmlns="http://schemas.openxmlformats.org/package/2006/relationships"><Relationship Id="rId1" Type="http://schemas.microsoft.com/office/2006/relationships/activeXControlBinary" Target="activeX286.bin"/></Relationships>
</file>

<file path=xl/activeX/_rels/activeX287.xml.rels><?xml version="1.0" encoding="UTF-8" standalone="yes"?>
<Relationships xmlns="http://schemas.openxmlformats.org/package/2006/relationships"><Relationship Id="rId1" Type="http://schemas.microsoft.com/office/2006/relationships/activeXControlBinary" Target="activeX287.bin"/></Relationships>
</file>

<file path=xl/activeX/_rels/activeX288.xml.rels><?xml version="1.0" encoding="UTF-8" standalone="yes"?>
<Relationships xmlns="http://schemas.openxmlformats.org/package/2006/relationships"><Relationship Id="rId1" Type="http://schemas.microsoft.com/office/2006/relationships/activeXControlBinary" Target="activeX288.bin"/></Relationships>
</file>

<file path=xl/activeX/_rels/activeX289.xml.rels><?xml version="1.0" encoding="UTF-8" standalone="yes"?>
<Relationships xmlns="http://schemas.openxmlformats.org/package/2006/relationships"><Relationship Id="rId1" Type="http://schemas.microsoft.com/office/2006/relationships/activeXControlBinary" Target="activeX289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290.xml.rels><?xml version="1.0" encoding="UTF-8" standalone="yes"?>
<Relationships xmlns="http://schemas.openxmlformats.org/package/2006/relationships"><Relationship Id="rId1" Type="http://schemas.microsoft.com/office/2006/relationships/activeXControlBinary" Target="activeX290.bin"/></Relationships>
</file>

<file path=xl/activeX/_rels/activeX291.xml.rels><?xml version="1.0" encoding="UTF-8" standalone="yes"?>
<Relationships xmlns="http://schemas.openxmlformats.org/package/2006/relationships"><Relationship Id="rId1" Type="http://schemas.microsoft.com/office/2006/relationships/activeXControlBinary" Target="activeX291.bin"/></Relationships>
</file>

<file path=xl/activeX/_rels/activeX292.xml.rels><?xml version="1.0" encoding="UTF-8" standalone="yes"?>
<Relationships xmlns="http://schemas.openxmlformats.org/package/2006/relationships"><Relationship Id="rId1" Type="http://schemas.microsoft.com/office/2006/relationships/activeXControlBinary" Target="activeX292.bin"/></Relationships>
</file>

<file path=xl/activeX/_rels/activeX293.xml.rels><?xml version="1.0" encoding="UTF-8" standalone="yes"?>
<Relationships xmlns="http://schemas.openxmlformats.org/package/2006/relationships"><Relationship Id="rId1" Type="http://schemas.microsoft.com/office/2006/relationships/activeXControlBinary" Target="activeX293.bin"/></Relationships>
</file>

<file path=xl/activeX/_rels/activeX294.xml.rels><?xml version="1.0" encoding="UTF-8" standalone="yes"?>
<Relationships xmlns="http://schemas.openxmlformats.org/package/2006/relationships"><Relationship Id="rId1" Type="http://schemas.microsoft.com/office/2006/relationships/activeXControlBinary" Target="activeX294.bin"/></Relationships>
</file>

<file path=xl/activeX/_rels/activeX295.xml.rels><?xml version="1.0" encoding="UTF-8" standalone="yes"?>
<Relationships xmlns="http://schemas.openxmlformats.org/package/2006/relationships"><Relationship Id="rId1" Type="http://schemas.microsoft.com/office/2006/relationships/activeXControlBinary" Target="activeX295.bin"/></Relationships>
</file>

<file path=xl/activeX/_rels/activeX296.xml.rels><?xml version="1.0" encoding="UTF-8" standalone="yes"?>
<Relationships xmlns="http://schemas.openxmlformats.org/package/2006/relationships"><Relationship Id="rId1" Type="http://schemas.microsoft.com/office/2006/relationships/activeXControlBinary" Target="activeX296.bin"/></Relationships>
</file>

<file path=xl/activeX/_rels/activeX297.xml.rels><?xml version="1.0" encoding="UTF-8" standalone="yes"?>
<Relationships xmlns="http://schemas.openxmlformats.org/package/2006/relationships"><Relationship Id="rId1" Type="http://schemas.microsoft.com/office/2006/relationships/activeXControlBinary" Target="activeX297.bin"/></Relationships>
</file>

<file path=xl/activeX/_rels/activeX298.xml.rels><?xml version="1.0" encoding="UTF-8" standalone="yes"?>
<Relationships xmlns="http://schemas.openxmlformats.org/package/2006/relationships"><Relationship Id="rId1" Type="http://schemas.microsoft.com/office/2006/relationships/activeXControlBinary" Target="activeX298.bin"/></Relationships>
</file>

<file path=xl/activeX/_rels/activeX299.xml.rels><?xml version="1.0" encoding="UTF-8" standalone="yes"?>
<Relationships xmlns="http://schemas.openxmlformats.org/package/2006/relationships"><Relationship Id="rId1" Type="http://schemas.microsoft.com/office/2006/relationships/activeXControlBinary" Target="activeX29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00.xml.rels><?xml version="1.0" encoding="UTF-8" standalone="yes"?>
<Relationships xmlns="http://schemas.openxmlformats.org/package/2006/relationships"><Relationship Id="rId1" Type="http://schemas.microsoft.com/office/2006/relationships/activeXControlBinary" Target="activeX300.bin"/></Relationships>
</file>

<file path=xl/activeX/_rels/activeX301.xml.rels><?xml version="1.0" encoding="UTF-8" standalone="yes"?>
<Relationships xmlns="http://schemas.openxmlformats.org/package/2006/relationships"><Relationship Id="rId1" Type="http://schemas.microsoft.com/office/2006/relationships/activeXControlBinary" Target="activeX301.bin"/></Relationships>
</file>

<file path=xl/activeX/_rels/activeX302.xml.rels><?xml version="1.0" encoding="UTF-8" standalone="yes"?>
<Relationships xmlns="http://schemas.openxmlformats.org/package/2006/relationships"><Relationship Id="rId1" Type="http://schemas.microsoft.com/office/2006/relationships/activeXControlBinary" Target="activeX302.bin"/></Relationships>
</file>

<file path=xl/activeX/_rels/activeX303.xml.rels><?xml version="1.0" encoding="UTF-8" standalone="yes"?>
<Relationships xmlns="http://schemas.openxmlformats.org/package/2006/relationships"><Relationship Id="rId1" Type="http://schemas.microsoft.com/office/2006/relationships/activeXControlBinary" Target="activeX303.bin"/></Relationships>
</file>

<file path=xl/activeX/_rels/activeX304.xml.rels><?xml version="1.0" encoding="UTF-8" standalone="yes"?>
<Relationships xmlns="http://schemas.openxmlformats.org/package/2006/relationships"><Relationship Id="rId1" Type="http://schemas.microsoft.com/office/2006/relationships/activeXControlBinary" Target="activeX304.bin"/></Relationships>
</file>

<file path=xl/activeX/_rels/activeX305.xml.rels><?xml version="1.0" encoding="UTF-8" standalone="yes"?>
<Relationships xmlns="http://schemas.openxmlformats.org/package/2006/relationships"><Relationship Id="rId1" Type="http://schemas.microsoft.com/office/2006/relationships/activeXControlBinary" Target="activeX305.bin"/></Relationships>
</file>

<file path=xl/activeX/_rels/activeX306.xml.rels><?xml version="1.0" encoding="UTF-8" standalone="yes"?>
<Relationships xmlns="http://schemas.openxmlformats.org/package/2006/relationships"><Relationship Id="rId1" Type="http://schemas.microsoft.com/office/2006/relationships/activeXControlBinary" Target="activeX306.bin"/></Relationships>
</file>

<file path=xl/activeX/_rels/activeX307.xml.rels><?xml version="1.0" encoding="UTF-8" standalone="yes"?>
<Relationships xmlns="http://schemas.openxmlformats.org/package/2006/relationships"><Relationship Id="rId1" Type="http://schemas.microsoft.com/office/2006/relationships/activeXControlBinary" Target="activeX307.bin"/></Relationships>
</file>

<file path=xl/activeX/_rels/activeX308.xml.rels><?xml version="1.0" encoding="UTF-8" standalone="yes"?>
<Relationships xmlns="http://schemas.openxmlformats.org/package/2006/relationships"><Relationship Id="rId1" Type="http://schemas.microsoft.com/office/2006/relationships/activeXControlBinary" Target="activeX308.bin"/></Relationships>
</file>

<file path=xl/activeX/_rels/activeX309.xml.rels><?xml version="1.0" encoding="UTF-8" standalone="yes"?>
<Relationships xmlns="http://schemas.openxmlformats.org/package/2006/relationships"><Relationship Id="rId1" Type="http://schemas.microsoft.com/office/2006/relationships/activeXControlBinary" Target="activeX309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10.xml.rels><?xml version="1.0" encoding="UTF-8" standalone="yes"?>
<Relationships xmlns="http://schemas.openxmlformats.org/package/2006/relationships"><Relationship Id="rId1" Type="http://schemas.microsoft.com/office/2006/relationships/activeXControlBinary" Target="activeX310.bin"/></Relationships>
</file>

<file path=xl/activeX/_rels/activeX311.xml.rels><?xml version="1.0" encoding="UTF-8" standalone="yes"?>
<Relationships xmlns="http://schemas.openxmlformats.org/package/2006/relationships"><Relationship Id="rId1" Type="http://schemas.microsoft.com/office/2006/relationships/activeXControlBinary" Target="activeX311.bin"/></Relationships>
</file>

<file path=xl/activeX/_rels/activeX312.xml.rels><?xml version="1.0" encoding="UTF-8" standalone="yes"?>
<Relationships xmlns="http://schemas.openxmlformats.org/package/2006/relationships"><Relationship Id="rId1" Type="http://schemas.microsoft.com/office/2006/relationships/activeXControlBinary" Target="activeX312.bin"/></Relationships>
</file>

<file path=xl/activeX/_rels/activeX313.xml.rels><?xml version="1.0" encoding="UTF-8" standalone="yes"?>
<Relationships xmlns="http://schemas.openxmlformats.org/package/2006/relationships"><Relationship Id="rId1" Type="http://schemas.microsoft.com/office/2006/relationships/activeXControlBinary" Target="activeX313.bin"/></Relationships>
</file>

<file path=xl/activeX/_rels/activeX314.xml.rels><?xml version="1.0" encoding="UTF-8" standalone="yes"?>
<Relationships xmlns="http://schemas.openxmlformats.org/package/2006/relationships"><Relationship Id="rId1" Type="http://schemas.microsoft.com/office/2006/relationships/activeXControlBinary" Target="activeX314.bin"/></Relationships>
</file>

<file path=xl/activeX/_rels/activeX315.xml.rels><?xml version="1.0" encoding="UTF-8" standalone="yes"?>
<Relationships xmlns="http://schemas.openxmlformats.org/package/2006/relationships"><Relationship Id="rId1" Type="http://schemas.microsoft.com/office/2006/relationships/activeXControlBinary" Target="activeX315.bin"/></Relationships>
</file>

<file path=xl/activeX/_rels/activeX316.xml.rels><?xml version="1.0" encoding="UTF-8" standalone="yes"?>
<Relationships xmlns="http://schemas.openxmlformats.org/package/2006/relationships"><Relationship Id="rId1" Type="http://schemas.microsoft.com/office/2006/relationships/activeXControlBinary" Target="activeX316.bin"/></Relationships>
</file>

<file path=xl/activeX/_rels/activeX317.xml.rels><?xml version="1.0" encoding="UTF-8" standalone="yes"?>
<Relationships xmlns="http://schemas.openxmlformats.org/package/2006/relationships"><Relationship Id="rId1" Type="http://schemas.microsoft.com/office/2006/relationships/activeXControlBinary" Target="activeX317.bin"/></Relationships>
</file>

<file path=xl/activeX/_rels/activeX318.xml.rels><?xml version="1.0" encoding="UTF-8" standalone="yes"?>
<Relationships xmlns="http://schemas.openxmlformats.org/package/2006/relationships"><Relationship Id="rId1" Type="http://schemas.microsoft.com/office/2006/relationships/activeXControlBinary" Target="activeX318.bin"/></Relationships>
</file>

<file path=xl/activeX/_rels/activeX319.xml.rels><?xml version="1.0" encoding="UTF-8" standalone="yes"?>
<Relationships xmlns="http://schemas.openxmlformats.org/package/2006/relationships"><Relationship Id="rId1" Type="http://schemas.microsoft.com/office/2006/relationships/activeXControlBinary" Target="activeX319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20.xml.rels><?xml version="1.0" encoding="UTF-8" standalone="yes"?>
<Relationships xmlns="http://schemas.openxmlformats.org/package/2006/relationships"><Relationship Id="rId1" Type="http://schemas.microsoft.com/office/2006/relationships/activeXControlBinary" Target="activeX320.bin"/></Relationships>
</file>

<file path=xl/activeX/_rels/activeX321.xml.rels><?xml version="1.0" encoding="UTF-8" standalone="yes"?>
<Relationships xmlns="http://schemas.openxmlformats.org/package/2006/relationships"><Relationship Id="rId1" Type="http://schemas.microsoft.com/office/2006/relationships/activeXControlBinary" Target="activeX321.bin"/></Relationships>
</file>

<file path=xl/activeX/_rels/activeX322.xml.rels><?xml version="1.0" encoding="UTF-8" standalone="yes"?>
<Relationships xmlns="http://schemas.openxmlformats.org/package/2006/relationships"><Relationship Id="rId1" Type="http://schemas.microsoft.com/office/2006/relationships/activeXControlBinary" Target="activeX322.bin"/></Relationships>
</file>

<file path=xl/activeX/_rels/activeX323.xml.rels><?xml version="1.0" encoding="UTF-8" standalone="yes"?>
<Relationships xmlns="http://schemas.openxmlformats.org/package/2006/relationships"><Relationship Id="rId1" Type="http://schemas.microsoft.com/office/2006/relationships/activeXControlBinary" Target="activeX323.bin"/></Relationships>
</file>

<file path=xl/activeX/_rels/activeX324.xml.rels><?xml version="1.0" encoding="UTF-8" standalone="yes"?>
<Relationships xmlns="http://schemas.openxmlformats.org/package/2006/relationships"><Relationship Id="rId1" Type="http://schemas.microsoft.com/office/2006/relationships/activeXControlBinary" Target="activeX324.bin"/></Relationships>
</file>

<file path=xl/activeX/_rels/activeX325.xml.rels><?xml version="1.0" encoding="UTF-8" standalone="yes"?>
<Relationships xmlns="http://schemas.openxmlformats.org/package/2006/relationships"><Relationship Id="rId1" Type="http://schemas.microsoft.com/office/2006/relationships/activeXControlBinary" Target="activeX325.bin"/></Relationships>
</file>

<file path=xl/activeX/_rels/activeX326.xml.rels><?xml version="1.0" encoding="UTF-8" standalone="yes"?>
<Relationships xmlns="http://schemas.openxmlformats.org/package/2006/relationships"><Relationship Id="rId1" Type="http://schemas.microsoft.com/office/2006/relationships/activeXControlBinary" Target="activeX326.bin"/></Relationships>
</file>

<file path=xl/activeX/_rels/activeX327.xml.rels><?xml version="1.0" encoding="UTF-8" standalone="yes"?>
<Relationships xmlns="http://schemas.openxmlformats.org/package/2006/relationships"><Relationship Id="rId1" Type="http://schemas.microsoft.com/office/2006/relationships/activeXControlBinary" Target="activeX327.bin"/></Relationships>
</file>

<file path=xl/activeX/_rels/activeX328.xml.rels><?xml version="1.0" encoding="UTF-8" standalone="yes"?>
<Relationships xmlns="http://schemas.openxmlformats.org/package/2006/relationships"><Relationship Id="rId1" Type="http://schemas.microsoft.com/office/2006/relationships/activeXControlBinary" Target="activeX328.bin"/></Relationships>
</file>

<file path=xl/activeX/_rels/activeX329.xml.rels><?xml version="1.0" encoding="UTF-8" standalone="yes"?>
<Relationships xmlns="http://schemas.openxmlformats.org/package/2006/relationships"><Relationship Id="rId1" Type="http://schemas.microsoft.com/office/2006/relationships/activeXControlBinary" Target="activeX329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30.xml.rels><?xml version="1.0" encoding="UTF-8" standalone="yes"?>
<Relationships xmlns="http://schemas.openxmlformats.org/package/2006/relationships"><Relationship Id="rId1" Type="http://schemas.microsoft.com/office/2006/relationships/activeXControlBinary" Target="activeX330.bin"/></Relationships>
</file>

<file path=xl/activeX/_rels/activeX331.xml.rels><?xml version="1.0" encoding="UTF-8" standalone="yes"?>
<Relationships xmlns="http://schemas.openxmlformats.org/package/2006/relationships"><Relationship Id="rId1" Type="http://schemas.microsoft.com/office/2006/relationships/activeXControlBinary" Target="activeX331.bin"/></Relationships>
</file>

<file path=xl/activeX/_rels/activeX332.xml.rels><?xml version="1.0" encoding="UTF-8" standalone="yes"?>
<Relationships xmlns="http://schemas.openxmlformats.org/package/2006/relationships"><Relationship Id="rId1" Type="http://schemas.microsoft.com/office/2006/relationships/activeXControlBinary" Target="activeX332.bin"/></Relationships>
</file>

<file path=xl/activeX/_rels/activeX333.xml.rels><?xml version="1.0" encoding="UTF-8" standalone="yes"?>
<Relationships xmlns="http://schemas.openxmlformats.org/package/2006/relationships"><Relationship Id="rId1" Type="http://schemas.microsoft.com/office/2006/relationships/activeXControlBinary" Target="activeX333.bin"/></Relationships>
</file>

<file path=xl/activeX/_rels/activeX334.xml.rels><?xml version="1.0" encoding="UTF-8" standalone="yes"?>
<Relationships xmlns="http://schemas.openxmlformats.org/package/2006/relationships"><Relationship Id="rId1" Type="http://schemas.microsoft.com/office/2006/relationships/activeXControlBinary" Target="activeX334.bin"/></Relationships>
</file>

<file path=xl/activeX/_rels/activeX335.xml.rels><?xml version="1.0" encoding="UTF-8" standalone="yes"?>
<Relationships xmlns="http://schemas.openxmlformats.org/package/2006/relationships"><Relationship Id="rId1" Type="http://schemas.microsoft.com/office/2006/relationships/activeXControlBinary" Target="activeX335.bin"/></Relationships>
</file>

<file path=xl/activeX/_rels/activeX336.xml.rels><?xml version="1.0" encoding="UTF-8" standalone="yes"?>
<Relationships xmlns="http://schemas.openxmlformats.org/package/2006/relationships"><Relationship Id="rId1" Type="http://schemas.microsoft.com/office/2006/relationships/activeXControlBinary" Target="activeX336.bin"/></Relationships>
</file>

<file path=xl/activeX/_rels/activeX337.xml.rels><?xml version="1.0" encoding="UTF-8" standalone="yes"?>
<Relationships xmlns="http://schemas.openxmlformats.org/package/2006/relationships"><Relationship Id="rId1" Type="http://schemas.microsoft.com/office/2006/relationships/activeXControlBinary" Target="activeX337.bin"/></Relationships>
</file>

<file path=xl/activeX/_rels/activeX338.xml.rels><?xml version="1.0" encoding="UTF-8" standalone="yes"?>
<Relationships xmlns="http://schemas.openxmlformats.org/package/2006/relationships"><Relationship Id="rId1" Type="http://schemas.microsoft.com/office/2006/relationships/activeXControlBinary" Target="activeX338.bin"/></Relationships>
</file>

<file path=xl/activeX/_rels/activeX339.xml.rels><?xml version="1.0" encoding="UTF-8" standalone="yes"?>
<Relationships xmlns="http://schemas.openxmlformats.org/package/2006/relationships"><Relationship Id="rId1" Type="http://schemas.microsoft.com/office/2006/relationships/activeXControlBinary" Target="activeX339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40.xml.rels><?xml version="1.0" encoding="UTF-8" standalone="yes"?>
<Relationships xmlns="http://schemas.openxmlformats.org/package/2006/relationships"><Relationship Id="rId1" Type="http://schemas.microsoft.com/office/2006/relationships/activeXControlBinary" Target="activeX340.bin"/></Relationships>
</file>

<file path=xl/activeX/_rels/activeX341.xml.rels><?xml version="1.0" encoding="UTF-8" standalone="yes"?>
<Relationships xmlns="http://schemas.openxmlformats.org/package/2006/relationships"><Relationship Id="rId1" Type="http://schemas.microsoft.com/office/2006/relationships/activeXControlBinary" Target="activeX341.bin"/></Relationships>
</file>

<file path=xl/activeX/_rels/activeX342.xml.rels><?xml version="1.0" encoding="UTF-8" standalone="yes"?>
<Relationships xmlns="http://schemas.openxmlformats.org/package/2006/relationships"><Relationship Id="rId1" Type="http://schemas.microsoft.com/office/2006/relationships/activeXControlBinary" Target="activeX342.bin"/></Relationships>
</file>

<file path=xl/activeX/_rels/activeX343.xml.rels><?xml version="1.0" encoding="UTF-8" standalone="yes"?>
<Relationships xmlns="http://schemas.openxmlformats.org/package/2006/relationships"><Relationship Id="rId1" Type="http://schemas.microsoft.com/office/2006/relationships/activeXControlBinary" Target="activeX343.bin"/></Relationships>
</file>

<file path=xl/activeX/_rels/activeX344.xml.rels><?xml version="1.0" encoding="UTF-8" standalone="yes"?>
<Relationships xmlns="http://schemas.openxmlformats.org/package/2006/relationships"><Relationship Id="rId1" Type="http://schemas.microsoft.com/office/2006/relationships/activeXControlBinary" Target="activeX344.bin"/></Relationships>
</file>

<file path=xl/activeX/_rels/activeX345.xml.rels><?xml version="1.0" encoding="UTF-8" standalone="yes"?>
<Relationships xmlns="http://schemas.openxmlformats.org/package/2006/relationships"><Relationship Id="rId1" Type="http://schemas.microsoft.com/office/2006/relationships/activeXControlBinary" Target="activeX345.bin"/></Relationships>
</file>

<file path=xl/activeX/_rels/activeX346.xml.rels><?xml version="1.0" encoding="UTF-8" standalone="yes"?>
<Relationships xmlns="http://schemas.openxmlformats.org/package/2006/relationships"><Relationship Id="rId1" Type="http://schemas.microsoft.com/office/2006/relationships/activeXControlBinary" Target="activeX346.bin"/></Relationships>
</file>

<file path=xl/activeX/_rels/activeX347.xml.rels><?xml version="1.0" encoding="UTF-8" standalone="yes"?>
<Relationships xmlns="http://schemas.openxmlformats.org/package/2006/relationships"><Relationship Id="rId1" Type="http://schemas.microsoft.com/office/2006/relationships/activeXControlBinary" Target="activeX347.bin"/></Relationships>
</file>

<file path=xl/activeX/_rels/activeX348.xml.rels><?xml version="1.0" encoding="UTF-8" standalone="yes"?>
<Relationships xmlns="http://schemas.openxmlformats.org/package/2006/relationships"><Relationship Id="rId1" Type="http://schemas.microsoft.com/office/2006/relationships/activeXControlBinary" Target="activeX348.bin"/></Relationships>
</file>

<file path=xl/activeX/_rels/activeX349.xml.rels><?xml version="1.0" encoding="UTF-8" standalone="yes"?>
<Relationships xmlns="http://schemas.openxmlformats.org/package/2006/relationships"><Relationship Id="rId1" Type="http://schemas.microsoft.com/office/2006/relationships/activeXControlBinary" Target="activeX349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50.xml.rels><?xml version="1.0" encoding="UTF-8" standalone="yes"?>
<Relationships xmlns="http://schemas.openxmlformats.org/package/2006/relationships"><Relationship Id="rId1" Type="http://schemas.microsoft.com/office/2006/relationships/activeXControlBinary" Target="activeX350.bin"/></Relationships>
</file>

<file path=xl/activeX/_rels/activeX351.xml.rels><?xml version="1.0" encoding="UTF-8" standalone="yes"?>
<Relationships xmlns="http://schemas.openxmlformats.org/package/2006/relationships"><Relationship Id="rId1" Type="http://schemas.microsoft.com/office/2006/relationships/activeXControlBinary" Target="activeX351.bin"/></Relationships>
</file>

<file path=xl/activeX/_rels/activeX352.xml.rels><?xml version="1.0" encoding="UTF-8" standalone="yes"?>
<Relationships xmlns="http://schemas.openxmlformats.org/package/2006/relationships"><Relationship Id="rId1" Type="http://schemas.microsoft.com/office/2006/relationships/activeXControlBinary" Target="activeX352.bin"/></Relationships>
</file>

<file path=xl/activeX/_rels/activeX353.xml.rels><?xml version="1.0" encoding="UTF-8" standalone="yes"?>
<Relationships xmlns="http://schemas.openxmlformats.org/package/2006/relationships"><Relationship Id="rId1" Type="http://schemas.microsoft.com/office/2006/relationships/activeXControlBinary" Target="activeX353.bin"/></Relationships>
</file>

<file path=xl/activeX/_rels/activeX354.xml.rels><?xml version="1.0" encoding="UTF-8" standalone="yes"?>
<Relationships xmlns="http://schemas.openxmlformats.org/package/2006/relationships"><Relationship Id="rId1" Type="http://schemas.microsoft.com/office/2006/relationships/activeXControlBinary" Target="activeX354.bin"/></Relationships>
</file>

<file path=xl/activeX/_rels/activeX355.xml.rels><?xml version="1.0" encoding="UTF-8" standalone="yes"?>
<Relationships xmlns="http://schemas.openxmlformats.org/package/2006/relationships"><Relationship Id="rId1" Type="http://schemas.microsoft.com/office/2006/relationships/activeXControlBinary" Target="activeX355.bin"/></Relationships>
</file>

<file path=xl/activeX/_rels/activeX356.xml.rels><?xml version="1.0" encoding="UTF-8" standalone="yes"?>
<Relationships xmlns="http://schemas.openxmlformats.org/package/2006/relationships"><Relationship Id="rId1" Type="http://schemas.microsoft.com/office/2006/relationships/activeXControlBinary" Target="activeX356.bin"/></Relationships>
</file>

<file path=xl/activeX/_rels/activeX357.xml.rels><?xml version="1.0" encoding="UTF-8" standalone="yes"?>
<Relationships xmlns="http://schemas.openxmlformats.org/package/2006/relationships"><Relationship Id="rId1" Type="http://schemas.microsoft.com/office/2006/relationships/activeXControlBinary" Target="activeX357.bin"/></Relationships>
</file>

<file path=xl/activeX/_rels/activeX358.xml.rels><?xml version="1.0" encoding="UTF-8" standalone="yes"?>
<Relationships xmlns="http://schemas.openxmlformats.org/package/2006/relationships"><Relationship Id="rId1" Type="http://schemas.microsoft.com/office/2006/relationships/activeXControlBinary" Target="activeX358.bin"/></Relationships>
</file>

<file path=xl/activeX/_rels/activeX359.xml.rels><?xml version="1.0" encoding="UTF-8" standalone="yes"?>
<Relationships xmlns="http://schemas.openxmlformats.org/package/2006/relationships"><Relationship Id="rId1" Type="http://schemas.microsoft.com/office/2006/relationships/activeXControlBinary" Target="activeX359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60.xml.rels><?xml version="1.0" encoding="UTF-8" standalone="yes"?>
<Relationships xmlns="http://schemas.openxmlformats.org/package/2006/relationships"><Relationship Id="rId1" Type="http://schemas.microsoft.com/office/2006/relationships/activeXControlBinary" Target="activeX360.bin"/></Relationships>
</file>

<file path=xl/activeX/_rels/activeX361.xml.rels><?xml version="1.0" encoding="UTF-8" standalone="yes"?>
<Relationships xmlns="http://schemas.openxmlformats.org/package/2006/relationships"><Relationship Id="rId1" Type="http://schemas.microsoft.com/office/2006/relationships/activeXControlBinary" Target="activeX361.bin"/></Relationships>
</file>

<file path=xl/activeX/_rels/activeX362.xml.rels><?xml version="1.0" encoding="UTF-8" standalone="yes"?>
<Relationships xmlns="http://schemas.openxmlformats.org/package/2006/relationships"><Relationship Id="rId1" Type="http://schemas.microsoft.com/office/2006/relationships/activeXControlBinary" Target="activeX362.bin"/></Relationships>
</file>

<file path=xl/activeX/_rels/activeX363.xml.rels><?xml version="1.0" encoding="UTF-8" standalone="yes"?>
<Relationships xmlns="http://schemas.openxmlformats.org/package/2006/relationships"><Relationship Id="rId1" Type="http://schemas.microsoft.com/office/2006/relationships/activeXControlBinary" Target="activeX363.bin"/></Relationships>
</file>

<file path=xl/activeX/_rels/activeX364.xml.rels><?xml version="1.0" encoding="UTF-8" standalone="yes"?>
<Relationships xmlns="http://schemas.openxmlformats.org/package/2006/relationships"><Relationship Id="rId1" Type="http://schemas.microsoft.com/office/2006/relationships/activeXControlBinary" Target="activeX364.bin"/></Relationships>
</file>

<file path=xl/activeX/_rels/activeX365.xml.rels><?xml version="1.0" encoding="UTF-8" standalone="yes"?>
<Relationships xmlns="http://schemas.openxmlformats.org/package/2006/relationships"><Relationship Id="rId1" Type="http://schemas.microsoft.com/office/2006/relationships/activeXControlBinary" Target="activeX365.bin"/></Relationships>
</file>

<file path=xl/activeX/_rels/activeX366.xml.rels><?xml version="1.0" encoding="UTF-8" standalone="yes"?>
<Relationships xmlns="http://schemas.openxmlformats.org/package/2006/relationships"><Relationship Id="rId1" Type="http://schemas.microsoft.com/office/2006/relationships/activeXControlBinary" Target="activeX366.bin"/></Relationships>
</file>

<file path=xl/activeX/_rels/activeX367.xml.rels><?xml version="1.0" encoding="UTF-8" standalone="yes"?>
<Relationships xmlns="http://schemas.openxmlformats.org/package/2006/relationships"><Relationship Id="rId1" Type="http://schemas.microsoft.com/office/2006/relationships/activeXControlBinary" Target="activeX367.bin"/></Relationships>
</file>

<file path=xl/activeX/_rels/activeX368.xml.rels><?xml version="1.0" encoding="UTF-8" standalone="yes"?>
<Relationships xmlns="http://schemas.openxmlformats.org/package/2006/relationships"><Relationship Id="rId1" Type="http://schemas.microsoft.com/office/2006/relationships/activeXControlBinary" Target="activeX368.bin"/></Relationships>
</file>

<file path=xl/activeX/_rels/activeX369.xml.rels><?xml version="1.0" encoding="UTF-8" standalone="yes"?>
<Relationships xmlns="http://schemas.openxmlformats.org/package/2006/relationships"><Relationship Id="rId1" Type="http://schemas.microsoft.com/office/2006/relationships/activeXControlBinary" Target="activeX369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70.xml.rels><?xml version="1.0" encoding="UTF-8" standalone="yes"?>
<Relationships xmlns="http://schemas.openxmlformats.org/package/2006/relationships"><Relationship Id="rId1" Type="http://schemas.microsoft.com/office/2006/relationships/activeXControlBinary" Target="activeX370.bin"/></Relationships>
</file>

<file path=xl/activeX/_rels/activeX371.xml.rels><?xml version="1.0" encoding="UTF-8" standalone="yes"?>
<Relationships xmlns="http://schemas.openxmlformats.org/package/2006/relationships"><Relationship Id="rId1" Type="http://schemas.microsoft.com/office/2006/relationships/activeXControlBinary" Target="activeX371.bin"/></Relationships>
</file>

<file path=xl/activeX/_rels/activeX372.xml.rels><?xml version="1.0" encoding="UTF-8" standalone="yes"?>
<Relationships xmlns="http://schemas.openxmlformats.org/package/2006/relationships"><Relationship Id="rId1" Type="http://schemas.microsoft.com/office/2006/relationships/activeXControlBinary" Target="activeX372.bin"/></Relationships>
</file>

<file path=xl/activeX/_rels/activeX373.xml.rels><?xml version="1.0" encoding="UTF-8" standalone="yes"?>
<Relationships xmlns="http://schemas.openxmlformats.org/package/2006/relationships"><Relationship Id="rId1" Type="http://schemas.microsoft.com/office/2006/relationships/activeXControlBinary" Target="activeX373.bin"/></Relationships>
</file>

<file path=xl/activeX/_rels/activeX374.xml.rels><?xml version="1.0" encoding="UTF-8" standalone="yes"?>
<Relationships xmlns="http://schemas.openxmlformats.org/package/2006/relationships"><Relationship Id="rId1" Type="http://schemas.microsoft.com/office/2006/relationships/activeXControlBinary" Target="activeX374.bin"/></Relationships>
</file>

<file path=xl/activeX/_rels/activeX375.xml.rels><?xml version="1.0" encoding="UTF-8" standalone="yes"?>
<Relationships xmlns="http://schemas.openxmlformats.org/package/2006/relationships"><Relationship Id="rId1" Type="http://schemas.microsoft.com/office/2006/relationships/activeXControlBinary" Target="activeX375.bin"/></Relationships>
</file>

<file path=xl/activeX/_rels/activeX376.xml.rels><?xml version="1.0" encoding="UTF-8" standalone="yes"?>
<Relationships xmlns="http://schemas.openxmlformats.org/package/2006/relationships"><Relationship Id="rId1" Type="http://schemas.microsoft.com/office/2006/relationships/activeXControlBinary" Target="activeX376.bin"/></Relationships>
</file>

<file path=xl/activeX/_rels/activeX377.xml.rels><?xml version="1.0" encoding="UTF-8" standalone="yes"?>
<Relationships xmlns="http://schemas.openxmlformats.org/package/2006/relationships"><Relationship Id="rId1" Type="http://schemas.microsoft.com/office/2006/relationships/activeXControlBinary" Target="activeX377.bin"/></Relationships>
</file>

<file path=xl/activeX/_rels/activeX378.xml.rels><?xml version="1.0" encoding="UTF-8" standalone="yes"?>
<Relationships xmlns="http://schemas.openxmlformats.org/package/2006/relationships"><Relationship Id="rId1" Type="http://schemas.microsoft.com/office/2006/relationships/activeXControlBinary" Target="activeX378.bin"/></Relationships>
</file>

<file path=xl/activeX/_rels/activeX379.xml.rels><?xml version="1.0" encoding="UTF-8" standalone="yes"?>
<Relationships xmlns="http://schemas.openxmlformats.org/package/2006/relationships"><Relationship Id="rId1" Type="http://schemas.microsoft.com/office/2006/relationships/activeXControlBinary" Target="activeX379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80.xml.rels><?xml version="1.0" encoding="UTF-8" standalone="yes"?>
<Relationships xmlns="http://schemas.openxmlformats.org/package/2006/relationships"><Relationship Id="rId1" Type="http://schemas.microsoft.com/office/2006/relationships/activeXControlBinary" Target="activeX380.bin"/></Relationships>
</file>

<file path=xl/activeX/_rels/activeX381.xml.rels><?xml version="1.0" encoding="UTF-8" standalone="yes"?>
<Relationships xmlns="http://schemas.openxmlformats.org/package/2006/relationships"><Relationship Id="rId1" Type="http://schemas.microsoft.com/office/2006/relationships/activeXControlBinary" Target="activeX381.bin"/></Relationships>
</file>

<file path=xl/activeX/_rels/activeX382.xml.rels><?xml version="1.0" encoding="UTF-8" standalone="yes"?>
<Relationships xmlns="http://schemas.openxmlformats.org/package/2006/relationships"><Relationship Id="rId1" Type="http://schemas.microsoft.com/office/2006/relationships/activeXControlBinary" Target="activeX382.bin"/></Relationships>
</file>

<file path=xl/activeX/_rels/activeX383.xml.rels><?xml version="1.0" encoding="UTF-8" standalone="yes"?>
<Relationships xmlns="http://schemas.openxmlformats.org/package/2006/relationships"><Relationship Id="rId1" Type="http://schemas.microsoft.com/office/2006/relationships/activeXControlBinary" Target="activeX383.bin"/></Relationships>
</file>

<file path=xl/activeX/_rels/activeX384.xml.rels><?xml version="1.0" encoding="UTF-8" standalone="yes"?>
<Relationships xmlns="http://schemas.openxmlformats.org/package/2006/relationships"><Relationship Id="rId1" Type="http://schemas.microsoft.com/office/2006/relationships/activeXControlBinary" Target="activeX384.bin"/></Relationships>
</file>

<file path=xl/activeX/_rels/activeX385.xml.rels><?xml version="1.0" encoding="UTF-8" standalone="yes"?>
<Relationships xmlns="http://schemas.openxmlformats.org/package/2006/relationships"><Relationship Id="rId1" Type="http://schemas.microsoft.com/office/2006/relationships/activeXControlBinary" Target="activeX385.bin"/></Relationships>
</file>

<file path=xl/activeX/_rels/activeX386.xml.rels><?xml version="1.0" encoding="UTF-8" standalone="yes"?>
<Relationships xmlns="http://schemas.openxmlformats.org/package/2006/relationships"><Relationship Id="rId1" Type="http://schemas.microsoft.com/office/2006/relationships/activeXControlBinary" Target="activeX386.bin"/></Relationships>
</file>

<file path=xl/activeX/_rels/activeX387.xml.rels><?xml version="1.0" encoding="UTF-8" standalone="yes"?>
<Relationships xmlns="http://schemas.openxmlformats.org/package/2006/relationships"><Relationship Id="rId1" Type="http://schemas.microsoft.com/office/2006/relationships/activeXControlBinary" Target="activeX387.bin"/></Relationships>
</file>

<file path=xl/activeX/_rels/activeX388.xml.rels><?xml version="1.0" encoding="UTF-8" standalone="yes"?>
<Relationships xmlns="http://schemas.openxmlformats.org/package/2006/relationships"><Relationship Id="rId1" Type="http://schemas.microsoft.com/office/2006/relationships/activeXControlBinary" Target="activeX388.bin"/></Relationships>
</file>

<file path=xl/activeX/_rels/activeX389.xml.rels><?xml version="1.0" encoding="UTF-8" standalone="yes"?>
<Relationships xmlns="http://schemas.openxmlformats.org/package/2006/relationships"><Relationship Id="rId1" Type="http://schemas.microsoft.com/office/2006/relationships/activeXControlBinary" Target="activeX389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390.xml.rels><?xml version="1.0" encoding="UTF-8" standalone="yes"?>
<Relationships xmlns="http://schemas.openxmlformats.org/package/2006/relationships"><Relationship Id="rId1" Type="http://schemas.microsoft.com/office/2006/relationships/activeXControlBinary" Target="activeX390.bin"/></Relationships>
</file>

<file path=xl/activeX/_rels/activeX391.xml.rels><?xml version="1.0" encoding="UTF-8" standalone="yes"?>
<Relationships xmlns="http://schemas.openxmlformats.org/package/2006/relationships"><Relationship Id="rId1" Type="http://schemas.microsoft.com/office/2006/relationships/activeXControlBinary" Target="activeX391.bin"/></Relationships>
</file>

<file path=xl/activeX/_rels/activeX392.xml.rels><?xml version="1.0" encoding="UTF-8" standalone="yes"?>
<Relationships xmlns="http://schemas.openxmlformats.org/package/2006/relationships"><Relationship Id="rId1" Type="http://schemas.microsoft.com/office/2006/relationships/activeXControlBinary" Target="activeX392.bin"/></Relationships>
</file>

<file path=xl/activeX/_rels/activeX393.xml.rels><?xml version="1.0" encoding="UTF-8" standalone="yes"?>
<Relationships xmlns="http://schemas.openxmlformats.org/package/2006/relationships"><Relationship Id="rId1" Type="http://schemas.microsoft.com/office/2006/relationships/activeXControlBinary" Target="activeX393.bin"/></Relationships>
</file>

<file path=xl/activeX/_rels/activeX394.xml.rels><?xml version="1.0" encoding="UTF-8" standalone="yes"?>
<Relationships xmlns="http://schemas.openxmlformats.org/package/2006/relationships"><Relationship Id="rId1" Type="http://schemas.microsoft.com/office/2006/relationships/activeXControlBinary" Target="activeX394.bin"/></Relationships>
</file>

<file path=xl/activeX/_rels/activeX395.xml.rels><?xml version="1.0" encoding="UTF-8" standalone="yes"?>
<Relationships xmlns="http://schemas.openxmlformats.org/package/2006/relationships"><Relationship Id="rId1" Type="http://schemas.microsoft.com/office/2006/relationships/activeXControlBinary" Target="activeX395.bin"/></Relationships>
</file>

<file path=xl/activeX/_rels/activeX396.xml.rels><?xml version="1.0" encoding="UTF-8" standalone="yes"?>
<Relationships xmlns="http://schemas.openxmlformats.org/package/2006/relationships"><Relationship Id="rId1" Type="http://schemas.microsoft.com/office/2006/relationships/activeXControlBinary" Target="activeX396.bin"/></Relationships>
</file>

<file path=xl/activeX/_rels/activeX397.xml.rels><?xml version="1.0" encoding="UTF-8" standalone="yes"?>
<Relationships xmlns="http://schemas.openxmlformats.org/package/2006/relationships"><Relationship Id="rId1" Type="http://schemas.microsoft.com/office/2006/relationships/activeXControlBinary" Target="activeX397.bin"/></Relationships>
</file>

<file path=xl/activeX/_rels/activeX398.xml.rels><?xml version="1.0" encoding="UTF-8" standalone="yes"?>
<Relationships xmlns="http://schemas.openxmlformats.org/package/2006/relationships"><Relationship Id="rId1" Type="http://schemas.microsoft.com/office/2006/relationships/activeXControlBinary" Target="activeX398.bin"/></Relationships>
</file>

<file path=xl/activeX/_rels/activeX399.xml.rels><?xml version="1.0" encoding="UTF-8" standalone="yes"?>
<Relationships xmlns="http://schemas.openxmlformats.org/package/2006/relationships"><Relationship Id="rId1" Type="http://schemas.microsoft.com/office/2006/relationships/activeXControlBinary" Target="activeX39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00.xml.rels><?xml version="1.0" encoding="UTF-8" standalone="yes"?>
<Relationships xmlns="http://schemas.openxmlformats.org/package/2006/relationships"><Relationship Id="rId1" Type="http://schemas.microsoft.com/office/2006/relationships/activeXControlBinary" Target="activeX400.bin"/></Relationships>
</file>

<file path=xl/activeX/_rels/activeX401.xml.rels><?xml version="1.0" encoding="UTF-8" standalone="yes"?>
<Relationships xmlns="http://schemas.openxmlformats.org/package/2006/relationships"><Relationship Id="rId1" Type="http://schemas.microsoft.com/office/2006/relationships/activeXControlBinary" Target="activeX401.bin"/></Relationships>
</file>

<file path=xl/activeX/_rels/activeX402.xml.rels><?xml version="1.0" encoding="UTF-8" standalone="yes"?>
<Relationships xmlns="http://schemas.openxmlformats.org/package/2006/relationships"><Relationship Id="rId1" Type="http://schemas.microsoft.com/office/2006/relationships/activeXControlBinary" Target="activeX402.bin"/></Relationships>
</file>

<file path=xl/activeX/_rels/activeX403.xml.rels><?xml version="1.0" encoding="UTF-8" standalone="yes"?>
<Relationships xmlns="http://schemas.openxmlformats.org/package/2006/relationships"><Relationship Id="rId1" Type="http://schemas.microsoft.com/office/2006/relationships/activeXControlBinary" Target="activeX403.bin"/></Relationships>
</file>

<file path=xl/activeX/_rels/activeX404.xml.rels><?xml version="1.0" encoding="UTF-8" standalone="yes"?>
<Relationships xmlns="http://schemas.openxmlformats.org/package/2006/relationships"><Relationship Id="rId1" Type="http://schemas.microsoft.com/office/2006/relationships/activeXControlBinary" Target="activeX404.bin"/></Relationships>
</file>

<file path=xl/activeX/_rels/activeX405.xml.rels><?xml version="1.0" encoding="UTF-8" standalone="yes"?>
<Relationships xmlns="http://schemas.openxmlformats.org/package/2006/relationships"><Relationship Id="rId1" Type="http://schemas.microsoft.com/office/2006/relationships/activeXControlBinary" Target="activeX405.bin"/></Relationships>
</file>

<file path=xl/activeX/_rels/activeX406.xml.rels><?xml version="1.0" encoding="UTF-8" standalone="yes"?>
<Relationships xmlns="http://schemas.openxmlformats.org/package/2006/relationships"><Relationship Id="rId1" Type="http://schemas.microsoft.com/office/2006/relationships/activeXControlBinary" Target="activeX406.bin"/></Relationships>
</file>

<file path=xl/activeX/_rels/activeX407.xml.rels><?xml version="1.0" encoding="UTF-8" standalone="yes"?>
<Relationships xmlns="http://schemas.openxmlformats.org/package/2006/relationships"><Relationship Id="rId1" Type="http://schemas.microsoft.com/office/2006/relationships/activeXControlBinary" Target="activeX407.bin"/></Relationships>
</file>

<file path=xl/activeX/_rels/activeX408.xml.rels><?xml version="1.0" encoding="UTF-8" standalone="yes"?>
<Relationships xmlns="http://schemas.openxmlformats.org/package/2006/relationships"><Relationship Id="rId1" Type="http://schemas.microsoft.com/office/2006/relationships/activeXControlBinary" Target="activeX408.bin"/></Relationships>
</file>

<file path=xl/activeX/_rels/activeX409.xml.rels><?xml version="1.0" encoding="UTF-8" standalone="yes"?>
<Relationships xmlns="http://schemas.openxmlformats.org/package/2006/relationships"><Relationship Id="rId1" Type="http://schemas.microsoft.com/office/2006/relationships/activeXControlBinary" Target="activeX409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10.xml.rels><?xml version="1.0" encoding="UTF-8" standalone="yes"?>
<Relationships xmlns="http://schemas.openxmlformats.org/package/2006/relationships"><Relationship Id="rId1" Type="http://schemas.microsoft.com/office/2006/relationships/activeXControlBinary" Target="activeX410.bin"/></Relationships>
</file>

<file path=xl/activeX/_rels/activeX411.xml.rels><?xml version="1.0" encoding="UTF-8" standalone="yes"?>
<Relationships xmlns="http://schemas.openxmlformats.org/package/2006/relationships"><Relationship Id="rId1" Type="http://schemas.microsoft.com/office/2006/relationships/activeXControlBinary" Target="activeX411.bin"/></Relationships>
</file>

<file path=xl/activeX/_rels/activeX412.xml.rels><?xml version="1.0" encoding="UTF-8" standalone="yes"?>
<Relationships xmlns="http://schemas.openxmlformats.org/package/2006/relationships"><Relationship Id="rId1" Type="http://schemas.microsoft.com/office/2006/relationships/activeXControlBinary" Target="activeX412.bin"/></Relationships>
</file>

<file path=xl/activeX/_rels/activeX413.xml.rels><?xml version="1.0" encoding="UTF-8" standalone="yes"?>
<Relationships xmlns="http://schemas.openxmlformats.org/package/2006/relationships"><Relationship Id="rId1" Type="http://schemas.microsoft.com/office/2006/relationships/activeXControlBinary" Target="activeX413.bin"/></Relationships>
</file>

<file path=xl/activeX/_rels/activeX414.xml.rels><?xml version="1.0" encoding="UTF-8" standalone="yes"?>
<Relationships xmlns="http://schemas.openxmlformats.org/package/2006/relationships"><Relationship Id="rId1" Type="http://schemas.microsoft.com/office/2006/relationships/activeXControlBinary" Target="activeX414.bin"/></Relationships>
</file>

<file path=xl/activeX/_rels/activeX415.xml.rels><?xml version="1.0" encoding="UTF-8" standalone="yes"?>
<Relationships xmlns="http://schemas.openxmlformats.org/package/2006/relationships"><Relationship Id="rId1" Type="http://schemas.microsoft.com/office/2006/relationships/activeXControlBinary" Target="activeX415.bin"/></Relationships>
</file>

<file path=xl/activeX/_rels/activeX416.xml.rels><?xml version="1.0" encoding="UTF-8" standalone="yes"?>
<Relationships xmlns="http://schemas.openxmlformats.org/package/2006/relationships"><Relationship Id="rId1" Type="http://schemas.microsoft.com/office/2006/relationships/activeXControlBinary" Target="activeX416.bin"/></Relationships>
</file>

<file path=xl/activeX/_rels/activeX417.xml.rels><?xml version="1.0" encoding="UTF-8" standalone="yes"?>
<Relationships xmlns="http://schemas.openxmlformats.org/package/2006/relationships"><Relationship Id="rId1" Type="http://schemas.microsoft.com/office/2006/relationships/activeXControlBinary" Target="activeX417.bin"/></Relationships>
</file>

<file path=xl/activeX/_rels/activeX418.xml.rels><?xml version="1.0" encoding="UTF-8" standalone="yes"?>
<Relationships xmlns="http://schemas.openxmlformats.org/package/2006/relationships"><Relationship Id="rId1" Type="http://schemas.microsoft.com/office/2006/relationships/activeXControlBinary" Target="activeX418.bin"/></Relationships>
</file>

<file path=xl/activeX/_rels/activeX419.xml.rels><?xml version="1.0" encoding="UTF-8" standalone="yes"?>
<Relationships xmlns="http://schemas.openxmlformats.org/package/2006/relationships"><Relationship Id="rId1" Type="http://schemas.microsoft.com/office/2006/relationships/activeXControlBinary" Target="activeX419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20.xml.rels><?xml version="1.0" encoding="UTF-8" standalone="yes"?>
<Relationships xmlns="http://schemas.openxmlformats.org/package/2006/relationships"><Relationship Id="rId1" Type="http://schemas.microsoft.com/office/2006/relationships/activeXControlBinary" Target="activeX420.bin"/></Relationships>
</file>

<file path=xl/activeX/_rels/activeX421.xml.rels><?xml version="1.0" encoding="UTF-8" standalone="yes"?>
<Relationships xmlns="http://schemas.openxmlformats.org/package/2006/relationships"><Relationship Id="rId1" Type="http://schemas.microsoft.com/office/2006/relationships/activeXControlBinary" Target="activeX421.bin"/></Relationships>
</file>

<file path=xl/activeX/_rels/activeX422.xml.rels><?xml version="1.0" encoding="UTF-8" standalone="yes"?>
<Relationships xmlns="http://schemas.openxmlformats.org/package/2006/relationships"><Relationship Id="rId1" Type="http://schemas.microsoft.com/office/2006/relationships/activeXControlBinary" Target="activeX422.bin"/></Relationships>
</file>

<file path=xl/activeX/_rels/activeX423.xml.rels><?xml version="1.0" encoding="UTF-8" standalone="yes"?>
<Relationships xmlns="http://schemas.openxmlformats.org/package/2006/relationships"><Relationship Id="rId1" Type="http://schemas.microsoft.com/office/2006/relationships/activeXControlBinary" Target="activeX423.bin"/></Relationships>
</file>

<file path=xl/activeX/_rels/activeX424.xml.rels><?xml version="1.0" encoding="UTF-8" standalone="yes"?>
<Relationships xmlns="http://schemas.openxmlformats.org/package/2006/relationships"><Relationship Id="rId1" Type="http://schemas.microsoft.com/office/2006/relationships/activeXControlBinary" Target="activeX424.bin"/></Relationships>
</file>

<file path=xl/activeX/_rels/activeX425.xml.rels><?xml version="1.0" encoding="UTF-8" standalone="yes"?>
<Relationships xmlns="http://schemas.openxmlformats.org/package/2006/relationships"><Relationship Id="rId1" Type="http://schemas.microsoft.com/office/2006/relationships/activeXControlBinary" Target="activeX425.bin"/></Relationships>
</file>

<file path=xl/activeX/_rels/activeX426.xml.rels><?xml version="1.0" encoding="UTF-8" standalone="yes"?>
<Relationships xmlns="http://schemas.openxmlformats.org/package/2006/relationships"><Relationship Id="rId1" Type="http://schemas.microsoft.com/office/2006/relationships/activeXControlBinary" Target="activeX426.bin"/></Relationships>
</file>

<file path=xl/activeX/_rels/activeX427.xml.rels><?xml version="1.0" encoding="UTF-8" standalone="yes"?>
<Relationships xmlns="http://schemas.openxmlformats.org/package/2006/relationships"><Relationship Id="rId1" Type="http://schemas.microsoft.com/office/2006/relationships/activeXControlBinary" Target="activeX427.bin"/></Relationships>
</file>

<file path=xl/activeX/_rels/activeX428.xml.rels><?xml version="1.0" encoding="UTF-8" standalone="yes"?>
<Relationships xmlns="http://schemas.openxmlformats.org/package/2006/relationships"><Relationship Id="rId1" Type="http://schemas.microsoft.com/office/2006/relationships/activeXControlBinary" Target="activeX428.bin"/></Relationships>
</file>

<file path=xl/activeX/_rels/activeX429.xml.rels><?xml version="1.0" encoding="UTF-8" standalone="yes"?>
<Relationships xmlns="http://schemas.openxmlformats.org/package/2006/relationships"><Relationship Id="rId1" Type="http://schemas.microsoft.com/office/2006/relationships/activeXControlBinary" Target="activeX429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30.xml.rels><?xml version="1.0" encoding="UTF-8" standalone="yes"?>
<Relationships xmlns="http://schemas.openxmlformats.org/package/2006/relationships"><Relationship Id="rId1" Type="http://schemas.microsoft.com/office/2006/relationships/activeXControlBinary" Target="activeX430.bin"/></Relationships>
</file>

<file path=xl/activeX/_rels/activeX431.xml.rels><?xml version="1.0" encoding="UTF-8" standalone="yes"?>
<Relationships xmlns="http://schemas.openxmlformats.org/package/2006/relationships"><Relationship Id="rId1" Type="http://schemas.microsoft.com/office/2006/relationships/activeXControlBinary" Target="activeX431.bin"/></Relationships>
</file>

<file path=xl/activeX/_rels/activeX432.xml.rels><?xml version="1.0" encoding="UTF-8" standalone="yes"?>
<Relationships xmlns="http://schemas.openxmlformats.org/package/2006/relationships"><Relationship Id="rId1" Type="http://schemas.microsoft.com/office/2006/relationships/activeXControlBinary" Target="activeX432.bin"/></Relationships>
</file>

<file path=xl/activeX/_rels/activeX433.xml.rels><?xml version="1.0" encoding="UTF-8" standalone="yes"?>
<Relationships xmlns="http://schemas.openxmlformats.org/package/2006/relationships"><Relationship Id="rId1" Type="http://schemas.microsoft.com/office/2006/relationships/activeXControlBinary" Target="activeX433.bin"/></Relationships>
</file>

<file path=xl/activeX/_rels/activeX434.xml.rels><?xml version="1.0" encoding="UTF-8" standalone="yes"?>
<Relationships xmlns="http://schemas.openxmlformats.org/package/2006/relationships"><Relationship Id="rId1" Type="http://schemas.microsoft.com/office/2006/relationships/activeXControlBinary" Target="activeX434.bin"/></Relationships>
</file>

<file path=xl/activeX/_rels/activeX435.xml.rels><?xml version="1.0" encoding="UTF-8" standalone="yes"?>
<Relationships xmlns="http://schemas.openxmlformats.org/package/2006/relationships"><Relationship Id="rId1" Type="http://schemas.microsoft.com/office/2006/relationships/activeXControlBinary" Target="activeX435.bin"/></Relationships>
</file>

<file path=xl/activeX/_rels/activeX436.xml.rels><?xml version="1.0" encoding="UTF-8" standalone="yes"?>
<Relationships xmlns="http://schemas.openxmlformats.org/package/2006/relationships"><Relationship Id="rId1" Type="http://schemas.microsoft.com/office/2006/relationships/activeXControlBinary" Target="activeX436.bin"/></Relationships>
</file>

<file path=xl/activeX/_rels/activeX437.xml.rels><?xml version="1.0" encoding="UTF-8" standalone="yes"?>
<Relationships xmlns="http://schemas.openxmlformats.org/package/2006/relationships"><Relationship Id="rId1" Type="http://schemas.microsoft.com/office/2006/relationships/activeXControlBinary" Target="activeX437.bin"/></Relationships>
</file>

<file path=xl/activeX/_rels/activeX438.xml.rels><?xml version="1.0" encoding="UTF-8" standalone="yes"?>
<Relationships xmlns="http://schemas.openxmlformats.org/package/2006/relationships"><Relationship Id="rId1" Type="http://schemas.microsoft.com/office/2006/relationships/activeXControlBinary" Target="activeX438.bin"/></Relationships>
</file>

<file path=xl/activeX/_rels/activeX439.xml.rels><?xml version="1.0" encoding="UTF-8" standalone="yes"?>
<Relationships xmlns="http://schemas.openxmlformats.org/package/2006/relationships"><Relationship Id="rId1" Type="http://schemas.microsoft.com/office/2006/relationships/activeXControlBinary" Target="activeX439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40.xml.rels><?xml version="1.0" encoding="UTF-8" standalone="yes"?>
<Relationships xmlns="http://schemas.openxmlformats.org/package/2006/relationships"><Relationship Id="rId1" Type="http://schemas.microsoft.com/office/2006/relationships/activeXControlBinary" Target="activeX440.bin"/></Relationships>
</file>

<file path=xl/activeX/_rels/activeX441.xml.rels><?xml version="1.0" encoding="UTF-8" standalone="yes"?>
<Relationships xmlns="http://schemas.openxmlformats.org/package/2006/relationships"><Relationship Id="rId1" Type="http://schemas.microsoft.com/office/2006/relationships/activeXControlBinary" Target="activeX441.bin"/></Relationships>
</file>

<file path=xl/activeX/_rels/activeX442.xml.rels><?xml version="1.0" encoding="UTF-8" standalone="yes"?>
<Relationships xmlns="http://schemas.openxmlformats.org/package/2006/relationships"><Relationship Id="rId1" Type="http://schemas.microsoft.com/office/2006/relationships/activeXControlBinary" Target="activeX442.bin"/></Relationships>
</file>

<file path=xl/activeX/_rels/activeX443.xml.rels><?xml version="1.0" encoding="UTF-8" standalone="yes"?>
<Relationships xmlns="http://schemas.openxmlformats.org/package/2006/relationships"><Relationship Id="rId1" Type="http://schemas.microsoft.com/office/2006/relationships/activeXControlBinary" Target="activeX443.bin"/></Relationships>
</file>

<file path=xl/activeX/_rels/activeX444.xml.rels><?xml version="1.0" encoding="UTF-8" standalone="yes"?>
<Relationships xmlns="http://schemas.openxmlformats.org/package/2006/relationships"><Relationship Id="rId1" Type="http://schemas.microsoft.com/office/2006/relationships/activeXControlBinary" Target="activeX444.bin"/></Relationships>
</file>

<file path=xl/activeX/_rels/activeX445.xml.rels><?xml version="1.0" encoding="UTF-8" standalone="yes"?>
<Relationships xmlns="http://schemas.openxmlformats.org/package/2006/relationships"><Relationship Id="rId1" Type="http://schemas.microsoft.com/office/2006/relationships/activeXControlBinary" Target="activeX445.bin"/></Relationships>
</file>

<file path=xl/activeX/_rels/activeX446.xml.rels><?xml version="1.0" encoding="UTF-8" standalone="yes"?>
<Relationships xmlns="http://schemas.openxmlformats.org/package/2006/relationships"><Relationship Id="rId1" Type="http://schemas.microsoft.com/office/2006/relationships/activeXControlBinary" Target="activeX446.bin"/></Relationships>
</file>

<file path=xl/activeX/_rels/activeX447.xml.rels><?xml version="1.0" encoding="UTF-8" standalone="yes"?>
<Relationships xmlns="http://schemas.openxmlformats.org/package/2006/relationships"><Relationship Id="rId1" Type="http://schemas.microsoft.com/office/2006/relationships/activeXControlBinary" Target="activeX447.bin"/></Relationships>
</file>

<file path=xl/activeX/_rels/activeX448.xml.rels><?xml version="1.0" encoding="UTF-8" standalone="yes"?>
<Relationships xmlns="http://schemas.openxmlformats.org/package/2006/relationships"><Relationship Id="rId1" Type="http://schemas.microsoft.com/office/2006/relationships/activeXControlBinary" Target="activeX448.bin"/></Relationships>
</file>

<file path=xl/activeX/_rels/activeX449.xml.rels><?xml version="1.0" encoding="UTF-8" standalone="yes"?>
<Relationships xmlns="http://schemas.openxmlformats.org/package/2006/relationships"><Relationship Id="rId1" Type="http://schemas.microsoft.com/office/2006/relationships/activeXControlBinary" Target="activeX449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50.xml.rels><?xml version="1.0" encoding="UTF-8" standalone="yes"?>
<Relationships xmlns="http://schemas.openxmlformats.org/package/2006/relationships"><Relationship Id="rId1" Type="http://schemas.microsoft.com/office/2006/relationships/activeXControlBinary" Target="activeX450.bin"/></Relationships>
</file>

<file path=xl/activeX/_rels/activeX451.xml.rels><?xml version="1.0" encoding="UTF-8" standalone="yes"?>
<Relationships xmlns="http://schemas.openxmlformats.org/package/2006/relationships"><Relationship Id="rId1" Type="http://schemas.microsoft.com/office/2006/relationships/activeXControlBinary" Target="activeX451.bin"/></Relationships>
</file>

<file path=xl/activeX/_rels/activeX452.xml.rels><?xml version="1.0" encoding="UTF-8" standalone="yes"?>
<Relationships xmlns="http://schemas.openxmlformats.org/package/2006/relationships"><Relationship Id="rId1" Type="http://schemas.microsoft.com/office/2006/relationships/activeXControlBinary" Target="activeX452.bin"/></Relationships>
</file>

<file path=xl/activeX/_rels/activeX453.xml.rels><?xml version="1.0" encoding="UTF-8" standalone="yes"?>
<Relationships xmlns="http://schemas.openxmlformats.org/package/2006/relationships"><Relationship Id="rId1" Type="http://schemas.microsoft.com/office/2006/relationships/activeXControlBinary" Target="activeX453.bin"/></Relationships>
</file>

<file path=xl/activeX/_rels/activeX454.xml.rels><?xml version="1.0" encoding="UTF-8" standalone="yes"?>
<Relationships xmlns="http://schemas.openxmlformats.org/package/2006/relationships"><Relationship Id="rId1" Type="http://schemas.microsoft.com/office/2006/relationships/activeXControlBinary" Target="activeX454.bin"/></Relationships>
</file>

<file path=xl/activeX/_rels/activeX455.xml.rels><?xml version="1.0" encoding="UTF-8" standalone="yes"?>
<Relationships xmlns="http://schemas.openxmlformats.org/package/2006/relationships"><Relationship Id="rId1" Type="http://schemas.microsoft.com/office/2006/relationships/activeXControlBinary" Target="activeX455.bin"/></Relationships>
</file>

<file path=xl/activeX/_rels/activeX456.xml.rels><?xml version="1.0" encoding="UTF-8" standalone="yes"?>
<Relationships xmlns="http://schemas.openxmlformats.org/package/2006/relationships"><Relationship Id="rId1" Type="http://schemas.microsoft.com/office/2006/relationships/activeXControlBinary" Target="activeX456.bin"/></Relationships>
</file>

<file path=xl/activeX/_rels/activeX457.xml.rels><?xml version="1.0" encoding="UTF-8" standalone="yes"?>
<Relationships xmlns="http://schemas.openxmlformats.org/package/2006/relationships"><Relationship Id="rId1" Type="http://schemas.microsoft.com/office/2006/relationships/activeXControlBinary" Target="activeX457.bin"/></Relationships>
</file>

<file path=xl/activeX/_rels/activeX458.xml.rels><?xml version="1.0" encoding="UTF-8" standalone="yes"?>
<Relationships xmlns="http://schemas.openxmlformats.org/package/2006/relationships"><Relationship Id="rId1" Type="http://schemas.microsoft.com/office/2006/relationships/activeXControlBinary" Target="activeX458.bin"/></Relationships>
</file>

<file path=xl/activeX/_rels/activeX459.xml.rels><?xml version="1.0" encoding="UTF-8" standalone="yes"?>
<Relationships xmlns="http://schemas.openxmlformats.org/package/2006/relationships"><Relationship Id="rId1" Type="http://schemas.microsoft.com/office/2006/relationships/activeXControlBinary" Target="activeX459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60.xml.rels><?xml version="1.0" encoding="UTF-8" standalone="yes"?>
<Relationships xmlns="http://schemas.openxmlformats.org/package/2006/relationships"><Relationship Id="rId1" Type="http://schemas.microsoft.com/office/2006/relationships/activeXControlBinary" Target="activeX460.bin"/></Relationships>
</file>

<file path=xl/activeX/_rels/activeX461.xml.rels><?xml version="1.0" encoding="UTF-8" standalone="yes"?>
<Relationships xmlns="http://schemas.openxmlformats.org/package/2006/relationships"><Relationship Id="rId1" Type="http://schemas.microsoft.com/office/2006/relationships/activeXControlBinary" Target="activeX461.bin"/></Relationships>
</file>

<file path=xl/activeX/_rels/activeX462.xml.rels><?xml version="1.0" encoding="UTF-8" standalone="yes"?>
<Relationships xmlns="http://schemas.openxmlformats.org/package/2006/relationships"><Relationship Id="rId1" Type="http://schemas.microsoft.com/office/2006/relationships/activeXControlBinary" Target="activeX462.bin"/></Relationships>
</file>

<file path=xl/activeX/_rels/activeX463.xml.rels><?xml version="1.0" encoding="UTF-8" standalone="yes"?>
<Relationships xmlns="http://schemas.openxmlformats.org/package/2006/relationships"><Relationship Id="rId1" Type="http://schemas.microsoft.com/office/2006/relationships/activeXControlBinary" Target="activeX463.bin"/></Relationships>
</file>

<file path=xl/activeX/_rels/activeX464.xml.rels><?xml version="1.0" encoding="UTF-8" standalone="yes"?>
<Relationships xmlns="http://schemas.openxmlformats.org/package/2006/relationships"><Relationship Id="rId1" Type="http://schemas.microsoft.com/office/2006/relationships/activeXControlBinary" Target="activeX464.bin"/></Relationships>
</file>

<file path=xl/activeX/_rels/activeX465.xml.rels><?xml version="1.0" encoding="UTF-8" standalone="yes"?>
<Relationships xmlns="http://schemas.openxmlformats.org/package/2006/relationships"><Relationship Id="rId1" Type="http://schemas.microsoft.com/office/2006/relationships/activeXControlBinary" Target="activeX465.bin"/></Relationships>
</file>

<file path=xl/activeX/_rels/activeX466.xml.rels><?xml version="1.0" encoding="UTF-8" standalone="yes"?>
<Relationships xmlns="http://schemas.openxmlformats.org/package/2006/relationships"><Relationship Id="rId1" Type="http://schemas.microsoft.com/office/2006/relationships/activeXControlBinary" Target="activeX466.bin"/></Relationships>
</file>

<file path=xl/activeX/_rels/activeX467.xml.rels><?xml version="1.0" encoding="UTF-8" standalone="yes"?>
<Relationships xmlns="http://schemas.openxmlformats.org/package/2006/relationships"><Relationship Id="rId1" Type="http://schemas.microsoft.com/office/2006/relationships/activeXControlBinary" Target="activeX467.bin"/></Relationships>
</file>

<file path=xl/activeX/_rels/activeX468.xml.rels><?xml version="1.0" encoding="UTF-8" standalone="yes"?>
<Relationships xmlns="http://schemas.openxmlformats.org/package/2006/relationships"><Relationship Id="rId1" Type="http://schemas.microsoft.com/office/2006/relationships/activeXControlBinary" Target="activeX468.bin"/></Relationships>
</file>

<file path=xl/activeX/_rels/activeX469.xml.rels><?xml version="1.0" encoding="UTF-8" standalone="yes"?>
<Relationships xmlns="http://schemas.openxmlformats.org/package/2006/relationships"><Relationship Id="rId1" Type="http://schemas.microsoft.com/office/2006/relationships/activeXControlBinary" Target="activeX469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70.xml.rels><?xml version="1.0" encoding="UTF-8" standalone="yes"?>
<Relationships xmlns="http://schemas.openxmlformats.org/package/2006/relationships"><Relationship Id="rId1" Type="http://schemas.microsoft.com/office/2006/relationships/activeXControlBinary" Target="activeX470.bin"/></Relationships>
</file>

<file path=xl/activeX/_rels/activeX471.xml.rels><?xml version="1.0" encoding="UTF-8" standalone="yes"?>
<Relationships xmlns="http://schemas.openxmlformats.org/package/2006/relationships"><Relationship Id="rId1" Type="http://schemas.microsoft.com/office/2006/relationships/activeXControlBinary" Target="activeX471.bin"/></Relationships>
</file>

<file path=xl/activeX/_rels/activeX472.xml.rels><?xml version="1.0" encoding="UTF-8" standalone="yes"?>
<Relationships xmlns="http://schemas.openxmlformats.org/package/2006/relationships"><Relationship Id="rId1" Type="http://schemas.microsoft.com/office/2006/relationships/activeXControlBinary" Target="activeX472.bin"/></Relationships>
</file>

<file path=xl/activeX/_rels/activeX473.xml.rels><?xml version="1.0" encoding="UTF-8" standalone="yes"?>
<Relationships xmlns="http://schemas.openxmlformats.org/package/2006/relationships"><Relationship Id="rId1" Type="http://schemas.microsoft.com/office/2006/relationships/activeXControlBinary" Target="activeX473.bin"/></Relationships>
</file>

<file path=xl/activeX/_rels/activeX474.xml.rels><?xml version="1.0" encoding="UTF-8" standalone="yes"?>
<Relationships xmlns="http://schemas.openxmlformats.org/package/2006/relationships"><Relationship Id="rId1" Type="http://schemas.microsoft.com/office/2006/relationships/activeXControlBinary" Target="activeX474.bin"/></Relationships>
</file>

<file path=xl/activeX/_rels/activeX475.xml.rels><?xml version="1.0" encoding="UTF-8" standalone="yes"?>
<Relationships xmlns="http://schemas.openxmlformats.org/package/2006/relationships"><Relationship Id="rId1" Type="http://schemas.microsoft.com/office/2006/relationships/activeXControlBinary" Target="activeX475.bin"/></Relationships>
</file>

<file path=xl/activeX/_rels/activeX476.xml.rels><?xml version="1.0" encoding="UTF-8" standalone="yes"?>
<Relationships xmlns="http://schemas.openxmlformats.org/package/2006/relationships"><Relationship Id="rId1" Type="http://schemas.microsoft.com/office/2006/relationships/activeXControlBinary" Target="activeX476.bin"/></Relationships>
</file>

<file path=xl/activeX/_rels/activeX477.xml.rels><?xml version="1.0" encoding="UTF-8" standalone="yes"?>
<Relationships xmlns="http://schemas.openxmlformats.org/package/2006/relationships"><Relationship Id="rId1" Type="http://schemas.microsoft.com/office/2006/relationships/activeXControlBinary" Target="activeX477.bin"/></Relationships>
</file>

<file path=xl/activeX/_rels/activeX478.xml.rels><?xml version="1.0" encoding="UTF-8" standalone="yes"?>
<Relationships xmlns="http://schemas.openxmlformats.org/package/2006/relationships"><Relationship Id="rId1" Type="http://schemas.microsoft.com/office/2006/relationships/activeXControlBinary" Target="activeX478.bin"/></Relationships>
</file>

<file path=xl/activeX/_rels/activeX479.xml.rels><?xml version="1.0" encoding="UTF-8" standalone="yes"?>
<Relationships xmlns="http://schemas.openxmlformats.org/package/2006/relationships"><Relationship Id="rId1" Type="http://schemas.microsoft.com/office/2006/relationships/activeXControlBinary" Target="activeX479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80.xml.rels><?xml version="1.0" encoding="UTF-8" standalone="yes"?>
<Relationships xmlns="http://schemas.openxmlformats.org/package/2006/relationships"><Relationship Id="rId1" Type="http://schemas.microsoft.com/office/2006/relationships/activeXControlBinary" Target="activeX480.bin"/></Relationships>
</file>

<file path=xl/activeX/_rels/activeX481.xml.rels><?xml version="1.0" encoding="UTF-8" standalone="yes"?>
<Relationships xmlns="http://schemas.openxmlformats.org/package/2006/relationships"><Relationship Id="rId1" Type="http://schemas.microsoft.com/office/2006/relationships/activeXControlBinary" Target="activeX481.bin"/></Relationships>
</file>

<file path=xl/activeX/_rels/activeX482.xml.rels><?xml version="1.0" encoding="UTF-8" standalone="yes"?>
<Relationships xmlns="http://schemas.openxmlformats.org/package/2006/relationships"><Relationship Id="rId1" Type="http://schemas.microsoft.com/office/2006/relationships/activeXControlBinary" Target="activeX482.bin"/></Relationships>
</file>

<file path=xl/activeX/_rels/activeX483.xml.rels><?xml version="1.0" encoding="UTF-8" standalone="yes"?>
<Relationships xmlns="http://schemas.openxmlformats.org/package/2006/relationships"><Relationship Id="rId1" Type="http://schemas.microsoft.com/office/2006/relationships/activeXControlBinary" Target="activeX483.bin"/></Relationships>
</file>

<file path=xl/activeX/_rels/activeX484.xml.rels><?xml version="1.0" encoding="UTF-8" standalone="yes"?>
<Relationships xmlns="http://schemas.openxmlformats.org/package/2006/relationships"><Relationship Id="rId1" Type="http://schemas.microsoft.com/office/2006/relationships/activeXControlBinary" Target="activeX484.bin"/></Relationships>
</file>

<file path=xl/activeX/_rels/activeX485.xml.rels><?xml version="1.0" encoding="UTF-8" standalone="yes"?>
<Relationships xmlns="http://schemas.openxmlformats.org/package/2006/relationships"><Relationship Id="rId1" Type="http://schemas.microsoft.com/office/2006/relationships/activeXControlBinary" Target="activeX485.bin"/></Relationships>
</file>

<file path=xl/activeX/_rels/activeX486.xml.rels><?xml version="1.0" encoding="UTF-8" standalone="yes"?>
<Relationships xmlns="http://schemas.openxmlformats.org/package/2006/relationships"><Relationship Id="rId1" Type="http://schemas.microsoft.com/office/2006/relationships/activeXControlBinary" Target="activeX486.bin"/></Relationships>
</file>

<file path=xl/activeX/_rels/activeX487.xml.rels><?xml version="1.0" encoding="UTF-8" standalone="yes"?>
<Relationships xmlns="http://schemas.openxmlformats.org/package/2006/relationships"><Relationship Id="rId1" Type="http://schemas.microsoft.com/office/2006/relationships/activeXControlBinary" Target="activeX487.bin"/></Relationships>
</file>

<file path=xl/activeX/_rels/activeX488.xml.rels><?xml version="1.0" encoding="UTF-8" standalone="yes"?>
<Relationships xmlns="http://schemas.openxmlformats.org/package/2006/relationships"><Relationship Id="rId1" Type="http://schemas.microsoft.com/office/2006/relationships/activeXControlBinary" Target="activeX488.bin"/></Relationships>
</file>

<file path=xl/activeX/_rels/activeX489.xml.rels><?xml version="1.0" encoding="UTF-8" standalone="yes"?>
<Relationships xmlns="http://schemas.openxmlformats.org/package/2006/relationships"><Relationship Id="rId1" Type="http://schemas.microsoft.com/office/2006/relationships/activeXControlBinary" Target="activeX489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490.xml.rels><?xml version="1.0" encoding="UTF-8" standalone="yes"?>
<Relationships xmlns="http://schemas.openxmlformats.org/package/2006/relationships"><Relationship Id="rId1" Type="http://schemas.microsoft.com/office/2006/relationships/activeXControlBinary" Target="activeX490.bin"/></Relationships>
</file>

<file path=xl/activeX/_rels/activeX491.xml.rels><?xml version="1.0" encoding="UTF-8" standalone="yes"?>
<Relationships xmlns="http://schemas.openxmlformats.org/package/2006/relationships"><Relationship Id="rId1" Type="http://schemas.microsoft.com/office/2006/relationships/activeXControlBinary" Target="activeX491.bin"/></Relationships>
</file>

<file path=xl/activeX/_rels/activeX492.xml.rels><?xml version="1.0" encoding="UTF-8" standalone="yes"?>
<Relationships xmlns="http://schemas.openxmlformats.org/package/2006/relationships"><Relationship Id="rId1" Type="http://schemas.microsoft.com/office/2006/relationships/activeXControlBinary" Target="activeX492.bin"/></Relationships>
</file>

<file path=xl/activeX/_rels/activeX493.xml.rels><?xml version="1.0" encoding="UTF-8" standalone="yes"?>
<Relationships xmlns="http://schemas.openxmlformats.org/package/2006/relationships"><Relationship Id="rId1" Type="http://schemas.microsoft.com/office/2006/relationships/activeXControlBinary" Target="activeX493.bin"/></Relationships>
</file>

<file path=xl/activeX/_rels/activeX494.xml.rels><?xml version="1.0" encoding="UTF-8" standalone="yes"?>
<Relationships xmlns="http://schemas.openxmlformats.org/package/2006/relationships"><Relationship Id="rId1" Type="http://schemas.microsoft.com/office/2006/relationships/activeXControlBinary" Target="activeX494.bin"/></Relationships>
</file>

<file path=xl/activeX/_rels/activeX495.xml.rels><?xml version="1.0" encoding="UTF-8" standalone="yes"?>
<Relationships xmlns="http://schemas.openxmlformats.org/package/2006/relationships"><Relationship Id="rId1" Type="http://schemas.microsoft.com/office/2006/relationships/activeXControlBinary" Target="activeX495.bin"/></Relationships>
</file>

<file path=xl/activeX/_rels/activeX496.xml.rels><?xml version="1.0" encoding="UTF-8" standalone="yes"?>
<Relationships xmlns="http://schemas.openxmlformats.org/package/2006/relationships"><Relationship Id="rId1" Type="http://schemas.microsoft.com/office/2006/relationships/activeXControlBinary" Target="activeX496.bin"/></Relationships>
</file>

<file path=xl/activeX/_rels/activeX497.xml.rels><?xml version="1.0" encoding="UTF-8" standalone="yes"?>
<Relationships xmlns="http://schemas.openxmlformats.org/package/2006/relationships"><Relationship Id="rId1" Type="http://schemas.microsoft.com/office/2006/relationships/activeXControlBinary" Target="activeX497.bin"/></Relationships>
</file>

<file path=xl/activeX/_rels/activeX498.xml.rels><?xml version="1.0" encoding="UTF-8" standalone="yes"?>
<Relationships xmlns="http://schemas.openxmlformats.org/package/2006/relationships"><Relationship Id="rId1" Type="http://schemas.microsoft.com/office/2006/relationships/activeXControlBinary" Target="activeX498.bin"/></Relationships>
</file>

<file path=xl/activeX/_rels/activeX499.xml.rels><?xml version="1.0" encoding="UTF-8" standalone="yes"?>
<Relationships xmlns="http://schemas.openxmlformats.org/package/2006/relationships"><Relationship Id="rId1" Type="http://schemas.microsoft.com/office/2006/relationships/activeXControlBinary" Target="activeX49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00.xml.rels><?xml version="1.0" encoding="UTF-8" standalone="yes"?>
<Relationships xmlns="http://schemas.openxmlformats.org/package/2006/relationships"><Relationship Id="rId1" Type="http://schemas.microsoft.com/office/2006/relationships/activeXControlBinary" Target="activeX50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2</xdr:row>
          <xdr:rowOff>0</xdr:rowOff>
        </xdr:to>
        <xdr:sp macro="" textlink="">
          <xdr:nvSpPr>
            <xdr:cNvPr id="5121" name="Control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xmlns="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3</xdr:row>
          <xdr:rowOff>0</xdr:rowOff>
        </xdr:to>
        <xdr:sp macro="" textlink="">
          <xdr:nvSpPr>
            <xdr:cNvPr id="5122" name="Control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xmlns="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4</xdr:row>
          <xdr:rowOff>0</xdr:rowOff>
        </xdr:to>
        <xdr:sp macro="" textlink="">
          <xdr:nvSpPr>
            <xdr:cNvPr id="5123" name="Control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xmlns="" id="{00000000-0008-0000-00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5</xdr:row>
          <xdr:rowOff>0</xdr:rowOff>
        </xdr:to>
        <xdr:sp macro="" textlink="">
          <xdr:nvSpPr>
            <xdr:cNvPr id="5124" name="Control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xmlns="" id="{00000000-0008-0000-00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6</xdr:row>
          <xdr:rowOff>0</xdr:rowOff>
        </xdr:to>
        <xdr:sp macro="" textlink="">
          <xdr:nvSpPr>
            <xdr:cNvPr id="5125" name="Control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xmlns="" id="{00000000-0008-0000-00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7</xdr:row>
          <xdr:rowOff>0</xdr:rowOff>
        </xdr:to>
        <xdr:sp macro="" textlink="">
          <xdr:nvSpPr>
            <xdr:cNvPr id="5126" name="Control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xmlns="" id="{00000000-0008-0000-00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8</xdr:row>
          <xdr:rowOff>0</xdr:rowOff>
        </xdr:to>
        <xdr:sp macro="" textlink="">
          <xdr:nvSpPr>
            <xdr:cNvPr id="5127" name="Control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xmlns="" id="{00000000-0008-0000-00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9</xdr:row>
          <xdr:rowOff>0</xdr:rowOff>
        </xdr:to>
        <xdr:sp macro="" textlink="">
          <xdr:nvSpPr>
            <xdr:cNvPr id="5128" name="Control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xmlns="" id="{00000000-0008-0000-00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10</xdr:row>
          <xdr:rowOff>0</xdr:rowOff>
        </xdr:to>
        <xdr:sp macro="" textlink="">
          <xdr:nvSpPr>
            <xdr:cNvPr id="5129" name="Control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xmlns="" id="{00000000-0008-0000-00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11</xdr:row>
          <xdr:rowOff>0</xdr:rowOff>
        </xdr:to>
        <xdr:sp macro="" textlink="">
          <xdr:nvSpPr>
            <xdr:cNvPr id="5130" name="Control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xmlns="" id="{00000000-0008-0000-00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12</xdr:row>
          <xdr:rowOff>0</xdr:rowOff>
        </xdr:to>
        <xdr:sp macro="" textlink="">
          <xdr:nvSpPr>
            <xdr:cNvPr id="5131" name="Control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xmlns="" id="{00000000-0008-0000-00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13</xdr:row>
          <xdr:rowOff>0</xdr:rowOff>
        </xdr:to>
        <xdr:sp macro="" textlink="">
          <xdr:nvSpPr>
            <xdr:cNvPr id="5132" name="Control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xmlns="" id="{00000000-0008-0000-00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14</xdr:row>
          <xdr:rowOff>0</xdr:rowOff>
        </xdr:to>
        <xdr:sp macro="" textlink="">
          <xdr:nvSpPr>
            <xdr:cNvPr id="5133" name="Control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xmlns="" id="{00000000-0008-0000-00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15</xdr:row>
          <xdr:rowOff>0</xdr:rowOff>
        </xdr:to>
        <xdr:sp macro="" textlink="">
          <xdr:nvSpPr>
            <xdr:cNvPr id="5134" name="Control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xmlns="" id="{00000000-0008-0000-00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16</xdr:row>
          <xdr:rowOff>0</xdr:rowOff>
        </xdr:to>
        <xdr:sp macro="" textlink="">
          <xdr:nvSpPr>
            <xdr:cNvPr id="5135" name="Control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xmlns="" id="{00000000-0008-0000-00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17</xdr:row>
          <xdr:rowOff>0</xdr:rowOff>
        </xdr:to>
        <xdr:sp macro="" textlink="">
          <xdr:nvSpPr>
            <xdr:cNvPr id="5136" name="Control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xmlns="" id="{00000000-0008-0000-00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18</xdr:row>
          <xdr:rowOff>0</xdr:rowOff>
        </xdr:to>
        <xdr:sp macro="" textlink="">
          <xdr:nvSpPr>
            <xdr:cNvPr id="5137" name="Control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xmlns="" id="{00000000-0008-0000-00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19</xdr:row>
          <xdr:rowOff>0</xdr:rowOff>
        </xdr:to>
        <xdr:sp macro="" textlink="">
          <xdr:nvSpPr>
            <xdr:cNvPr id="5138" name="Control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xmlns="" id="{00000000-0008-0000-00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20</xdr:row>
          <xdr:rowOff>0</xdr:rowOff>
        </xdr:to>
        <xdr:sp macro="" textlink="">
          <xdr:nvSpPr>
            <xdr:cNvPr id="5139" name="Control 19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xmlns="" id="{00000000-0008-0000-00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21</xdr:row>
          <xdr:rowOff>0</xdr:rowOff>
        </xdr:to>
        <xdr:sp macro="" textlink="">
          <xdr:nvSpPr>
            <xdr:cNvPr id="5140" name="Control 20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xmlns="" id="{00000000-0008-0000-00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22</xdr:row>
          <xdr:rowOff>0</xdr:rowOff>
        </xdr:to>
        <xdr:sp macro="" textlink="">
          <xdr:nvSpPr>
            <xdr:cNvPr id="5141" name="Control 21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xmlns="" id="{00000000-0008-0000-0000-00001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23</xdr:row>
          <xdr:rowOff>0</xdr:rowOff>
        </xdr:to>
        <xdr:sp macro="" textlink="">
          <xdr:nvSpPr>
            <xdr:cNvPr id="5142" name="Control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xmlns="" id="{00000000-0008-0000-0000-00001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24</xdr:row>
          <xdr:rowOff>0</xdr:rowOff>
        </xdr:to>
        <xdr:sp macro="" textlink="">
          <xdr:nvSpPr>
            <xdr:cNvPr id="5143" name="Control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xmlns="" id="{00000000-0008-0000-0000-00001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257175</xdr:colOff>
          <xdr:row>25</xdr:row>
          <xdr:rowOff>0</xdr:rowOff>
        </xdr:to>
        <xdr:sp macro="" textlink="">
          <xdr:nvSpPr>
            <xdr:cNvPr id="5144" name="Control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xmlns="" id="{00000000-0008-0000-00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257175</xdr:colOff>
          <xdr:row>26</xdr:row>
          <xdr:rowOff>0</xdr:rowOff>
        </xdr:to>
        <xdr:sp macro="" textlink="">
          <xdr:nvSpPr>
            <xdr:cNvPr id="5145" name="Control 25" hidden="1">
              <a:extLst>
                <a:ext uri="{63B3BB69-23CF-44E3-9099-C40C66FF867C}">
                  <a14:compatExt spid="_x0000_s5145"/>
                </a:ext>
                <a:ext uri="{FF2B5EF4-FFF2-40B4-BE49-F238E27FC236}">
                  <a16:creationId xmlns:a16="http://schemas.microsoft.com/office/drawing/2014/main" xmlns="" id="{00000000-0008-0000-0000-00001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257175</xdr:colOff>
          <xdr:row>27</xdr:row>
          <xdr:rowOff>0</xdr:rowOff>
        </xdr:to>
        <xdr:sp macro="" textlink="">
          <xdr:nvSpPr>
            <xdr:cNvPr id="5146" name="Control 26" hidden="1">
              <a:extLst>
                <a:ext uri="{63B3BB69-23CF-44E3-9099-C40C66FF867C}">
                  <a14:compatExt spid="_x0000_s5146"/>
                </a:ext>
                <a:ext uri="{FF2B5EF4-FFF2-40B4-BE49-F238E27FC236}">
                  <a16:creationId xmlns:a16="http://schemas.microsoft.com/office/drawing/2014/main" xmlns="" id="{00000000-0008-0000-0000-00001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257175</xdr:colOff>
          <xdr:row>28</xdr:row>
          <xdr:rowOff>0</xdr:rowOff>
        </xdr:to>
        <xdr:sp macro="" textlink="">
          <xdr:nvSpPr>
            <xdr:cNvPr id="5147" name="Control 27" hidden="1">
              <a:extLst>
                <a:ext uri="{63B3BB69-23CF-44E3-9099-C40C66FF867C}">
                  <a14:compatExt spid="_x0000_s5147"/>
                </a:ext>
                <a:ext uri="{FF2B5EF4-FFF2-40B4-BE49-F238E27FC236}">
                  <a16:creationId xmlns:a16="http://schemas.microsoft.com/office/drawing/2014/main" xmlns="" id="{00000000-0008-0000-0000-00001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257175</xdr:colOff>
          <xdr:row>29</xdr:row>
          <xdr:rowOff>0</xdr:rowOff>
        </xdr:to>
        <xdr:sp macro="" textlink="">
          <xdr:nvSpPr>
            <xdr:cNvPr id="5148" name="Control 28" hidden="1">
              <a:extLst>
                <a:ext uri="{63B3BB69-23CF-44E3-9099-C40C66FF867C}">
                  <a14:compatExt spid="_x0000_s5148"/>
                </a:ext>
                <a:ext uri="{FF2B5EF4-FFF2-40B4-BE49-F238E27FC236}">
                  <a16:creationId xmlns:a16="http://schemas.microsoft.com/office/drawing/2014/main" xmlns="" id="{00000000-0008-0000-0000-00001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0</xdr:rowOff>
        </xdr:from>
        <xdr:to>
          <xdr:col>0</xdr:col>
          <xdr:colOff>257175</xdr:colOff>
          <xdr:row>30</xdr:row>
          <xdr:rowOff>0</xdr:rowOff>
        </xdr:to>
        <xdr:sp macro="" textlink="">
          <xdr:nvSpPr>
            <xdr:cNvPr id="5149" name="Control 29" hidden="1">
              <a:extLst>
                <a:ext uri="{63B3BB69-23CF-44E3-9099-C40C66FF867C}">
                  <a14:compatExt spid="_x0000_s5149"/>
                </a:ext>
                <a:ext uri="{FF2B5EF4-FFF2-40B4-BE49-F238E27FC236}">
                  <a16:creationId xmlns:a16="http://schemas.microsoft.com/office/drawing/2014/main" xmlns="" id="{00000000-0008-0000-0000-00001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257175</xdr:colOff>
          <xdr:row>31</xdr:row>
          <xdr:rowOff>0</xdr:rowOff>
        </xdr:to>
        <xdr:sp macro="" textlink="">
          <xdr:nvSpPr>
            <xdr:cNvPr id="5150" name="Control 30" hidden="1">
              <a:extLst>
                <a:ext uri="{63B3BB69-23CF-44E3-9099-C40C66FF867C}">
                  <a14:compatExt spid="_x0000_s5150"/>
                </a:ext>
                <a:ext uri="{FF2B5EF4-FFF2-40B4-BE49-F238E27FC236}">
                  <a16:creationId xmlns:a16="http://schemas.microsoft.com/office/drawing/2014/main" xmlns="" id="{00000000-0008-0000-0000-00001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</xdr:row>
          <xdr:rowOff>0</xdr:rowOff>
        </xdr:from>
        <xdr:to>
          <xdr:col>0</xdr:col>
          <xdr:colOff>257175</xdr:colOff>
          <xdr:row>32</xdr:row>
          <xdr:rowOff>0</xdr:rowOff>
        </xdr:to>
        <xdr:sp macro="" textlink="">
          <xdr:nvSpPr>
            <xdr:cNvPr id="5151" name="Control 31" hidden="1">
              <a:extLst>
                <a:ext uri="{63B3BB69-23CF-44E3-9099-C40C66FF867C}">
                  <a14:compatExt spid="_x0000_s5151"/>
                </a:ext>
                <a:ext uri="{FF2B5EF4-FFF2-40B4-BE49-F238E27FC236}">
                  <a16:creationId xmlns:a16="http://schemas.microsoft.com/office/drawing/2014/main" xmlns="" id="{00000000-0008-0000-0000-00001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0</xdr:rowOff>
        </xdr:from>
        <xdr:to>
          <xdr:col>0</xdr:col>
          <xdr:colOff>257175</xdr:colOff>
          <xdr:row>33</xdr:row>
          <xdr:rowOff>0</xdr:rowOff>
        </xdr:to>
        <xdr:sp macro="" textlink="">
          <xdr:nvSpPr>
            <xdr:cNvPr id="5152" name="Control 32" hidden="1">
              <a:extLst>
                <a:ext uri="{63B3BB69-23CF-44E3-9099-C40C66FF867C}">
                  <a14:compatExt spid="_x0000_s5152"/>
                </a:ext>
                <a:ext uri="{FF2B5EF4-FFF2-40B4-BE49-F238E27FC236}">
                  <a16:creationId xmlns:a16="http://schemas.microsoft.com/office/drawing/2014/main" xmlns="" id="{00000000-0008-0000-0000-00002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0</xdr:rowOff>
        </xdr:from>
        <xdr:to>
          <xdr:col>0</xdr:col>
          <xdr:colOff>257175</xdr:colOff>
          <xdr:row>34</xdr:row>
          <xdr:rowOff>0</xdr:rowOff>
        </xdr:to>
        <xdr:sp macro="" textlink="">
          <xdr:nvSpPr>
            <xdr:cNvPr id="5153" name="Control 33" hidden="1">
              <a:extLst>
                <a:ext uri="{63B3BB69-23CF-44E3-9099-C40C66FF867C}">
                  <a14:compatExt spid="_x0000_s5153"/>
                </a:ext>
                <a:ext uri="{FF2B5EF4-FFF2-40B4-BE49-F238E27FC236}">
                  <a16:creationId xmlns:a16="http://schemas.microsoft.com/office/drawing/2014/main" xmlns="" id="{00000000-0008-0000-0000-00002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257175</xdr:colOff>
          <xdr:row>35</xdr:row>
          <xdr:rowOff>0</xdr:rowOff>
        </xdr:to>
        <xdr:sp macro="" textlink="">
          <xdr:nvSpPr>
            <xdr:cNvPr id="5154" name="Control 34" hidden="1">
              <a:extLst>
                <a:ext uri="{63B3BB69-23CF-44E3-9099-C40C66FF867C}">
                  <a14:compatExt spid="_x0000_s5154"/>
                </a:ext>
                <a:ext uri="{FF2B5EF4-FFF2-40B4-BE49-F238E27FC236}">
                  <a16:creationId xmlns:a16="http://schemas.microsoft.com/office/drawing/2014/main" xmlns="" id="{00000000-0008-0000-0000-00002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0</xdr:col>
          <xdr:colOff>257175</xdr:colOff>
          <xdr:row>36</xdr:row>
          <xdr:rowOff>0</xdr:rowOff>
        </xdr:to>
        <xdr:sp macro="" textlink="">
          <xdr:nvSpPr>
            <xdr:cNvPr id="5155" name="Control 35" hidden="1">
              <a:extLst>
                <a:ext uri="{63B3BB69-23CF-44E3-9099-C40C66FF867C}">
                  <a14:compatExt spid="_x0000_s5155"/>
                </a:ext>
                <a:ext uri="{FF2B5EF4-FFF2-40B4-BE49-F238E27FC236}">
                  <a16:creationId xmlns:a16="http://schemas.microsoft.com/office/drawing/2014/main" xmlns="" id="{00000000-0008-0000-0000-00002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0</xdr:rowOff>
        </xdr:from>
        <xdr:to>
          <xdr:col>0</xdr:col>
          <xdr:colOff>257175</xdr:colOff>
          <xdr:row>37</xdr:row>
          <xdr:rowOff>0</xdr:rowOff>
        </xdr:to>
        <xdr:sp macro="" textlink="">
          <xdr:nvSpPr>
            <xdr:cNvPr id="5156" name="Control 36" hidden="1">
              <a:extLst>
                <a:ext uri="{63B3BB69-23CF-44E3-9099-C40C66FF867C}">
                  <a14:compatExt spid="_x0000_s5156"/>
                </a:ext>
                <a:ext uri="{FF2B5EF4-FFF2-40B4-BE49-F238E27FC236}">
                  <a16:creationId xmlns:a16="http://schemas.microsoft.com/office/drawing/2014/main" xmlns="" id="{00000000-0008-0000-0000-00002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257175</xdr:colOff>
          <xdr:row>38</xdr:row>
          <xdr:rowOff>0</xdr:rowOff>
        </xdr:to>
        <xdr:sp macro="" textlink="">
          <xdr:nvSpPr>
            <xdr:cNvPr id="5157" name="Control 37" hidden="1">
              <a:extLst>
                <a:ext uri="{63B3BB69-23CF-44E3-9099-C40C66FF867C}">
                  <a14:compatExt spid="_x0000_s5157"/>
                </a:ext>
                <a:ext uri="{FF2B5EF4-FFF2-40B4-BE49-F238E27FC236}">
                  <a16:creationId xmlns:a16="http://schemas.microsoft.com/office/drawing/2014/main" xmlns="" id="{00000000-0008-0000-0000-00002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0</xdr:col>
          <xdr:colOff>257175</xdr:colOff>
          <xdr:row>39</xdr:row>
          <xdr:rowOff>0</xdr:rowOff>
        </xdr:to>
        <xdr:sp macro="" textlink="">
          <xdr:nvSpPr>
            <xdr:cNvPr id="5158" name="Control 38" hidden="1">
              <a:extLst>
                <a:ext uri="{63B3BB69-23CF-44E3-9099-C40C66FF867C}">
                  <a14:compatExt spid="_x0000_s5158"/>
                </a:ext>
                <a:ext uri="{FF2B5EF4-FFF2-40B4-BE49-F238E27FC236}">
                  <a16:creationId xmlns:a16="http://schemas.microsoft.com/office/drawing/2014/main" xmlns="" id="{00000000-0008-0000-0000-00002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0</xdr:rowOff>
        </xdr:from>
        <xdr:to>
          <xdr:col>0</xdr:col>
          <xdr:colOff>257175</xdr:colOff>
          <xdr:row>40</xdr:row>
          <xdr:rowOff>0</xdr:rowOff>
        </xdr:to>
        <xdr:sp macro="" textlink="">
          <xdr:nvSpPr>
            <xdr:cNvPr id="5159" name="Control 39" hidden="1">
              <a:extLst>
                <a:ext uri="{63B3BB69-23CF-44E3-9099-C40C66FF867C}">
                  <a14:compatExt spid="_x0000_s5159"/>
                </a:ext>
                <a:ext uri="{FF2B5EF4-FFF2-40B4-BE49-F238E27FC236}">
                  <a16:creationId xmlns:a16="http://schemas.microsoft.com/office/drawing/2014/main" xmlns="" id="{00000000-0008-0000-0000-00002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257175</xdr:colOff>
          <xdr:row>41</xdr:row>
          <xdr:rowOff>0</xdr:rowOff>
        </xdr:to>
        <xdr:sp macro="" textlink="">
          <xdr:nvSpPr>
            <xdr:cNvPr id="5160" name="Control 40" hidden="1">
              <a:extLst>
                <a:ext uri="{63B3BB69-23CF-44E3-9099-C40C66FF867C}">
                  <a14:compatExt spid="_x0000_s5160"/>
                </a:ext>
                <a:ext uri="{FF2B5EF4-FFF2-40B4-BE49-F238E27FC236}">
                  <a16:creationId xmlns:a16="http://schemas.microsoft.com/office/drawing/2014/main" xmlns="" id="{00000000-0008-0000-0000-00002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</xdr:row>
          <xdr:rowOff>0</xdr:rowOff>
        </xdr:from>
        <xdr:to>
          <xdr:col>0</xdr:col>
          <xdr:colOff>257175</xdr:colOff>
          <xdr:row>42</xdr:row>
          <xdr:rowOff>0</xdr:rowOff>
        </xdr:to>
        <xdr:sp macro="" textlink="">
          <xdr:nvSpPr>
            <xdr:cNvPr id="5161" name="Control 41" hidden="1">
              <a:extLst>
                <a:ext uri="{63B3BB69-23CF-44E3-9099-C40C66FF867C}">
                  <a14:compatExt spid="_x0000_s5161"/>
                </a:ext>
                <a:ext uri="{FF2B5EF4-FFF2-40B4-BE49-F238E27FC236}">
                  <a16:creationId xmlns:a16="http://schemas.microsoft.com/office/drawing/2014/main" xmlns="" id="{00000000-0008-0000-0000-00002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0</xdr:rowOff>
        </xdr:from>
        <xdr:to>
          <xdr:col>0</xdr:col>
          <xdr:colOff>257175</xdr:colOff>
          <xdr:row>43</xdr:row>
          <xdr:rowOff>0</xdr:rowOff>
        </xdr:to>
        <xdr:sp macro="" textlink="">
          <xdr:nvSpPr>
            <xdr:cNvPr id="5162" name="Control 42" hidden="1">
              <a:extLst>
                <a:ext uri="{63B3BB69-23CF-44E3-9099-C40C66FF867C}">
                  <a14:compatExt spid="_x0000_s5162"/>
                </a:ext>
                <a:ext uri="{FF2B5EF4-FFF2-40B4-BE49-F238E27FC236}">
                  <a16:creationId xmlns:a16="http://schemas.microsoft.com/office/drawing/2014/main" xmlns="" id="{00000000-0008-0000-0000-00002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</xdr:row>
          <xdr:rowOff>0</xdr:rowOff>
        </xdr:from>
        <xdr:to>
          <xdr:col>0</xdr:col>
          <xdr:colOff>257175</xdr:colOff>
          <xdr:row>44</xdr:row>
          <xdr:rowOff>0</xdr:rowOff>
        </xdr:to>
        <xdr:sp macro="" textlink="">
          <xdr:nvSpPr>
            <xdr:cNvPr id="5163" name="Control 43" hidden="1">
              <a:extLst>
                <a:ext uri="{63B3BB69-23CF-44E3-9099-C40C66FF867C}">
                  <a14:compatExt spid="_x0000_s5163"/>
                </a:ext>
                <a:ext uri="{FF2B5EF4-FFF2-40B4-BE49-F238E27FC236}">
                  <a16:creationId xmlns:a16="http://schemas.microsoft.com/office/drawing/2014/main" xmlns="" id="{00000000-0008-0000-0000-00002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</xdr:row>
          <xdr:rowOff>0</xdr:rowOff>
        </xdr:from>
        <xdr:to>
          <xdr:col>0</xdr:col>
          <xdr:colOff>257175</xdr:colOff>
          <xdr:row>45</xdr:row>
          <xdr:rowOff>0</xdr:rowOff>
        </xdr:to>
        <xdr:sp macro="" textlink="">
          <xdr:nvSpPr>
            <xdr:cNvPr id="5164" name="Control 44" hidden="1">
              <a:extLst>
                <a:ext uri="{63B3BB69-23CF-44E3-9099-C40C66FF867C}">
                  <a14:compatExt spid="_x0000_s5164"/>
                </a:ext>
                <a:ext uri="{FF2B5EF4-FFF2-40B4-BE49-F238E27FC236}">
                  <a16:creationId xmlns:a16="http://schemas.microsoft.com/office/drawing/2014/main" xmlns="" id="{00000000-0008-0000-0000-00002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</xdr:row>
          <xdr:rowOff>0</xdr:rowOff>
        </xdr:from>
        <xdr:to>
          <xdr:col>0</xdr:col>
          <xdr:colOff>257175</xdr:colOff>
          <xdr:row>46</xdr:row>
          <xdr:rowOff>0</xdr:rowOff>
        </xdr:to>
        <xdr:sp macro="" textlink="">
          <xdr:nvSpPr>
            <xdr:cNvPr id="5165" name="Control 45" hidden="1">
              <a:extLst>
                <a:ext uri="{63B3BB69-23CF-44E3-9099-C40C66FF867C}">
                  <a14:compatExt spid="_x0000_s5165"/>
                </a:ext>
                <a:ext uri="{FF2B5EF4-FFF2-40B4-BE49-F238E27FC236}">
                  <a16:creationId xmlns:a16="http://schemas.microsoft.com/office/drawing/2014/main" xmlns="" id="{00000000-0008-0000-0000-00002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</xdr:row>
          <xdr:rowOff>0</xdr:rowOff>
        </xdr:from>
        <xdr:to>
          <xdr:col>0</xdr:col>
          <xdr:colOff>257175</xdr:colOff>
          <xdr:row>47</xdr:row>
          <xdr:rowOff>0</xdr:rowOff>
        </xdr:to>
        <xdr:sp macro="" textlink="">
          <xdr:nvSpPr>
            <xdr:cNvPr id="5166" name="Control 46" hidden="1">
              <a:extLst>
                <a:ext uri="{63B3BB69-23CF-44E3-9099-C40C66FF867C}">
                  <a14:compatExt spid="_x0000_s5166"/>
                </a:ext>
                <a:ext uri="{FF2B5EF4-FFF2-40B4-BE49-F238E27FC236}">
                  <a16:creationId xmlns:a16="http://schemas.microsoft.com/office/drawing/2014/main" xmlns="" id="{00000000-0008-0000-0000-00002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</xdr:row>
          <xdr:rowOff>0</xdr:rowOff>
        </xdr:from>
        <xdr:to>
          <xdr:col>0</xdr:col>
          <xdr:colOff>257175</xdr:colOff>
          <xdr:row>48</xdr:row>
          <xdr:rowOff>0</xdr:rowOff>
        </xdr:to>
        <xdr:sp macro="" textlink="">
          <xdr:nvSpPr>
            <xdr:cNvPr id="5167" name="Control 47" hidden="1">
              <a:extLst>
                <a:ext uri="{63B3BB69-23CF-44E3-9099-C40C66FF867C}">
                  <a14:compatExt spid="_x0000_s5167"/>
                </a:ext>
                <a:ext uri="{FF2B5EF4-FFF2-40B4-BE49-F238E27FC236}">
                  <a16:creationId xmlns:a16="http://schemas.microsoft.com/office/drawing/2014/main" xmlns="" id="{00000000-0008-0000-0000-00002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</xdr:row>
          <xdr:rowOff>0</xdr:rowOff>
        </xdr:from>
        <xdr:to>
          <xdr:col>0</xdr:col>
          <xdr:colOff>257175</xdr:colOff>
          <xdr:row>49</xdr:row>
          <xdr:rowOff>0</xdr:rowOff>
        </xdr:to>
        <xdr:sp macro="" textlink="">
          <xdr:nvSpPr>
            <xdr:cNvPr id="5168" name="Control 48" hidden="1">
              <a:extLst>
                <a:ext uri="{63B3BB69-23CF-44E3-9099-C40C66FF867C}">
                  <a14:compatExt spid="_x0000_s5168"/>
                </a:ext>
                <a:ext uri="{FF2B5EF4-FFF2-40B4-BE49-F238E27FC236}">
                  <a16:creationId xmlns:a16="http://schemas.microsoft.com/office/drawing/2014/main" xmlns="" id="{00000000-0008-0000-0000-00003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50</xdr:row>
          <xdr:rowOff>0</xdr:rowOff>
        </xdr:to>
        <xdr:sp macro="" textlink="">
          <xdr:nvSpPr>
            <xdr:cNvPr id="5169" name="Control 49" hidden="1">
              <a:extLst>
                <a:ext uri="{63B3BB69-23CF-44E3-9099-C40C66FF867C}">
                  <a14:compatExt spid="_x0000_s5169"/>
                </a:ext>
                <a:ext uri="{FF2B5EF4-FFF2-40B4-BE49-F238E27FC236}">
                  <a16:creationId xmlns:a16="http://schemas.microsoft.com/office/drawing/2014/main" xmlns="" id="{00000000-0008-0000-0000-00003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</xdr:row>
          <xdr:rowOff>0</xdr:rowOff>
        </xdr:from>
        <xdr:to>
          <xdr:col>0</xdr:col>
          <xdr:colOff>257175</xdr:colOff>
          <xdr:row>51</xdr:row>
          <xdr:rowOff>0</xdr:rowOff>
        </xdr:to>
        <xdr:sp macro="" textlink="">
          <xdr:nvSpPr>
            <xdr:cNvPr id="5170" name="Control 50" hidden="1">
              <a:extLst>
                <a:ext uri="{63B3BB69-23CF-44E3-9099-C40C66FF867C}">
                  <a14:compatExt spid="_x0000_s5170"/>
                </a:ext>
                <a:ext uri="{FF2B5EF4-FFF2-40B4-BE49-F238E27FC236}">
                  <a16:creationId xmlns:a16="http://schemas.microsoft.com/office/drawing/2014/main" xmlns="" id="{00000000-0008-0000-0000-00003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257175</xdr:colOff>
          <xdr:row>52</xdr:row>
          <xdr:rowOff>0</xdr:rowOff>
        </xdr:to>
        <xdr:sp macro="" textlink="">
          <xdr:nvSpPr>
            <xdr:cNvPr id="5171" name="Control 51" hidden="1">
              <a:extLst>
                <a:ext uri="{63B3BB69-23CF-44E3-9099-C40C66FF867C}">
                  <a14:compatExt spid="_x0000_s5171"/>
                </a:ext>
                <a:ext uri="{FF2B5EF4-FFF2-40B4-BE49-F238E27FC236}">
                  <a16:creationId xmlns:a16="http://schemas.microsoft.com/office/drawing/2014/main" xmlns="" id="{00000000-0008-0000-0000-00003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</xdr:row>
          <xdr:rowOff>0</xdr:rowOff>
        </xdr:from>
        <xdr:to>
          <xdr:col>0</xdr:col>
          <xdr:colOff>257175</xdr:colOff>
          <xdr:row>53</xdr:row>
          <xdr:rowOff>0</xdr:rowOff>
        </xdr:to>
        <xdr:sp macro="" textlink="">
          <xdr:nvSpPr>
            <xdr:cNvPr id="5172" name="Control 52" hidden="1">
              <a:extLst>
                <a:ext uri="{63B3BB69-23CF-44E3-9099-C40C66FF867C}">
                  <a14:compatExt spid="_x0000_s5172"/>
                </a:ext>
                <a:ext uri="{FF2B5EF4-FFF2-40B4-BE49-F238E27FC236}">
                  <a16:creationId xmlns:a16="http://schemas.microsoft.com/office/drawing/2014/main" xmlns="" id="{00000000-0008-0000-0000-00003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</xdr:row>
          <xdr:rowOff>0</xdr:rowOff>
        </xdr:from>
        <xdr:to>
          <xdr:col>0</xdr:col>
          <xdr:colOff>257175</xdr:colOff>
          <xdr:row>54</xdr:row>
          <xdr:rowOff>0</xdr:rowOff>
        </xdr:to>
        <xdr:sp macro="" textlink="">
          <xdr:nvSpPr>
            <xdr:cNvPr id="5173" name="Control 53" hidden="1">
              <a:extLst>
                <a:ext uri="{63B3BB69-23CF-44E3-9099-C40C66FF867C}">
                  <a14:compatExt spid="_x0000_s5173"/>
                </a:ext>
                <a:ext uri="{FF2B5EF4-FFF2-40B4-BE49-F238E27FC236}">
                  <a16:creationId xmlns:a16="http://schemas.microsoft.com/office/drawing/2014/main" xmlns="" id="{00000000-0008-0000-0000-00003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</xdr:row>
          <xdr:rowOff>0</xdr:rowOff>
        </xdr:from>
        <xdr:to>
          <xdr:col>0</xdr:col>
          <xdr:colOff>257175</xdr:colOff>
          <xdr:row>55</xdr:row>
          <xdr:rowOff>0</xdr:rowOff>
        </xdr:to>
        <xdr:sp macro="" textlink="">
          <xdr:nvSpPr>
            <xdr:cNvPr id="5174" name="Control 54" hidden="1">
              <a:extLst>
                <a:ext uri="{63B3BB69-23CF-44E3-9099-C40C66FF867C}">
                  <a14:compatExt spid="_x0000_s5174"/>
                </a:ext>
                <a:ext uri="{FF2B5EF4-FFF2-40B4-BE49-F238E27FC236}">
                  <a16:creationId xmlns:a16="http://schemas.microsoft.com/office/drawing/2014/main" xmlns="" id="{00000000-0008-0000-0000-00003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55</xdr:row>
          <xdr:rowOff>0</xdr:rowOff>
        </xdr:from>
        <xdr:to>
          <xdr:col>0</xdr:col>
          <xdr:colOff>257175</xdr:colOff>
          <xdr:row>56</xdr:row>
          <xdr:rowOff>0</xdr:rowOff>
        </xdr:to>
        <xdr:sp macro="" textlink="">
          <xdr:nvSpPr>
            <xdr:cNvPr id="5175" name="Control 55" hidden="1">
              <a:extLst>
                <a:ext uri="{63B3BB69-23CF-44E3-9099-C40C66FF867C}">
                  <a14:compatExt spid="_x0000_s5175"/>
                </a:ext>
                <a:ext uri="{FF2B5EF4-FFF2-40B4-BE49-F238E27FC236}">
                  <a16:creationId xmlns:a16="http://schemas.microsoft.com/office/drawing/2014/main" xmlns="" id="{00000000-0008-0000-0000-00003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</xdr:row>
          <xdr:rowOff>0</xdr:rowOff>
        </xdr:from>
        <xdr:to>
          <xdr:col>0</xdr:col>
          <xdr:colOff>257175</xdr:colOff>
          <xdr:row>57</xdr:row>
          <xdr:rowOff>0</xdr:rowOff>
        </xdr:to>
        <xdr:sp macro="" textlink="">
          <xdr:nvSpPr>
            <xdr:cNvPr id="5176" name="Control 56" hidden="1">
              <a:extLst>
                <a:ext uri="{63B3BB69-23CF-44E3-9099-C40C66FF867C}">
                  <a14:compatExt spid="_x0000_s5176"/>
                </a:ext>
                <a:ext uri="{FF2B5EF4-FFF2-40B4-BE49-F238E27FC236}">
                  <a16:creationId xmlns:a16="http://schemas.microsoft.com/office/drawing/2014/main" xmlns="" id="{00000000-0008-0000-0000-00003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</xdr:row>
          <xdr:rowOff>0</xdr:rowOff>
        </xdr:from>
        <xdr:to>
          <xdr:col>0</xdr:col>
          <xdr:colOff>257175</xdr:colOff>
          <xdr:row>58</xdr:row>
          <xdr:rowOff>0</xdr:rowOff>
        </xdr:to>
        <xdr:sp macro="" textlink="">
          <xdr:nvSpPr>
            <xdr:cNvPr id="5177" name="Control 57" hidden="1">
              <a:extLst>
                <a:ext uri="{63B3BB69-23CF-44E3-9099-C40C66FF867C}">
                  <a14:compatExt spid="_x0000_s5177"/>
                </a:ext>
                <a:ext uri="{FF2B5EF4-FFF2-40B4-BE49-F238E27FC236}">
                  <a16:creationId xmlns:a16="http://schemas.microsoft.com/office/drawing/2014/main" xmlns="" id="{00000000-0008-0000-0000-00003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</xdr:row>
          <xdr:rowOff>0</xdr:rowOff>
        </xdr:from>
        <xdr:to>
          <xdr:col>0</xdr:col>
          <xdr:colOff>257175</xdr:colOff>
          <xdr:row>59</xdr:row>
          <xdr:rowOff>0</xdr:rowOff>
        </xdr:to>
        <xdr:sp macro="" textlink="">
          <xdr:nvSpPr>
            <xdr:cNvPr id="5178" name="Control 58" hidden="1">
              <a:extLst>
                <a:ext uri="{63B3BB69-23CF-44E3-9099-C40C66FF867C}">
                  <a14:compatExt spid="_x0000_s5178"/>
                </a:ext>
                <a:ext uri="{FF2B5EF4-FFF2-40B4-BE49-F238E27FC236}">
                  <a16:creationId xmlns:a16="http://schemas.microsoft.com/office/drawing/2014/main" xmlns="" id="{00000000-0008-0000-0000-00003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0</xdr:rowOff>
        </xdr:from>
        <xdr:to>
          <xdr:col>0</xdr:col>
          <xdr:colOff>257175</xdr:colOff>
          <xdr:row>60</xdr:row>
          <xdr:rowOff>0</xdr:rowOff>
        </xdr:to>
        <xdr:sp macro="" textlink="">
          <xdr:nvSpPr>
            <xdr:cNvPr id="5179" name="Control 59" hidden="1">
              <a:extLst>
                <a:ext uri="{63B3BB69-23CF-44E3-9099-C40C66FF867C}">
                  <a14:compatExt spid="_x0000_s5179"/>
                </a:ext>
                <a:ext uri="{FF2B5EF4-FFF2-40B4-BE49-F238E27FC236}">
                  <a16:creationId xmlns:a16="http://schemas.microsoft.com/office/drawing/2014/main" xmlns="" id="{00000000-0008-0000-0000-00003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60</xdr:row>
          <xdr:rowOff>0</xdr:rowOff>
        </xdr:from>
        <xdr:to>
          <xdr:col>0</xdr:col>
          <xdr:colOff>257175</xdr:colOff>
          <xdr:row>61</xdr:row>
          <xdr:rowOff>0</xdr:rowOff>
        </xdr:to>
        <xdr:sp macro="" textlink="">
          <xdr:nvSpPr>
            <xdr:cNvPr id="5180" name="Control 60" hidden="1">
              <a:extLst>
                <a:ext uri="{63B3BB69-23CF-44E3-9099-C40C66FF867C}">
                  <a14:compatExt spid="_x0000_s5180"/>
                </a:ext>
                <a:ext uri="{FF2B5EF4-FFF2-40B4-BE49-F238E27FC236}">
                  <a16:creationId xmlns:a16="http://schemas.microsoft.com/office/drawing/2014/main" xmlns="" id="{00000000-0008-0000-0000-00003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61</xdr:row>
          <xdr:rowOff>0</xdr:rowOff>
        </xdr:from>
        <xdr:to>
          <xdr:col>0</xdr:col>
          <xdr:colOff>257175</xdr:colOff>
          <xdr:row>62</xdr:row>
          <xdr:rowOff>0</xdr:rowOff>
        </xdr:to>
        <xdr:sp macro="" textlink="">
          <xdr:nvSpPr>
            <xdr:cNvPr id="5181" name="Control 61" hidden="1">
              <a:extLst>
                <a:ext uri="{63B3BB69-23CF-44E3-9099-C40C66FF867C}">
                  <a14:compatExt spid="_x0000_s5181"/>
                </a:ext>
                <a:ext uri="{FF2B5EF4-FFF2-40B4-BE49-F238E27FC236}">
                  <a16:creationId xmlns:a16="http://schemas.microsoft.com/office/drawing/2014/main" xmlns="" id="{00000000-0008-0000-0000-00003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0</xdr:rowOff>
        </xdr:from>
        <xdr:to>
          <xdr:col>0</xdr:col>
          <xdr:colOff>257175</xdr:colOff>
          <xdr:row>63</xdr:row>
          <xdr:rowOff>0</xdr:rowOff>
        </xdr:to>
        <xdr:sp macro="" textlink="">
          <xdr:nvSpPr>
            <xdr:cNvPr id="5182" name="Control 62" hidden="1">
              <a:extLst>
                <a:ext uri="{63B3BB69-23CF-44E3-9099-C40C66FF867C}">
                  <a14:compatExt spid="_x0000_s5182"/>
                </a:ext>
                <a:ext uri="{FF2B5EF4-FFF2-40B4-BE49-F238E27FC236}">
                  <a16:creationId xmlns:a16="http://schemas.microsoft.com/office/drawing/2014/main" xmlns="" id="{00000000-0008-0000-0000-00003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</xdr:row>
          <xdr:rowOff>0</xdr:rowOff>
        </xdr:from>
        <xdr:to>
          <xdr:col>0</xdr:col>
          <xdr:colOff>257175</xdr:colOff>
          <xdr:row>64</xdr:row>
          <xdr:rowOff>0</xdr:rowOff>
        </xdr:to>
        <xdr:sp macro="" textlink="">
          <xdr:nvSpPr>
            <xdr:cNvPr id="5183" name="Control 63" hidden="1">
              <a:extLst>
                <a:ext uri="{63B3BB69-23CF-44E3-9099-C40C66FF867C}">
                  <a14:compatExt spid="_x0000_s5183"/>
                </a:ext>
                <a:ext uri="{FF2B5EF4-FFF2-40B4-BE49-F238E27FC236}">
                  <a16:creationId xmlns:a16="http://schemas.microsoft.com/office/drawing/2014/main" xmlns="" id="{00000000-0008-0000-0000-00003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64</xdr:row>
          <xdr:rowOff>0</xdr:rowOff>
        </xdr:from>
        <xdr:to>
          <xdr:col>0</xdr:col>
          <xdr:colOff>257175</xdr:colOff>
          <xdr:row>65</xdr:row>
          <xdr:rowOff>0</xdr:rowOff>
        </xdr:to>
        <xdr:sp macro="" textlink="">
          <xdr:nvSpPr>
            <xdr:cNvPr id="5184" name="Control 64" hidden="1">
              <a:extLst>
                <a:ext uri="{63B3BB69-23CF-44E3-9099-C40C66FF867C}">
                  <a14:compatExt spid="_x0000_s5184"/>
                </a:ext>
                <a:ext uri="{FF2B5EF4-FFF2-40B4-BE49-F238E27FC236}">
                  <a16:creationId xmlns:a16="http://schemas.microsoft.com/office/drawing/2014/main" xmlns="" id="{00000000-0008-0000-0000-00004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65</xdr:row>
          <xdr:rowOff>0</xdr:rowOff>
        </xdr:from>
        <xdr:to>
          <xdr:col>0</xdr:col>
          <xdr:colOff>257175</xdr:colOff>
          <xdr:row>66</xdr:row>
          <xdr:rowOff>0</xdr:rowOff>
        </xdr:to>
        <xdr:sp macro="" textlink="">
          <xdr:nvSpPr>
            <xdr:cNvPr id="5185" name="Control 65" hidden="1">
              <a:extLst>
                <a:ext uri="{63B3BB69-23CF-44E3-9099-C40C66FF867C}">
                  <a14:compatExt spid="_x0000_s5185"/>
                </a:ext>
                <a:ext uri="{FF2B5EF4-FFF2-40B4-BE49-F238E27FC236}">
                  <a16:creationId xmlns:a16="http://schemas.microsoft.com/office/drawing/2014/main" xmlns="" id="{00000000-0008-0000-0000-00004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66</xdr:row>
          <xdr:rowOff>0</xdr:rowOff>
        </xdr:from>
        <xdr:to>
          <xdr:col>0</xdr:col>
          <xdr:colOff>257175</xdr:colOff>
          <xdr:row>67</xdr:row>
          <xdr:rowOff>0</xdr:rowOff>
        </xdr:to>
        <xdr:sp macro="" textlink="">
          <xdr:nvSpPr>
            <xdr:cNvPr id="5186" name="Control 66" hidden="1">
              <a:extLst>
                <a:ext uri="{63B3BB69-23CF-44E3-9099-C40C66FF867C}">
                  <a14:compatExt spid="_x0000_s5186"/>
                </a:ext>
                <a:ext uri="{FF2B5EF4-FFF2-40B4-BE49-F238E27FC236}">
                  <a16:creationId xmlns:a16="http://schemas.microsoft.com/office/drawing/2014/main" xmlns="" id="{00000000-0008-0000-0000-00004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67</xdr:row>
          <xdr:rowOff>0</xdr:rowOff>
        </xdr:from>
        <xdr:to>
          <xdr:col>0</xdr:col>
          <xdr:colOff>257175</xdr:colOff>
          <xdr:row>68</xdr:row>
          <xdr:rowOff>0</xdr:rowOff>
        </xdr:to>
        <xdr:sp macro="" textlink="">
          <xdr:nvSpPr>
            <xdr:cNvPr id="5187" name="Control 67" hidden="1">
              <a:extLst>
                <a:ext uri="{63B3BB69-23CF-44E3-9099-C40C66FF867C}">
                  <a14:compatExt spid="_x0000_s5187"/>
                </a:ext>
                <a:ext uri="{FF2B5EF4-FFF2-40B4-BE49-F238E27FC236}">
                  <a16:creationId xmlns:a16="http://schemas.microsoft.com/office/drawing/2014/main" xmlns="" id="{00000000-0008-0000-0000-00004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0</xdr:rowOff>
        </xdr:from>
        <xdr:to>
          <xdr:col>0</xdr:col>
          <xdr:colOff>257175</xdr:colOff>
          <xdr:row>69</xdr:row>
          <xdr:rowOff>0</xdr:rowOff>
        </xdr:to>
        <xdr:sp macro="" textlink="">
          <xdr:nvSpPr>
            <xdr:cNvPr id="5188" name="Control 68" hidden="1">
              <a:extLst>
                <a:ext uri="{63B3BB69-23CF-44E3-9099-C40C66FF867C}">
                  <a14:compatExt spid="_x0000_s5188"/>
                </a:ext>
                <a:ext uri="{FF2B5EF4-FFF2-40B4-BE49-F238E27FC236}">
                  <a16:creationId xmlns:a16="http://schemas.microsoft.com/office/drawing/2014/main" xmlns="" id="{00000000-0008-0000-0000-00004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69</xdr:row>
          <xdr:rowOff>0</xdr:rowOff>
        </xdr:from>
        <xdr:to>
          <xdr:col>0</xdr:col>
          <xdr:colOff>257175</xdr:colOff>
          <xdr:row>70</xdr:row>
          <xdr:rowOff>0</xdr:rowOff>
        </xdr:to>
        <xdr:sp macro="" textlink="">
          <xdr:nvSpPr>
            <xdr:cNvPr id="5189" name="Control 69" hidden="1">
              <a:extLst>
                <a:ext uri="{63B3BB69-23CF-44E3-9099-C40C66FF867C}">
                  <a14:compatExt spid="_x0000_s5189"/>
                </a:ext>
                <a:ext uri="{FF2B5EF4-FFF2-40B4-BE49-F238E27FC236}">
                  <a16:creationId xmlns:a16="http://schemas.microsoft.com/office/drawing/2014/main" xmlns="" id="{00000000-0008-0000-0000-00004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70</xdr:row>
          <xdr:rowOff>0</xdr:rowOff>
        </xdr:from>
        <xdr:to>
          <xdr:col>0</xdr:col>
          <xdr:colOff>257175</xdr:colOff>
          <xdr:row>71</xdr:row>
          <xdr:rowOff>0</xdr:rowOff>
        </xdr:to>
        <xdr:sp macro="" textlink="">
          <xdr:nvSpPr>
            <xdr:cNvPr id="5190" name="Control 70" hidden="1">
              <a:extLst>
                <a:ext uri="{63B3BB69-23CF-44E3-9099-C40C66FF867C}">
                  <a14:compatExt spid="_x0000_s5190"/>
                </a:ext>
                <a:ext uri="{FF2B5EF4-FFF2-40B4-BE49-F238E27FC236}">
                  <a16:creationId xmlns:a16="http://schemas.microsoft.com/office/drawing/2014/main" xmlns="" id="{00000000-0008-0000-0000-00004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71</xdr:row>
          <xdr:rowOff>0</xdr:rowOff>
        </xdr:from>
        <xdr:to>
          <xdr:col>0</xdr:col>
          <xdr:colOff>257175</xdr:colOff>
          <xdr:row>72</xdr:row>
          <xdr:rowOff>0</xdr:rowOff>
        </xdr:to>
        <xdr:sp macro="" textlink="">
          <xdr:nvSpPr>
            <xdr:cNvPr id="5191" name="Control 71" hidden="1">
              <a:extLst>
                <a:ext uri="{63B3BB69-23CF-44E3-9099-C40C66FF867C}">
                  <a14:compatExt spid="_x0000_s5191"/>
                </a:ext>
                <a:ext uri="{FF2B5EF4-FFF2-40B4-BE49-F238E27FC236}">
                  <a16:creationId xmlns:a16="http://schemas.microsoft.com/office/drawing/2014/main" xmlns="" id="{00000000-0008-0000-0000-00004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72</xdr:row>
          <xdr:rowOff>0</xdr:rowOff>
        </xdr:from>
        <xdr:to>
          <xdr:col>0</xdr:col>
          <xdr:colOff>257175</xdr:colOff>
          <xdr:row>73</xdr:row>
          <xdr:rowOff>0</xdr:rowOff>
        </xdr:to>
        <xdr:sp macro="" textlink="">
          <xdr:nvSpPr>
            <xdr:cNvPr id="5192" name="Control 72" hidden="1">
              <a:extLst>
                <a:ext uri="{63B3BB69-23CF-44E3-9099-C40C66FF867C}">
                  <a14:compatExt spid="_x0000_s5192"/>
                </a:ext>
                <a:ext uri="{FF2B5EF4-FFF2-40B4-BE49-F238E27FC236}">
                  <a16:creationId xmlns:a16="http://schemas.microsoft.com/office/drawing/2014/main" xmlns="" id="{00000000-0008-0000-0000-00004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73</xdr:row>
          <xdr:rowOff>0</xdr:rowOff>
        </xdr:from>
        <xdr:to>
          <xdr:col>0</xdr:col>
          <xdr:colOff>257175</xdr:colOff>
          <xdr:row>74</xdr:row>
          <xdr:rowOff>0</xdr:rowOff>
        </xdr:to>
        <xdr:sp macro="" textlink="">
          <xdr:nvSpPr>
            <xdr:cNvPr id="5193" name="Control 73" hidden="1">
              <a:extLst>
                <a:ext uri="{63B3BB69-23CF-44E3-9099-C40C66FF867C}">
                  <a14:compatExt spid="_x0000_s5193"/>
                </a:ext>
                <a:ext uri="{FF2B5EF4-FFF2-40B4-BE49-F238E27FC236}">
                  <a16:creationId xmlns:a16="http://schemas.microsoft.com/office/drawing/2014/main" xmlns="" id="{00000000-0008-0000-0000-00004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74</xdr:row>
          <xdr:rowOff>0</xdr:rowOff>
        </xdr:from>
        <xdr:to>
          <xdr:col>0</xdr:col>
          <xdr:colOff>257175</xdr:colOff>
          <xdr:row>75</xdr:row>
          <xdr:rowOff>0</xdr:rowOff>
        </xdr:to>
        <xdr:sp macro="" textlink="">
          <xdr:nvSpPr>
            <xdr:cNvPr id="5194" name="Control 74" hidden="1">
              <a:extLst>
                <a:ext uri="{63B3BB69-23CF-44E3-9099-C40C66FF867C}">
                  <a14:compatExt spid="_x0000_s5194"/>
                </a:ext>
                <a:ext uri="{FF2B5EF4-FFF2-40B4-BE49-F238E27FC236}">
                  <a16:creationId xmlns:a16="http://schemas.microsoft.com/office/drawing/2014/main" xmlns="" id="{00000000-0008-0000-0000-00004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75</xdr:row>
          <xdr:rowOff>0</xdr:rowOff>
        </xdr:from>
        <xdr:to>
          <xdr:col>0</xdr:col>
          <xdr:colOff>257175</xdr:colOff>
          <xdr:row>76</xdr:row>
          <xdr:rowOff>0</xdr:rowOff>
        </xdr:to>
        <xdr:sp macro="" textlink="">
          <xdr:nvSpPr>
            <xdr:cNvPr id="5195" name="Control 75" hidden="1">
              <a:extLst>
                <a:ext uri="{63B3BB69-23CF-44E3-9099-C40C66FF867C}">
                  <a14:compatExt spid="_x0000_s5195"/>
                </a:ext>
                <a:ext uri="{FF2B5EF4-FFF2-40B4-BE49-F238E27FC236}">
                  <a16:creationId xmlns:a16="http://schemas.microsoft.com/office/drawing/2014/main" xmlns="" id="{00000000-0008-0000-0000-00004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76</xdr:row>
          <xdr:rowOff>0</xdr:rowOff>
        </xdr:from>
        <xdr:to>
          <xdr:col>0</xdr:col>
          <xdr:colOff>257175</xdr:colOff>
          <xdr:row>77</xdr:row>
          <xdr:rowOff>0</xdr:rowOff>
        </xdr:to>
        <xdr:sp macro="" textlink="">
          <xdr:nvSpPr>
            <xdr:cNvPr id="5196" name="Control 76" hidden="1">
              <a:extLst>
                <a:ext uri="{63B3BB69-23CF-44E3-9099-C40C66FF867C}">
                  <a14:compatExt spid="_x0000_s5196"/>
                </a:ext>
                <a:ext uri="{FF2B5EF4-FFF2-40B4-BE49-F238E27FC236}">
                  <a16:creationId xmlns:a16="http://schemas.microsoft.com/office/drawing/2014/main" xmlns="" id="{00000000-0008-0000-0000-00004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77</xdr:row>
          <xdr:rowOff>0</xdr:rowOff>
        </xdr:from>
        <xdr:to>
          <xdr:col>0</xdr:col>
          <xdr:colOff>257175</xdr:colOff>
          <xdr:row>78</xdr:row>
          <xdr:rowOff>0</xdr:rowOff>
        </xdr:to>
        <xdr:sp macro="" textlink="">
          <xdr:nvSpPr>
            <xdr:cNvPr id="5197" name="Control 77" hidden="1">
              <a:extLst>
                <a:ext uri="{63B3BB69-23CF-44E3-9099-C40C66FF867C}">
                  <a14:compatExt spid="_x0000_s5197"/>
                </a:ext>
                <a:ext uri="{FF2B5EF4-FFF2-40B4-BE49-F238E27FC236}">
                  <a16:creationId xmlns:a16="http://schemas.microsoft.com/office/drawing/2014/main" xmlns="" id="{00000000-0008-0000-0000-00004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78</xdr:row>
          <xdr:rowOff>0</xdr:rowOff>
        </xdr:from>
        <xdr:to>
          <xdr:col>0</xdr:col>
          <xdr:colOff>257175</xdr:colOff>
          <xdr:row>79</xdr:row>
          <xdr:rowOff>0</xdr:rowOff>
        </xdr:to>
        <xdr:sp macro="" textlink="">
          <xdr:nvSpPr>
            <xdr:cNvPr id="5198" name="Control 78" hidden="1">
              <a:extLst>
                <a:ext uri="{63B3BB69-23CF-44E3-9099-C40C66FF867C}">
                  <a14:compatExt spid="_x0000_s5198"/>
                </a:ext>
                <a:ext uri="{FF2B5EF4-FFF2-40B4-BE49-F238E27FC236}">
                  <a16:creationId xmlns:a16="http://schemas.microsoft.com/office/drawing/2014/main" xmlns="" id="{00000000-0008-0000-0000-00004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79</xdr:row>
          <xdr:rowOff>0</xdr:rowOff>
        </xdr:from>
        <xdr:to>
          <xdr:col>0</xdr:col>
          <xdr:colOff>257175</xdr:colOff>
          <xdr:row>80</xdr:row>
          <xdr:rowOff>0</xdr:rowOff>
        </xdr:to>
        <xdr:sp macro="" textlink="">
          <xdr:nvSpPr>
            <xdr:cNvPr id="5199" name="Control 79" hidden="1">
              <a:extLst>
                <a:ext uri="{63B3BB69-23CF-44E3-9099-C40C66FF867C}">
                  <a14:compatExt spid="_x0000_s5199"/>
                </a:ext>
                <a:ext uri="{FF2B5EF4-FFF2-40B4-BE49-F238E27FC236}">
                  <a16:creationId xmlns:a16="http://schemas.microsoft.com/office/drawing/2014/main" xmlns="" id="{00000000-0008-0000-0000-00004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80</xdr:row>
          <xdr:rowOff>0</xdr:rowOff>
        </xdr:from>
        <xdr:to>
          <xdr:col>0</xdr:col>
          <xdr:colOff>257175</xdr:colOff>
          <xdr:row>81</xdr:row>
          <xdr:rowOff>0</xdr:rowOff>
        </xdr:to>
        <xdr:sp macro="" textlink="">
          <xdr:nvSpPr>
            <xdr:cNvPr id="5200" name="Control 80" hidden="1">
              <a:extLst>
                <a:ext uri="{63B3BB69-23CF-44E3-9099-C40C66FF867C}">
                  <a14:compatExt spid="_x0000_s5200"/>
                </a:ext>
                <a:ext uri="{FF2B5EF4-FFF2-40B4-BE49-F238E27FC236}">
                  <a16:creationId xmlns:a16="http://schemas.microsoft.com/office/drawing/2014/main" xmlns="" id="{00000000-0008-0000-0000-00005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81</xdr:row>
          <xdr:rowOff>0</xdr:rowOff>
        </xdr:from>
        <xdr:to>
          <xdr:col>0</xdr:col>
          <xdr:colOff>257175</xdr:colOff>
          <xdr:row>82</xdr:row>
          <xdr:rowOff>0</xdr:rowOff>
        </xdr:to>
        <xdr:sp macro="" textlink="">
          <xdr:nvSpPr>
            <xdr:cNvPr id="5201" name="Control 81" hidden="1">
              <a:extLst>
                <a:ext uri="{63B3BB69-23CF-44E3-9099-C40C66FF867C}">
                  <a14:compatExt spid="_x0000_s5201"/>
                </a:ext>
                <a:ext uri="{FF2B5EF4-FFF2-40B4-BE49-F238E27FC236}">
                  <a16:creationId xmlns:a16="http://schemas.microsoft.com/office/drawing/2014/main" xmlns="" id="{00000000-0008-0000-0000-00005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82</xdr:row>
          <xdr:rowOff>0</xdr:rowOff>
        </xdr:from>
        <xdr:to>
          <xdr:col>0</xdr:col>
          <xdr:colOff>257175</xdr:colOff>
          <xdr:row>83</xdr:row>
          <xdr:rowOff>0</xdr:rowOff>
        </xdr:to>
        <xdr:sp macro="" textlink="">
          <xdr:nvSpPr>
            <xdr:cNvPr id="5202" name="Control 82" hidden="1">
              <a:extLst>
                <a:ext uri="{63B3BB69-23CF-44E3-9099-C40C66FF867C}">
                  <a14:compatExt spid="_x0000_s5202"/>
                </a:ext>
                <a:ext uri="{FF2B5EF4-FFF2-40B4-BE49-F238E27FC236}">
                  <a16:creationId xmlns:a16="http://schemas.microsoft.com/office/drawing/2014/main" xmlns="" id="{00000000-0008-0000-0000-00005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83</xdr:row>
          <xdr:rowOff>0</xdr:rowOff>
        </xdr:from>
        <xdr:to>
          <xdr:col>0</xdr:col>
          <xdr:colOff>257175</xdr:colOff>
          <xdr:row>84</xdr:row>
          <xdr:rowOff>0</xdr:rowOff>
        </xdr:to>
        <xdr:sp macro="" textlink="">
          <xdr:nvSpPr>
            <xdr:cNvPr id="5203" name="Control 83" hidden="1">
              <a:extLst>
                <a:ext uri="{63B3BB69-23CF-44E3-9099-C40C66FF867C}">
                  <a14:compatExt spid="_x0000_s5203"/>
                </a:ext>
                <a:ext uri="{FF2B5EF4-FFF2-40B4-BE49-F238E27FC236}">
                  <a16:creationId xmlns:a16="http://schemas.microsoft.com/office/drawing/2014/main" xmlns="" id="{00000000-0008-0000-0000-00005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84</xdr:row>
          <xdr:rowOff>0</xdr:rowOff>
        </xdr:from>
        <xdr:to>
          <xdr:col>0</xdr:col>
          <xdr:colOff>257175</xdr:colOff>
          <xdr:row>85</xdr:row>
          <xdr:rowOff>0</xdr:rowOff>
        </xdr:to>
        <xdr:sp macro="" textlink="">
          <xdr:nvSpPr>
            <xdr:cNvPr id="5204" name="Control 84" hidden="1">
              <a:extLst>
                <a:ext uri="{63B3BB69-23CF-44E3-9099-C40C66FF867C}">
                  <a14:compatExt spid="_x0000_s5204"/>
                </a:ext>
                <a:ext uri="{FF2B5EF4-FFF2-40B4-BE49-F238E27FC236}">
                  <a16:creationId xmlns:a16="http://schemas.microsoft.com/office/drawing/2014/main" xmlns="" id="{00000000-0008-0000-0000-00005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85</xdr:row>
          <xdr:rowOff>0</xdr:rowOff>
        </xdr:from>
        <xdr:to>
          <xdr:col>0</xdr:col>
          <xdr:colOff>257175</xdr:colOff>
          <xdr:row>86</xdr:row>
          <xdr:rowOff>0</xdr:rowOff>
        </xdr:to>
        <xdr:sp macro="" textlink="">
          <xdr:nvSpPr>
            <xdr:cNvPr id="5205" name="Control 85" hidden="1">
              <a:extLst>
                <a:ext uri="{63B3BB69-23CF-44E3-9099-C40C66FF867C}">
                  <a14:compatExt spid="_x0000_s5205"/>
                </a:ext>
                <a:ext uri="{FF2B5EF4-FFF2-40B4-BE49-F238E27FC236}">
                  <a16:creationId xmlns:a16="http://schemas.microsoft.com/office/drawing/2014/main" xmlns="" id="{00000000-0008-0000-0000-00005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86</xdr:row>
          <xdr:rowOff>0</xdr:rowOff>
        </xdr:from>
        <xdr:to>
          <xdr:col>0</xdr:col>
          <xdr:colOff>257175</xdr:colOff>
          <xdr:row>87</xdr:row>
          <xdr:rowOff>0</xdr:rowOff>
        </xdr:to>
        <xdr:sp macro="" textlink="">
          <xdr:nvSpPr>
            <xdr:cNvPr id="5206" name="Control 86" hidden="1">
              <a:extLst>
                <a:ext uri="{63B3BB69-23CF-44E3-9099-C40C66FF867C}">
                  <a14:compatExt spid="_x0000_s5206"/>
                </a:ext>
                <a:ext uri="{FF2B5EF4-FFF2-40B4-BE49-F238E27FC236}">
                  <a16:creationId xmlns:a16="http://schemas.microsoft.com/office/drawing/2014/main" xmlns="" id="{00000000-0008-0000-0000-00005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87</xdr:row>
          <xdr:rowOff>0</xdr:rowOff>
        </xdr:from>
        <xdr:to>
          <xdr:col>0</xdr:col>
          <xdr:colOff>257175</xdr:colOff>
          <xdr:row>88</xdr:row>
          <xdr:rowOff>0</xdr:rowOff>
        </xdr:to>
        <xdr:sp macro="" textlink="">
          <xdr:nvSpPr>
            <xdr:cNvPr id="5207" name="Control 87" hidden="1">
              <a:extLst>
                <a:ext uri="{63B3BB69-23CF-44E3-9099-C40C66FF867C}">
                  <a14:compatExt spid="_x0000_s5207"/>
                </a:ext>
                <a:ext uri="{FF2B5EF4-FFF2-40B4-BE49-F238E27FC236}">
                  <a16:creationId xmlns:a16="http://schemas.microsoft.com/office/drawing/2014/main" xmlns="" id="{00000000-0008-0000-0000-00005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88</xdr:row>
          <xdr:rowOff>0</xdr:rowOff>
        </xdr:from>
        <xdr:to>
          <xdr:col>0</xdr:col>
          <xdr:colOff>257175</xdr:colOff>
          <xdr:row>89</xdr:row>
          <xdr:rowOff>0</xdr:rowOff>
        </xdr:to>
        <xdr:sp macro="" textlink="">
          <xdr:nvSpPr>
            <xdr:cNvPr id="5208" name="Control 88" hidden="1">
              <a:extLst>
                <a:ext uri="{63B3BB69-23CF-44E3-9099-C40C66FF867C}">
                  <a14:compatExt spid="_x0000_s5208"/>
                </a:ext>
                <a:ext uri="{FF2B5EF4-FFF2-40B4-BE49-F238E27FC236}">
                  <a16:creationId xmlns:a16="http://schemas.microsoft.com/office/drawing/2014/main" xmlns="" id="{00000000-0008-0000-0000-00005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89</xdr:row>
          <xdr:rowOff>0</xdr:rowOff>
        </xdr:from>
        <xdr:to>
          <xdr:col>0</xdr:col>
          <xdr:colOff>257175</xdr:colOff>
          <xdr:row>90</xdr:row>
          <xdr:rowOff>0</xdr:rowOff>
        </xdr:to>
        <xdr:sp macro="" textlink="">
          <xdr:nvSpPr>
            <xdr:cNvPr id="5209" name="Control 89" hidden="1">
              <a:extLst>
                <a:ext uri="{63B3BB69-23CF-44E3-9099-C40C66FF867C}">
                  <a14:compatExt spid="_x0000_s5209"/>
                </a:ext>
                <a:ext uri="{FF2B5EF4-FFF2-40B4-BE49-F238E27FC236}">
                  <a16:creationId xmlns:a16="http://schemas.microsoft.com/office/drawing/2014/main" xmlns="" id="{00000000-0008-0000-0000-00005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90</xdr:row>
          <xdr:rowOff>0</xdr:rowOff>
        </xdr:from>
        <xdr:to>
          <xdr:col>0</xdr:col>
          <xdr:colOff>257175</xdr:colOff>
          <xdr:row>91</xdr:row>
          <xdr:rowOff>0</xdr:rowOff>
        </xdr:to>
        <xdr:sp macro="" textlink="">
          <xdr:nvSpPr>
            <xdr:cNvPr id="5210" name="Control 90" hidden="1">
              <a:extLst>
                <a:ext uri="{63B3BB69-23CF-44E3-9099-C40C66FF867C}">
                  <a14:compatExt spid="_x0000_s5210"/>
                </a:ext>
                <a:ext uri="{FF2B5EF4-FFF2-40B4-BE49-F238E27FC236}">
                  <a16:creationId xmlns:a16="http://schemas.microsoft.com/office/drawing/2014/main" xmlns="" id="{00000000-0008-0000-0000-00005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91</xdr:row>
          <xdr:rowOff>0</xdr:rowOff>
        </xdr:from>
        <xdr:to>
          <xdr:col>0</xdr:col>
          <xdr:colOff>257175</xdr:colOff>
          <xdr:row>92</xdr:row>
          <xdr:rowOff>0</xdr:rowOff>
        </xdr:to>
        <xdr:sp macro="" textlink="">
          <xdr:nvSpPr>
            <xdr:cNvPr id="5211" name="Control 91" hidden="1">
              <a:extLst>
                <a:ext uri="{63B3BB69-23CF-44E3-9099-C40C66FF867C}">
                  <a14:compatExt spid="_x0000_s5211"/>
                </a:ext>
                <a:ext uri="{FF2B5EF4-FFF2-40B4-BE49-F238E27FC236}">
                  <a16:creationId xmlns:a16="http://schemas.microsoft.com/office/drawing/2014/main" xmlns="" id="{00000000-0008-0000-0000-00005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92</xdr:row>
          <xdr:rowOff>0</xdr:rowOff>
        </xdr:from>
        <xdr:to>
          <xdr:col>0</xdr:col>
          <xdr:colOff>257175</xdr:colOff>
          <xdr:row>93</xdr:row>
          <xdr:rowOff>0</xdr:rowOff>
        </xdr:to>
        <xdr:sp macro="" textlink="">
          <xdr:nvSpPr>
            <xdr:cNvPr id="5212" name="Control 92" hidden="1">
              <a:extLst>
                <a:ext uri="{63B3BB69-23CF-44E3-9099-C40C66FF867C}">
                  <a14:compatExt spid="_x0000_s5212"/>
                </a:ext>
                <a:ext uri="{FF2B5EF4-FFF2-40B4-BE49-F238E27FC236}">
                  <a16:creationId xmlns:a16="http://schemas.microsoft.com/office/drawing/2014/main" xmlns="" id="{00000000-0008-0000-0000-00005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93</xdr:row>
          <xdr:rowOff>0</xdr:rowOff>
        </xdr:from>
        <xdr:to>
          <xdr:col>0</xdr:col>
          <xdr:colOff>257175</xdr:colOff>
          <xdr:row>94</xdr:row>
          <xdr:rowOff>0</xdr:rowOff>
        </xdr:to>
        <xdr:sp macro="" textlink="">
          <xdr:nvSpPr>
            <xdr:cNvPr id="5213" name="Control 93" hidden="1">
              <a:extLst>
                <a:ext uri="{63B3BB69-23CF-44E3-9099-C40C66FF867C}">
                  <a14:compatExt spid="_x0000_s5213"/>
                </a:ext>
                <a:ext uri="{FF2B5EF4-FFF2-40B4-BE49-F238E27FC236}">
                  <a16:creationId xmlns:a16="http://schemas.microsoft.com/office/drawing/2014/main" xmlns="" id="{00000000-0008-0000-0000-00005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94</xdr:row>
          <xdr:rowOff>0</xdr:rowOff>
        </xdr:from>
        <xdr:to>
          <xdr:col>0</xdr:col>
          <xdr:colOff>257175</xdr:colOff>
          <xdr:row>95</xdr:row>
          <xdr:rowOff>0</xdr:rowOff>
        </xdr:to>
        <xdr:sp macro="" textlink="">
          <xdr:nvSpPr>
            <xdr:cNvPr id="5214" name="Control 94" hidden="1">
              <a:extLst>
                <a:ext uri="{63B3BB69-23CF-44E3-9099-C40C66FF867C}">
                  <a14:compatExt spid="_x0000_s5214"/>
                </a:ext>
                <a:ext uri="{FF2B5EF4-FFF2-40B4-BE49-F238E27FC236}">
                  <a16:creationId xmlns:a16="http://schemas.microsoft.com/office/drawing/2014/main" xmlns="" id="{00000000-0008-0000-0000-00005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95</xdr:row>
          <xdr:rowOff>0</xdr:rowOff>
        </xdr:from>
        <xdr:to>
          <xdr:col>0</xdr:col>
          <xdr:colOff>257175</xdr:colOff>
          <xdr:row>96</xdr:row>
          <xdr:rowOff>0</xdr:rowOff>
        </xdr:to>
        <xdr:sp macro="" textlink="">
          <xdr:nvSpPr>
            <xdr:cNvPr id="5215" name="Control 95" hidden="1">
              <a:extLst>
                <a:ext uri="{63B3BB69-23CF-44E3-9099-C40C66FF867C}">
                  <a14:compatExt spid="_x0000_s5215"/>
                </a:ext>
                <a:ext uri="{FF2B5EF4-FFF2-40B4-BE49-F238E27FC236}">
                  <a16:creationId xmlns:a16="http://schemas.microsoft.com/office/drawing/2014/main" xmlns="" id="{00000000-0008-0000-0000-00005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96</xdr:row>
          <xdr:rowOff>0</xdr:rowOff>
        </xdr:from>
        <xdr:to>
          <xdr:col>0</xdr:col>
          <xdr:colOff>257175</xdr:colOff>
          <xdr:row>97</xdr:row>
          <xdr:rowOff>0</xdr:rowOff>
        </xdr:to>
        <xdr:sp macro="" textlink="">
          <xdr:nvSpPr>
            <xdr:cNvPr id="5216" name="Control 96" hidden="1">
              <a:extLst>
                <a:ext uri="{63B3BB69-23CF-44E3-9099-C40C66FF867C}">
                  <a14:compatExt spid="_x0000_s5216"/>
                </a:ext>
                <a:ext uri="{FF2B5EF4-FFF2-40B4-BE49-F238E27FC236}">
                  <a16:creationId xmlns:a16="http://schemas.microsoft.com/office/drawing/2014/main" xmlns="" id="{00000000-0008-0000-0000-00006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97</xdr:row>
          <xdr:rowOff>0</xdr:rowOff>
        </xdr:from>
        <xdr:to>
          <xdr:col>0</xdr:col>
          <xdr:colOff>257175</xdr:colOff>
          <xdr:row>98</xdr:row>
          <xdr:rowOff>0</xdr:rowOff>
        </xdr:to>
        <xdr:sp macro="" textlink="">
          <xdr:nvSpPr>
            <xdr:cNvPr id="5217" name="Control 97" hidden="1">
              <a:extLst>
                <a:ext uri="{63B3BB69-23CF-44E3-9099-C40C66FF867C}">
                  <a14:compatExt spid="_x0000_s5217"/>
                </a:ext>
                <a:ext uri="{FF2B5EF4-FFF2-40B4-BE49-F238E27FC236}">
                  <a16:creationId xmlns:a16="http://schemas.microsoft.com/office/drawing/2014/main" xmlns="" id="{00000000-0008-0000-0000-00006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98</xdr:row>
          <xdr:rowOff>0</xdr:rowOff>
        </xdr:from>
        <xdr:to>
          <xdr:col>0</xdr:col>
          <xdr:colOff>257175</xdr:colOff>
          <xdr:row>99</xdr:row>
          <xdr:rowOff>0</xdr:rowOff>
        </xdr:to>
        <xdr:sp macro="" textlink="">
          <xdr:nvSpPr>
            <xdr:cNvPr id="5218" name="Control 98" hidden="1">
              <a:extLst>
                <a:ext uri="{63B3BB69-23CF-44E3-9099-C40C66FF867C}">
                  <a14:compatExt spid="_x0000_s5218"/>
                </a:ext>
                <a:ext uri="{FF2B5EF4-FFF2-40B4-BE49-F238E27FC236}">
                  <a16:creationId xmlns:a16="http://schemas.microsoft.com/office/drawing/2014/main" xmlns="" id="{00000000-0008-0000-0000-00006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99</xdr:row>
          <xdr:rowOff>0</xdr:rowOff>
        </xdr:from>
        <xdr:to>
          <xdr:col>0</xdr:col>
          <xdr:colOff>257175</xdr:colOff>
          <xdr:row>100</xdr:row>
          <xdr:rowOff>0</xdr:rowOff>
        </xdr:to>
        <xdr:sp macro="" textlink="">
          <xdr:nvSpPr>
            <xdr:cNvPr id="5219" name="Control 99" hidden="1">
              <a:extLst>
                <a:ext uri="{63B3BB69-23CF-44E3-9099-C40C66FF867C}">
                  <a14:compatExt spid="_x0000_s5219"/>
                </a:ext>
                <a:ext uri="{FF2B5EF4-FFF2-40B4-BE49-F238E27FC236}">
                  <a16:creationId xmlns:a16="http://schemas.microsoft.com/office/drawing/2014/main" xmlns="" id="{00000000-0008-0000-0000-00006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100</xdr:row>
          <xdr:rowOff>0</xdr:rowOff>
        </xdr:from>
        <xdr:to>
          <xdr:col>0</xdr:col>
          <xdr:colOff>257175</xdr:colOff>
          <xdr:row>101</xdr:row>
          <xdr:rowOff>0</xdr:rowOff>
        </xdr:to>
        <xdr:sp macro="" textlink="">
          <xdr:nvSpPr>
            <xdr:cNvPr id="5220" name="Control 100" hidden="1">
              <a:extLst>
                <a:ext uri="{63B3BB69-23CF-44E3-9099-C40C66FF867C}">
                  <a14:compatExt spid="_x0000_s5220"/>
                </a:ext>
                <a:ext uri="{FF2B5EF4-FFF2-40B4-BE49-F238E27FC236}">
                  <a16:creationId xmlns:a16="http://schemas.microsoft.com/office/drawing/2014/main" xmlns="" id="{00000000-0008-0000-0000-00006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101</xdr:row>
          <xdr:rowOff>0</xdr:rowOff>
        </xdr:from>
        <xdr:to>
          <xdr:col>0</xdr:col>
          <xdr:colOff>257175</xdr:colOff>
          <xdr:row>102</xdr:row>
          <xdr:rowOff>0</xdr:rowOff>
        </xdr:to>
        <xdr:sp macro="" textlink="">
          <xdr:nvSpPr>
            <xdr:cNvPr id="5221" name="Control 101" hidden="1">
              <a:extLst>
                <a:ext uri="{63B3BB69-23CF-44E3-9099-C40C66FF867C}">
                  <a14:compatExt spid="_x0000_s5221"/>
                </a:ext>
                <a:ext uri="{FF2B5EF4-FFF2-40B4-BE49-F238E27FC236}">
                  <a16:creationId xmlns:a16="http://schemas.microsoft.com/office/drawing/2014/main" xmlns="" id="{00000000-0008-0000-0000-00006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102</xdr:row>
          <xdr:rowOff>0</xdr:rowOff>
        </xdr:from>
        <xdr:to>
          <xdr:col>0</xdr:col>
          <xdr:colOff>257175</xdr:colOff>
          <xdr:row>103</xdr:row>
          <xdr:rowOff>0</xdr:rowOff>
        </xdr:to>
        <xdr:sp macro="" textlink="">
          <xdr:nvSpPr>
            <xdr:cNvPr id="5222" name="Control 102" hidden="1">
              <a:extLst>
                <a:ext uri="{63B3BB69-23CF-44E3-9099-C40C66FF867C}">
                  <a14:compatExt spid="_x0000_s5222"/>
                </a:ext>
                <a:ext uri="{FF2B5EF4-FFF2-40B4-BE49-F238E27FC236}">
                  <a16:creationId xmlns:a16="http://schemas.microsoft.com/office/drawing/2014/main" xmlns="" id="{00000000-0008-0000-0000-00006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103</xdr:row>
          <xdr:rowOff>0</xdr:rowOff>
        </xdr:from>
        <xdr:to>
          <xdr:col>0</xdr:col>
          <xdr:colOff>257175</xdr:colOff>
          <xdr:row>104</xdr:row>
          <xdr:rowOff>0</xdr:rowOff>
        </xdr:to>
        <xdr:sp macro="" textlink="">
          <xdr:nvSpPr>
            <xdr:cNvPr id="5223" name="Control 103" hidden="1">
              <a:extLst>
                <a:ext uri="{63B3BB69-23CF-44E3-9099-C40C66FF867C}">
                  <a14:compatExt spid="_x0000_s5223"/>
                </a:ext>
                <a:ext uri="{FF2B5EF4-FFF2-40B4-BE49-F238E27FC236}">
                  <a16:creationId xmlns:a16="http://schemas.microsoft.com/office/drawing/2014/main" xmlns="" id="{00000000-0008-0000-0000-00006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104</xdr:row>
          <xdr:rowOff>0</xdr:rowOff>
        </xdr:from>
        <xdr:to>
          <xdr:col>0</xdr:col>
          <xdr:colOff>257175</xdr:colOff>
          <xdr:row>105</xdr:row>
          <xdr:rowOff>0</xdr:rowOff>
        </xdr:to>
        <xdr:sp macro="" textlink="">
          <xdr:nvSpPr>
            <xdr:cNvPr id="5224" name="Control 104" hidden="1">
              <a:extLst>
                <a:ext uri="{63B3BB69-23CF-44E3-9099-C40C66FF867C}">
                  <a14:compatExt spid="_x0000_s5224"/>
                </a:ext>
                <a:ext uri="{FF2B5EF4-FFF2-40B4-BE49-F238E27FC236}">
                  <a16:creationId xmlns:a16="http://schemas.microsoft.com/office/drawing/2014/main" xmlns="" id="{00000000-0008-0000-0000-00006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105</xdr:row>
          <xdr:rowOff>0</xdr:rowOff>
        </xdr:from>
        <xdr:to>
          <xdr:col>0</xdr:col>
          <xdr:colOff>257175</xdr:colOff>
          <xdr:row>106</xdr:row>
          <xdr:rowOff>0</xdr:rowOff>
        </xdr:to>
        <xdr:sp macro="" textlink="">
          <xdr:nvSpPr>
            <xdr:cNvPr id="5225" name="Control 105" hidden="1">
              <a:extLst>
                <a:ext uri="{63B3BB69-23CF-44E3-9099-C40C66FF867C}">
                  <a14:compatExt spid="_x0000_s5225"/>
                </a:ext>
                <a:ext uri="{FF2B5EF4-FFF2-40B4-BE49-F238E27FC236}">
                  <a16:creationId xmlns:a16="http://schemas.microsoft.com/office/drawing/2014/main" xmlns="" id="{00000000-0008-0000-0000-00006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106</xdr:row>
          <xdr:rowOff>0</xdr:rowOff>
        </xdr:from>
        <xdr:to>
          <xdr:col>0</xdr:col>
          <xdr:colOff>257175</xdr:colOff>
          <xdr:row>107</xdr:row>
          <xdr:rowOff>0</xdr:rowOff>
        </xdr:to>
        <xdr:sp macro="" textlink="">
          <xdr:nvSpPr>
            <xdr:cNvPr id="5226" name="Control 106" hidden="1">
              <a:extLst>
                <a:ext uri="{63B3BB69-23CF-44E3-9099-C40C66FF867C}">
                  <a14:compatExt spid="_x0000_s5226"/>
                </a:ext>
                <a:ext uri="{FF2B5EF4-FFF2-40B4-BE49-F238E27FC236}">
                  <a16:creationId xmlns:a16="http://schemas.microsoft.com/office/drawing/2014/main" xmlns="" id="{00000000-0008-0000-0000-00006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107</xdr:row>
          <xdr:rowOff>0</xdr:rowOff>
        </xdr:from>
        <xdr:to>
          <xdr:col>0</xdr:col>
          <xdr:colOff>257175</xdr:colOff>
          <xdr:row>108</xdr:row>
          <xdr:rowOff>0</xdr:rowOff>
        </xdr:to>
        <xdr:sp macro="" textlink="">
          <xdr:nvSpPr>
            <xdr:cNvPr id="5227" name="Control 107" hidden="1">
              <a:extLst>
                <a:ext uri="{63B3BB69-23CF-44E3-9099-C40C66FF867C}">
                  <a14:compatExt spid="_x0000_s5227"/>
                </a:ext>
                <a:ext uri="{FF2B5EF4-FFF2-40B4-BE49-F238E27FC236}">
                  <a16:creationId xmlns:a16="http://schemas.microsoft.com/office/drawing/2014/main" xmlns="" id="{00000000-0008-0000-0000-00006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108</xdr:row>
          <xdr:rowOff>0</xdr:rowOff>
        </xdr:from>
        <xdr:to>
          <xdr:col>0</xdr:col>
          <xdr:colOff>257175</xdr:colOff>
          <xdr:row>109</xdr:row>
          <xdr:rowOff>0</xdr:rowOff>
        </xdr:to>
        <xdr:sp macro="" textlink="">
          <xdr:nvSpPr>
            <xdr:cNvPr id="5228" name="Control 108" hidden="1">
              <a:extLst>
                <a:ext uri="{63B3BB69-23CF-44E3-9099-C40C66FF867C}">
                  <a14:compatExt spid="_x0000_s5228"/>
                </a:ext>
                <a:ext uri="{FF2B5EF4-FFF2-40B4-BE49-F238E27FC236}">
                  <a16:creationId xmlns:a16="http://schemas.microsoft.com/office/drawing/2014/main" xmlns="" id="{00000000-0008-0000-0000-00006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109</xdr:row>
          <xdr:rowOff>0</xdr:rowOff>
        </xdr:from>
        <xdr:to>
          <xdr:col>0</xdr:col>
          <xdr:colOff>257175</xdr:colOff>
          <xdr:row>110</xdr:row>
          <xdr:rowOff>0</xdr:rowOff>
        </xdr:to>
        <xdr:sp macro="" textlink="">
          <xdr:nvSpPr>
            <xdr:cNvPr id="5229" name="Control 109" hidden="1">
              <a:extLst>
                <a:ext uri="{63B3BB69-23CF-44E3-9099-C40C66FF867C}">
                  <a14:compatExt spid="_x0000_s5229"/>
                </a:ext>
                <a:ext uri="{FF2B5EF4-FFF2-40B4-BE49-F238E27FC236}">
                  <a16:creationId xmlns:a16="http://schemas.microsoft.com/office/drawing/2014/main" xmlns="" id="{00000000-0008-0000-0000-00006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110</xdr:row>
          <xdr:rowOff>0</xdr:rowOff>
        </xdr:from>
        <xdr:to>
          <xdr:col>0</xdr:col>
          <xdr:colOff>257175</xdr:colOff>
          <xdr:row>111</xdr:row>
          <xdr:rowOff>0</xdr:rowOff>
        </xdr:to>
        <xdr:sp macro="" textlink="">
          <xdr:nvSpPr>
            <xdr:cNvPr id="5230" name="Control 110" hidden="1">
              <a:extLst>
                <a:ext uri="{63B3BB69-23CF-44E3-9099-C40C66FF867C}">
                  <a14:compatExt spid="_x0000_s5230"/>
                </a:ext>
                <a:ext uri="{FF2B5EF4-FFF2-40B4-BE49-F238E27FC236}">
                  <a16:creationId xmlns:a16="http://schemas.microsoft.com/office/drawing/2014/main" xmlns="" id="{00000000-0008-0000-0000-00006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111</xdr:row>
          <xdr:rowOff>0</xdr:rowOff>
        </xdr:from>
        <xdr:to>
          <xdr:col>0</xdr:col>
          <xdr:colOff>257175</xdr:colOff>
          <xdr:row>112</xdr:row>
          <xdr:rowOff>0</xdr:rowOff>
        </xdr:to>
        <xdr:sp macro="" textlink="">
          <xdr:nvSpPr>
            <xdr:cNvPr id="5231" name="Control 111" hidden="1">
              <a:extLst>
                <a:ext uri="{63B3BB69-23CF-44E3-9099-C40C66FF867C}">
                  <a14:compatExt spid="_x0000_s5231"/>
                </a:ext>
                <a:ext uri="{FF2B5EF4-FFF2-40B4-BE49-F238E27FC236}">
                  <a16:creationId xmlns:a16="http://schemas.microsoft.com/office/drawing/2014/main" xmlns="" id="{00000000-0008-0000-0000-00006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112</xdr:row>
          <xdr:rowOff>0</xdr:rowOff>
        </xdr:from>
        <xdr:to>
          <xdr:col>0</xdr:col>
          <xdr:colOff>257175</xdr:colOff>
          <xdr:row>113</xdr:row>
          <xdr:rowOff>0</xdr:rowOff>
        </xdr:to>
        <xdr:sp macro="" textlink="">
          <xdr:nvSpPr>
            <xdr:cNvPr id="5232" name="Control 112" hidden="1">
              <a:extLst>
                <a:ext uri="{63B3BB69-23CF-44E3-9099-C40C66FF867C}">
                  <a14:compatExt spid="_x0000_s5232"/>
                </a:ext>
                <a:ext uri="{FF2B5EF4-FFF2-40B4-BE49-F238E27FC236}">
                  <a16:creationId xmlns:a16="http://schemas.microsoft.com/office/drawing/2014/main" xmlns="" id="{00000000-0008-0000-0000-00007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113</xdr:row>
          <xdr:rowOff>0</xdr:rowOff>
        </xdr:from>
        <xdr:to>
          <xdr:col>0</xdr:col>
          <xdr:colOff>257175</xdr:colOff>
          <xdr:row>114</xdr:row>
          <xdr:rowOff>0</xdr:rowOff>
        </xdr:to>
        <xdr:sp macro="" textlink="">
          <xdr:nvSpPr>
            <xdr:cNvPr id="5233" name="Control 113" hidden="1">
              <a:extLst>
                <a:ext uri="{63B3BB69-23CF-44E3-9099-C40C66FF867C}">
                  <a14:compatExt spid="_x0000_s5233"/>
                </a:ext>
                <a:ext uri="{FF2B5EF4-FFF2-40B4-BE49-F238E27FC236}">
                  <a16:creationId xmlns:a16="http://schemas.microsoft.com/office/drawing/2014/main" xmlns="" id="{00000000-0008-0000-0000-00007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114</xdr:row>
          <xdr:rowOff>0</xdr:rowOff>
        </xdr:from>
        <xdr:to>
          <xdr:col>0</xdr:col>
          <xdr:colOff>257175</xdr:colOff>
          <xdr:row>115</xdr:row>
          <xdr:rowOff>0</xdr:rowOff>
        </xdr:to>
        <xdr:sp macro="" textlink="">
          <xdr:nvSpPr>
            <xdr:cNvPr id="5234" name="Control 114" hidden="1">
              <a:extLst>
                <a:ext uri="{63B3BB69-23CF-44E3-9099-C40C66FF867C}">
                  <a14:compatExt spid="_x0000_s5234"/>
                </a:ext>
                <a:ext uri="{FF2B5EF4-FFF2-40B4-BE49-F238E27FC236}">
                  <a16:creationId xmlns:a16="http://schemas.microsoft.com/office/drawing/2014/main" xmlns="" id="{00000000-0008-0000-0000-00007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115</xdr:row>
          <xdr:rowOff>0</xdr:rowOff>
        </xdr:from>
        <xdr:to>
          <xdr:col>0</xdr:col>
          <xdr:colOff>257175</xdr:colOff>
          <xdr:row>116</xdr:row>
          <xdr:rowOff>0</xdr:rowOff>
        </xdr:to>
        <xdr:sp macro="" textlink="">
          <xdr:nvSpPr>
            <xdr:cNvPr id="5235" name="Control 115" hidden="1">
              <a:extLst>
                <a:ext uri="{63B3BB69-23CF-44E3-9099-C40C66FF867C}">
                  <a14:compatExt spid="_x0000_s5235"/>
                </a:ext>
                <a:ext uri="{FF2B5EF4-FFF2-40B4-BE49-F238E27FC236}">
                  <a16:creationId xmlns:a16="http://schemas.microsoft.com/office/drawing/2014/main" xmlns="" id="{00000000-0008-0000-0000-00007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116</xdr:row>
          <xdr:rowOff>0</xdr:rowOff>
        </xdr:from>
        <xdr:to>
          <xdr:col>0</xdr:col>
          <xdr:colOff>257175</xdr:colOff>
          <xdr:row>117</xdr:row>
          <xdr:rowOff>0</xdr:rowOff>
        </xdr:to>
        <xdr:sp macro="" textlink="">
          <xdr:nvSpPr>
            <xdr:cNvPr id="5236" name="Control 116" hidden="1">
              <a:extLst>
                <a:ext uri="{63B3BB69-23CF-44E3-9099-C40C66FF867C}">
                  <a14:compatExt spid="_x0000_s5236"/>
                </a:ext>
                <a:ext uri="{FF2B5EF4-FFF2-40B4-BE49-F238E27FC236}">
                  <a16:creationId xmlns:a16="http://schemas.microsoft.com/office/drawing/2014/main" xmlns="" id="{00000000-0008-0000-0000-00007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117</xdr:row>
          <xdr:rowOff>0</xdr:rowOff>
        </xdr:from>
        <xdr:to>
          <xdr:col>0</xdr:col>
          <xdr:colOff>257175</xdr:colOff>
          <xdr:row>118</xdr:row>
          <xdr:rowOff>0</xdr:rowOff>
        </xdr:to>
        <xdr:sp macro="" textlink="">
          <xdr:nvSpPr>
            <xdr:cNvPr id="5237" name="Control 117" hidden="1">
              <a:extLst>
                <a:ext uri="{63B3BB69-23CF-44E3-9099-C40C66FF867C}">
                  <a14:compatExt spid="_x0000_s5237"/>
                </a:ext>
                <a:ext uri="{FF2B5EF4-FFF2-40B4-BE49-F238E27FC236}">
                  <a16:creationId xmlns:a16="http://schemas.microsoft.com/office/drawing/2014/main" xmlns="" id="{00000000-0008-0000-0000-00007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118</xdr:row>
          <xdr:rowOff>0</xdr:rowOff>
        </xdr:from>
        <xdr:to>
          <xdr:col>0</xdr:col>
          <xdr:colOff>257175</xdr:colOff>
          <xdr:row>119</xdr:row>
          <xdr:rowOff>0</xdr:rowOff>
        </xdr:to>
        <xdr:sp macro="" textlink="">
          <xdr:nvSpPr>
            <xdr:cNvPr id="5238" name="Control 118" hidden="1">
              <a:extLst>
                <a:ext uri="{63B3BB69-23CF-44E3-9099-C40C66FF867C}">
                  <a14:compatExt spid="_x0000_s5238"/>
                </a:ext>
                <a:ext uri="{FF2B5EF4-FFF2-40B4-BE49-F238E27FC236}">
                  <a16:creationId xmlns:a16="http://schemas.microsoft.com/office/drawing/2014/main" xmlns="" id="{00000000-0008-0000-0000-00007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119</xdr:row>
          <xdr:rowOff>0</xdr:rowOff>
        </xdr:from>
        <xdr:to>
          <xdr:col>0</xdr:col>
          <xdr:colOff>257175</xdr:colOff>
          <xdr:row>120</xdr:row>
          <xdr:rowOff>0</xdr:rowOff>
        </xdr:to>
        <xdr:sp macro="" textlink="">
          <xdr:nvSpPr>
            <xdr:cNvPr id="5239" name="Control 119" hidden="1">
              <a:extLst>
                <a:ext uri="{63B3BB69-23CF-44E3-9099-C40C66FF867C}">
                  <a14:compatExt spid="_x0000_s5239"/>
                </a:ext>
                <a:ext uri="{FF2B5EF4-FFF2-40B4-BE49-F238E27FC236}">
                  <a16:creationId xmlns:a16="http://schemas.microsoft.com/office/drawing/2014/main" xmlns="" id="{00000000-0008-0000-0000-00007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120</xdr:row>
          <xdr:rowOff>0</xdr:rowOff>
        </xdr:from>
        <xdr:to>
          <xdr:col>0</xdr:col>
          <xdr:colOff>257175</xdr:colOff>
          <xdr:row>121</xdr:row>
          <xdr:rowOff>0</xdr:rowOff>
        </xdr:to>
        <xdr:sp macro="" textlink="">
          <xdr:nvSpPr>
            <xdr:cNvPr id="5240" name="Control 120" hidden="1">
              <a:extLst>
                <a:ext uri="{63B3BB69-23CF-44E3-9099-C40C66FF867C}">
                  <a14:compatExt spid="_x0000_s5240"/>
                </a:ext>
                <a:ext uri="{FF2B5EF4-FFF2-40B4-BE49-F238E27FC236}">
                  <a16:creationId xmlns:a16="http://schemas.microsoft.com/office/drawing/2014/main" xmlns="" id="{00000000-0008-0000-0000-00007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121</xdr:row>
          <xdr:rowOff>0</xdr:rowOff>
        </xdr:from>
        <xdr:to>
          <xdr:col>0</xdr:col>
          <xdr:colOff>257175</xdr:colOff>
          <xdr:row>122</xdr:row>
          <xdr:rowOff>0</xdr:rowOff>
        </xdr:to>
        <xdr:sp macro="" textlink="">
          <xdr:nvSpPr>
            <xdr:cNvPr id="5241" name="Control 121" hidden="1">
              <a:extLst>
                <a:ext uri="{63B3BB69-23CF-44E3-9099-C40C66FF867C}">
                  <a14:compatExt spid="_x0000_s5241"/>
                </a:ext>
                <a:ext uri="{FF2B5EF4-FFF2-40B4-BE49-F238E27FC236}">
                  <a16:creationId xmlns:a16="http://schemas.microsoft.com/office/drawing/2014/main" xmlns="" id="{00000000-0008-0000-0000-00007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122</xdr:row>
          <xdr:rowOff>0</xdr:rowOff>
        </xdr:from>
        <xdr:to>
          <xdr:col>0</xdr:col>
          <xdr:colOff>257175</xdr:colOff>
          <xdr:row>123</xdr:row>
          <xdr:rowOff>0</xdr:rowOff>
        </xdr:to>
        <xdr:sp macro="" textlink="">
          <xdr:nvSpPr>
            <xdr:cNvPr id="5242" name="Control 122" hidden="1">
              <a:extLst>
                <a:ext uri="{63B3BB69-23CF-44E3-9099-C40C66FF867C}">
                  <a14:compatExt spid="_x0000_s5242"/>
                </a:ext>
                <a:ext uri="{FF2B5EF4-FFF2-40B4-BE49-F238E27FC236}">
                  <a16:creationId xmlns:a16="http://schemas.microsoft.com/office/drawing/2014/main" xmlns="" id="{00000000-0008-0000-0000-00007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123</xdr:row>
          <xdr:rowOff>0</xdr:rowOff>
        </xdr:from>
        <xdr:to>
          <xdr:col>0</xdr:col>
          <xdr:colOff>257175</xdr:colOff>
          <xdr:row>124</xdr:row>
          <xdr:rowOff>0</xdr:rowOff>
        </xdr:to>
        <xdr:sp macro="" textlink="">
          <xdr:nvSpPr>
            <xdr:cNvPr id="5243" name="Control 123" hidden="1">
              <a:extLst>
                <a:ext uri="{63B3BB69-23CF-44E3-9099-C40C66FF867C}">
                  <a14:compatExt spid="_x0000_s5243"/>
                </a:ext>
                <a:ext uri="{FF2B5EF4-FFF2-40B4-BE49-F238E27FC236}">
                  <a16:creationId xmlns:a16="http://schemas.microsoft.com/office/drawing/2014/main" xmlns="" id="{00000000-0008-0000-0000-00007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124</xdr:row>
          <xdr:rowOff>0</xdr:rowOff>
        </xdr:from>
        <xdr:to>
          <xdr:col>0</xdr:col>
          <xdr:colOff>257175</xdr:colOff>
          <xdr:row>125</xdr:row>
          <xdr:rowOff>0</xdr:rowOff>
        </xdr:to>
        <xdr:sp macro="" textlink="">
          <xdr:nvSpPr>
            <xdr:cNvPr id="5244" name="Control 124" hidden="1">
              <a:extLst>
                <a:ext uri="{63B3BB69-23CF-44E3-9099-C40C66FF867C}">
                  <a14:compatExt spid="_x0000_s5244"/>
                </a:ext>
                <a:ext uri="{FF2B5EF4-FFF2-40B4-BE49-F238E27FC236}">
                  <a16:creationId xmlns:a16="http://schemas.microsoft.com/office/drawing/2014/main" xmlns="" id="{00000000-0008-0000-0000-00007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125</xdr:row>
          <xdr:rowOff>0</xdr:rowOff>
        </xdr:from>
        <xdr:to>
          <xdr:col>0</xdr:col>
          <xdr:colOff>257175</xdr:colOff>
          <xdr:row>126</xdr:row>
          <xdr:rowOff>0</xdr:rowOff>
        </xdr:to>
        <xdr:sp macro="" textlink="">
          <xdr:nvSpPr>
            <xdr:cNvPr id="5245" name="Control 125" hidden="1">
              <a:extLst>
                <a:ext uri="{63B3BB69-23CF-44E3-9099-C40C66FF867C}">
                  <a14:compatExt spid="_x0000_s5245"/>
                </a:ext>
                <a:ext uri="{FF2B5EF4-FFF2-40B4-BE49-F238E27FC236}">
                  <a16:creationId xmlns:a16="http://schemas.microsoft.com/office/drawing/2014/main" xmlns="" id="{00000000-0008-0000-0000-00007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126</xdr:row>
          <xdr:rowOff>0</xdr:rowOff>
        </xdr:from>
        <xdr:to>
          <xdr:col>0</xdr:col>
          <xdr:colOff>257175</xdr:colOff>
          <xdr:row>127</xdr:row>
          <xdr:rowOff>0</xdr:rowOff>
        </xdr:to>
        <xdr:sp macro="" textlink="">
          <xdr:nvSpPr>
            <xdr:cNvPr id="5246" name="Control 126" hidden="1">
              <a:extLst>
                <a:ext uri="{63B3BB69-23CF-44E3-9099-C40C66FF867C}">
                  <a14:compatExt spid="_x0000_s5246"/>
                </a:ext>
                <a:ext uri="{FF2B5EF4-FFF2-40B4-BE49-F238E27FC236}">
                  <a16:creationId xmlns:a16="http://schemas.microsoft.com/office/drawing/2014/main" xmlns="" id="{00000000-0008-0000-0000-00007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127</xdr:row>
          <xdr:rowOff>0</xdr:rowOff>
        </xdr:from>
        <xdr:to>
          <xdr:col>0</xdr:col>
          <xdr:colOff>257175</xdr:colOff>
          <xdr:row>128</xdr:row>
          <xdr:rowOff>0</xdr:rowOff>
        </xdr:to>
        <xdr:sp macro="" textlink="">
          <xdr:nvSpPr>
            <xdr:cNvPr id="5247" name="Control 127" hidden="1">
              <a:extLst>
                <a:ext uri="{63B3BB69-23CF-44E3-9099-C40C66FF867C}">
                  <a14:compatExt spid="_x0000_s5247"/>
                </a:ext>
                <a:ext uri="{FF2B5EF4-FFF2-40B4-BE49-F238E27FC236}">
                  <a16:creationId xmlns:a16="http://schemas.microsoft.com/office/drawing/2014/main" xmlns="" id="{00000000-0008-0000-0000-00007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128</xdr:row>
          <xdr:rowOff>0</xdr:rowOff>
        </xdr:from>
        <xdr:to>
          <xdr:col>0</xdr:col>
          <xdr:colOff>257175</xdr:colOff>
          <xdr:row>129</xdr:row>
          <xdr:rowOff>0</xdr:rowOff>
        </xdr:to>
        <xdr:sp macro="" textlink="">
          <xdr:nvSpPr>
            <xdr:cNvPr id="5248" name="Control 128" hidden="1">
              <a:extLst>
                <a:ext uri="{63B3BB69-23CF-44E3-9099-C40C66FF867C}">
                  <a14:compatExt spid="_x0000_s5248"/>
                </a:ext>
                <a:ext uri="{FF2B5EF4-FFF2-40B4-BE49-F238E27FC236}">
                  <a16:creationId xmlns:a16="http://schemas.microsoft.com/office/drawing/2014/main" xmlns="" id="{00000000-0008-0000-0000-00008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129</xdr:row>
          <xdr:rowOff>0</xdr:rowOff>
        </xdr:from>
        <xdr:to>
          <xdr:col>0</xdr:col>
          <xdr:colOff>257175</xdr:colOff>
          <xdr:row>130</xdr:row>
          <xdr:rowOff>0</xdr:rowOff>
        </xdr:to>
        <xdr:sp macro="" textlink="">
          <xdr:nvSpPr>
            <xdr:cNvPr id="5249" name="Control 129" hidden="1">
              <a:extLst>
                <a:ext uri="{63B3BB69-23CF-44E3-9099-C40C66FF867C}">
                  <a14:compatExt spid="_x0000_s5249"/>
                </a:ext>
                <a:ext uri="{FF2B5EF4-FFF2-40B4-BE49-F238E27FC236}">
                  <a16:creationId xmlns:a16="http://schemas.microsoft.com/office/drawing/2014/main" xmlns="" id="{00000000-0008-0000-0000-00008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130</xdr:row>
          <xdr:rowOff>0</xdr:rowOff>
        </xdr:from>
        <xdr:to>
          <xdr:col>0</xdr:col>
          <xdr:colOff>257175</xdr:colOff>
          <xdr:row>131</xdr:row>
          <xdr:rowOff>0</xdr:rowOff>
        </xdr:to>
        <xdr:sp macro="" textlink="">
          <xdr:nvSpPr>
            <xdr:cNvPr id="5250" name="Control 130" hidden="1">
              <a:extLst>
                <a:ext uri="{63B3BB69-23CF-44E3-9099-C40C66FF867C}">
                  <a14:compatExt spid="_x0000_s5250"/>
                </a:ext>
                <a:ext uri="{FF2B5EF4-FFF2-40B4-BE49-F238E27FC236}">
                  <a16:creationId xmlns:a16="http://schemas.microsoft.com/office/drawing/2014/main" xmlns="" id="{00000000-0008-0000-0000-00008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131</xdr:row>
          <xdr:rowOff>0</xdr:rowOff>
        </xdr:from>
        <xdr:to>
          <xdr:col>0</xdr:col>
          <xdr:colOff>257175</xdr:colOff>
          <xdr:row>132</xdr:row>
          <xdr:rowOff>0</xdr:rowOff>
        </xdr:to>
        <xdr:sp macro="" textlink="">
          <xdr:nvSpPr>
            <xdr:cNvPr id="5251" name="Control 131" hidden="1">
              <a:extLst>
                <a:ext uri="{63B3BB69-23CF-44E3-9099-C40C66FF867C}">
                  <a14:compatExt spid="_x0000_s5251"/>
                </a:ext>
                <a:ext uri="{FF2B5EF4-FFF2-40B4-BE49-F238E27FC236}">
                  <a16:creationId xmlns:a16="http://schemas.microsoft.com/office/drawing/2014/main" xmlns="" id="{00000000-0008-0000-0000-00008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132</xdr:row>
          <xdr:rowOff>0</xdr:rowOff>
        </xdr:from>
        <xdr:to>
          <xdr:col>0</xdr:col>
          <xdr:colOff>257175</xdr:colOff>
          <xdr:row>133</xdr:row>
          <xdr:rowOff>0</xdr:rowOff>
        </xdr:to>
        <xdr:sp macro="" textlink="">
          <xdr:nvSpPr>
            <xdr:cNvPr id="5252" name="Control 132" hidden="1">
              <a:extLst>
                <a:ext uri="{63B3BB69-23CF-44E3-9099-C40C66FF867C}">
                  <a14:compatExt spid="_x0000_s5252"/>
                </a:ext>
                <a:ext uri="{FF2B5EF4-FFF2-40B4-BE49-F238E27FC236}">
                  <a16:creationId xmlns:a16="http://schemas.microsoft.com/office/drawing/2014/main" xmlns="" id="{00000000-0008-0000-0000-00008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133</xdr:row>
          <xdr:rowOff>0</xdr:rowOff>
        </xdr:from>
        <xdr:to>
          <xdr:col>0</xdr:col>
          <xdr:colOff>257175</xdr:colOff>
          <xdr:row>134</xdr:row>
          <xdr:rowOff>0</xdr:rowOff>
        </xdr:to>
        <xdr:sp macro="" textlink="">
          <xdr:nvSpPr>
            <xdr:cNvPr id="5253" name="Control 133" hidden="1">
              <a:extLst>
                <a:ext uri="{63B3BB69-23CF-44E3-9099-C40C66FF867C}">
                  <a14:compatExt spid="_x0000_s5253"/>
                </a:ext>
                <a:ext uri="{FF2B5EF4-FFF2-40B4-BE49-F238E27FC236}">
                  <a16:creationId xmlns:a16="http://schemas.microsoft.com/office/drawing/2014/main" xmlns="" id="{00000000-0008-0000-0000-00008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134</xdr:row>
          <xdr:rowOff>0</xdr:rowOff>
        </xdr:from>
        <xdr:to>
          <xdr:col>0</xdr:col>
          <xdr:colOff>257175</xdr:colOff>
          <xdr:row>135</xdr:row>
          <xdr:rowOff>0</xdr:rowOff>
        </xdr:to>
        <xdr:sp macro="" textlink="">
          <xdr:nvSpPr>
            <xdr:cNvPr id="5254" name="Control 134" hidden="1">
              <a:extLst>
                <a:ext uri="{63B3BB69-23CF-44E3-9099-C40C66FF867C}">
                  <a14:compatExt spid="_x0000_s5254"/>
                </a:ext>
                <a:ext uri="{FF2B5EF4-FFF2-40B4-BE49-F238E27FC236}">
                  <a16:creationId xmlns:a16="http://schemas.microsoft.com/office/drawing/2014/main" xmlns="" id="{00000000-0008-0000-0000-00008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135</xdr:row>
          <xdr:rowOff>0</xdr:rowOff>
        </xdr:from>
        <xdr:to>
          <xdr:col>0</xdr:col>
          <xdr:colOff>257175</xdr:colOff>
          <xdr:row>136</xdr:row>
          <xdr:rowOff>0</xdr:rowOff>
        </xdr:to>
        <xdr:sp macro="" textlink="">
          <xdr:nvSpPr>
            <xdr:cNvPr id="5255" name="Control 135" hidden="1">
              <a:extLst>
                <a:ext uri="{63B3BB69-23CF-44E3-9099-C40C66FF867C}">
                  <a14:compatExt spid="_x0000_s5255"/>
                </a:ext>
                <a:ext uri="{FF2B5EF4-FFF2-40B4-BE49-F238E27FC236}">
                  <a16:creationId xmlns:a16="http://schemas.microsoft.com/office/drawing/2014/main" xmlns="" id="{00000000-0008-0000-0000-00008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136</xdr:row>
          <xdr:rowOff>0</xdr:rowOff>
        </xdr:from>
        <xdr:to>
          <xdr:col>0</xdr:col>
          <xdr:colOff>257175</xdr:colOff>
          <xdr:row>137</xdr:row>
          <xdr:rowOff>0</xdr:rowOff>
        </xdr:to>
        <xdr:sp macro="" textlink="">
          <xdr:nvSpPr>
            <xdr:cNvPr id="5256" name="Control 136" hidden="1">
              <a:extLst>
                <a:ext uri="{63B3BB69-23CF-44E3-9099-C40C66FF867C}">
                  <a14:compatExt spid="_x0000_s5256"/>
                </a:ext>
                <a:ext uri="{FF2B5EF4-FFF2-40B4-BE49-F238E27FC236}">
                  <a16:creationId xmlns:a16="http://schemas.microsoft.com/office/drawing/2014/main" xmlns="" id="{00000000-0008-0000-0000-00008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137</xdr:row>
          <xdr:rowOff>0</xdr:rowOff>
        </xdr:from>
        <xdr:to>
          <xdr:col>0</xdr:col>
          <xdr:colOff>257175</xdr:colOff>
          <xdr:row>138</xdr:row>
          <xdr:rowOff>0</xdr:rowOff>
        </xdr:to>
        <xdr:sp macro="" textlink="">
          <xdr:nvSpPr>
            <xdr:cNvPr id="5257" name="Control 137" hidden="1">
              <a:extLst>
                <a:ext uri="{63B3BB69-23CF-44E3-9099-C40C66FF867C}">
                  <a14:compatExt spid="_x0000_s5257"/>
                </a:ext>
                <a:ext uri="{FF2B5EF4-FFF2-40B4-BE49-F238E27FC236}">
                  <a16:creationId xmlns:a16="http://schemas.microsoft.com/office/drawing/2014/main" xmlns="" id="{00000000-0008-0000-0000-00008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138</xdr:row>
          <xdr:rowOff>0</xdr:rowOff>
        </xdr:from>
        <xdr:to>
          <xdr:col>0</xdr:col>
          <xdr:colOff>257175</xdr:colOff>
          <xdr:row>139</xdr:row>
          <xdr:rowOff>0</xdr:rowOff>
        </xdr:to>
        <xdr:sp macro="" textlink="">
          <xdr:nvSpPr>
            <xdr:cNvPr id="5258" name="Control 138" hidden="1">
              <a:extLst>
                <a:ext uri="{63B3BB69-23CF-44E3-9099-C40C66FF867C}">
                  <a14:compatExt spid="_x0000_s5258"/>
                </a:ext>
                <a:ext uri="{FF2B5EF4-FFF2-40B4-BE49-F238E27FC236}">
                  <a16:creationId xmlns:a16="http://schemas.microsoft.com/office/drawing/2014/main" xmlns="" id="{00000000-0008-0000-0000-00008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139</xdr:row>
          <xdr:rowOff>0</xdr:rowOff>
        </xdr:from>
        <xdr:to>
          <xdr:col>0</xdr:col>
          <xdr:colOff>257175</xdr:colOff>
          <xdr:row>140</xdr:row>
          <xdr:rowOff>0</xdr:rowOff>
        </xdr:to>
        <xdr:sp macro="" textlink="">
          <xdr:nvSpPr>
            <xdr:cNvPr id="5259" name="Control 139" hidden="1">
              <a:extLst>
                <a:ext uri="{63B3BB69-23CF-44E3-9099-C40C66FF867C}">
                  <a14:compatExt spid="_x0000_s5259"/>
                </a:ext>
                <a:ext uri="{FF2B5EF4-FFF2-40B4-BE49-F238E27FC236}">
                  <a16:creationId xmlns:a16="http://schemas.microsoft.com/office/drawing/2014/main" xmlns="" id="{00000000-0008-0000-0000-00008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140</xdr:row>
          <xdr:rowOff>0</xdr:rowOff>
        </xdr:from>
        <xdr:to>
          <xdr:col>0</xdr:col>
          <xdr:colOff>257175</xdr:colOff>
          <xdr:row>141</xdr:row>
          <xdr:rowOff>0</xdr:rowOff>
        </xdr:to>
        <xdr:sp macro="" textlink="">
          <xdr:nvSpPr>
            <xdr:cNvPr id="5260" name="Control 140" hidden="1">
              <a:extLst>
                <a:ext uri="{63B3BB69-23CF-44E3-9099-C40C66FF867C}">
                  <a14:compatExt spid="_x0000_s5260"/>
                </a:ext>
                <a:ext uri="{FF2B5EF4-FFF2-40B4-BE49-F238E27FC236}">
                  <a16:creationId xmlns:a16="http://schemas.microsoft.com/office/drawing/2014/main" xmlns="" id="{00000000-0008-0000-0000-00008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141</xdr:row>
          <xdr:rowOff>0</xdr:rowOff>
        </xdr:from>
        <xdr:to>
          <xdr:col>0</xdr:col>
          <xdr:colOff>257175</xdr:colOff>
          <xdr:row>142</xdr:row>
          <xdr:rowOff>0</xdr:rowOff>
        </xdr:to>
        <xdr:sp macro="" textlink="">
          <xdr:nvSpPr>
            <xdr:cNvPr id="5261" name="Control 141" hidden="1">
              <a:extLst>
                <a:ext uri="{63B3BB69-23CF-44E3-9099-C40C66FF867C}">
                  <a14:compatExt spid="_x0000_s5261"/>
                </a:ext>
                <a:ext uri="{FF2B5EF4-FFF2-40B4-BE49-F238E27FC236}">
                  <a16:creationId xmlns:a16="http://schemas.microsoft.com/office/drawing/2014/main" xmlns="" id="{00000000-0008-0000-0000-00008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142</xdr:row>
          <xdr:rowOff>0</xdr:rowOff>
        </xdr:from>
        <xdr:to>
          <xdr:col>0</xdr:col>
          <xdr:colOff>257175</xdr:colOff>
          <xdr:row>143</xdr:row>
          <xdr:rowOff>0</xdr:rowOff>
        </xdr:to>
        <xdr:sp macro="" textlink="">
          <xdr:nvSpPr>
            <xdr:cNvPr id="5262" name="Control 142" hidden="1">
              <a:extLst>
                <a:ext uri="{63B3BB69-23CF-44E3-9099-C40C66FF867C}">
                  <a14:compatExt spid="_x0000_s5262"/>
                </a:ext>
                <a:ext uri="{FF2B5EF4-FFF2-40B4-BE49-F238E27FC236}">
                  <a16:creationId xmlns:a16="http://schemas.microsoft.com/office/drawing/2014/main" xmlns="" id="{00000000-0008-0000-0000-00008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143</xdr:row>
          <xdr:rowOff>0</xdr:rowOff>
        </xdr:from>
        <xdr:to>
          <xdr:col>0</xdr:col>
          <xdr:colOff>257175</xdr:colOff>
          <xdr:row>144</xdr:row>
          <xdr:rowOff>0</xdr:rowOff>
        </xdr:to>
        <xdr:sp macro="" textlink="">
          <xdr:nvSpPr>
            <xdr:cNvPr id="5263" name="Control 143" hidden="1">
              <a:extLst>
                <a:ext uri="{63B3BB69-23CF-44E3-9099-C40C66FF867C}">
                  <a14:compatExt spid="_x0000_s5263"/>
                </a:ext>
                <a:ext uri="{FF2B5EF4-FFF2-40B4-BE49-F238E27FC236}">
                  <a16:creationId xmlns:a16="http://schemas.microsoft.com/office/drawing/2014/main" xmlns="" id="{00000000-0008-0000-0000-00008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144</xdr:row>
          <xdr:rowOff>0</xdr:rowOff>
        </xdr:from>
        <xdr:to>
          <xdr:col>0</xdr:col>
          <xdr:colOff>257175</xdr:colOff>
          <xdr:row>145</xdr:row>
          <xdr:rowOff>0</xdr:rowOff>
        </xdr:to>
        <xdr:sp macro="" textlink="">
          <xdr:nvSpPr>
            <xdr:cNvPr id="5264" name="Control 144" hidden="1">
              <a:extLst>
                <a:ext uri="{63B3BB69-23CF-44E3-9099-C40C66FF867C}">
                  <a14:compatExt spid="_x0000_s5264"/>
                </a:ext>
                <a:ext uri="{FF2B5EF4-FFF2-40B4-BE49-F238E27FC236}">
                  <a16:creationId xmlns:a16="http://schemas.microsoft.com/office/drawing/2014/main" xmlns="" id="{00000000-0008-0000-0000-00009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145</xdr:row>
          <xdr:rowOff>0</xdr:rowOff>
        </xdr:from>
        <xdr:to>
          <xdr:col>0</xdr:col>
          <xdr:colOff>257175</xdr:colOff>
          <xdr:row>146</xdr:row>
          <xdr:rowOff>0</xdr:rowOff>
        </xdr:to>
        <xdr:sp macro="" textlink="">
          <xdr:nvSpPr>
            <xdr:cNvPr id="5265" name="Control 145" hidden="1">
              <a:extLst>
                <a:ext uri="{63B3BB69-23CF-44E3-9099-C40C66FF867C}">
                  <a14:compatExt spid="_x0000_s5265"/>
                </a:ext>
                <a:ext uri="{FF2B5EF4-FFF2-40B4-BE49-F238E27FC236}">
                  <a16:creationId xmlns:a16="http://schemas.microsoft.com/office/drawing/2014/main" xmlns="" id="{00000000-0008-0000-0000-00009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146</xdr:row>
          <xdr:rowOff>0</xdr:rowOff>
        </xdr:from>
        <xdr:to>
          <xdr:col>0</xdr:col>
          <xdr:colOff>257175</xdr:colOff>
          <xdr:row>147</xdr:row>
          <xdr:rowOff>0</xdr:rowOff>
        </xdr:to>
        <xdr:sp macro="" textlink="">
          <xdr:nvSpPr>
            <xdr:cNvPr id="5266" name="Control 146" hidden="1">
              <a:extLst>
                <a:ext uri="{63B3BB69-23CF-44E3-9099-C40C66FF867C}">
                  <a14:compatExt spid="_x0000_s5266"/>
                </a:ext>
                <a:ext uri="{FF2B5EF4-FFF2-40B4-BE49-F238E27FC236}">
                  <a16:creationId xmlns:a16="http://schemas.microsoft.com/office/drawing/2014/main" xmlns="" id="{00000000-0008-0000-0000-00009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147</xdr:row>
          <xdr:rowOff>0</xdr:rowOff>
        </xdr:from>
        <xdr:to>
          <xdr:col>0</xdr:col>
          <xdr:colOff>257175</xdr:colOff>
          <xdr:row>148</xdr:row>
          <xdr:rowOff>0</xdr:rowOff>
        </xdr:to>
        <xdr:sp macro="" textlink="">
          <xdr:nvSpPr>
            <xdr:cNvPr id="5267" name="Control 147" hidden="1">
              <a:extLst>
                <a:ext uri="{63B3BB69-23CF-44E3-9099-C40C66FF867C}">
                  <a14:compatExt spid="_x0000_s5267"/>
                </a:ext>
                <a:ext uri="{FF2B5EF4-FFF2-40B4-BE49-F238E27FC236}">
                  <a16:creationId xmlns:a16="http://schemas.microsoft.com/office/drawing/2014/main" xmlns="" id="{00000000-0008-0000-0000-00009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148</xdr:row>
          <xdr:rowOff>0</xdr:rowOff>
        </xdr:from>
        <xdr:to>
          <xdr:col>0</xdr:col>
          <xdr:colOff>257175</xdr:colOff>
          <xdr:row>149</xdr:row>
          <xdr:rowOff>0</xdr:rowOff>
        </xdr:to>
        <xdr:sp macro="" textlink="">
          <xdr:nvSpPr>
            <xdr:cNvPr id="5268" name="Control 148" hidden="1">
              <a:extLst>
                <a:ext uri="{63B3BB69-23CF-44E3-9099-C40C66FF867C}">
                  <a14:compatExt spid="_x0000_s5268"/>
                </a:ext>
                <a:ext uri="{FF2B5EF4-FFF2-40B4-BE49-F238E27FC236}">
                  <a16:creationId xmlns:a16="http://schemas.microsoft.com/office/drawing/2014/main" xmlns="" id="{00000000-0008-0000-0000-00009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149</xdr:row>
          <xdr:rowOff>0</xdr:rowOff>
        </xdr:from>
        <xdr:to>
          <xdr:col>0</xdr:col>
          <xdr:colOff>257175</xdr:colOff>
          <xdr:row>150</xdr:row>
          <xdr:rowOff>0</xdr:rowOff>
        </xdr:to>
        <xdr:sp macro="" textlink="">
          <xdr:nvSpPr>
            <xdr:cNvPr id="5269" name="Control 149" hidden="1">
              <a:extLst>
                <a:ext uri="{63B3BB69-23CF-44E3-9099-C40C66FF867C}">
                  <a14:compatExt spid="_x0000_s5269"/>
                </a:ext>
                <a:ext uri="{FF2B5EF4-FFF2-40B4-BE49-F238E27FC236}">
                  <a16:creationId xmlns:a16="http://schemas.microsoft.com/office/drawing/2014/main" xmlns="" id="{00000000-0008-0000-0000-00009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150</xdr:row>
          <xdr:rowOff>0</xdr:rowOff>
        </xdr:from>
        <xdr:to>
          <xdr:col>0</xdr:col>
          <xdr:colOff>257175</xdr:colOff>
          <xdr:row>151</xdr:row>
          <xdr:rowOff>0</xdr:rowOff>
        </xdr:to>
        <xdr:sp macro="" textlink="">
          <xdr:nvSpPr>
            <xdr:cNvPr id="5270" name="Control 150" hidden="1">
              <a:extLst>
                <a:ext uri="{63B3BB69-23CF-44E3-9099-C40C66FF867C}">
                  <a14:compatExt spid="_x0000_s5270"/>
                </a:ext>
                <a:ext uri="{FF2B5EF4-FFF2-40B4-BE49-F238E27FC236}">
                  <a16:creationId xmlns:a16="http://schemas.microsoft.com/office/drawing/2014/main" xmlns="" id="{00000000-0008-0000-0000-00009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151</xdr:row>
          <xdr:rowOff>0</xdr:rowOff>
        </xdr:from>
        <xdr:to>
          <xdr:col>0</xdr:col>
          <xdr:colOff>257175</xdr:colOff>
          <xdr:row>152</xdr:row>
          <xdr:rowOff>0</xdr:rowOff>
        </xdr:to>
        <xdr:sp macro="" textlink="">
          <xdr:nvSpPr>
            <xdr:cNvPr id="5271" name="Control 151" hidden="1">
              <a:extLst>
                <a:ext uri="{63B3BB69-23CF-44E3-9099-C40C66FF867C}">
                  <a14:compatExt spid="_x0000_s5271"/>
                </a:ext>
                <a:ext uri="{FF2B5EF4-FFF2-40B4-BE49-F238E27FC236}">
                  <a16:creationId xmlns:a16="http://schemas.microsoft.com/office/drawing/2014/main" xmlns="" id="{00000000-0008-0000-0000-00009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152</xdr:row>
          <xdr:rowOff>0</xdr:rowOff>
        </xdr:from>
        <xdr:to>
          <xdr:col>0</xdr:col>
          <xdr:colOff>257175</xdr:colOff>
          <xdr:row>153</xdr:row>
          <xdr:rowOff>0</xdr:rowOff>
        </xdr:to>
        <xdr:sp macro="" textlink="">
          <xdr:nvSpPr>
            <xdr:cNvPr id="5272" name="Control 152" hidden="1">
              <a:extLst>
                <a:ext uri="{63B3BB69-23CF-44E3-9099-C40C66FF867C}">
                  <a14:compatExt spid="_x0000_s5272"/>
                </a:ext>
                <a:ext uri="{FF2B5EF4-FFF2-40B4-BE49-F238E27FC236}">
                  <a16:creationId xmlns:a16="http://schemas.microsoft.com/office/drawing/2014/main" xmlns="" id="{00000000-0008-0000-0000-00009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153</xdr:row>
          <xdr:rowOff>0</xdr:rowOff>
        </xdr:from>
        <xdr:to>
          <xdr:col>0</xdr:col>
          <xdr:colOff>257175</xdr:colOff>
          <xdr:row>154</xdr:row>
          <xdr:rowOff>0</xdr:rowOff>
        </xdr:to>
        <xdr:sp macro="" textlink="">
          <xdr:nvSpPr>
            <xdr:cNvPr id="5273" name="Control 153" hidden="1">
              <a:extLst>
                <a:ext uri="{63B3BB69-23CF-44E3-9099-C40C66FF867C}">
                  <a14:compatExt spid="_x0000_s5273"/>
                </a:ext>
                <a:ext uri="{FF2B5EF4-FFF2-40B4-BE49-F238E27FC236}">
                  <a16:creationId xmlns:a16="http://schemas.microsoft.com/office/drawing/2014/main" xmlns="" id="{00000000-0008-0000-0000-00009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154</xdr:row>
          <xdr:rowOff>0</xdr:rowOff>
        </xdr:from>
        <xdr:to>
          <xdr:col>0</xdr:col>
          <xdr:colOff>257175</xdr:colOff>
          <xdr:row>155</xdr:row>
          <xdr:rowOff>0</xdr:rowOff>
        </xdr:to>
        <xdr:sp macro="" textlink="">
          <xdr:nvSpPr>
            <xdr:cNvPr id="5274" name="Control 154" hidden="1">
              <a:extLst>
                <a:ext uri="{63B3BB69-23CF-44E3-9099-C40C66FF867C}">
                  <a14:compatExt spid="_x0000_s5274"/>
                </a:ext>
                <a:ext uri="{FF2B5EF4-FFF2-40B4-BE49-F238E27FC236}">
                  <a16:creationId xmlns:a16="http://schemas.microsoft.com/office/drawing/2014/main" xmlns="" id="{00000000-0008-0000-0000-00009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155</xdr:row>
          <xdr:rowOff>0</xdr:rowOff>
        </xdr:from>
        <xdr:to>
          <xdr:col>0</xdr:col>
          <xdr:colOff>257175</xdr:colOff>
          <xdr:row>156</xdr:row>
          <xdr:rowOff>0</xdr:rowOff>
        </xdr:to>
        <xdr:sp macro="" textlink="">
          <xdr:nvSpPr>
            <xdr:cNvPr id="5275" name="Control 155" hidden="1">
              <a:extLst>
                <a:ext uri="{63B3BB69-23CF-44E3-9099-C40C66FF867C}">
                  <a14:compatExt spid="_x0000_s5275"/>
                </a:ext>
                <a:ext uri="{FF2B5EF4-FFF2-40B4-BE49-F238E27FC236}">
                  <a16:creationId xmlns:a16="http://schemas.microsoft.com/office/drawing/2014/main" xmlns="" id="{00000000-0008-0000-0000-00009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156</xdr:row>
          <xdr:rowOff>0</xdr:rowOff>
        </xdr:from>
        <xdr:to>
          <xdr:col>0</xdr:col>
          <xdr:colOff>257175</xdr:colOff>
          <xdr:row>157</xdr:row>
          <xdr:rowOff>0</xdr:rowOff>
        </xdr:to>
        <xdr:sp macro="" textlink="">
          <xdr:nvSpPr>
            <xdr:cNvPr id="5276" name="Control 156" hidden="1">
              <a:extLst>
                <a:ext uri="{63B3BB69-23CF-44E3-9099-C40C66FF867C}">
                  <a14:compatExt spid="_x0000_s5276"/>
                </a:ext>
                <a:ext uri="{FF2B5EF4-FFF2-40B4-BE49-F238E27FC236}">
                  <a16:creationId xmlns:a16="http://schemas.microsoft.com/office/drawing/2014/main" xmlns="" id="{00000000-0008-0000-0000-00009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157</xdr:row>
          <xdr:rowOff>0</xdr:rowOff>
        </xdr:from>
        <xdr:to>
          <xdr:col>0</xdr:col>
          <xdr:colOff>257175</xdr:colOff>
          <xdr:row>158</xdr:row>
          <xdr:rowOff>0</xdr:rowOff>
        </xdr:to>
        <xdr:sp macro="" textlink="">
          <xdr:nvSpPr>
            <xdr:cNvPr id="5277" name="Control 157" hidden="1">
              <a:extLst>
                <a:ext uri="{63B3BB69-23CF-44E3-9099-C40C66FF867C}">
                  <a14:compatExt spid="_x0000_s5277"/>
                </a:ext>
                <a:ext uri="{FF2B5EF4-FFF2-40B4-BE49-F238E27FC236}">
                  <a16:creationId xmlns:a16="http://schemas.microsoft.com/office/drawing/2014/main" xmlns="" id="{00000000-0008-0000-0000-00009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158</xdr:row>
          <xdr:rowOff>0</xdr:rowOff>
        </xdr:from>
        <xdr:to>
          <xdr:col>0</xdr:col>
          <xdr:colOff>257175</xdr:colOff>
          <xdr:row>159</xdr:row>
          <xdr:rowOff>0</xdr:rowOff>
        </xdr:to>
        <xdr:sp macro="" textlink="">
          <xdr:nvSpPr>
            <xdr:cNvPr id="5278" name="Control 158" hidden="1">
              <a:extLst>
                <a:ext uri="{63B3BB69-23CF-44E3-9099-C40C66FF867C}">
                  <a14:compatExt spid="_x0000_s5278"/>
                </a:ext>
                <a:ext uri="{FF2B5EF4-FFF2-40B4-BE49-F238E27FC236}">
                  <a16:creationId xmlns:a16="http://schemas.microsoft.com/office/drawing/2014/main" xmlns="" id="{00000000-0008-0000-0000-00009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159</xdr:row>
          <xdr:rowOff>0</xdr:rowOff>
        </xdr:from>
        <xdr:to>
          <xdr:col>0</xdr:col>
          <xdr:colOff>257175</xdr:colOff>
          <xdr:row>160</xdr:row>
          <xdr:rowOff>0</xdr:rowOff>
        </xdr:to>
        <xdr:sp macro="" textlink="">
          <xdr:nvSpPr>
            <xdr:cNvPr id="5279" name="Control 159" hidden="1">
              <a:extLst>
                <a:ext uri="{63B3BB69-23CF-44E3-9099-C40C66FF867C}">
                  <a14:compatExt spid="_x0000_s5279"/>
                </a:ext>
                <a:ext uri="{FF2B5EF4-FFF2-40B4-BE49-F238E27FC236}">
                  <a16:creationId xmlns:a16="http://schemas.microsoft.com/office/drawing/2014/main" xmlns="" id="{00000000-0008-0000-0000-00009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160</xdr:row>
          <xdr:rowOff>0</xdr:rowOff>
        </xdr:from>
        <xdr:to>
          <xdr:col>0</xdr:col>
          <xdr:colOff>257175</xdr:colOff>
          <xdr:row>161</xdr:row>
          <xdr:rowOff>0</xdr:rowOff>
        </xdr:to>
        <xdr:sp macro="" textlink="">
          <xdr:nvSpPr>
            <xdr:cNvPr id="5280" name="Control 160" hidden="1">
              <a:extLst>
                <a:ext uri="{63B3BB69-23CF-44E3-9099-C40C66FF867C}">
                  <a14:compatExt spid="_x0000_s5280"/>
                </a:ext>
                <a:ext uri="{FF2B5EF4-FFF2-40B4-BE49-F238E27FC236}">
                  <a16:creationId xmlns:a16="http://schemas.microsoft.com/office/drawing/2014/main" xmlns="" id="{00000000-0008-0000-0000-0000A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161</xdr:row>
          <xdr:rowOff>0</xdr:rowOff>
        </xdr:from>
        <xdr:to>
          <xdr:col>0</xdr:col>
          <xdr:colOff>257175</xdr:colOff>
          <xdr:row>162</xdr:row>
          <xdr:rowOff>0</xdr:rowOff>
        </xdr:to>
        <xdr:sp macro="" textlink="">
          <xdr:nvSpPr>
            <xdr:cNvPr id="5281" name="Control 161" hidden="1">
              <a:extLst>
                <a:ext uri="{63B3BB69-23CF-44E3-9099-C40C66FF867C}">
                  <a14:compatExt spid="_x0000_s5281"/>
                </a:ext>
                <a:ext uri="{FF2B5EF4-FFF2-40B4-BE49-F238E27FC236}">
                  <a16:creationId xmlns:a16="http://schemas.microsoft.com/office/drawing/2014/main" xmlns="" id="{00000000-0008-0000-0000-0000A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162</xdr:row>
          <xdr:rowOff>0</xdr:rowOff>
        </xdr:from>
        <xdr:to>
          <xdr:col>0</xdr:col>
          <xdr:colOff>257175</xdr:colOff>
          <xdr:row>163</xdr:row>
          <xdr:rowOff>0</xdr:rowOff>
        </xdr:to>
        <xdr:sp macro="" textlink="">
          <xdr:nvSpPr>
            <xdr:cNvPr id="5282" name="Control 162" hidden="1">
              <a:extLst>
                <a:ext uri="{63B3BB69-23CF-44E3-9099-C40C66FF867C}">
                  <a14:compatExt spid="_x0000_s5282"/>
                </a:ext>
                <a:ext uri="{FF2B5EF4-FFF2-40B4-BE49-F238E27FC236}">
                  <a16:creationId xmlns:a16="http://schemas.microsoft.com/office/drawing/2014/main" xmlns="" id="{00000000-0008-0000-0000-0000A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163</xdr:row>
          <xdr:rowOff>0</xdr:rowOff>
        </xdr:from>
        <xdr:to>
          <xdr:col>0</xdr:col>
          <xdr:colOff>257175</xdr:colOff>
          <xdr:row>164</xdr:row>
          <xdr:rowOff>0</xdr:rowOff>
        </xdr:to>
        <xdr:sp macro="" textlink="">
          <xdr:nvSpPr>
            <xdr:cNvPr id="5283" name="Control 163" hidden="1">
              <a:extLst>
                <a:ext uri="{63B3BB69-23CF-44E3-9099-C40C66FF867C}">
                  <a14:compatExt spid="_x0000_s5283"/>
                </a:ext>
                <a:ext uri="{FF2B5EF4-FFF2-40B4-BE49-F238E27FC236}">
                  <a16:creationId xmlns:a16="http://schemas.microsoft.com/office/drawing/2014/main" xmlns="" id="{00000000-0008-0000-0000-0000A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164</xdr:row>
          <xdr:rowOff>0</xdr:rowOff>
        </xdr:from>
        <xdr:to>
          <xdr:col>0</xdr:col>
          <xdr:colOff>257175</xdr:colOff>
          <xdr:row>165</xdr:row>
          <xdr:rowOff>0</xdr:rowOff>
        </xdr:to>
        <xdr:sp macro="" textlink="">
          <xdr:nvSpPr>
            <xdr:cNvPr id="5284" name="Control 164" hidden="1">
              <a:extLst>
                <a:ext uri="{63B3BB69-23CF-44E3-9099-C40C66FF867C}">
                  <a14:compatExt spid="_x0000_s5284"/>
                </a:ext>
                <a:ext uri="{FF2B5EF4-FFF2-40B4-BE49-F238E27FC236}">
                  <a16:creationId xmlns:a16="http://schemas.microsoft.com/office/drawing/2014/main" xmlns="" id="{00000000-0008-0000-0000-0000A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165</xdr:row>
          <xdr:rowOff>0</xdr:rowOff>
        </xdr:from>
        <xdr:to>
          <xdr:col>0</xdr:col>
          <xdr:colOff>257175</xdr:colOff>
          <xdr:row>166</xdr:row>
          <xdr:rowOff>0</xdr:rowOff>
        </xdr:to>
        <xdr:sp macro="" textlink="">
          <xdr:nvSpPr>
            <xdr:cNvPr id="5285" name="Control 165" hidden="1">
              <a:extLst>
                <a:ext uri="{63B3BB69-23CF-44E3-9099-C40C66FF867C}">
                  <a14:compatExt spid="_x0000_s5285"/>
                </a:ext>
                <a:ext uri="{FF2B5EF4-FFF2-40B4-BE49-F238E27FC236}">
                  <a16:creationId xmlns:a16="http://schemas.microsoft.com/office/drawing/2014/main" xmlns="" id="{00000000-0008-0000-0000-0000A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166</xdr:row>
          <xdr:rowOff>0</xdr:rowOff>
        </xdr:from>
        <xdr:to>
          <xdr:col>0</xdr:col>
          <xdr:colOff>257175</xdr:colOff>
          <xdr:row>167</xdr:row>
          <xdr:rowOff>0</xdr:rowOff>
        </xdr:to>
        <xdr:sp macro="" textlink="">
          <xdr:nvSpPr>
            <xdr:cNvPr id="5286" name="Control 166" hidden="1">
              <a:extLst>
                <a:ext uri="{63B3BB69-23CF-44E3-9099-C40C66FF867C}">
                  <a14:compatExt spid="_x0000_s5286"/>
                </a:ext>
                <a:ext uri="{FF2B5EF4-FFF2-40B4-BE49-F238E27FC236}">
                  <a16:creationId xmlns:a16="http://schemas.microsoft.com/office/drawing/2014/main" xmlns="" id="{00000000-0008-0000-0000-0000A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167</xdr:row>
          <xdr:rowOff>0</xdr:rowOff>
        </xdr:from>
        <xdr:to>
          <xdr:col>0</xdr:col>
          <xdr:colOff>257175</xdr:colOff>
          <xdr:row>168</xdr:row>
          <xdr:rowOff>0</xdr:rowOff>
        </xdr:to>
        <xdr:sp macro="" textlink="">
          <xdr:nvSpPr>
            <xdr:cNvPr id="5287" name="Control 167" hidden="1">
              <a:extLst>
                <a:ext uri="{63B3BB69-23CF-44E3-9099-C40C66FF867C}">
                  <a14:compatExt spid="_x0000_s5287"/>
                </a:ext>
                <a:ext uri="{FF2B5EF4-FFF2-40B4-BE49-F238E27FC236}">
                  <a16:creationId xmlns:a16="http://schemas.microsoft.com/office/drawing/2014/main" xmlns="" id="{00000000-0008-0000-0000-0000A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168</xdr:row>
          <xdr:rowOff>0</xdr:rowOff>
        </xdr:from>
        <xdr:to>
          <xdr:col>0</xdr:col>
          <xdr:colOff>257175</xdr:colOff>
          <xdr:row>169</xdr:row>
          <xdr:rowOff>0</xdr:rowOff>
        </xdr:to>
        <xdr:sp macro="" textlink="">
          <xdr:nvSpPr>
            <xdr:cNvPr id="5288" name="Control 168" hidden="1">
              <a:extLst>
                <a:ext uri="{63B3BB69-23CF-44E3-9099-C40C66FF867C}">
                  <a14:compatExt spid="_x0000_s5288"/>
                </a:ext>
                <a:ext uri="{FF2B5EF4-FFF2-40B4-BE49-F238E27FC236}">
                  <a16:creationId xmlns:a16="http://schemas.microsoft.com/office/drawing/2014/main" xmlns="" id="{00000000-0008-0000-0000-0000A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169</xdr:row>
          <xdr:rowOff>0</xdr:rowOff>
        </xdr:from>
        <xdr:to>
          <xdr:col>0</xdr:col>
          <xdr:colOff>257175</xdr:colOff>
          <xdr:row>170</xdr:row>
          <xdr:rowOff>0</xdr:rowOff>
        </xdr:to>
        <xdr:sp macro="" textlink="">
          <xdr:nvSpPr>
            <xdr:cNvPr id="5289" name="Control 169" hidden="1">
              <a:extLst>
                <a:ext uri="{63B3BB69-23CF-44E3-9099-C40C66FF867C}">
                  <a14:compatExt spid="_x0000_s5289"/>
                </a:ext>
                <a:ext uri="{FF2B5EF4-FFF2-40B4-BE49-F238E27FC236}">
                  <a16:creationId xmlns:a16="http://schemas.microsoft.com/office/drawing/2014/main" xmlns="" id="{00000000-0008-0000-0000-0000A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170</xdr:row>
          <xdr:rowOff>0</xdr:rowOff>
        </xdr:from>
        <xdr:to>
          <xdr:col>0</xdr:col>
          <xdr:colOff>257175</xdr:colOff>
          <xdr:row>171</xdr:row>
          <xdr:rowOff>0</xdr:rowOff>
        </xdr:to>
        <xdr:sp macro="" textlink="">
          <xdr:nvSpPr>
            <xdr:cNvPr id="5290" name="Control 170" hidden="1">
              <a:extLst>
                <a:ext uri="{63B3BB69-23CF-44E3-9099-C40C66FF867C}">
                  <a14:compatExt spid="_x0000_s5290"/>
                </a:ext>
                <a:ext uri="{FF2B5EF4-FFF2-40B4-BE49-F238E27FC236}">
                  <a16:creationId xmlns:a16="http://schemas.microsoft.com/office/drawing/2014/main" xmlns="" id="{00000000-0008-0000-0000-0000A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171</xdr:row>
          <xdr:rowOff>0</xdr:rowOff>
        </xdr:from>
        <xdr:to>
          <xdr:col>0</xdr:col>
          <xdr:colOff>257175</xdr:colOff>
          <xdr:row>172</xdr:row>
          <xdr:rowOff>0</xdr:rowOff>
        </xdr:to>
        <xdr:sp macro="" textlink="">
          <xdr:nvSpPr>
            <xdr:cNvPr id="5291" name="Control 171" hidden="1">
              <a:extLst>
                <a:ext uri="{63B3BB69-23CF-44E3-9099-C40C66FF867C}">
                  <a14:compatExt spid="_x0000_s5291"/>
                </a:ext>
                <a:ext uri="{FF2B5EF4-FFF2-40B4-BE49-F238E27FC236}">
                  <a16:creationId xmlns:a16="http://schemas.microsoft.com/office/drawing/2014/main" xmlns="" id="{00000000-0008-0000-0000-0000A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172</xdr:row>
          <xdr:rowOff>0</xdr:rowOff>
        </xdr:from>
        <xdr:to>
          <xdr:col>0</xdr:col>
          <xdr:colOff>257175</xdr:colOff>
          <xdr:row>173</xdr:row>
          <xdr:rowOff>0</xdr:rowOff>
        </xdr:to>
        <xdr:sp macro="" textlink="">
          <xdr:nvSpPr>
            <xdr:cNvPr id="5292" name="Control 172" hidden="1">
              <a:extLst>
                <a:ext uri="{63B3BB69-23CF-44E3-9099-C40C66FF867C}">
                  <a14:compatExt spid="_x0000_s5292"/>
                </a:ext>
                <a:ext uri="{FF2B5EF4-FFF2-40B4-BE49-F238E27FC236}">
                  <a16:creationId xmlns:a16="http://schemas.microsoft.com/office/drawing/2014/main" xmlns="" id="{00000000-0008-0000-0000-0000A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173</xdr:row>
          <xdr:rowOff>0</xdr:rowOff>
        </xdr:from>
        <xdr:to>
          <xdr:col>0</xdr:col>
          <xdr:colOff>257175</xdr:colOff>
          <xdr:row>174</xdr:row>
          <xdr:rowOff>0</xdr:rowOff>
        </xdr:to>
        <xdr:sp macro="" textlink="">
          <xdr:nvSpPr>
            <xdr:cNvPr id="5293" name="Control 173" hidden="1">
              <a:extLst>
                <a:ext uri="{63B3BB69-23CF-44E3-9099-C40C66FF867C}">
                  <a14:compatExt spid="_x0000_s5293"/>
                </a:ext>
                <a:ext uri="{FF2B5EF4-FFF2-40B4-BE49-F238E27FC236}">
                  <a16:creationId xmlns:a16="http://schemas.microsoft.com/office/drawing/2014/main" xmlns="" id="{00000000-0008-0000-0000-0000A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174</xdr:row>
          <xdr:rowOff>0</xdr:rowOff>
        </xdr:from>
        <xdr:to>
          <xdr:col>0</xdr:col>
          <xdr:colOff>257175</xdr:colOff>
          <xdr:row>175</xdr:row>
          <xdr:rowOff>0</xdr:rowOff>
        </xdr:to>
        <xdr:sp macro="" textlink="">
          <xdr:nvSpPr>
            <xdr:cNvPr id="5294" name="Control 174" hidden="1">
              <a:extLst>
                <a:ext uri="{63B3BB69-23CF-44E3-9099-C40C66FF867C}">
                  <a14:compatExt spid="_x0000_s5294"/>
                </a:ext>
                <a:ext uri="{FF2B5EF4-FFF2-40B4-BE49-F238E27FC236}">
                  <a16:creationId xmlns:a16="http://schemas.microsoft.com/office/drawing/2014/main" xmlns="" id="{00000000-0008-0000-0000-0000A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175</xdr:row>
          <xdr:rowOff>0</xdr:rowOff>
        </xdr:from>
        <xdr:to>
          <xdr:col>0</xdr:col>
          <xdr:colOff>257175</xdr:colOff>
          <xdr:row>176</xdr:row>
          <xdr:rowOff>0</xdr:rowOff>
        </xdr:to>
        <xdr:sp macro="" textlink="">
          <xdr:nvSpPr>
            <xdr:cNvPr id="5295" name="Control 175" hidden="1">
              <a:extLst>
                <a:ext uri="{63B3BB69-23CF-44E3-9099-C40C66FF867C}">
                  <a14:compatExt spid="_x0000_s5295"/>
                </a:ext>
                <a:ext uri="{FF2B5EF4-FFF2-40B4-BE49-F238E27FC236}">
                  <a16:creationId xmlns:a16="http://schemas.microsoft.com/office/drawing/2014/main" xmlns="" id="{00000000-0008-0000-0000-0000A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176</xdr:row>
          <xdr:rowOff>0</xdr:rowOff>
        </xdr:from>
        <xdr:to>
          <xdr:col>0</xdr:col>
          <xdr:colOff>257175</xdr:colOff>
          <xdr:row>177</xdr:row>
          <xdr:rowOff>0</xdr:rowOff>
        </xdr:to>
        <xdr:sp macro="" textlink="">
          <xdr:nvSpPr>
            <xdr:cNvPr id="5296" name="Control 176" hidden="1">
              <a:extLst>
                <a:ext uri="{63B3BB69-23CF-44E3-9099-C40C66FF867C}">
                  <a14:compatExt spid="_x0000_s5296"/>
                </a:ext>
                <a:ext uri="{FF2B5EF4-FFF2-40B4-BE49-F238E27FC236}">
                  <a16:creationId xmlns:a16="http://schemas.microsoft.com/office/drawing/2014/main" xmlns="" id="{00000000-0008-0000-0000-0000B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177</xdr:row>
          <xdr:rowOff>0</xdr:rowOff>
        </xdr:from>
        <xdr:to>
          <xdr:col>0</xdr:col>
          <xdr:colOff>257175</xdr:colOff>
          <xdr:row>178</xdr:row>
          <xdr:rowOff>0</xdr:rowOff>
        </xdr:to>
        <xdr:sp macro="" textlink="">
          <xdr:nvSpPr>
            <xdr:cNvPr id="5297" name="Control 177" hidden="1">
              <a:extLst>
                <a:ext uri="{63B3BB69-23CF-44E3-9099-C40C66FF867C}">
                  <a14:compatExt spid="_x0000_s5297"/>
                </a:ext>
                <a:ext uri="{FF2B5EF4-FFF2-40B4-BE49-F238E27FC236}">
                  <a16:creationId xmlns:a16="http://schemas.microsoft.com/office/drawing/2014/main" xmlns="" id="{00000000-0008-0000-0000-0000B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178</xdr:row>
          <xdr:rowOff>0</xdr:rowOff>
        </xdr:from>
        <xdr:to>
          <xdr:col>0</xdr:col>
          <xdr:colOff>257175</xdr:colOff>
          <xdr:row>179</xdr:row>
          <xdr:rowOff>0</xdr:rowOff>
        </xdr:to>
        <xdr:sp macro="" textlink="">
          <xdr:nvSpPr>
            <xdr:cNvPr id="5298" name="Control 178" hidden="1">
              <a:extLst>
                <a:ext uri="{63B3BB69-23CF-44E3-9099-C40C66FF867C}">
                  <a14:compatExt spid="_x0000_s5298"/>
                </a:ext>
                <a:ext uri="{FF2B5EF4-FFF2-40B4-BE49-F238E27FC236}">
                  <a16:creationId xmlns:a16="http://schemas.microsoft.com/office/drawing/2014/main" xmlns="" id="{00000000-0008-0000-0000-0000B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179</xdr:row>
          <xdr:rowOff>0</xdr:rowOff>
        </xdr:from>
        <xdr:to>
          <xdr:col>0</xdr:col>
          <xdr:colOff>257175</xdr:colOff>
          <xdr:row>180</xdr:row>
          <xdr:rowOff>0</xdr:rowOff>
        </xdr:to>
        <xdr:sp macro="" textlink="">
          <xdr:nvSpPr>
            <xdr:cNvPr id="5299" name="Control 179" hidden="1">
              <a:extLst>
                <a:ext uri="{63B3BB69-23CF-44E3-9099-C40C66FF867C}">
                  <a14:compatExt spid="_x0000_s5299"/>
                </a:ext>
                <a:ext uri="{FF2B5EF4-FFF2-40B4-BE49-F238E27FC236}">
                  <a16:creationId xmlns:a16="http://schemas.microsoft.com/office/drawing/2014/main" xmlns="" id="{00000000-0008-0000-0000-0000B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180</xdr:row>
          <xdr:rowOff>0</xdr:rowOff>
        </xdr:from>
        <xdr:to>
          <xdr:col>0</xdr:col>
          <xdr:colOff>257175</xdr:colOff>
          <xdr:row>181</xdr:row>
          <xdr:rowOff>0</xdr:rowOff>
        </xdr:to>
        <xdr:sp macro="" textlink="">
          <xdr:nvSpPr>
            <xdr:cNvPr id="5300" name="Control 180" hidden="1">
              <a:extLst>
                <a:ext uri="{63B3BB69-23CF-44E3-9099-C40C66FF867C}">
                  <a14:compatExt spid="_x0000_s5300"/>
                </a:ext>
                <a:ext uri="{FF2B5EF4-FFF2-40B4-BE49-F238E27FC236}">
                  <a16:creationId xmlns:a16="http://schemas.microsoft.com/office/drawing/2014/main" xmlns="" id="{00000000-0008-0000-0000-0000B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181</xdr:row>
          <xdr:rowOff>0</xdr:rowOff>
        </xdr:from>
        <xdr:to>
          <xdr:col>0</xdr:col>
          <xdr:colOff>257175</xdr:colOff>
          <xdr:row>182</xdr:row>
          <xdr:rowOff>0</xdr:rowOff>
        </xdr:to>
        <xdr:sp macro="" textlink="">
          <xdr:nvSpPr>
            <xdr:cNvPr id="5301" name="Control 181" hidden="1">
              <a:extLst>
                <a:ext uri="{63B3BB69-23CF-44E3-9099-C40C66FF867C}">
                  <a14:compatExt spid="_x0000_s5301"/>
                </a:ext>
                <a:ext uri="{FF2B5EF4-FFF2-40B4-BE49-F238E27FC236}">
                  <a16:creationId xmlns:a16="http://schemas.microsoft.com/office/drawing/2014/main" xmlns="" id="{00000000-0008-0000-0000-0000B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182</xdr:row>
          <xdr:rowOff>0</xdr:rowOff>
        </xdr:from>
        <xdr:to>
          <xdr:col>0</xdr:col>
          <xdr:colOff>257175</xdr:colOff>
          <xdr:row>183</xdr:row>
          <xdr:rowOff>0</xdr:rowOff>
        </xdr:to>
        <xdr:sp macro="" textlink="">
          <xdr:nvSpPr>
            <xdr:cNvPr id="5302" name="Control 182" hidden="1">
              <a:extLst>
                <a:ext uri="{63B3BB69-23CF-44E3-9099-C40C66FF867C}">
                  <a14:compatExt spid="_x0000_s5302"/>
                </a:ext>
                <a:ext uri="{FF2B5EF4-FFF2-40B4-BE49-F238E27FC236}">
                  <a16:creationId xmlns:a16="http://schemas.microsoft.com/office/drawing/2014/main" xmlns="" id="{00000000-0008-0000-0000-0000B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183</xdr:row>
          <xdr:rowOff>0</xdr:rowOff>
        </xdr:from>
        <xdr:to>
          <xdr:col>0</xdr:col>
          <xdr:colOff>257175</xdr:colOff>
          <xdr:row>184</xdr:row>
          <xdr:rowOff>0</xdr:rowOff>
        </xdr:to>
        <xdr:sp macro="" textlink="">
          <xdr:nvSpPr>
            <xdr:cNvPr id="5303" name="Control 183" hidden="1">
              <a:extLst>
                <a:ext uri="{63B3BB69-23CF-44E3-9099-C40C66FF867C}">
                  <a14:compatExt spid="_x0000_s5303"/>
                </a:ext>
                <a:ext uri="{FF2B5EF4-FFF2-40B4-BE49-F238E27FC236}">
                  <a16:creationId xmlns:a16="http://schemas.microsoft.com/office/drawing/2014/main" xmlns="" id="{00000000-0008-0000-0000-0000B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184</xdr:row>
          <xdr:rowOff>0</xdr:rowOff>
        </xdr:from>
        <xdr:to>
          <xdr:col>0</xdr:col>
          <xdr:colOff>257175</xdr:colOff>
          <xdr:row>185</xdr:row>
          <xdr:rowOff>0</xdr:rowOff>
        </xdr:to>
        <xdr:sp macro="" textlink="">
          <xdr:nvSpPr>
            <xdr:cNvPr id="5304" name="Control 184" hidden="1">
              <a:extLst>
                <a:ext uri="{63B3BB69-23CF-44E3-9099-C40C66FF867C}">
                  <a14:compatExt spid="_x0000_s5304"/>
                </a:ext>
                <a:ext uri="{FF2B5EF4-FFF2-40B4-BE49-F238E27FC236}">
                  <a16:creationId xmlns:a16="http://schemas.microsoft.com/office/drawing/2014/main" xmlns="" id="{00000000-0008-0000-0000-0000B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185</xdr:row>
          <xdr:rowOff>0</xdr:rowOff>
        </xdr:from>
        <xdr:to>
          <xdr:col>0</xdr:col>
          <xdr:colOff>257175</xdr:colOff>
          <xdr:row>186</xdr:row>
          <xdr:rowOff>0</xdr:rowOff>
        </xdr:to>
        <xdr:sp macro="" textlink="">
          <xdr:nvSpPr>
            <xdr:cNvPr id="5305" name="Control 185" hidden="1">
              <a:extLst>
                <a:ext uri="{63B3BB69-23CF-44E3-9099-C40C66FF867C}">
                  <a14:compatExt spid="_x0000_s5305"/>
                </a:ext>
                <a:ext uri="{FF2B5EF4-FFF2-40B4-BE49-F238E27FC236}">
                  <a16:creationId xmlns:a16="http://schemas.microsoft.com/office/drawing/2014/main" xmlns="" id="{00000000-0008-0000-0000-0000B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186</xdr:row>
          <xdr:rowOff>0</xdr:rowOff>
        </xdr:from>
        <xdr:to>
          <xdr:col>0</xdr:col>
          <xdr:colOff>257175</xdr:colOff>
          <xdr:row>187</xdr:row>
          <xdr:rowOff>0</xdr:rowOff>
        </xdr:to>
        <xdr:sp macro="" textlink="">
          <xdr:nvSpPr>
            <xdr:cNvPr id="5306" name="Control 186" hidden="1">
              <a:extLst>
                <a:ext uri="{63B3BB69-23CF-44E3-9099-C40C66FF867C}">
                  <a14:compatExt spid="_x0000_s5306"/>
                </a:ext>
                <a:ext uri="{FF2B5EF4-FFF2-40B4-BE49-F238E27FC236}">
                  <a16:creationId xmlns:a16="http://schemas.microsoft.com/office/drawing/2014/main" xmlns="" id="{00000000-0008-0000-0000-0000B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187</xdr:row>
          <xdr:rowOff>0</xdr:rowOff>
        </xdr:from>
        <xdr:to>
          <xdr:col>0</xdr:col>
          <xdr:colOff>257175</xdr:colOff>
          <xdr:row>188</xdr:row>
          <xdr:rowOff>0</xdr:rowOff>
        </xdr:to>
        <xdr:sp macro="" textlink="">
          <xdr:nvSpPr>
            <xdr:cNvPr id="5307" name="Control 187" hidden="1">
              <a:extLst>
                <a:ext uri="{63B3BB69-23CF-44E3-9099-C40C66FF867C}">
                  <a14:compatExt spid="_x0000_s5307"/>
                </a:ext>
                <a:ext uri="{FF2B5EF4-FFF2-40B4-BE49-F238E27FC236}">
                  <a16:creationId xmlns:a16="http://schemas.microsoft.com/office/drawing/2014/main" xmlns="" id="{00000000-0008-0000-0000-0000B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188</xdr:row>
          <xdr:rowOff>0</xdr:rowOff>
        </xdr:from>
        <xdr:to>
          <xdr:col>0</xdr:col>
          <xdr:colOff>257175</xdr:colOff>
          <xdr:row>189</xdr:row>
          <xdr:rowOff>0</xdr:rowOff>
        </xdr:to>
        <xdr:sp macro="" textlink="">
          <xdr:nvSpPr>
            <xdr:cNvPr id="5308" name="Control 188" hidden="1">
              <a:extLst>
                <a:ext uri="{63B3BB69-23CF-44E3-9099-C40C66FF867C}">
                  <a14:compatExt spid="_x0000_s5308"/>
                </a:ext>
                <a:ext uri="{FF2B5EF4-FFF2-40B4-BE49-F238E27FC236}">
                  <a16:creationId xmlns:a16="http://schemas.microsoft.com/office/drawing/2014/main" xmlns="" id="{00000000-0008-0000-0000-0000B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189</xdr:row>
          <xdr:rowOff>0</xdr:rowOff>
        </xdr:from>
        <xdr:to>
          <xdr:col>0</xdr:col>
          <xdr:colOff>257175</xdr:colOff>
          <xdr:row>190</xdr:row>
          <xdr:rowOff>0</xdr:rowOff>
        </xdr:to>
        <xdr:sp macro="" textlink="">
          <xdr:nvSpPr>
            <xdr:cNvPr id="5309" name="Control 189" hidden="1">
              <a:extLst>
                <a:ext uri="{63B3BB69-23CF-44E3-9099-C40C66FF867C}">
                  <a14:compatExt spid="_x0000_s5309"/>
                </a:ext>
                <a:ext uri="{FF2B5EF4-FFF2-40B4-BE49-F238E27FC236}">
                  <a16:creationId xmlns:a16="http://schemas.microsoft.com/office/drawing/2014/main" xmlns="" id="{00000000-0008-0000-0000-0000B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190</xdr:row>
          <xdr:rowOff>0</xdr:rowOff>
        </xdr:from>
        <xdr:to>
          <xdr:col>0</xdr:col>
          <xdr:colOff>257175</xdr:colOff>
          <xdr:row>191</xdr:row>
          <xdr:rowOff>0</xdr:rowOff>
        </xdr:to>
        <xdr:sp macro="" textlink="">
          <xdr:nvSpPr>
            <xdr:cNvPr id="5310" name="Control 190" hidden="1">
              <a:extLst>
                <a:ext uri="{63B3BB69-23CF-44E3-9099-C40C66FF867C}">
                  <a14:compatExt spid="_x0000_s5310"/>
                </a:ext>
                <a:ext uri="{FF2B5EF4-FFF2-40B4-BE49-F238E27FC236}">
                  <a16:creationId xmlns:a16="http://schemas.microsoft.com/office/drawing/2014/main" xmlns="" id="{00000000-0008-0000-0000-0000B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191</xdr:row>
          <xdr:rowOff>0</xdr:rowOff>
        </xdr:from>
        <xdr:to>
          <xdr:col>0</xdr:col>
          <xdr:colOff>257175</xdr:colOff>
          <xdr:row>192</xdr:row>
          <xdr:rowOff>0</xdr:rowOff>
        </xdr:to>
        <xdr:sp macro="" textlink="">
          <xdr:nvSpPr>
            <xdr:cNvPr id="5311" name="Control 191" hidden="1">
              <a:extLst>
                <a:ext uri="{63B3BB69-23CF-44E3-9099-C40C66FF867C}">
                  <a14:compatExt spid="_x0000_s5311"/>
                </a:ext>
                <a:ext uri="{FF2B5EF4-FFF2-40B4-BE49-F238E27FC236}">
                  <a16:creationId xmlns:a16="http://schemas.microsoft.com/office/drawing/2014/main" xmlns="" id="{00000000-0008-0000-0000-0000B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192</xdr:row>
          <xdr:rowOff>0</xdr:rowOff>
        </xdr:from>
        <xdr:to>
          <xdr:col>0</xdr:col>
          <xdr:colOff>257175</xdr:colOff>
          <xdr:row>193</xdr:row>
          <xdr:rowOff>0</xdr:rowOff>
        </xdr:to>
        <xdr:sp macro="" textlink="">
          <xdr:nvSpPr>
            <xdr:cNvPr id="5312" name="Control 192" hidden="1">
              <a:extLst>
                <a:ext uri="{63B3BB69-23CF-44E3-9099-C40C66FF867C}">
                  <a14:compatExt spid="_x0000_s5312"/>
                </a:ext>
                <a:ext uri="{FF2B5EF4-FFF2-40B4-BE49-F238E27FC236}">
                  <a16:creationId xmlns:a16="http://schemas.microsoft.com/office/drawing/2014/main" xmlns="" id="{00000000-0008-0000-0000-0000C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193</xdr:row>
          <xdr:rowOff>0</xdr:rowOff>
        </xdr:from>
        <xdr:to>
          <xdr:col>0</xdr:col>
          <xdr:colOff>257175</xdr:colOff>
          <xdr:row>194</xdr:row>
          <xdr:rowOff>0</xdr:rowOff>
        </xdr:to>
        <xdr:sp macro="" textlink="">
          <xdr:nvSpPr>
            <xdr:cNvPr id="5313" name="Control 193" hidden="1">
              <a:extLst>
                <a:ext uri="{63B3BB69-23CF-44E3-9099-C40C66FF867C}">
                  <a14:compatExt spid="_x0000_s5313"/>
                </a:ext>
                <a:ext uri="{FF2B5EF4-FFF2-40B4-BE49-F238E27FC236}">
                  <a16:creationId xmlns:a16="http://schemas.microsoft.com/office/drawing/2014/main" xmlns="" id="{00000000-0008-0000-0000-0000C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194</xdr:row>
          <xdr:rowOff>0</xdr:rowOff>
        </xdr:from>
        <xdr:to>
          <xdr:col>0</xdr:col>
          <xdr:colOff>257175</xdr:colOff>
          <xdr:row>195</xdr:row>
          <xdr:rowOff>0</xdr:rowOff>
        </xdr:to>
        <xdr:sp macro="" textlink="">
          <xdr:nvSpPr>
            <xdr:cNvPr id="5314" name="Control 194" hidden="1">
              <a:extLst>
                <a:ext uri="{63B3BB69-23CF-44E3-9099-C40C66FF867C}">
                  <a14:compatExt spid="_x0000_s5314"/>
                </a:ext>
                <a:ext uri="{FF2B5EF4-FFF2-40B4-BE49-F238E27FC236}">
                  <a16:creationId xmlns:a16="http://schemas.microsoft.com/office/drawing/2014/main" xmlns="" id="{00000000-0008-0000-0000-0000C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195</xdr:row>
          <xdr:rowOff>0</xdr:rowOff>
        </xdr:from>
        <xdr:to>
          <xdr:col>0</xdr:col>
          <xdr:colOff>257175</xdr:colOff>
          <xdr:row>196</xdr:row>
          <xdr:rowOff>0</xdr:rowOff>
        </xdr:to>
        <xdr:sp macro="" textlink="">
          <xdr:nvSpPr>
            <xdr:cNvPr id="5315" name="Control 195" hidden="1">
              <a:extLst>
                <a:ext uri="{63B3BB69-23CF-44E3-9099-C40C66FF867C}">
                  <a14:compatExt spid="_x0000_s5315"/>
                </a:ext>
                <a:ext uri="{FF2B5EF4-FFF2-40B4-BE49-F238E27FC236}">
                  <a16:creationId xmlns:a16="http://schemas.microsoft.com/office/drawing/2014/main" xmlns="" id="{00000000-0008-0000-0000-0000C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196</xdr:row>
          <xdr:rowOff>0</xdr:rowOff>
        </xdr:from>
        <xdr:to>
          <xdr:col>0</xdr:col>
          <xdr:colOff>257175</xdr:colOff>
          <xdr:row>197</xdr:row>
          <xdr:rowOff>0</xdr:rowOff>
        </xdr:to>
        <xdr:sp macro="" textlink="">
          <xdr:nvSpPr>
            <xdr:cNvPr id="5316" name="Control 196" hidden="1">
              <a:extLst>
                <a:ext uri="{63B3BB69-23CF-44E3-9099-C40C66FF867C}">
                  <a14:compatExt spid="_x0000_s5316"/>
                </a:ext>
                <a:ext uri="{FF2B5EF4-FFF2-40B4-BE49-F238E27FC236}">
                  <a16:creationId xmlns:a16="http://schemas.microsoft.com/office/drawing/2014/main" xmlns="" id="{00000000-0008-0000-0000-0000C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197</xdr:row>
          <xdr:rowOff>0</xdr:rowOff>
        </xdr:from>
        <xdr:to>
          <xdr:col>0</xdr:col>
          <xdr:colOff>257175</xdr:colOff>
          <xdr:row>198</xdr:row>
          <xdr:rowOff>0</xdr:rowOff>
        </xdr:to>
        <xdr:sp macro="" textlink="">
          <xdr:nvSpPr>
            <xdr:cNvPr id="5317" name="Control 197" hidden="1">
              <a:extLst>
                <a:ext uri="{63B3BB69-23CF-44E3-9099-C40C66FF867C}">
                  <a14:compatExt spid="_x0000_s5317"/>
                </a:ext>
                <a:ext uri="{FF2B5EF4-FFF2-40B4-BE49-F238E27FC236}">
                  <a16:creationId xmlns:a16="http://schemas.microsoft.com/office/drawing/2014/main" xmlns="" id="{00000000-0008-0000-0000-0000C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198</xdr:row>
          <xdr:rowOff>0</xdr:rowOff>
        </xdr:from>
        <xdr:to>
          <xdr:col>0</xdr:col>
          <xdr:colOff>257175</xdr:colOff>
          <xdr:row>199</xdr:row>
          <xdr:rowOff>0</xdr:rowOff>
        </xdr:to>
        <xdr:sp macro="" textlink="">
          <xdr:nvSpPr>
            <xdr:cNvPr id="5318" name="Control 198" hidden="1">
              <a:extLst>
                <a:ext uri="{63B3BB69-23CF-44E3-9099-C40C66FF867C}">
                  <a14:compatExt spid="_x0000_s5318"/>
                </a:ext>
                <a:ext uri="{FF2B5EF4-FFF2-40B4-BE49-F238E27FC236}">
                  <a16:creationId xmlns:a16="http://schemas.microsoft.com/office/drawing/2014/main" xmlns="" id="{00000000-0008-0000-0000-0000C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199</xdr:row>
          <xdr:rowOff>0</xdr:rowOff>
        </xdr:from>
        <xdr:to>
          <xdr:col>0</xdr:col>
          <xdr:colOff>257175</xdr:colOff>
          <xdr:row>200</xdr:row>
          <xdr:rowOff>0</xdr:rowOff>
        </xdr:to>
        <xdr:sp macro="" textlink="">
          <xdr:nvSpPr>
            <xdr:cNvPr id="5319" name="Control 199" hidden="1">
              <a:extLst>
                <a:ext uri="{63B3BB69-23CF-44E3-9099-C40C66FF867C}">
                  <a14:compatExt spid="_x0000_s5319"/>
                </a:ext>
                <a:ext uri="{FF2B5EF4-FFF2-40B4-BE49-F238E27FC236}">
                  <a16:creationId xmlns:a16="http://schemas.microsoft.com/office/drawing/2014/main" xmlns="" id="{00000000-0008-0000-0000-0000C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200</xdr:row>
          <xdr:rowOff>0</xdr:rowOff>
        </xdr:from>
        <xdr:to>
          <xdr:col>0</xdr:col>
          <xdr:colOff>257175</xdr:colOff>
          <xdr:row>201</xdr:row>
          <xdr:rowOff>0</xdr:rowOff>
        </xdr:to>
        <xdr:sp macro="" textlink="">
          <xdr:nvSpPr>
            <xdr:cNvPr id="5320" name="Control 200" hidden="1">
              <a:extLst>
                <a:ext uri="{63B3BB69-23CF-44E3-9099-C40C66FF867C}">
                  <a14:compatExt spid="_x0000_s5320"/>
                </a:ext>
                <a:ext uri="{FF2B5EF4-FFF2-40B4-BE49-F238E27FC236}">
                  <a16:creationId xmlns:a16="http://schemas.microsoft.com/office/drawing/2014/main" xmlns="" id="{00000000-0008-0000-0000-0000C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201</xdr:row>
          <xdr:rowOff>0</xdr:rowOff>
        </xdr:from>
        <xdr:to>
          <xdr:col>0</xdr:col>
          <xdr:colOff>257175</xdr:colOff>
          <xdr:row>202</xdr:row>
          <xdr:rowOff>0</xdr:rowOff>
        </xdr:to>
        <xdr:sp macro="" textlink="">
          <xdr:nvSpPr>
            <xdr:cNvPr id="5321" name="Control 201" hidden="1">
              <a:extLst>
                <a:ext uri="{63B3BB69-23CF-44E3-9099-C40C66FF867C}">
                  <a14:compatExt spid="_x0000_s5321"/>
                </a:ext>
                <a:ext uri="{FF2B5EF4-FFF2-40B4-BE49-F238E27FC236}">
                  <a16:creationId xmlns:a16="http://schemas.microsoft.com/office/drawing/2014/main" xmlns="" id="{00000000-0008-0000-0000-0000C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202</xdr:row>
          <xdr:rowOff>0</xdr:rowOff>
        </xdr:from>
        <xdr:to>
          <xdr:col>0</xdr:col>
          <xdr:colOff>257175</xdr:colOff>
          <xdr:row>203</xdr:row>
          <xdr:rowOff>0</xdr:rowOff>
        </xdr:to>
        <xdr:sp macro="" textlink="">
          <xdr:nvSpPr>
            <xdr:cNvPr id="5322" name="Control 202" hidden="1">
              <a:extLst>
                <a:ext uri="{63B3BB69-23CF-44E3-9099-C40C66FF867C}">
                  <a14:compatExt spid="_x0000_s5322"/>
                </a:ext>
                <a:ext uri="{FF2B5EF4-FFF2-40B4-BE49-F238E27FC236}">
                  <a16:creationId xmlns:a16="http://schemas.microsoft.com/office/drawing/2014/main" xmlns="" id="{00000000-0008-0000-0000-0000C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203</xdr:row>
          <xdr:rowOff>0</xdr:rowOff>
        </xdr:from>
        <xdr:to>
          <xdr:col>0</xdr:col>
          <xdr:colOff>257175</xdr:colOff>
          <xdr:row>204</xdr:row>
          <xdr:rowOff>0</xdr:rowOff>
        </xdr:to>
        <xdr:sp macro="" textlink="">
          <xdr:nvSpPr>
            <xdr:cNvPr id="5323" name="Control 203" hidden="1">
              <a:extLst>
                <a:ext uri="{63B3BB69-23CF-44E3-9099-C40C66FF867C}">
                  <a14:compatExt spid="_x0000_s5323"/>
                </a:ext>
                <a:ext uri="{FF2B5EF4-FFF2-40B4-BE49-F238E27FC236}">
                  <a16:creationId xmlns:a16="http://schemas.microsoft.com/office/drawing/2014/main" xmlns="" id="{00000000-0008-0000-0000-0000C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204</xdr:row>
          <xdr:rowOff>0</xdr:rowOff>
        </xdr:from>
        <xdr:to>
          <xdr:col>0</xdr:col>
          <xdr:colOff>257175</xdr:colOff>
          <xdr:row>205</xdr:row>
          <xdr:rowOff>0</xdr:rowOff>
        </xdr:to>
        <xdr:sp macro="" textlink="">
          <xdr:nvSpPr>
            <xdr:cNvPr id="5324" name="Control 204" hidden="1">
              <a:extLst>
                <a:ext uri="{63B3BB69-23CF-44E3-9099-C40C66FF867C}">
                  <a14:compatExt spid="_x0000_s5324"/>
                </a:ext>
                <a:ext uri="{FF2B5EF4-FFF2-40B4-BE49-F238E27FC236}">
                  <a16:creationId xmlns:a16="http://schemas.microsoft.com/office/drawing/2014/main" xmlns="" id="{00000000-0008-0000-0000-0000C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205</xdr:row>
          <xdr:rowOff>0</xdr:rowOff>
        </xdr:from>
        <xdr:to>
          <xdr:col>0</xdr:col>
          <xdr:colOff>257175</xdr:colOff>
          <xdr:row>206</xdr:row>
          <xdr:rowOff>0</xdr:rowOff>
        </xdr:to>
        <xdr:sp macro="" textlink="">
          <xdr:nvSpPr>
            <xdr:cNvPr id="5325" name="Control 205" hidden="1">
              <a:extLst>
                <a:ext uri="{63B3BB69-23CF-44E3-9099-C40C66FF867C}">
                  <a14:compatExt spid="_x0000_s5325"/>
                </a:ext>
                <a:ext uri="{FF2B5EF4-FFF2-40B4-BE49-F238E27FC236}">
                  <a16:creationId xmlns:a16="http://schemas.microsoft.com/office/drawing/2014/main" xmlns="" id="{00000000-0008-0000-0000-0000C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206</xdr:row>
          <xdr:rowOff>0</xdr:rowOff>
        </xdr:from>
        <xdr:to>
          <xdr:col>0</xdr:col>
          <xdr:colOff>257175</xdr:colOff>
          <xdr:row>207</xdr:row>
          <xdr:rowOff>0</xdr:rowOff>
        </xdr:to>
        <xdr:sp macro="" textlink="">
          <xdr:nvSpPr>
            <xdr:cNvPr id="5326" name="Control 206" hidden="1">
              <a:extLst>
                <a:ext uri="{63B3BB69-23CF-44E3-9099-C40C66FF867C}">
                  <a14:compatExt spid="_x0000_s5326"/>
                </a:ext>
                <a:ext uri="{FF2B5EF4-FFF2-40B4-BE49-F238E27FC236}">
                  <a16:creationId xmlns:a16="http://schemas.microsoft.com/office/drawing/2014/main" xmlns="" id="{00000000-0008-0000-0000-0000C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207</xdr:row>
          <xdr:rowOff>0</xdr:rowOff>
        </xdr:from>
        <xdr:to>
          <xdr:col>0</xdr:col>
          <xdr:colOff>257175</xdr:colOff>
          <xdr:row>208</xdr:row>
          <xdr:rowOff>0</xdr:rowOff>
        </xdr:to>
        <xdr:sp macro="" textlink="">
          <xdr:nvSpPr>
            <xdr:cNvPr id="5327" name="Control 207" hidden="1">
              <a:extLst>
                <a:ext uri="{63B3BB69-23CF-44E3-9099-C40C66FF867C}">
                  <a14:compatExt spid="_x0000_s5327"/>
                </a:ext>
                <a:ext uri="{FF2B5EF4-FFF2-40B4-BE49-F238E27FC236}">
                  <a16:creationId xmlns:a16="http://schemas.microsoft.com/office/drawing/2014/main" xmlns="" id="{00000000-0008-0000-0000-0000C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208</xdr:row>
          <xdr:rowOff>0</xdr:rowOff>
        </xdr:from>
        <xdr:to>
          <xdr:col>0</xdr:col>
          <xdr:colOff>257175</xdr:colOff>
          <xdr:row>209</xdr:row>
          <xdr:rowOff>0</xdr:rowOff>
        </xdr:to>
        <xdr:sp macro="" textlink="">
          <xdr:nvSpPr>
            <xdr:cNvPr id="5328" name="Control 208" hidden="1">
              <a:extLst>
                <a:ext uri="{63B3BB69-23CF-44E3-9099-C40C66FF867C}">
                  <a14:compatExt spid="_x0000_s5328"/>
                </a:ext>
                <a:ext uri="{FF2B5EF4-FFF2-40B4-BE49-F238E27FC236}">
                  <a16:creationId xmlns:a16="http://schemas.microsoft.com/office/drawing/2014/main" xmlns="" id="{00000000-0008-0000-0000-0000D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209</xdr:row>
          <xdr:rowOff>0</xdr:rowOff>
        </xdr:from>
        <xdr:to>
          <xdr:col>0</xdr:col>
          <xdr:colOff>257175</xdr:colOff>
          <xdr:row>210</xdr:row>
          <xdr:rowOff>0</xdr:rowOff>
        </xdr:to>
        <xdr:sp macro="" textlink="">
          <xdr:nvSpPr>
            <xdr:cNvPr id="5329" name="Control 209" hidden="1">
              <a:extLst>
                <a:ext uri="{63B3BB69-23CF-44E3-9099-C40C66FF867C}">
                  <a14:compatExt spid="_x0000_s5329"/>
                </a:ext>
                <a:ext uri="{FF2B5EF4-FFF2-40B4-BE49-F238E27FC236}">
                  <a16:creationId xmlns:a16="http://schemas.microsoft.com/office/drawing/2014/main" xmlns="" id="{00000000-0008-0000-0000-0000D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210</xdr:row>
          <xdr:rowOff>0</xdr:rowOff>
        </xdr:from>
        <xdr:to>
          <xdr:col>0</xdr:col>
          <xdr:colOff>257175</xdr:colOff>
          <xdr:row>211</xdr:row>
          <xdr:rowOff>0</xdr:rowOff>
        </xdr:to>
        <xdr:sp macro="" textlink="">
          <xdr:nvSpPr>
            <xdr:cNvPr id="5330" name="Control 210" hidden="1">
              <a:extLst>
                <a:ext uri="{63B3BB69-23CF-44E3-9099-C40C66FF867C}">
                  <a14:compatExt spid="_x0000_s5330"/>
                </a:ext>
                <a:ext uri="{FF2B5EF4-FFF2-40B4-BE49-F238E27FC236}">
                  <a16:creationId xmlns:a16="http://schemas.microsoft.com/office/drawing/2014/main" xmlns="" id="{00000000-0008-0000-0000-0000D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211</xdr:row>
          <xdr:rowOff>0</xdr:rowOff>
        </xdr:from>
        <xdr:to>
          <xdr:col>0</xdr:col>
          <xdr:colOff>257175</xdr:colOff>
          <xdr:row>212</xdr:row>
          <xdr:rowOff>0</xdr:rowOff>
        </xdr:to>
        <xdr:sp macro="" textlink="">
          <xdr:nvSpPr>
            <xdr:cNvPr id="5331" name="Control 211" hidden="1">
              <a:extLst>
                <a:ext uri="{63B3BB69-23CF-44E3-9099-C40C66FF867C}">
                  <a14:compatExt spid="_x0000_s5331"/>
                </a:ext>
                <a:ext uri="{FF2B5EF4-FFF2-40B4-BE49-F238E27FC236}">
                  <a16:creationId xmlns:a16="http://schemas.microsoft.com/office/drawing/2014/main" xmlns="" id="{00000000-0008-0000-0000-0000D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212</xdr:row>
          <xdr:rowOff>0</xdr:rowOff>
        </xdr:from>
        <xdr:to>
          <xdr:col>0</xdr:col>
          <xdr:colOff>257175</xdr:colOff>
          <xdr:row>213</xdr:row>
          <xdr:rowOff>0</xdr:rowOff>
        </xdr:to>
        <xdr:sp macro="" textlink="">
          <xdr:nvSpPr>
            <xdr:cNvPr id="5332" name="Control 212" hidden="1">
              <a:extLst>
                <a:ext uri="{63B3BB69-23CF-44E3-9099-C40C66FF867C}">
                  <a14:compatExt spid="_x0000_s5332"/>
                </a:ext>
                <a:ext uri="{FF2B5EF4-FFF2-40B4-BE49-F238E27FC236}">
                  <a16:creationId xmlns:a16="http://schemas.microsoft.com/office/drawing/2014/main" xmlns="" id="{00000000-0008-0000-0000-0000D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213</xdr:row>
          <xdr:rowOff>0</xdr:rowOff>
        </xdr:from>
        <xdr:to>
          <xdr:col>0</xdr:col>
          <xdr:colOff>257175</xdr:colOff>
          <xdr:row>214</xdr:row>
          <xdr:rowOff>0</xdr:rowOff>
        </xdr:to>
        <xdr:sp macro="" textlink="">
          <xdr:nvSpPr>
            <xdr:cNvPr id="5333" name="Control 213" hidden="1">
              <a:extLst>
                <a:ext uri="{63B3BB69-23CF-44E3-9099-C40C66FF867C}">
                  <a14:compatExt spid="_x0000_s5333"/>
                </a:ext>
                <a:ext uri="{FF2B5EF4-FFF2-40B4-BE49-F238E27FC236}">
                  <a16:creationId xmlns:a16="http://schemas.microsoft.com/office/drawing/2014/main" xmlns="" id="{00000000-0008-0000-0000-0000D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214</xdr:row>
          <xdr:rowOff>0</xdr:rowOff>
        </xdr:from>
        <xdr:to>
          <xdr:col>0</xdr:col>
          <xdr:colOff>257175</xdr:colOff>
          <xdr:row>215</xdr:row>
          <xdr:rowOff>0</xdr:rowOff>
        </xdr:to>
        <xdr:sp macro="" textlink="">
          <xdr:nvSpPr>
            <xdr:cNvPr id="5334" name="Control 214" hidden="1">
              <a:extLst>
                <a:ext uri="{63B3BB69-23CF-44E3-9099-C40C66FF867C}">
                  <a14:compatExt spid="_x0000_s5334"/>
                </a:ext>
                <a:ext uri="{FF2B5EF4-FFF2-40B4-BE49-F238E27FC236}">
                  <a16:creationId xmlns:a16="http://schemas.microsoft.com/office/drawing/2014/main" xmlns="" id="{00000000-0008-0000-0000-0000D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215</xdr:row>
          <xdr:rowOff>0</xdr:rowOff>
        </xdr:from>
        <xdr:to>
          <xdr:col>0</xdr:col>
          <xdr:colOff>257175</xdr:colOff>
          <xdr:row>216</xdr:row>
          <xdr:rowOff>0</xdr:rowOff>
        </xdr:to>
        <xdr:sp macro="" textlink="">
          <xdr:nvSpPr>
            <xdr:cNvPr id="5335" name="Control 215" hidden="1">
              <a:extLst>
                <a:ext uri="{63B3BB69-23CF-44E3-9099-C40C66FF867C}">
                  <a14:compatExt spid="_x0000_s5335"/>
                </a:ext>
                <a:ext uri="{FF2B5EF4-FFF2-40B4-BE49-F238E27FC236}">
                  <a16:creationId xmlns:a16="http://schemas.microsoft.com/office/drawing/2014/main" xmlns="" id="{00000000-0008-0000-0000-0000D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216</xdr:row>
          <xdr:rowOff>0</xdr:rowOff>
        </xdr:from>
        <xdr:to>
          <xdr:col>0</xdr:col>
          <xdr:colOff>257175</xdr:colOff>
          <xdr:row>217</xdr:row>
          <xdr:rowOff>0</xdr:rowOff>
        </xdr:to>
        <xdr:sp macro="" textlink="">
          <xdr:nvSpPr>
            <xdr:cNvPr id="5336" name="Control 216" hidden="1">
              <a:extLst>
                <a:ext uri="{63B3BB69-23CF-44E3-9099-C40C66FF867C}">
                  <a14:compatExt spid="_x0000_s5336"/>
                </a:ext>
                <a:ext uri="{FF2B5EF4-FFF2-40B4-BE49-F238E27FC236}">
                  <a16:creationId xmlns:a16="http://schemas.microsoft.com/office/drawing/2014/main" xmlns="" id="{00000000-0008-0000-0000-0000D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217</xdr:row>
          <xdr:rowOff>0</xdr:rowOff>
        </xdr:from>
        <xdr:to>
          <xdr:col>0</xdr:col>
          <xdr:colOff>257175</xdr:colOff>
          <xdr:row>218</xdr:row>
          <xdr:rowOff>0</xdr:rowOff>
        </xdr:to>
        <xdr:sp macro="" textlink="">
          <xdr:nvSpPr>
            <xdr:cNvPr id="5337" name="Control 217" hidden="1">
              <a:extLst>
                <a:ext uri="{63B3BB69-23CF-44E3-9099-C40C66FF867C}">
                  <a14:compatExt spid="_x0000_s5337"/>
                </a:ext>
                <a:ext uri="{FF2B5EF4-FFF2-40B4-BE49-F238E27FC236}">
                  <a16:creationId xmlns:a16="http://schemas.microsoft.com/office/drawing/2014/main" xmlns="" id="{00000000-0008-0000-0000-0000D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218</xdr:row>
          <xdr:rowOff>0</xdr:rowOff>
        </xdr:from>
        <xdr:to>
          <xdr:col>0</xdr:col>
          <xdr:colOff>257175</xdr:colOff>
          <xdr:row>219</xdr:row>
          <xdr:rowOff>0</xdr:rowOff>
        </xdr:to>
        <xdr:sp macro="" textlink="">
          <xdr:nvSpPr>
            <xdr:cNvPr id="5338" name="Control 218" hidden="1">
              <a:extLst>
                <a:ext uri="{63B3BB69-23CF-44E3-9099-C40C66FF867C}">
                  <a14:compatExt spid="_x0000_s5338"/>
                </a:ext>
                <a:ext uri="{FF2B5EF4-FFF2-40B4-BE49-F238E27FC236}">
                  <a16:creationId xmlns:a16="http://schemas.microsoft.com/office/drawing/2014/main" xmlns="" id="{00000000-0008-0000-0000-0000D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219</xdr:row>
          <xdr:rowOff>0</xdr:rowOff>
        </xdr:from>
        <xdr:to>
          <xdr:col>0</xdr:col>
          <xdr:colOff>257175</xdr:colOff>
          <xdr:row>220</xdr:row>
          <xdr:rowOff>0</xdr:rowOff>
        </xdr:to>
        <xdr:sp macro="" textlink="">
          <xdr:nvSpPr>
            <xdr:cNvPr id="5339" name="Control 219" hidden="1">
              <a:extLst>
                <a:ext uri="{63B3BB69-23CF-44E3-9099-C40C66FF867C}">
                  <a14:compatExt spid="_x0000_s5339"/>
                </a:ext>
                <a:ext uri="{FF2B5EF4-FFF2-40B4-BE49-F238E27FC236}">
                  <a16:creationId xmlns:a16="http://schemas.microsoft.com/office/drawing/2014/main" xmlns="" id="{00000000-0008-0000-0000-0000D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220</xdr:row>
          <xdr:rowOff>0</xdr:rowOff>
        </xdr:from>
        <xdr:to>
          <xdr:col>0</xdr:col>
          <xdr:colOff>257175</xdr:colOff>
          <xdr:row>221</xdr:row>
          <xdr:rowOff>0</xdr:rowOff>
        </xdr:to>
        <xdr:sp macro="" textlink="">
          <xdr:nvSpPr>
            <xdr:cNvPr id="5340" name="Control 220" hidden="1">
              <a:extLst>
                <a:ext uri="{63B3BB69-23CF-44E3-9099-C40C66FF867C}">
                  <a14:compatExt spid="_x0000_s5340"/>
                </a:ext>
                <a:ext uri="{FF2B5EF4-FFF2-40B4-BE49-F238E27FC236}">
                  <a16:creationId xmlns:a16="http://schemas.microsoft.com/office/drawing/2014/main" xmlns="" id="{00000000-0008-0000-0000-0000D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221</xdr:row>
          <xdr:rowOff>0</xdr:rowOff>
        </xdr:from>
        <xdr:to>
          <xdr:col>0</xdr:col>
          <xdr:colOff>257175</xdr:colOff>
          <xdr:row>222</xdr:row>
          <xdr:rowOff>0</xdr:rowOff>
        </xdr:to>
        <xdr:sp macro="" textlink="">
          <xdr:nvSpPr>
            <xdr:cNvPr id="5341" name="Control 221" hidden="1">
              <a:extLst>
                <a:ext uri="{63B3BB69-23CF-44E3-9099-C40C66FF867C}">
                  <a14:compatExt spid="_x0000_s5341"/>
                </a:ext>
                <a:ext uri="{FF2B5EF4-FFF2-40B4-BE49-F238E27FC236}">
                  <a16:creationId xmlns:a16="http://schemas.microsoft.com/office/drawing/2014/main" xmlns="" id="{00000000-0008-0000-0000-0000D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222</xdr:row>
          <xdr:rowOff>0</xdr:rowOff>
        </xdr:from>
        <xdr:to>
          <xdr:col>0</xdr:col>
          <xdr:colOff>257175</xdr:colOff>
          <xdr:row>223</xdr:row>
          <xdr:rowOff>0</xdr:rowOff>
        </xdr:to>
        <xdr:sp macro="" textlink="">
          <xdr:nvSpPr>
            <xdr:cNvPr id="5342" name="Control 222" hidden="1">
              <a:extLst>
                <a:ext uri="{63B3BB69-23CF-44E3-9099-C40C66FF867C}">
                  <a14:compatExt spid="_x0000_s5342"/>
                </a:ext>
                <a:ext uri="{FF2B5EF4-FFF2-40B4-BE49-F238E27FC236}">
                  <a16:creationId xmlns:a16="http://schemas.microsoft.com/office/drawing/2014/main" xmlns="" id="{00000000-0008-0000-0000-0000D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223</xdr:row>
          <xdr:rowOff>0</xdr:rowOff>
        </xdr:from>
        <xdr:to>
          <xdr:col>0</xdr:col>
          <xdr:colOff>257175</xdr:colOff>
          <xdr:row>224</xdr:row>
          <xdr:rowOff>0</xdr:rowOff>
        </xdr:to>
        <xdr:sp macro="" textlink="">
          <xdr:nvSpPr>
            <xdr:cNvPr id="5343" name="Control 223" hidden="1">
              <a:extLst>
                <a:ext uri="{63B3BB69-23CF-44E3-9099-C40C66FF867C}">
                  <a14:compatExt spid="_x0000_s5343"/>
                </a:ext>
                <a:ext uri="{FF2B5EF4-FFF2-40B4-BE49-F238E27FC236}">
                  <a16:creationId xmlns:a16="http://schemas.microsoft.com/office/drawing/2014/main" xmlns="" id="{00000000-0008-0000-0000-0000D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224</xdr:row>
          <xdr:rowOff>0</xdr:rowOff>
        </xdr:from>
        <xdr:to>
          <xdr:col>0</xdr:col>
          <xdr:colOff>257175</xdr:colOff>
          <xdr:row>225</xdr:row>
          <xdr:rowOff>0</xdr:rowOff>
        </xdr:to>
        <xdr:sp macro="" textlink="">
          <xdr:nvSpPr>
            <xdr:cNvPr id="5344" name="Control 224" hidden="1">
              <a:extLst>
                <a:ext uri="{63B3BB69-23CF-44E3-9099-C40C66FF867C}">
                  <a14:compatExt spid="_x0000_s5344"/>
                </a:ext>
                <a:ext uri="{FF2B5EF4-FFF2-40B4-BE49-F238E27FC236}">
                  <a16:creationId xmlns:a16="http://schemas.microsoft.com/office/drawing/2014/main" xmlns="" id="{00000000-0008-0000-0000-0000E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225</xdr:row>
          <xdr:rowOff>0</xdr:rowOff>
        </xdr:from>
        <xdr:to>
          <xdr:col>0</xdr:col>
          <xdr:colOff>257175</xdr:colOff>
          <xdr:row>226</xdr:row>
          <xdr:rowOff>0</xdr:rowOff>
        </xdr:to>
        <xdr:sp macro="" textlink="">
          <xdr:nvSpPr>
            <xdr:cNvPr id="5345" name="Control 225" hidden="1">
              <a:extLst>
                <a:ext uri="{63B3BB69-23CF-44E3-9099-C40C66FF867C}">
                  <a14:compatExt spid="_x0000_s5345"/>
                </a:ext>
                <a:ext uri="{FF2B5EF4-FFF2-40B4-BE49-F238E27FC236}">
                  <a16:creationId xmlns:a16="http://schemas.microsoft.com/office/drawing/2014/main" xmlns="" id="{00000000-0008-0000-0000-0000E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226</xdr:row>
          <xdr:rowOff>0</xdr:rowOff>
        </xdr:from>
        <xdr:to>
          <xdr:col>0</xdr:col>
          <xdr:colOff>257175</xdr:colOff>
          <xdr:row>227</xdr:row>
          <xdr:rowOff>0</xdr:rowOff>
        </xdr:to>
        <xdr:sp macro="" textlink="">
          <xdr:nvSpPr>
            <xdr:cNvPr id="5346" name="Control 226" hidden="1">
              <a:extLst>
                <a:ext uri="{63B3BB69-23CF-44E3-9099-C40C66FF867C}">
                  <a14:compatExt spid="_x0000_s5346"/>
                </a:ext>
                <a:ext uri="{FF2B5EF4-FFF2-40B4-BE49-F238E27FC236}">
                  <a16:creationId xmlns:a16="http://schemas.microsoft.com/office/drawing/2014/main" xmlns="" id="{00000000-0008-0000-0000-0000E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227</xdr:row>
          <xdr:rowOff>0</xdr:rowOff>
        </xdr:from>
        <xdr:to>
          <xdr:col>0</xdr:col>
          <xdr:colOff>257175</xdr:colOff>
          <xdr:row>228</xdr:row>
          <xdr:rowOff>0</xdr:rowOff>
        </xdr:to>
        <xdr:sp macro="" textlink="">
          <xdr:nvSpPr>
            <xdr:cNvPr id="5347" name="Control 227" hidden="1">
              <a:extLst>
                <a:ext uri="{63B3BB69-23CF-44E3-9099-C40C66FF867C}">
                  <a14:compatExt spid="_x0000_s5347"/>
                </a:ext>
                <a:ext uri="{FF2B5EF4-FFF2-40B4-BE49-F238E27FC236}">
                  <a16:creationId xmlns:a16="http://schemas.microsoft.com/office/drawing/2014/main" xmlns="" id="{00000000-0008-0000-0000-0000E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228</xdr:row>
          <xdr:rowOff>0</xdr:rowOff>
        </xdr:from>
        <xdr:to>
          <xdr:col>0</xdr:col>
          <xdr:colOff>257175</xdr:colOff>
          <xdr:row>229</xdr:row>
          <xdr:rowOff>0</xdr:rowOff>
        </xdr:to>
        <xdr:sp macro="" textlink="">
          <xdr:nvSpPr>
            <xdr:cNvPr id="5348" name="Control 228" hidden="1">
              <a:extLst>
                <a:ext uri="{63B3BB69-23CF-44E3-9099-C40C66FF867C}">
                  <a14:compatExt spid="_x0000_s5348"/>
                </a:ext>
                <a:ext uri="{FF2B5EF4-FFF2-40B4-BE49-F238E27FC236}">
                  <a16:creationId xmlns:a16="http://schemas.microsoft.com/office/drawing/2014/main" xmlns="" id="{00000000-0008-0000-0000-0000E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229</xdr:row>
          <xdr:rowOff>0</xdr:rowOff>
        </xdr:from>
        <xdr:to>
          <xdr:col>0</xdr:col>
          <xdr:colOff>257175</xdr:colOff>
          <xdr:row>230</xdr:row>
          <xdr:rowOff>0</xdr:rowOff>
        </xdr:to>
        <xdr:sp macro="" textlink="">
          <xdr:nvSpPr>
            <xdr:cNvPr id="5349" name="Control 229" hidden="1">
              <a:extLst>
                <a:ext uri="{63B3BB69-23CF-44E3-9099-C40C66FF867C}">
                  <a14:compatExt spid="_x0000_s5349"/>
                </a:ext>
                <a:ext uri="{FF2B5EF4-FFF2-40B4-BE49-F238E27FC236}">
                  <a16:creationId xmlns:a16="http://schemas.microsoft.com/office/drawing/2014/main" xmlns="" id="{00000000-0008-0000-0000-0000E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230</xdr:row>
          <xdr:rowOff>0</xdr:rowOff>
        </xdr:from>
        <xdr:to>
          <xdr:col>0</xdr:col>
          <xdr:colOff>257175</xdr:colOff>
          <xdr:row>231</xdr:row>
          <xdr:rowOff>0</xdr:rowOff>
        </xdr:to>
        <xdr:sp macro="" textlink="">
          <xdr:nvSpPr>
            <xdr:cNvPr id="5350" name="Control 230" hidden="1">
              <a:extLst>
                <a:ext uri="{63B3BB69-23CF-44E3-9099-C40C66FF867C}">
                  <a14:compatExt spid="_x0000_s5350"/>
                </a:ext>
                <a:ext uri="{FF2B5EF4-FFF2-40B4-BE49-F238E27FC236}">
                  <a16:creationId xmlns:a16="http://schemas.microsoft.com/office/drawing/2014/main" xmlns="" id="{00000000-0008-0000-0000-0000E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231</xdr:row>
          <xdr:rowOff>0</xdr:rowOff>
        </xdr:from>
        <xdr:to>
          <xdr:col>0</xdr:col>
          <xdr:colOff>257175</xdr:colOff>
          <xdr:row>232</xdr:row>
          <xdr:rowOff>0</xdr:rowOff>
        </xdr:to>
        <xdr:sp macro="" textlink="">
          <xdr:nvSpPr>
            <xdr:cNvPr id="5351" name="Control 231" hidden="1">
              <a:extLst>
                <a:ext uri="{63B3BB69-23CF-44E3-9099-C40C66FF867C}">
                  <a14:compatExt spid="_x0000_s5351"/>
                </a:ext>
                <a:ext uri="{FF2B5EF4-FFF2-40B4-BE49-F238E27FC236}">
                  <a16:creationId xmlns:a16="http://schemas.microsoft.com/office/drawing/2014/main" xmlns="" id="{00000000-0008-0000-0000-0000E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232</xdr:row>
          <xdr:rowOff>0</xdr:rowOff>
        </xdr:from>
        <xdr:to>
          <xdr:col>0</xdr:col>
          <xdr:colOff>257175</xdr:colOff>
          <xdr:row>233</xdr:row>
          <xdr:rowOff>0</xdr:rowOff>
        </xdr:to>
        <xdr:sp macro="" textlink="">
          <xdr:nvSpPr>
            <xdr:cNvPr id="5352" name="Control 232" hidden="1">
              <a:extLst>
                <a:ext uri="{63B3BB69-23CF-44E3-9099-C40C66FF867C}">
                  <a14:compatExt spid="_x0000_s5352"/>
                </a:ext>
                <a:ext uri="{FF2B5EF4-FFF2-40B4-BE49-F238E27FC236}">
                  <a16:creationId xmlns:a16="http://schemas.microsoft.com/office/drawing/2014/main" xmlns="" id="{00000000-0008-0000-0000-0000E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233</xdr:row>
          <xdr:rowOff>0</xdr:rowOff>
        </xdr:from>
        <xdr:to>
          <xdr:col>0</xdr:col>
          <xdr:colOff>257175</xdr:colOff>
          <xdr:row>234</xdr:row>
          <xdr:rowOff>0</xdr:rowOff>
        </xdr:to>
        <xdr:sp macro="" textlink="">
          <xdr:nvSpPr>
            <xdr:cNvPr id="5353" name="Control 233" hidden="1">
              <a:extLst>
                <a:ext uri="{63B3BB69-23CF-44E3-9099-C40C66FF867C}">
                  <a14:compatExt spid="_x0000_s5353"/>
                </a:ext>
                <a:ext uri="{FF2B5EF4-FFF2-40B4-BE49-F238E27FC236}">
                  <a16:creationId xmlns:a16="http://schemas.microsoft.com/office/drawing/2014/main" xmlns="" id="{00000000-0008-0000-0000-0000E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234</xdr:row>
          <xdr:rowOff>0</xdr:rowOff>
        </xdr:from>
        <xdr:to>
          <xdr:col>0</xdr:col>
          <xdr:colOff>257175</xdr:colOff>
          <xdr:row>235</xdr:row>
          <xdr:rowOff>0</xdr:rowOff>
        </xdr:to>
        <xdr:sp macro="" textlink="">
          <xdr:nvSpPr>
            <xdr:cNvPr id="5354" name="Control 234" hidden="1">
              <a:extLst>
                <a:ext uri="{63B3BB69-23CF-44E3-9099-C40C66FF867C}">
                  <a14:compatExt spid="_x0000_s5354"/>
                </a:ext>
                <a:ext uri="{FF2B5EF4-FFF2-40B4-BE49-F238E27FC236}">
                  <a16:creationId xmlns:a16="http://schemas.microsoft.com/office/drawing/2014/main" xmlns="" id="{00000000-0008-0000-0000-0000E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235</xdr:row>
          <xdr:rowOff>0</xdr:rowOff>
        </xdr:from>
        <xdr:to>
          <xdr:col>0</xdr:col>
          <xdr:colOff>257175</xdr:colOff>
          <xdr:row>236</xdr:row>
          <xdr:rowOff>0</xdr:rowOff>
        </xdr:to>
        <xdr:sp macro="" textlink="">
          <xdr:nvSpPr>
            <xdr:cNvPr id="5355" name="Control 235" hidden="1">
              <a:extLst>
                <a:ext uri="{63B3BB69-23CF-44E3-9099-C40C66FF867C}">
                  <a14:compatExt spid="_x0000_s5355"/>
                </a:ext>
                <a:ext uri="{FF2B5EF4-FFF2-40B4-BE49-F238E27FC236}">
                  <a16:creationId xmlns:a16="http://schemas.microsoft.com/office/drawing/2014/main" xmlns="" id="{00000000-0008-0000-0000-0000E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236</xdr:row>
          <xdr:rowOff>0</xdr:rowOff>
        </xdr:from>
        <xdr:to>
          <xdr:col>0</xdr:col>
          <xdr:colOff>257175</xdr:colOff>
          <xdr:row>237</xdr:row>
          <xdr:rowOff>0</xdr:rowOff>
        </xdr:to>
        <xdr:sp macro="" textlink="">
          <xdr:nvSpPr>
            <xdr:cNvPr id="5356" name="Control 236" hidden="1">
              <a:extLst>
                <a:ext uri="{63B3BB69-23CF-44E3-9099-C40C66FF867C}">
                  <a14:compatExt spid="_x0000_s5356"/>
                </a:ext>
                <a:ext uri="{FF2B5EF4-FFF2-40B4-BE49-F238E27FC236}">
                  <a16:creationId xmlns:a16="http://schemas.microsoft.com/office/drawing/2014/main" xmlns="" id="{00000000-0008-0000-0000-0000E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237</xdr:row>
          <xdr:rowOff>0</xdr:rowOff>
        </xdr:from>
        <xdr:to>
          <xdr:col>0</xdr:col>
          <xdr:colOff>257175</xdr:colOff>
          <xdr:row>238</xdr:row>
          <xdr:rowOff>0</xdr:rowOff>
        </xdr:to>
        <xdr:sp macro="" textlink="">
          <xdr:nvSpPr>
            <xdr:cNvPr id="5357" name="Control 237" hidden="1">
              <a:extLst>
                <a:ext uri="{63B3BB69-23CF-44E3-9099-C40C66FF867C}">
                  <a14:compatExt spid="_x0000_s5357"/>
                </a:ext>
                <a:ext uri="{FF2B5EF4-FFF2-40B4-BE49-F238E27FC236}">
                  <a16:creationId xmlns:a16="http://schemas.microsoft.com/office/drawing/2014/main" xmlns="" id="{00000000-0008-0000-0000-0000E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238</xdr:row>
          <xdr:rowOff>0</xdr:rowOff>
        </xdr:from>
        <xdr:to>
          <xdr:col>0</xdr:col>
          <xdr:colOff>257175</xdr:colOff>
          <xdr:row>239</xdr:row>
          <xdr:rowOff>0</xdr:rowOff>
        </xdr:to>
        <xdr:sp macro="" textlink="">
          <xdr:nvSpPr>
            <xdr:cNvPr id="5358" name="Control 238" hidden="1">
              <a:extLst>
                <a:ext uri="{63B3BB69-23CF-44E3-9099-C40C66FF867C}">
                  <a14:compatExt spid="_x0000_s5358"/>
                </a:ext>
                <a:ext uri="{FF2B5EF4-FFF2-40B4-BE49-F238E27FC236}">
                  <a16:creationId xmlns:a16="http://schemas.microsoft.com/office/drawing/2014/main" xmlns="" id="{00000000-0008-0000-0000-0000E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239</xdr:row>
          <xdr:rowOff>0</xdr:rowOff>
        </xdr:from>
        <xdr:to>
          <xdr:col>0</xdr:col>
          <xdr:colOff>257175</xdr:colOff>
          <xdr:row>240</xdr:row>
          <xdr:rowOff>0</xdr:rowOff>
        </xdr:to>
        <xdr:sp macro="" textlink="">
          <xdr:nvSpPr>
            <xdr:cNvPr id="5359" name="Control 239" hidden="1">
              <a:extLst>
                <a:ext uri="{63B3BB69-23CF-44E3-9099-C40C66FF867C}">
                  <a14:compatExt spid="_x0000_s5359"/>
                </a:ext>
                <a:ext uri="{FF2B5EF4-FFF2-40B4-BE49-F238E27FC236}">
                  <a16:creationId xmlns:a16="http://schemas.microsoft.com/office/drawing/2014/main" xmlns="" id="{00000000-0008-0000-0000-0000E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240</xdr:row>
          <xdr:rowOff>0</xdr:rowOff>
        </xdr:from>
        <xdr:to>
          <xdr:col>0</xdr:col>
          <xdr:colOff>257175</xdr:colOff>
          <xdr:row>241</xdr:row>
          <xdr:rowOff>0</xdr:rowOff>
        </xdr:to>
        <xdr:sp macro="" textlink="">
          <xdr:nvSpPr>
            <xdr:cNvPr id="5360" name="Control 240" hidden="1">
              <a:extLst>
                <a:ext uri="{63B3BB69-23CF-44E3-9099-C40C66FF867C}">
                  <a14:compatExt spid="_x0000_s5360"/>
                </a:ext>
                <a:ext uri="{FF2B5EF4-FFF2-40B4-BE49-F238E27FC236}">
                  <a16:creationId xmlns:a16="http://schemas.microsoft.com/office/drawing/2014/main" xmlns="" id="{00000000-0008-0000-0000-0000F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241</xdr:row>
          <xdr:rowOff>0</xdr:rowOff>
        </xdr:from>
        <xdr:to>
          <xdr:col>0</xdr:col>
          <xdr:colOff>257175</xdr:colOff>
          <xdr:row>242</xdr:row>
          <xdr:rowOff>0</xdr:rowOff>
        </xdr:to>
        <xdr:sp macro="" textlink="">
          <xdr:nvSpPr>
            <xdr:cNvPr id="5361" name="Control 241" hidden="1">
              <a:extLst>
                <a:ext uri="{63B3BB69-23CF-44E3-9099-C40C66FF867C}">
                  <a14:compatExt spid="_x0000_s5361"/>
                </a:ext>
                <a:ext uri="{FF2B5EF4-FFF2-40B4-BE49-F238E27FC236}">
                  <a16:creationId xmlns:a16="http://schemas.microsoft.com/office/drawing/2014/main" xmlns="" id="{00000000-0008-0000-0000-0000F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242</xdr:row>
          <xdr:rowOff>0</xdr:rowOff>
        </xdr:from>
        <xdr:to>
          <xdr:col>0</xdr:col>
          <xdr:colOff>257175</xdr:colOff>
          <xdr:row>243</xdr:row>
          <xdr:rowOff>0</xdr:rowOff>
        </xdr:to>
        <xdr:sp macro="" textlink="">
          <xdr:nvSpPr>
            <xdr:cNvPr id="5362" name="Control 242" hidden="1">
              <a:extLst>
                <a:ext uri="{63B3BB69-23CF-44E3-9099-C40C66FF867C}">
                  <a14:compatExt spid="_x0000_s5362"/>
                </a:ext>
                <a:ext uri="{FF2B5EF4-FFF2-40B4-BE49-F238E27FC236}">
                  <a16:creationId xmlns:a16="http://schemas.microsoft.com/office/drawing/2014/main" xmlns="" id="{00000000-0008-0000-0000-0000F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243</xdr:row>
          <xdr:rowOff>0</xdr:rowOff>
        </xdr:from>
        <xdr:to>
          <xdr:col>0</xdr:col>
          <xdr:colOff>257175</xdr:colOff>
          <xdr:row>244</xdr:row>
          <xdr:rowOff>0</xdr:rowOff>
        </xdr:to>
        <xdr:sp macro="" textlink="">
          <xdr:nvSpPr>
            <xdr:cNvPr id="5363" name="Control 243" hidden="1">
              <a:extLst>
                <a:ext uri="{63B3BB69-23CF-44E3-9099-C40C66FF867C}">
                  <a14:compatExt spid="_x0000_s5363"/>
                </a:ext>
                <a:ext uri="{FF2B5EF4-FFF2-40B4-BE49-F238E27FC236}">
                  <a16:creationId xmlns:a16="http://schemas.microsoft.com/office/drawing/2014/main" xmlns="" id="{00000000-0008-0000-0000-0000F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244</xdr:row>
          <xdr:rowOff>0</xdr:rowOff>
        </xdr:from>
        <xdr:to>
          <xdr:col>0</xdr:col>
          <xdr:colOff>257175</xdr:colOff>
          <xdr:row>245</xdr:row>
          <xdr:rowOff>0</xdr:rowOff>
        </xdr:to>
        <xdr:sp macro="" textlink="">
          <xdr:nvSpPr>
            <xdr:cNvPr id="5364" name="Control 244" hidden="1">
              <a:extLst>
                <a:ext uri="{63B3BB69-23CF-44E3-9099-C40C66FF867C}">
                  <a14:compatExt spid="_x0000_s5364"/>
                </a:ext>
                <a:ext uri="{FF2B5EF4-FFF2-40B4-BE49-F238E27FC236}">
                  <a16:creationId xmlns:a16="http://schemas.microsoft.com/office/drawing/2014/main" xmlns="" id="{00000000-0008-0000-0000-0000F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245</xdr:row>
          <xdr:rowOff>0</xdr:rowOff>
        </xdr:from>
        <xdr:to>
          <xdr:col>0</xdr:col>
          <xdr:colOff>257175</xdr:colOff>
          <xdr:row>246</xdr:row>
          <xdr:rowOff>0</xdr:rowOff>
        </xdr:to>
        <xdr:sp macro="" textlink="">
          <xdr:nvSpPr>
            <xdr:cNvPr id="5365" name="Control 245" hidden="1">
              <a:extLst>
                <a:ext uri="{63B3BB69-23CF-44E3-9099-C40C66FF867C}">
                  <a14:compatExt spid="_x0000_s5365"/>
                </a:ext>
                <a:ext uri="{FF2B5EF4-FFF2-40B4-BE49-F238E27FC236}">
                  <a16:creationId xmlns:a16="http://schemas.microsoft.com/office/drawing/2014/main" xmlns="" id="{00000000-0008-0000-0000-0000F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246</xdr:row>
          <xdr:rowOff>0</xdr:rowOff>
        </xdr:from>
        <xdr:to>
          <xdr:col>0</xdr:col>
          <xdr:colOff>257175</xdr:colOff>
          <xdr:row>247</xdr:row>
          <xdr:rowOff>0</xdr:rowOff>
        </xdr:to>
        <xdr:sp macro="" textlink="">
          <xdr:nvSpPr>
            <xdr:cNvPr id="5366" name="Control 246" hidden="1">
              <a:extLst>
                <a:ext uri="{63B3BB69-23CF-44E3-9099-C40C66FF867C}">
                  <a14:compatExt spid="_x0000_s5366"/>
                </a:ext>
                <a:ext uri="{FF2B5EF4-FFF2-40B4-BE49-F238E27FC236}">
                  <a16:creationId xmlns:a16="http://schemas.microsoft.com/office/drawing/2014/main" xmlns="" id="{00000000-0008-0000-0000-0000F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247</xdr:row>
          <xdr:rowOff>0</xdr:rowOff>
        </xdr:from>
        <xdr:to>
          <xdr:col>0</xdr:col>
          <xdr:colOff>257175</xdr:colOff>
          <xdr:row>248</xdr:row>
          <xdr:rowOff>0</xdr:rowOff>
        </xdr:to>
        <xdr:sp macro="" textlink="">
          <xdr:nvSpPr>
            <xdr:cNvPr id="5367" name="Control 247" hidden="1">
              <a:extLst>
                <a:ext uri="{63B3BB69-23CF-44E3-9099-C40C66FF867C}">
                  <a14:compatExt spid="_x0000_s5367"/>
                </a:ext>
                <a:ext uri="{FF2B5EF4-FFF2-40B4-BE49-F238E27FC236}">
                  <a16:creationId xmlns:a16="http://schemas.microsoft.com/office/drawing/2014/main" xmlns="" id="{00000000-0008-0000-0000-0000F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248</xdr:row>
          <xdr:rowOff>0</xdr:rowOff>
        </xdr:from>
        <xdr:to>
          <xdr:col>0</xdr:col>
          <xdr:colOff>257175</xdr:colOff>
          <xdr:row>249</xdr:row>
          <xdr:rowOff>0</xdr:rowOff>
        </xdr:to>
        <xdr:sp macro="" textlink="">
          <xdr:nvSpPr>
            <xdr:cNvPr id="5368" name="Control 248" hidden="1">
              <a:extLst>
                <a:ext uri="{63B3BB69-23CF-44E3-9099-C40C66FF867C}">
                  <a14:compatExt spid="_x0000_s5368"/>
                </a:ext>
                <a:ext uri="{FF2B5EF4-FFF2-40B4-BE49-F238E27FC236}">
                  <a16:creationId xmlns:a16="http://schemas.microsoft.com/office/drawing/2014/main" xmlns="" id="{00000000-0008-0000-0000-0000F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249</xdr:row>
          <xdr:rowOff>0</xdr:rowOff>
        </xdr:from>
        <xdr:to>
          <xdr:col>0</xdr:col>
          <xdr:colOff>257175</xdr:colOff>
          <xdr:row>250</xdr:row>
          <xdr:rowOff>0</xdr:rowOff>
        </xdr:to>
        <xdr:sp macro="" textlink="">
          <xdr:nvSpPr>
            <xdr:cNvPr id="5369" name="Control 249" hidden="1">
              <a:extLst>
                <a:ext uri="{63B3BB69-23CF-44E3-9099-C40C66FF867C}">
                  <a14:compatExt spid="_x0000_s5369"/>
                </a:ext>
                <a:ext uri="{FF2B5EF4-FFF2-40B4-BE49-F238E27FC236}">
                  <a16:creationId xmlns:a16="http://schemas.microsoft.com/office/drawing/2014/main" xmlns="" id="{00000000-0008-0000-0000-0000F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250</xdr:row>
          <xdr:rowOff>0</xdr:rowOff>
        </xdr:from>
        <xdr:to>
          <xdr:col>0</xdr:col>
          <xdr:colOff>257175</xdr:colOff>
          <xdr:row>251</xdr:row>
          <xdr:rowOff>0</xdr:rowOff>
        </xdr:to>
        <xdr:sp macro="" textlink="">
          <xdr:nvSpPr>
            <xdr:cNvPr id="5370" name="Control 250" hidden="1">
              <a:extLst>
                <a:ext uri="{63B3BB69-23CF-44E3-9099-C40C66FF867C}">
                  <a14:compatExt spid="_x0000_s5370"/>
                </a:ext>
                <a:ext uri="{FF2B5EF4-FFF2-40B4-BE49-F238E27FC236}">
                  <a16:creationId xmlns:a16="http://schemas.microsoft.com/office/drawing/2014/main" xmlns="" id="{00000000-0008-0000-0000-0000F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251</xdr:row>
          <xdr:rowOff>0</xdr:rowOff>
        </xdr:from>
        <xdr:to>
          <xdr:col>0</xdr:col>
          <xdr:colOff>257175</xdr:colOff>
          <xdr:row>252</xdr:row>
          <xdr:rowOff>0</xdr:rowOff>
        </xdr:to>
        <xdr:sp macro="" textlink="">
          <xdr:nvSpPr>
            <xdr:cNvPr id="5371" name="Control 251" hidden="1">
              <a:extLst>
                <a:ext uri="{63B3BB69-23CF-44E3-9099-C40C66FF867C}">
                  <a14:compatExt spid="_x0000_s5371"/>
                </a:ext>
                <a:ext uri="{FF2B5EF4-FFF2-40B4-BE49-F238E27FC236}">
                  <a16:creationId xmlns:a16="http://schemas.microsoft.com/office/drawing/2014/main" xmlns="" id="{00000000-0008-0000-0000-0000F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252</xdr:row>
          <xdr:rowOff>0</xdr:rowOff>
        </xdr:from>
        <xdr:to>
          <xdr:col>0</xdr:col>
          <xdr:colOff>257175</xdr:colOff>
          <xdr:row>253</xdr:row>
          <xdr:rowOff>0</xdr:rowOff>
        </xdr:to>
        <xdr:sp macro="" textlink="">
          <xdr:nvSpPr>
            <xdr:cNvPr id="5372" name="Control 252" hidden="1">
              <a:extLst>
                <a:ext uri="{63B3BB69-23CF-44E3-9099-C40C66FF867C}">
                  <a14:compatExt spid="_x0000_s5372"/>
                </a:ext>
                <a:ext uri="{FF2B5EF4-FFF2-40B4-BE49-F238E27FC236}">
                  <a16:creationId xmlns:a16="http://schemas.microsoft.com/office/drawing/2014/main" xmlns="" id="{00000000-0008-0000-0000-0000F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253</xdr:row>
          <xdr:rowOff>0</xdr:rowOff>
        </xdr:from>
        <xdr:to>
          <xdr:col>0</xdr:col>
          <xdr:colOff>257175</xdr:colOff>
          <xdr:row>254</xdr:row>
          <xdr:rowOff>0</xdr:rowOff>
        </xdr:to>
        <xdr:sp macro="" textlink="">
          <xdr:nvSpPr>
            <xdr:cNvPr id="5373" name="Control 253" hidden="1">
              <a:extLst>
                <a:ext uri="{63B3BB69-23CF-44E3-9099-C40C66FF867C}">
                  <a14:compatExt spid="_x0000_s5373"/>
                </a:ext>
                <a:ext uri="{FF2B5EF4-FFF2-40B4-BE49-F238E27FC236}">
                  <a16:creationId xmlns:a16="http://schemas.microsoft.com/office/drawing/2014/main" xmlns="" id="{00000000-0008-0000-0000-0000F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254</xdr:row>
          <xdr:rowOff>0</xdr:rowOff>
        </xdr:from>
        <xdr:to>
          <xdr:col>0</xdr:col>
          <xdr:colOff>257175</xdr:colOff>
          <xdr:row>255</xdr:row>
          <xdr:rowOff>0</xdr:rowOff>
        </xdr:to>
        <xdr:sp macro="" textlink="">
          <xdr:nvSpPr>
            <xdr:cNvPr id="5374" name="Control 254" hidden="1">
              <a:extLst>
                <a:ext uri="{63B3BB69-23CF-44E3-9099-C40C66FF867C}">
                  <a14:compatExt spid="_x0000_s5374"/>
                </a:ext>
                <a:ext uri="{FF2B5EF4-FFF2-40B4-BE49-F238E27FC236}">
                  <a16:creationId xmlns:a16="http://schemas.microsoft.com/office/drawing/2014/main" xmlns="" id="{00000000-0008-0000-0000-0000F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255</xdr:row>
          <xdr:rowOff>0</xdr:rowOff>
        </xdr:from>
        <xdr:to>
          <xdr:col>0</xdr:col>
          <xdr:colOff>257175</xdr:colOff>
          <xdr:row>256</xdr:row>
          <xdr:rowOff>0</xdr:rowOff>
        </xdr:to>
        <xdr:sp macro="" textlink="">
          <xdr:nvSpPr>
            <xdr:cNvPr id="5375" name="Control 255" hidden="1">
              <a:extLst>
                <a:ext uri="{63B3BB69-23CF-44E3-9099-C40C66FF867C}">
                  <a14:compatExt spid="_x0000_s5375"/>
                </a:ext>
                <a:ext uri="{FF2B5EF4-FFF2-40B4-BE49-F238E27FC236}">
                  <a16:creationId xmlns:a16="http://schemas.microsoft.com/office/drawing/2014/main" xmlns="" id="{00000000-0008-0000-0000-0000F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256</xdr:row>
          <xdr:rowOff>0</xdr:rowOff>
        </xdr:from>
        <xdr:to>
          <xdr:col>0</xdr:col>
          <xdr:colOff>257175</xdr:colOff>
          <xdr:row>257</xdr:row>
          <xdr:rowOff>0</xdr:rowOff>
        </xdr:to>
        <xdr:sp macro="" textlink="">
          <xdr:nvSpPr>
            <xdr:cNvPr id="5376" name="Control 256" hidden="1">
              <a:extLst>
                <a:ext uri="{63B3BB69-23CF-44E3-9099-C40C66FF867C}">
                  <a14:compatExt spid="_x0000_s5376"/>
                </a:ext>
                <a:ext uri="{FF2B5EF4-FFF2-40B4-BE49-F238E27FC236}">
                  <a16:creationId xmlns:a16="http://schemas.microsoft.com/office/drawing/2014/main" xmlns="" id="{00000000-0008-0000-0000-000000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257</xdr:row>
          <xdr:rowOff>0</xdr:rowOff>
        </xdr:from>
        <xdr:to>
          <xdr:col>0</xdr:col>
          <xdr:colOff>257175</xdr:colOff>
          <xdr:row>258</xdr:row>
          <xdr:rowOff>0</xdr:rowOff>
        </xdr:to>
        <xdr:sp macro="" textlink="">
          <xdr:nvSpPr>
            <xdr:cNvPr id="5377" name="Control 257" hidden="1">
              <a:extLst>
                <a:ext uri="{63B3BB69-23CF-44E3-9099-C40C66FF867C}">
                  <a14:compatExt spid="_x0000_s5377"/>
                </a:ext>
                <a:ext uri="{FF2B5EF4-FFF2-40B4-BE49-F238E27FC236}">
                  <a16:creationId xmlns:a16="http://schemas.microsoft.com/office/drawing/2014/main" xmlns="" id="{00000000-0008-0000-0000-000001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258</xdr:row>
          <xdr:rowOff>0</xdr:rowOff>
        </xdr:from>
        <xdr:to>
          <xdr:col>0</xdr:col>
          <xdr:colOff>257175</xdr:colOff>
          <xdr:row>259</xdr:row>
          <xdr:rowOff>0</xdr:rowOff>
        </xdr:to>
        <xdr:sp macro="" textlink="">
          <xdr:nvSpPr>
            <xdr:cNvPr id="5378" name="Control 258" hidden="1">
              <a:extLst>
                <a:ext uri="{63B3BB69-23CF-44E3-9099-C40C66FF867C}">
                  <a14:compatExt spid="_x0000_s5378"/>
                </a:ext>
                <a:ext uri="{FF2B5EF4-FFF2-40B4-BE49-F238E27FC236}">
                  <a16:creationId xmlns:a16="http://schemas.microsoft.com/office/drawing/2014/main" xmlns="" id="{00000000-0008-0000-0000-000002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259</xdr:row>
          <xdr:rowOff>0</xdr:rowOff>
        </xdr:from>
        <xdr:to>
          <xdr:col>0</xdr:col>
          <xdr:colOff>257175</xdr:colOff>
          <xdr:row>260</xdr:row>
          <xdr:rowOff>0</xdr:rowOff>
        </xdr:to>
        <xdr:sp macro="" textlink="">
          <xdr:nvSpPr>
            <xdr:cNvPr id="5379" name="Control 259" hidden="1">
              <a:extLst>
                <a:ext uri="{63B3BB69-23CF-44E3-9099-C40C66FF867C}">
                  <a14:compatExt spid="_x0000_s5379"/>
                </a:ext>
                <a:ext uri="{FF2B5EF4-FFF2-40B4-BE49-F238E27FC236}">
                  <a16:creationId xmlns:a16="http://schemas.microsoft.com/office/drawing/2014/main" xmlns="" id="{00000000-0008-0000-0000-000003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260</xdr:row>
          <xdr:rowOff>0</xdr:rowOff>
        </xdr:from>
        <xdr:to>
          <xdr:col>0</xdr:col>
          <xdr:colOff>257175</xdr:colOff>
          <xdr:row>261</xdr:row>
          <xdr:rowOff>0</xdr:rowOff>
        </xdr:to>
        <xdr:sp macro="" textlink="">
          <xdr:nvSpPr>
            <xdr:cNvPr id="5380" name="Control 260" hidden="1">
              <a:extLst>
                <a:ext uri="{63B3BB69-23CF-44E3-9099-C40C66FF867C}">
                  <a14:compatExt spid="_x0000_s5380"/>
                </a:ext>
                <a:ext uri="{FF2B5EF4-FFF2-40B4-BE49-F238E27FC236}">
                  <a16:creationId xmlns:a16="http://schemas.microsoft.com/office/drawing/2014/main" xmlns="" id="{00000000-0008-0000-0000-000004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261</xdr:row>
          <xdr:rowOff>0</xdr:rowOff>
        </xdr:from>
        <xdr:to>
          <xdr:col>0</xdr:col>
          <xdr:colOff>257175</xdr:colOff>
          <xdr:row>262</xdr:row>
          <xdr:rowOff>0</xdr:rowOff>
        </xdr:to>
        <xdr:sp macro="" textlink="">
          <xdr:nvSpPr>
            <xdr:cNvPr id="5381" name="Control 261" hidden="1">
              <a:extLst>
                <a:ext uri="{63B3BB69-23CF-44E3-9099-C40C66FF867C}">
                  <a14:compatExt spid="_x0000_s5381"/>
                </a:ext>
                <a:ext uri="{FF2B5EF4-FFF2-40B4-BE49-F238E27FC236}">
                  <a16:creationId xmlns:a16="http://schemas.microsoft.com/office/drawing/2014/main" xmlns="" id="{00000000-0008-0000-0000-000005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262</xdr:row>
          <xdr:rowOff>0</xdr:rowOff>
        </xdr:from>
        <xdr:to>
          <xdr:col>0</xdr:col>
          <xdr:colOff>257175</xdr:colOff>
          <xdr:row>263</xdr:row>
          <xdr:rowOff>0</xdr:rowOff>
        </xdr:to>
        <xdr:sp macro="" textlink="">
          <xdr:nvSpPr>
            <xdr:cNvPr id="5382" name="Control 262" hidden="1">
              <a:extLst>
                <a:ext uri="{63B3BB69-23CF-44E3-9099-C40C66FF867C}">
                  <a14:compatExt spid="_x0000_s5382"/>
                </a:ext>
                <a:ext uri="{FF2B5EF4-FFF2-40B4-BE49-F238E27FC236}">
                  <a16:creationId xmlns:a16="http://schemas.microsoft.com/office/drawing/2014/main" xmlns="" id="{00000000-0008-0000-0000-000006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263</xdr:row>
          <xdr:rowOff>0</xdr:rowOff>
        </xdr:from>
        <xdr:to>
          <xdr:col>0</xdr:col>
          <xdr:colOff>257175</xdr:colOff>
          <xdr:row>264</xdr:row>
          <xdr:rowOff>0</xdr:rowOff>
        </xdr:to>
        <xdr:sp macro="" textlink="">
          <xdr:nvSpPr>
            <xdr:cNvPr id="5383" name="Control 263" hidden="1">
              <a:extLst>
                <a:ext uri="{63B3BB69-23CF-44E3-9099-C40C66FF867C}">
                  <a14:compatExt spid="_x0000_s5383"/>
                </a:ext>
                <a:ext uri="{FF2B5EF4-FFF2-40B4-BE49-F238E27FC236}">
                  <a16:creationId xmlns:a16="http://schemas.microsoft.com/office/drawing/2014/main" xmlns="" id="{00000000-0008-0000-0000-000007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264</xdr:row>
          <xdr:rowOff>0</xdr:rowOff>
        </xdr:from>
        <xdr:to>
          <xdr:col>0</xdr:col>
          <xdr:colOff>257175</xdr:colOff>
          <xdr:row>265</xdr:row>
          <xdr:rowOff>0</xdr:rowOff>
        </xdr:to>
        <xdr:sp macro="" textlink="">
          <xdr:nvSpPr>
            <xdr:cNvPr id="5384" name="Control 264" hidden="1">
              <a:extLst>
                <a:ext uri="{63B3BB69-23CF-44E3-9099-C40C66FF867C}">
                  <a14:compatExt spid="_x0000_s5384"/>
                </a:ext>
                <a:ext uri="{FF2B5EF4-FFF2-40B4-BE49-F238E27FC236}">
                  <a16:creationId xmlns:a16="http://schemas.microsoft.com/office/drawing/2014/main" xmlns="" id="{00000000-0008-0000-0000-000008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265</xdr:row>
          <xdr:rowOff>0</xdr:rowOff>
        </xdr:from>
        <xdr:to>
          <xdr:col>0</xdr:col>
          <xdr:colOff>257175</xdr:colOff>
          <xdr:row>266</xdr:row>
          <xdr:rowOff>0</xdr:rowOff>
        </xdr:to>
        <xdr:sp macro="" textlink="">
          <xdr:nvSpPr>
            <xdr:cNvPr id="5385" name="Control 265" hidden="1">
              <a:extLst>
                <a:ext uri="{63B3BB69-23CF-44E3-9099-C40C66FF867C}">
                  <a14:compatExt spid="_x0000_s5385"/>
                </a:ext>
                <a:ext uri="{FF2B5EF4-FFF2-40B4-BE49-F238E27FC236}">
                  <a16:creationId xmlns:a16="http://schemas.microsoft.com/office/drawing/2014/main" xmlns="" id="{00000000-0008-0000-0000-000009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266</xdr:row>
          <xdr:rowOff>0</xdr:rowOff>
        </xdr:from>
        <xdr:to>
          <xdr:col>0</xdr:col>
          <xdr:colOff>257175</xdr:colOff>
          <xdr:row>267</xdr:row>
          <xdr:rowOff>0</xdr:rowOff>
        </xdr:to>
        <xdr:sp macro="" textlink="">
          <xdr:nvSpPr>
            <xdr:cNvPr id="5386" name="Control 266" hidden="1">
              <a:extLst>
                <a:ext uri="{63B3BB69-23CF-44E3-9099-C40C66FF867C}">
                  <a14:compatExt spid="_x0000_s5386"/>
                </a:ext>
                <a:ext uri="{FF2B5EF4-FFF2-40B4-BE49-F238E27FC236}">
                  <a16:creationId xmlns:a16="http://schemas.microsoft.com/office/drawing/2014/main" xmlns="" id="{00000000-0008-0000-0000-00000A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267</xdr:row>
          <xdr:rowOff>0</xdr:rowOff>
        </xdr:from>
        <xdr:to>
          <xdr:col>0</xdr:col>
          <xdr:colOff>257175</xdr:colOff>
          <xdr:row>268</xdr:row>
          <xdr:rowOff>0</xdr:rowOff>
        </xdr:to>
        <xdr:sp macro="" textlink="">
          <xdr:nvSpPr>
            <xdr:cNvPr id="5387" name="Control 267" hidden="1">
              <a:extLst>
                <a:ext uri="{63B3BB69-23CF-44E3-9099-C40C66FF867C}">
                  <a14:compatExt spid="_x0000_s5387"/>
                </a:ext>
                <a:ext uri="{FF2B5EF4-FFF2-40B4-BE49-F238E27FC236}">
                  <a16:creationId xmlns:a16="http://schemas.microsoft.com/office/drawing/2014/main" xmlns="" id="{00000000-0008-0000-0000-00000B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268</xdr:row>
          <xdr:rowOff>0</xdr:rowOff>
        </xdr:from>
        <xdr:to>
          <xdr:col>0</xdr:col>
          <xdr:colOff>257175</xdr:colOff>
          <xdr:row>269</xdr:row>
          <xdr:rowOff>0</xdr:rowOff>
        </xdr:to>
        <xdr:sp macro="" textlink="">
          <xdr:nvSpPr>
            <xdr:cNvPr id="5388" name="Control 268" hidden="1">
              <a:extLst>
                <a:ext uri="{63B3BB69-23CF-44E3-9099-C40C66FF867C}">
                  <a14:compatExt spid="_x0000_s5388"/>
                </a:ext>
                <a:ext uri="{FF2B5EF4-FFF2-40B4-BE49-F238E27FC236}">
                  <a16:creationId xmlns:a16="http://schemas.microsoft.com/office/drawing/2014/main" xmlns="" id="{00000000-0008-0000-0000-00000C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269</xdr:row>
          <xdr:rowOff>0</xdr:rowOff>
        </xdr:from>
        <xdr:to>
          <xdr:col>0</xdr:col>
          <xdr:colOff>257175</xdr:colOff>
          <xdr:row>270</xdr:row>
          <xdr:rowOff>0</xdr:rowOff>
        </xdr:to>
        <xdr:sp macro="" textlink="">
          <xdr:nvSpPr>
            <xdr:cNvPr id="5389" name="Control 269" hidden="1">
              <a:extLst>
                <a:ext uri="{63B3BB69-23CF-44E3-9099-C40C66FF867C}">
                  <a14:compatExt spid="_x0000_s5389"/>
                </a:ext>
                <a:ext uri="{FF2B5EF4-FFF2-40B4-BE49-F238E27FC236}">
                  <a16:creationId xmlns:a16="http://schemas.microsoft.com/office/drawing/2014/main" xmlns="" id="{00000000-0008-0000-0000-00000D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270</xdr:row>
          <xdr:rowOff>0</xdr:rowOff>
        </xdr:from>
        <xdr:to>
          <xdr:col>0</xdr:col>
          <xdr:colOff>257175</xdr:colOff>
          <xdr:row>271</xdr:row>
          <xdr:rowOff>0</xdr:rowOff>
        </xdr:to>
        <xdr:sp macro="" textlink="">
          <xdr:nvSpPr>
            <xdr:cNvPr id="5390" name="Control 270" hidden="1">
              <a:extLst>
                <a:ext uri="{63B3BB69-23CF-44E3-9099-C40C66FF867C}">
                  <a14:compatExt spid="_x0000_s5390"/>
                </a:ext>
                <a:ext uri="{FF2B5EF4-FFF2-40B4-BE49-F238E27FC236}">
                  <a16:creationId xmlns:a16="http://schemas.microsoft.com/office/drawing/2014/main" xmlns="" id="{00000000-0008-0000-0000-00000E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271</xdr:row>
          <xdr:rowOff>0</xdr:rowOff>
        </xdr:from>
        <xdr:to>
          <xdr:col>0</xdr:col>
          <xdr:colOff>257175</xdr:colOff>
          <xdr:row>272</xdr:row>
          <xdr:rowOff>0</xdr:rowOff>
        </xdr:to>
        <xdr:sp macro="" textlink="">
          <xdr:nvSpPr>
            <xdr:cNvPr id="5391" name="Control 271" hidden="1">
              <a:extLst>
                <a:ext uri="{63B3BB69-23CF-44E3-9099-C40C66FF867C}">
                  <a14:compatExt spid="_x0000_s5391"/>
                </a:ext>
                <a:ext uri="{FF2B5EF4-FFF2-40B4-BE49-F238E27FC236}">
                  <a16:creationId xmlns:a16="http://schemas.microsoft.com/office/drawing/2014/main" xmlns="" id="{00000000-0008-0000-0000-00000F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272</xdr:row>
          <xdr:rowOff>0</xdr:rowOff>
        </xdr:from>
        <xdr:to>
          <xdr:col>0</xdr:col>
          <xdr:colOff>257175</xdr:colOff>
          <xdr:row>273</xdr:row>
          <xdr:rowOff>0</xdr:rowOff>
        </xdr:to>
        <xdr:sp macro="" textlink="">
          <xdr:nvSpPr>
            <xdr:cNvPr id="5392" name="Control 272" hidden="1">
              <a:extLst>
                <a:ext uri="{63B3BB69-23CF-44E3-9099-C40C66FF867C}">
                  <a14:compatExt spid="_x0000_s5392"/>
                </a:ext>
                <a:ext uri="{FF2B5EF4-FFF2-40B4-BE49-F238E27FC236}">
                  <a16:creationId xmlns:a16="http://schemas.microsoft.com/office/drawing/2014/main" xmlns="" id="{00000000-0008-0000-0000-000010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273</xdr:row>
          <xdr:rowOff>0</xdr:rowOff>
        </xdr:from>
        <xdr:to>
          <xdr:col>0</xdr:col>
          <xdr:colOff>257175</xdr:colOff>
          <xdr:row>274</xdr:row>
          <xdr:rowOff>0</xdr:rowOff>
        </xdr:to>
        <xdr:sp macro="" textlink="">
          <xdr:nvSpPr>
            <xdr:cNvPr id="5393" name="Control 273" hidden="1">
              <a:extLst>
                <a:ext uri="{63B3BB69-23CF-44E3-9099-C40C66FF867C}">
                  <a14:compatExt spid="_x0000_s5393"/>
                </a:ext>
                <a:ext uri="{FF2B5EF4-FFF2-40B4-BE49-F238E27FC236}">
                  <a16:creationId xmlns:a16="http://schemas.microsoft.com/office/drawing/2014/main" xmlns="" id="{00000000-0008-0000-0000-000011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274</xdr:row>
          <xdr:rowOff>0</xdr:rowOff>
        </xdr:from>
        <xdr:to>
          <xdr:col>0</xdr:col>
          <xdr:colOff>257175</xdr:colOff>
          <xdr:row>275</xdr:row>
          <xdr:rowOff>0</xdr:rowOff>
        </xdr:to>
        <xdr:sp macro="" textlink="">
          <xdr:nvSpPr>
            <xdr:cNvPr id="5394" name="Control 274" hidden="1">
              <a:extLst>
                <a:ext uri="{63B3BB69-23CF-44E3-9099-C40C66FF867C}">
                  <a14:compatExt spid="_x0000_s5394"/>
                </a:ext>
                <a:ext uri="{FF2B5EF4-FFF2-40B4-BE49-F238E27FC236}">
                  <a16:creationId xmlns:a16="http://schemas.microsoft.com/office/drawing/2014/main" xmlns="" id="{00000000-0008-0000-0000-000012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275</xdr:row>
          <xdr:rowOff>0</xdr:rowOff>
        </xdr:from>
        <xdr:to>
          <xdr:col>0</xdr:col>
          <xdr:colOff>257175</xdr:colOff>
          <xdr:row>276</xdr:row>
          <xdr:rowOff>0</xdr:rowOff>
        </xdr:to>
        <xdr:sp macro="" textlink="">
          <xdr:nvSpPr>
            <xdr:cNvPr id="5395" name="Control 275" hidden="1">
              <a:extLst>
                <a:ext uri="{63B3BB69-23CF-44E3-9099-C40C66FF867C}">
                  <a14:compatExt spid="_x0000_s5395"/>
                </a:ext>
                <a:ext uri="{FF2B5EF4-FFF2-40B4-BE49-F238E27FC236}">
                  <a16:creationId xmlns:a16="http://schemas.microsoft.com/office/drawing/2014/main" xmlns="" id="{00000000-0008-0000-0000-000013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276</xdr:row>
          <xdr:rowOff>0</xdr:rowOff>
        </xdr:from>
        <xdr:to>
          <xdr:col>0</xdr:col>
          <xdr:colOff>257175</xdr:colOff>
          <xdr:row>277</xdr:row>
          <xdr:rowOff>0</xdr:rowOff>
        </xdr:to>
        <xdr:sp macro="" textlink="">
          <xdr:nvSpPr>
            <xdr:cNvPr id="5396" name="Control 276" hidden="1">
              <a:extLst>
                <a:ext uri="{63B3BB69-23CF-44E3-9099-C40C66FF867C}">
                  <a14:compatExt spid="_x0000_s5396"/>
                </a:ext>
                <a:ext uri="{FF2B5EF4-FFF2-40B4-BE49-F238E27FC236}">
                  <a16:creationId xmlns:a16="http://schemas.microsoft.com/office/drawing/2014/main" xmlns="" id="{00000000-0008-0000-0000-000014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277</xdr:row>
          <xdr:rowOff>0</xdr:rowOff>
        </xdr:from>
        <xdr:to>
          <xdr:col>0</xdr:col>
          <xdr:colOff>257175</xdr:colOff>
          <xdr:row>278</xdr:row>
          <xdr:rowOff>0</xdr:rowOff>
        </xdr:to>
        <xdr:sp macro="" textlink="">
          <xdr:nvSpPr>
            <xdr:cNvPr id="5397" name="Control 277" hidden="1">
              <a:extLst>
                <a:ext uri="{63B3BB69-23CF-44E3-9099-C40C66FF867C}">
                  <a14:compatExt spid="_x0000_s5397"/>
                </a:ext>
                <a:ext uri="{FF2B5EF4-FFF2-40B4-BE49-F238E27FC236}">
                  <a16:creationId xmlns:a16="http://schemas.microsoft.com/office/drawing/2014/main" xmlns="" id="{00000000-0008-0000-0000-000015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278</xdr:row>
          <xdr:rowOff>0</xdr:rowOff>
        </xdr:from>
        <xdr:to>
          <xdr:col>0</xdr:col>
          <xdr:colOff>257175</xdr:colOff>
          <xdr:row>279</xdr:row>
          <xdr:rowOff>0</xdr:rowOff>
        </xdr:to>
        <xdr:sp macro="" textlink="">
          <xdr:nvSpPr>
            <xdr:cNvPr id="5398" name="Control 278" hidden="1">
              <a:extLst>
                <a:ext uri="{63B3BB69-23CF-44E3-9099-C40C66FF867C}">
                  <a14:compatExt spid="_x0000_s5398"/>
                </a:ext>
                <a:ext uri="{FF2B5EF4-FFF2-40B4-BE49-F238E27FC236}">
                  <a16:creationId xmlns:a16="http://schemas.microsoft.com/office/drawing/2014/main" xmlns="" id="{00000000-0008-0000-0000-000016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279</xdr:row>
          <xdr:rowOff>0</xdr:rowOff>
        </xdr:from>
        <xdr:to>
          <xdr:col>0</xdr:col>
          <xdr:colOff>257175</xdr:colOff>
          <xdr:row>280</xdr:row>
          <xdr:rowOff>0</xdr:rowOff>
        </xdr:to>
        <xdr:sp macro="" textlink="">
          <xdr:nvSpPr>
            <xdr:cNvPr id="5399" name="Control 279" hidden="1">
              <a:extLst>
                <a:ext uri="{63B3BB69-23CF-44E3-9099-C40C66FF867C}">
                  <a14:compatExt spid="_x0000_s5399"/>
                </a:ext>
                <a:ext uri="{FF2B5EF4-FFF2-40B4-BE49-F238E27FC236}">
                  <a16:creationId xmlns:a16="http://schemas.microsoft.com/office/drawing/2014/main" xmlns="" id="{00000000-0008-0000-0000-000017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280</xdr:row>
          <xdr:rowOff>0</xdr:rowOff>
        </xdr:from>
        <xdr:to>
          <xdr:col>0</xdr:col>
          <xdr:colOff>257175</xdr:colOff>
          <xdr:row>281</xdr:row>
          <xdr:rowOff>0</xdr:rowOff>
        </xdr:to>
        <xdr:sp macro="" textlink="">
          <xdr:nvSpPr>
            <xdr:cNvPr id="5400" name="Control 280" hidden="1">
              <a:extLst>
                <a:ext uri="{63B3BB69-23CF-44E3-9099-C40C66FF867C}">
                  <a14:compatExt spid="_x0000_s5400"/>
                </a:ext>
                <a:ext uri="{FF2B5EF4-FFF2-40B4-BE49-F238E27FC236}">
                  <a16:creationId xmlns:a16="http://schemas.microsoft.com/office/drawing/2014/main" xmlns="" id="{00000000-0008-0000-0000-000018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281</xdr:row>
          <xdr:rowOff>0</xdr:rowOff>
        </xdr:from>
        <xdr:to>
          <xdr:col>0</xdr:col>
          <xdr:colOff>257175</xdr:colOff>
          <xdr:row>282</xdr:row>
          <xdr:rowOff>0</xdr:rowOff>
        </xdr:to>
        <xdr:sp macro="" textlink="">
          <xdr:nvSpPr>
            <xdr:cNvPr id="5401" name="Control 281" hidden="1">
              <a:extLst>
                <a:ext uri="{63B3BB69-23CF-44E3-9099-C40C66FF867C}">
                  <a14:compatExt spid="_x0000_s5401"/>
                </a:ext>
                <a:ext uri="{FF2B5EF4-FFF2-40B4-BE49-F238E27FC236}">
                  <a16:creationId xmlns:a16="http://schemas.microsoft.com/office/drawing/2014/main" xmlns="" id="{00000000-0008-0000-0000-000019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282</xdr:row>
          <xdr:rowOff>0</xdr:rowOff>
        </xdr:from>
        <xdr:to>
          <xdr:col>0</xdr:col>
          <xdr:colOff>257175</xdr:colOff>
          <xdr:row>283</xdr:row>
          <xdr:rowOff>0</xdr:rowOff>
        </xdr:to>
        <xdr:sp macro="" textlink="">
          <xdr:nvSpPr>
            <xdr:cNvPr id="5402" name="Control 282" hidden="1">
              <a:extLst>
                <a:ext uri="{63B3BB69-23CF-44E3-9099-C40C66FF867C}">
                  <a14:compatExt spid="_x0000_s5402"/>
                </a:ext>
                <a:ext uri="{FF2B5EF4-FFF2-40B4-BE49-F238E27FC236}">
                  <a16:creationId xmlns:a16="http://schemas.microsoft.com/office/drawing/2014/main" xmlns="" id="{00000000-0008-0000-0000-00001A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283</xdr:row>
          <xdr:rowOff>0</xdr:rowOff>
        </xdr:from>
        <xdr:to>
          <xdr:col>0</xdr:col>
          <xdr:colOff>257175</xdr:colOff>
          <xdr:row>284</xdr:row>
          <xdr:rowOff>0</xdr:rowOff>
        </xdr:to>
        <xdr:sp macro="" textlink="">
          <xdr:nvSpPr>
            <xdr:cNvPr id="5403" name="Control 283" hidden="1">
              <a:extLst>
                <a:ext uri="{63B3BB69-23CF-44E3-9099-C40C66FF867C}">
                  <a14:compatExt spid="_x0000_s5403"/>
                </a:ext>
                <a:ext uri="{FF2B5EF4-FFF2-40B4-BE49-F238E27FC236}">
                  <a16:creationId xmlns:a16="http://schemas.microsoft.com/office/drawing/2014/main" xmlns="" id="{00000000-0008-0000-0000-00001B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284</xdr:row>
          <xdr:rowOff>0</xdr:rowOff>
        </xdr:from>
        <xdr:to>
          <xdr:col>0</xdr:col>
          <xdr:colOff>257175</xdr:colOff>
          <xdr:row>285</xdr:row>
          <xdr:rowOff>0</xdr:rowOff>
        </xdr:to>
        <xdr:sp macro="" textlink="">
          <xdr:nvSpPr>
            <xdr:cNvPr id="5404" name="Control 284" hidden="1">
              <a:extLst>
                <a:ext uri="{63B3BB69-23CF-44E3-9099-C40C66FF867C}">
                  <a14:compatExt spid="_x0000_s5404"/>
                </a:ext>
                <a:ext uri="{FF2B5EF4-FFF2-40B4-BE49-F238E27FC236}">
                  <a16:creationId xmlns:a16="http://schemas.microsoft.com/office/drawing/2014/main" xmlns="" id="{00000000-0008-0000-0000-00001C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285</xdr:row>
          <xdr:rowOff>0</xdr:rowOff>
        </xdr:from>
        <xdr:to>
          <xdr:col>0</xdr:col>
          <xdr:colOff>257175</xdr:colOff>
          <xdr:row>286</xdr:row>
          <xdr:rowOff>0</xdr:rowOff>
        </xdr:to>
        <xdr:sp macro="" textlink="">
          <xdr:nvSpPr>
            <xdr:cNvPr id="5405" name="Control 285" hidden="1">
              <a:extLst>
                <a:ext uri="{63B3BB69-23CF-44E3-9099-C40C66FF867C}">
                  <a14:compatExt spid="_x0000_s5405"/>
                </a:ext>
                <a:ext uri="{FF2B5EF4-FFF2-40B4-BE49-F238E27FC236}">
                  <a16:creationId xmlns:a16="http://schemas.microsoft.com/office/drawing/2014/main" xmlns="" id="{00000000-0008-0000-0000-00001D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286</xdr:row>
          <xdr:rowOff>0</xdr:rowOff>
        </xdr:from>
        <xdr:to>
          <xdr:col>0</xdr:col>
          <xdr:colOff>257175</xdr:colOff>
          <xdr:row>287</xdr:row>
          <xdr:rowOff>0</xdr:rowOff>
        </xdr:to>
        <xdr:sp macro="" textlink="">
          <xdr:nvSpPr>
            <xdr:cNvPr id="5406" name="Control 286" hidden="1">
              <a:extLst>
                <a:ext uri="{63B3BB69-23CF-44E3-9099-C40C66FF867C}">
                  <a14:compatExt spid="_x0000_s5406"/>
                </a:ext>
                <a:ext uri="{FF2B5EF4-FFF2-40B4-BE49-F238E27FC236}">
                  <a16:creationId xmlns:a16="http://schemas.microsoft.com/office/drawing/2014/main" xmlns="" id="{00000000-0008-0000-0000-00001E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287</xdr:row>
          <xdr:rowOff>0</xdr:rowOff>
        </xdr:from>
        <xdr:to>
          <xdr:col>0</xdr:col>
          <xdr:colOff>257175</xdr:colOff>
          <xdr:row>288</xdr:row>
          <xdr:rowOff>0</xdr:rowOff>
        </xdr:to>
        <xdr:sp macro="" textlink="">
          <xdr:nvSpPr>
            <xdr:cNvPr id="5407" name="Control 287" hidden="1">
              <a:extLst>
                <a:ext uri="{63B3BB69-23CF-44E3-9099-C40C66FF867C}">
                  <a14:compatExt spid="_x0000_s5407"/>
                </a:ext>
                <a:ext uri="{FF2B5EF4-FFF2-40B4-BE49-F238E27FC236}">
                  <a16:creationId xmlns:a16="http://schemas.microsoft.com/office/drawing/2014/main" xmlns="" id="{00000000-0008-0000-0000-00001F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288</xdr:row>
          <xdr:rowOff>0</xdr:rowOff>
        </xdr:from>
        <xdr:to>
          <xdr:col>0</xdr:col>
          <xdr:colOff>257175</xdr:colOff>
          <xdr:row>289</xdr:row>
          <xdr:rowOff>0</xdr:rowOff>
        </xdr:to>
        <xdr:sp macro="" textlink="">
          <xdr:nvSpPr>
            <xdr:cNvPr id="5408" name="Control 288" hidden="1">
              <a:extLst>
                <a:ext uri="{63B3BB69-23CF-44E3-9099-C40C66FF867C}">
                  <a14:compatExt spid="_x0000_s5408"/>
                </a:ext>
                <a:ext uri="{FF2B5EF4-FFF2-40B4-BE49-F238E27FC236}">
                  <a16:creationId xmlns:a16="http://schemas.microsoft.com/office/drawing/2014/main" xmlns="" id="{00000000-0008-0000-0000-000020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289</xdr:row>
          <xdr:rowOff>0</xdr:rowOff>
        </xdr:from>
        <xdr:to>
          <xdr:col>0</xdr:col>
          <xdr:colOff>257175</xdr:colOff>
          <xdr:row>290</xdr:row>
          <xdr:rowOff>0</xdr:rowOff>
        </xdr:to>
        <xdr:sp macro="" textlink="">
          <xdr:nvSpPr>
            <xdr:cNvPr id="5409" name="Control 289" hidden="1">
              <a:extLst>
                <a:ext uri="{63B3BB69-23CF-44E3-9099-C40C66FF867C}">
                  <a14:compatExt spid="_x0000_s5409"/>
                </a:ext>
                <a:ext uri="{FF2B5EF4-FFF2-40B4-BE49-F238E27FC236}">
                  <a16:creationId xmlns:a16="http://schemas.microsoft.com/office/drawing/2014/main" xmlns="" id="{00000000-0008-0000-0000-000021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290</xdr:row>
          <xdr:rowOff>0</xdr:rowOff>
        </xdr:from>
        <xdr:to>
          <xdr:col>0</xdr:col>
          <xdr:colOff>257175</xdr:colOff>
          <xdr:row>291</xdr:row>
          <xdr:rowOff>0</xdr:rowOff>
        </xdr:to>
        <xdr:sp macro="" textlink="">
          <xdr:nvSpPr>
            <xdr:cNvPr id="5410" name="Control 290" hidden="1">
              <a:extLst>
                <a:ext uri="{63B3BB69-23CF-44E3-9099-C40C66FF867C}">
                  <a14:compatExt spid="_x0000_s5410"/>
                </a:ext>
                <a:ext uri="{FF2B5EF4-FFF2-40B4-BE49-F238E27FC236}">
                  <a16:creationId xmlns:a16="http://schemas.microsoft.com/office/drawing/2014/main" xmlns="" id="{00000000-0008-0000-0000-000022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291</xdr:row>
          <xdr:rowOff>0</xdr:rowOff>
        </xdr:from>
        <xdr:to>
          <xdr:col>0</xdr:col>
          <xdr:colOff>257175</xdr:colOff>
          <xdr:row>292</xdr:row>
          <xdr:rowOff>0</xdr:rowOff>
        </xdr:to>
        <xdr:sp macro="" textlink="">
          <xdr:nvSpPr>
            <xdr:cNvPr id="5411" name="Control 291" hidden="1">
              <a:extLst>
                <a:ext uri="{63B3BB69-23CF-44E3-9099-C40C66FF867C}">
                  <a14:compatExt spid="_x0000_s5411"/>
                </a:ext>
                <a:ext uri="{FF2B5EF4-FFF2-40B4-BE49-F238E27FC236}">
                  <a16:creationId xmlns:a16="http://schemas.microsoft.com/office/drawing/2014/main" xmlns="" id="{00000000-0008-0000-0000-000023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292</xdr:row>
          <xdr:rowOff>0</xdr:rowOff>
        </xdr:from>
        <xdr:to>
          <xdr:col>0</xdr:col>
          <xdr:colOff>257175</xdr:colOff>
          <xdr:row>293</xdr:row>
          <xdr:rowOff>0</xdr:rowOff>
        </xdr:to>
        <xdr:sp macro="" textlink="">
          <xdr:nvSpPr>
            <xdr:cNvPr id="5412" name="Control 292" hidden="1">
              <a:extLst>
                <a:ext uri="{63B3BB69-23CF-44E3-9099-C40C66FF867C}">
                  <a14:compatExt spid="_x0000_s5412"/>
                </a:ext>
                <a:ext uri="{FF2B5EF4-FFF2-40B4-BE49-F238E27FC236}">
                  <a16:creationId xmlns:a16="http://schemas.microsoft.com/office/drawing/2014/main" xmlns="" id="{00000000-0008-0000-0000-000024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293</xdr:row>
          <xdr:rowOff>0</xdr:rowOff>
        </xdr:from>
        <xdr:to>
          <xdr:col>0</xdr:col>
          <xdr:colOff>257175</xdr:colOff>
          <xdr:row>294</xdr:row>
          <xdr:rowOff>0</xdr:rowOff>
        </xdr:to>
        <xdr:sp macro="" textlink="">
          <xdr:nvSpPr>
            <xdr:cNvPr id="5413" name="Control 293" hidden="1">
              <a:extLst>
                <a:ext uri="{63B3BB69-23CF-44E3-9099-C40C66FF867C}">
                  <a14:compatExt spid="_x0000_s5413"/>
                </a:ext>
                <a:ext uri="{FF2B5EF4-FFF2-40B4-BE49-F238E27FC236}">
                  <a16:creationId xmlns:a16="http://schemas.microsoft.com/office/drawing/2014/main" xmlns="" id="{00000000-0008-0000-0000-000025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294</xdr:row>
          <xdr:rowOff>0</xdr:rowOff>
        </xdr:from>
        <xdr:to>
          <xdr:col>0</xdr:col>
          <xdr:colOff>257175</xdr:colOff>
          <xdr:row>295</xdr:row>
          <xdr:rowOff>0</xdr:rowOff>
        </xdr:to>
        <xdr:sp macro="" textlink="">
          <xdr:nvSpPr>
            <xdr:cNvPr id="5414" name="Control 294" hidden="1">
              <a:extLst>
                <a:ext uri="{63B3BB69-23CF-44E3-9099-C40C66FF867C}">
                  <a14:compatExt spid="_x0000_s5414"/>
                </a:ext>
                <a:ext uri="{FF2B5EF4-FFF2-40B4-BE49-F238E27FC236}">
                  <a16:creationId xmlns:a16="http://schemas.microsoft.com/office/drawing/2014/main" xmlns="" id="{00000000-0008-0000-0000-000026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295</xdr:row>
          <xdr:rowOff>0</xdr:rowOff>
        </xdr:from>
        <xdr:to>
          <xdr:col>0</xdr:col>
          <xdr:colOff>257175</xdr:colOff>
          <xdr:row>296</xdr:row>
          <xdr:rowOff>0</xdr:rowOff>
        </xdr:to>
        <xdr:sp macro="" textlink="">
          <xdr:nvSpPr>
            <xdr:cNvPr id="5415" name="Control 295" hidden="1">
              <a:extLst>
                <a:ext uri="{63B3BB69-23CF-44E3-9099-C40C66FF867C}">
                  <a14:compatExt spid="_x0000_s5415"/>
                </a:ext>
                <a:ext uri="{FF2B5EF4-FFF2-40B4-BE49-F238E27FC236}">
                  <a16:creationId xmlns:a16="http://schemas.microsoft.com/office/drawing/2014/main" xmlns="" id="{00000000-0008-0000-0000-000027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296</xdr:row>
          <xdr:rowOff>0</xdr:rowOff>
        </xdr:from>
        <xdr:to>
          <xdr:col>0</xdr:col>
          <xdr:colOff>257175</xdr:colOff>
          <xdr:row>297</xdr:row>
          <xdr:rowOff>0</xdr:rowOff>
        </xdr:to>
        <xdr:sp macro="" textlink="">
          <xdr:nvSpPr>
            <xdr:cNvPr id="5416" name="Control 296" hidden="1">
              <a:extLst>
                <a:ext uri="{63B3BB69-23CF-44E3-9099-C40C66FF867C}">
                  <a14:compatExt spid="_x0000_s5416"/>
                </a:ext>
                <a:ext uri="{FF2B5EF4-FFF2-40B4-BE49-F238E27FC236}">
                  <a16:creationId xmlns:a16="http://schemas.microsoft.com/office/drawing/2014/main" xmlns="" id="{00000000-0008-0000-0000-000028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297</xdr:row>
          <xdr:rowOff>0</xdr:rowOff>
        </xdr:from>
        <xdr:to>
          <xdr:col>0</xdr:col>
          <xdr:colOff>257175</xdr:colOff>
          <xdr:row>298</xdr:row>
          <xdr:rowOff>0</xdr:rowOff>
        </xdr:to>
        <xdr:sp macro="" textlink="">
          <xdr:nvSpPr>
            <xdr:cNvPr id="5417" name="Control 297" hidden="1">
              <a:extLst>
                <a:ext uri="{63B3BB69-23CF-44E3-9099-C40C66FF867C}">
                  <a14:compatExt spid="_x0000_s5417"/>
                </a:ext>
                <a:ext uri="{FF2B5EF4-FFF2-40B4-BE49-F238E27FC236}">
                  <a16:creationId xmlns:a16="http://schemas.microsoft.com/office/drawing/2014/main" xmlns="" id="{00000000-0008-0000-0000-000029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298</xdr:row>
          <xdr:rowOff>0</xdr:rowOff>
        </xdr:from>
        <xdr:to>
          <xdr:col>0</xdr:col>
          <xdr:colOff>257175</xdr:colOff>
          <xdr:row>299</xdr:row>
          <xdr:rowOff>0</xdr:rowOff>
        </xdr:to>
        <xdr:sp macro="" textlink="">
          <xdr:nvSpPr>
            <xdr:cNvPr id="5418" name="Control 298" hidden="1">
              <a:extLst>
                <a:ext uri="{63B3BB69-23CF-44E3-9099-C40C66FF867C}">
                  <a14:compatExt spid="_x0000_s5418"/>
                </a:ext>
                <a:ext uri="{FF2B5EF4-FFF2-40B4-BE49-F238E27FC236}">
                  <a16:creationId xmlns:a16="http://schemas.microsoft.com/office/drawing/2014/main" xmlns="" id="{00000000-0008-0000-0000-00002A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299</xdr:row>
          <xdr:rowOff>0</xdr:rowOff>
        </xdr:from>
        <xdr:to>
          <xdr:col>0</xdr:col>
          <xdr:colOff>257175</xdr:colOff>
          <xdr:row>300</xdr:row>
          <xdr:rowOff>0</xdr:rowOff>
        </xdr:to>
        <xdr:sp macro="" textlink="">
          <xdr:nvSpPr>
            <xdr:cNvPr id="5419" name="Control 299" hidden="1">
              <a:extLst>
                <a:ext uri="{63B3BB69-23CF-44E3-9099-C40C66FF867C}">
                  <a14:compatExt spid="_x0000_s5419"/>
                </a:ext>
                <a:ext uri="{FF2B5EF4-FFF2-40B4-BE49-F238E27FC236}">
                  <a16:creationId xmlns:a16="http://schemas.microsoft.com/office/drawing/2014/main" xmlns="" id="{00000000-0008-0000-0000-00002B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300</xdr:row>
          <xdr:rowOff>0</xdr:rowOff>
        </xdr:from>
        <xdr:to>
          <xdr:col>0</xdr:col>
          <xdr:colOff>257175</xdr:colOff>
          <xdr:row>301</xdr:row>
          <xdr:rowOff>0</xdr:rowOff>
        </xdr:to>
        <xdr:sp macro="" textlink="">
          <xdr:nvSpPr>
            <xdr:cNvPr id="5420" name="Control 300" hidden="1">
              <a:extLst>
                <a:ext uri="{63B3BB69-23CF-44E3-9099-C40C66FF867C}">
                  <a14:compatExt spid="_x0000_s5420"/>
                </a:ext>
                <a:ext uri="{FF2B5EF4-FFF2-40B4-BE49-F238E27FC236}">
                  <a16:creationId xmlns:a16="http://schemas.microsoft.com/office/drawing/2014/main" xmlns="" id="{00000000-0008-0000-0000-00002C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301</xdr:row>
          <xdr:rowOff>0</xdr:rowOff>
        </xdr:from>
        <xdr:to>
          <xdr:col>0</xdr:col>
          <xdr:colOff>257175</xdr:colOff>
          <xdr:row>302</xdr:row>
          <xdr:rowOff>0</xdr:rowOff>
        </xdr:to>
        <xdr:sp macro="" textlink="">
          <xdr:nvSpPr>
            <xdr:cNvPr id="5421" name="Control 301" hidden="1">
              <a:extLst>
                <a:ext uri="{63B3BB69-23CF-44E3-9099-C40C66FF867C}">
                  <a14:compatExt spid="_x0000_s5421"/>
                </a:ext>
                <a:ext uri="{FF2B5EF4-FFF2-40B4-BE49-F238E27FC236}">
                  <a16:creationId xmlns:a16="http://schemas.microsoft.com/office/drawing/2014/main" xmlns="" id="{00000000-0008-0000-0000-00002D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302</xdr:row>
          <xdr:rowOff>0</xdr:rowOff>
        </xdr:from>
        <xdr:to>
          <xdr:col>0</xdr:col>
          <xdr:colOff>257175</xdr:colOff>
          <xdr:row>303</xdr:row>
          <xdr:rowOff>0</xdr:rowOff>
        </xdr:to>
        <xdr:sp macro="" textlink="">
          <xdr:nvSpPr>
            <xdr:cNvPr id="5422" name="Control 302" hidden="1">
              <a:extLst>
                <a:ext uri="{63B3BB69-23CF-44E3-9099-C40C66FF867C}">
                  <a14:compatExt spid="_x0000_s5422"/>
                </a:ext>
                <a:ext uri="{FF2B5EF4-FFF2-40B4-BE49-F238E27FC236}">
                  <a16:creationId xmlns:a16="http://schemas.microsoft.com/office/drawing/2014/main" xmlns="" id="{00000000-0008-0000-0000-00002E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303</xdr:row>
          <xdr:rowOff>0</xdr:rowOff>
        </xdr:from>
        <xdr:to>
          <xdr:col>0</xdr:col>
          <xdr:colOff>257175</xdr:colOff>
          <xdr:row>304</xdr:row>
          <xdr:rowOff>0</xdr:rowOff>
        </xdr:to>
        <xdr:sp macro="" textlink="">
          <xdr:nvSpPr>
            <xdr:cNvPr id="5423" name="Control 303" hidden="1">
              <a:extLst>
                <a:ext uri="{63B3BB69-23CF-44E3-9099-C40C66FF867C}">
                  <a14:compatExt spid="_x0000_s5423"/>
                </a:ext>
                <a:ext uri="{FF2B5EF4-FFF2-40B4-BE49-F238E27FC236}">
                  <a16:creationId xmlns:a16="http://schemas.microsoft.com/office/drawing/2014/main" xmlns="" id="{00000000-0008-0000-0000-00002F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304</xdr:row>
          <xdr:rowOff>0</xdr:rowOff>
        </xdr:from>
        <xdr:to>
          <xdr:col>0</xdr:col>
          <xdr:colOff>257175</xdr:colOff>
          <xdr:row>305</xdr:row>
          <xdr:rowOff>0</xdr:rowOff>
        </xdr:to>
        <xdr:sp macro="" textlink="">
          <xdr:nvSpPr>
            <xdr:cNvPr id="5424" name="Control 304" hidden="1">
              <a:extLst>
                <a:ext uri="{63B3BB69-23CF-44E3-9099-C40C66FF867C}">
                  <a14:compatExt spid="_x0000_s5424"/>
                </a:ext>
                <a:ext uri="{FF2B5EF4-FFF2-40B4-BE49-F238E27FC236}">
                  <a16:creationId xmlns:a16="http://schemas.microsoft.com/office/drawing/2014/main" xmlns="" id="{00000000-0008-0000-0000-000030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305</xdr:row>
          <xdr:rowOff>0</xdr:rowOff>
        </xdr:from>
        <xdr:to>
          <xdr:col>0</xdr:col>
          <xdr:colOff>257175</xdr:colOff>
          <xdr:row>306</xdr:row>
          <xdr:rowOff>0</xdr:rowOff>
        </xdr:to>
        <xdr:sp macro="" textlink="">
          <xdr:nvSpPr>
            <xdr:cNvPr id="5425" name="Control 305" hidden="1">
              <a:extLst>
                <a:ext uri="{63B3BB69-23CF-44E3-9099-C40C66FF867C}">
                  <a14:compatExt spid="_x0000_s5425"/>
                </a:ext>
                <a:ext uri="{FF2B5EF4-FFF2-40B4-BE49-F238E27FC236}">
                  <a16:creationId xmlns:a16="http://schemas.microsoft.com/office/drawing/2014/main" xmlns="" id="{00000000-0008-0000-0000-000031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306</xdr:row>
          <xdr:rowOff>0</xdr:rowOff>
        </xdr:from>
        <xdr:to>
          <xdr:col>0</xdr:col>
          <xdr:colOff>257175</xdr:colOff>
          <xdr:row>307</xdr:row>
          <xdr:rowOff>0</xdr:rowOff>
        </xdr:to>
        <xdr:sp macro="" textlink="">
          <xdr:nvSpPr>
            <xdr:cNvPr id="5426" name="Control 306" hidden="1">
              <a:extLst>
                <a:ext uri="{63B3BB69-23CF-44E3-9099-C40C66FF867C}">
                  <a14:compatExt spid="_x0000_s5426"/>
                </a:ext>
                <a:ext uri="{FF2B5EF4-FFF2-40B4-BE49-F238E27FC236}">
                  <a16:creationId xmlns:a16="http://schemas.microsoft.com/office/drawing/2014/main" xmlns="" id="{00000000-0008-0000-0000-000032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307</xdr:row>
          <xdr:rowOff>0</xdr:rowOff>
        </xdr:from>
        <xdr:to>
          <xdr:col>0</xdr:col>
          <xdr:colOff>257175</xdr:colOff>
          <xdr:row>308</xdr:row>
          <xdr:rowOff>0</xdr:rowOff>
        </xdr:to>
        <xdr:sp macro="" textlink="">
          <xdr:nvSpPr>
            <xdr:cNvPr id="5427" name="Control 307" hidden="1">
              <a:extLst>
                <a:ext uri="{63B3BB69-23CF-44E3-9099-C40C66FF867C}">
                  <a14:compatExt spid="_x0000_s5427"/>
                </a:ext>
                <a:ext uri="{FF2B5EF4-FFF2-40B4-BE49-F238E27FC236}">
                  <a16:creationId xmlns:a16="http://schemas.microsoft.com/office/drawing/2014/main" xmlns="" id="{00000000-0008-0000-0000-000033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308</xdr:row>
          <xdr:rowOff>0</xdr:rowOff>
        </xdr:from>
        <xdr:to>
          <xdr:col>0</xdr:col>
          <xdr:colOff>257175</xdr:colOff>
          <xdr:row>309</xdr:row>
          <xdr:rowOff>0</xdr:rowOff>
        </xdr:to>
        <xdr:sp macro="" textlink="">
          <xdr:nvSpPr>
            <xdr:cNvPr id="5428" name="Control 308" hidden="1">
              <a:extLst>
                <a:ext uri="{63B3BB69-23CF-44E3-9099-C40C66FF867C}">
                  <a14:compatExt spid="_x0000_s5428"/>
                </a:ext>
                <a:ext uri="{FF2B5EF4-FFF2-40B4-BE49-F238E27FC236}">
                  <a16:creationId xmlns:a16="http://schemas.microsoft.com/office/drawing/2014/main" xmlns="" id="{00000000-0008-0000-0000-000034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309</xdr:row>
          <xdr:rowOff>0</xdr:rowOff>
        </xdr:from>
        <xdr:to>
          <xdr:col>0</xdr:col>
          <xdr:colOff>257175</xdr:colOff>
          <xdr:row>310</xdr:row>
          <xdr:rowOff>0</xdr:rowOff>
        </xdr:to>
        <xdr:sp macro="" textlink="">
          <xdr:nvSpPr>
            <xdr:cNvPr id="5429" name="Control 309" hidden="1">
              <a:extLst>
                <a:ext uri="{63B3BB69-23CF-44E3-9099-C40C66FF867C}">
                  <a14:compatExt spid="_x0000_s5429"/>
                </a:ext>
                <a:ext uri="{FF2B5EF4-FFF2-40B4-BE49-F238E27FC236}">
                  <a16:creationId xmlns:a16="http://schemas.microsoft.com/office/drawing/2014/main" xmlns="" id="{00000000-0008-0000-0000-000035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310</xdr:row>
          <xdr:rowOff>0</xdr:rowOff>
        </xdr:from>
        <xdr:to>
          <xdr:col>0</xdr:col>
          <xdr:colOff>257175</xdr:colOff>
          <xdr:row>311</xdr:row>
          <xdr:rowOff>0</xdr:rowOff>
        </xdr:to>
        <xdr:sp macro="" textlink="">
          <xdr:nvSpPr>
            <xdr:cNvPr id="5430" name="Control 310" hidden="1">
              <a:extLst>
                <a:ext uri="{63B3BB69-23CF-44E3-9099-C40C66FF867C}">
                  <a14:compatExt spid="_x0000_s5430"/>
                </a:ext>
                <a:ext uri="{FF2B5EF4-FFF2-40B4-BE49-F238E27FC236}">
                  <a16:creationId xmlns:a16="http://schemas.microsoft.com/office/drawing/2014/main" xmlns="" id="{00000000-0008-0000-0000-000036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311</xdr:row>
          <xdr:rowOff>0</xdr:rowOff>
        </xdr:from>
        <xdr:to>
          <xdr:col>0</xdr:col>
          <xdr:colOff>257175</xdr:colOff>
          <xdr:row>312</xdr:row>
          <xdr:rowOff>0</xdr:rowOff>
        </xdr:to>
        <xdr:sp macro="" textlink="">
          <xdr:nvSpPr>
            <xdr:cNvPr id="5431" name="Control 311" hidden="1">
              <a:extLst>
                <a:ext uri="{63B3BB69-23CF-44E3-9099-C40C66FF867C}">
                  <a14:compatExt spid="_x0000_s5431"/>
                </a:ext>
                <a:ext uri="{FF2B5EF4-FFF2-40B4-BE49-F238E27FC236}">
                  <a16:creationId xmlns:a16="http://schemas.microsoft.com/office/drawing/2014/main" xmlns="" id="{00000000-0008-0000-0000-000037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312</xdr:row>
          <xdr:rowOff>0</xdr:rowOff>
        </xdr:from>
        <xdr:to>
          <xdr:col>0</xdr:col>
          <xdr:colOff>257175</xdr:colOff>
          <xdr:row>313</xdr:row>
          <xdr:rowOff>0</xdr:rowOff>
        </xdr:to>
        <xdr:sp macro="" textlink="">
          <xdr:nvSpPr>
            <xdr:cNvPr id="5432" name="Control 312" hidden="1">
              <a:extLst>
                <a:ext uri="{63B3BB69-23CF-44E3-9099-C40C66FF867C}">
                  <a14:compatExt spid="_x0000_s5432"/>
                </a:ext>
                <a:ext uri="{FF2B5EF4-FFF2-40B4-BE49-F238E27FC236}">
                  <a16:creationId xmlns:a16="http://schemas.microsoft.com/office/drawing/2014/main" xmlns="" id="{00000000-0008-0000-0000-000038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313</xdr:row>
          <xdr:rowOff>0</xdr:rowOff>
        </xdr:from>
        <xdr:to>
          <xdr:col>0</xdr:col>
          <xdr:colOff>257175</xdr:colOff>
          <xdr:row>314</xdr:row>
          <xdr:rowOff>0</xdr:rowOff>
        </xdr:to>
        <xdr:sp macro="" textlink="">
          <xdr:nvSpPr>
            <xdr:cNvPr id="5433" name="Control 313" hidden="1">
              <a:extLst>
                <a:ext uri="{63B3BB69-23CF-44E3-9099-C40C66FF867C}">
                  <a14:compatExt spid="_x0000_s5433"/>
                </a:ext>
                <a:ext uri="{FF2B5EF4-FFF2-40B4-BE49-F238E27FC236}">
                  <a16:creationId xmlns:a16="http://schemas.microsoft.com/office/drawing/2014/main" xmlns="" id="{00000000-0008-0000-0000-000039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314</xdr:row>
          <xdr:rowOff>0</xdr:rowOff>
        </xdr:from>
        <xdr:to>
          <xdr:col>0</xdr:col>
          <xdr:colOff>257175</xdr:colOff>
          <xdr:row>315</xdr:row>
          <xdr:rowOff>0</xdr:rowOff>
        </xdr:to>
        <xdr:sp macro="" textlink="">
          <xdr:nvSpPr>
            <xdr:cNvPr id="5434" name="Control 314" hidden="1">
              <a:extLst>
                <a:ext uri="{63B3BB69-23CF-44E3-9099-C40C66FF867C}">
                  <a14:compatExt spid="_x0000_s5434"/>
                </a:ext>
                <a:ext uri="{FF2B5EF4-FFF2-40B4-BE49-F238E27FC236}">
                  <a16:creationId xmlns:a16="http://schemas.microsoft.com/office/drawing/2014/main" xmlns="" id="{00000000-0008-0000-0000-00003A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0</xdr:rowOff>
        </xdr:from>
        <xdr:to>
          <xdr:col>0</xdr:col>
          <xdr:colOff>257175</xdr:colOff>
          <xdr:row>316</xdr:row>
          <xdr:rowOff>0</xdr:rowOff>
        </xdr:to>
        <xdr:sp macro="" textlink="">
          <xdr:nvSpPr>
            <xdr:cNvPr id="5435" name="Control 315" hidden="1">
              <a:extLst>
                <a:ext uri="{63B3BB69-23CF-44E3-9099-C40C66FF867C}">
                  <a14:compatExt spid="_x0000_s5435"/>
                </a:ext>
                <a:ext uri="{FF2B5EF4-FFF2-40B4-BE49-F238E27FC236}">
                  <a16:creationId xmlns:a16="http://schemas.microsoft.com/office/drawing/2014/main" xmlns="" id="{00000000-0008-0000-0000-00003B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316</xdr:row>
          <xdr:rowOff>0</xdr:rowOff>
        </xdr:from>
        <xdr:to>
          <xdr:col>0</xdr:col>
          <xdr:colOff>257175</xdr:colOff>
          <xdr:row>317</xdr:row>
          <xdr:rowOff>0</xdr:rowOff>
        </xdr:to>
        <xdr:sp macro="" textlink="">
          <xdr:nvSpPr>
            <xdr:cNvPr id="5436" name="Control 316" hidden="1">
              <a:extLst>
                <a:ext uri="{63B3BB69-23CF-44E3-9099-C40C66FF867C}">
                  <a14:compatExt spid="_x0000_s5436"/>
                </a:ext>
                <a:ext uri="{FF2B5EF4-FFF2-40B4-BE49-F238E27FC236}">
                  <a16:creationId xmlns:a16="http://schemas.microsoft.com/office/drawing/2014/main" xmlns="" id="{00000000-0008-0000-0000-00003C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317</xdr:row>
          <xdr:rowOff>0</xdr:rowOff>
        </xdr:from>
        <xdr:to>
          <xdr:col>0</xdr:col>
          <xdr:colOff>257175</xdr:colOff>
          <xdr:row>318</xdr:row>
          <xdr:rowOff>0</xdr:rowOff>
        </xdr:to>
        <xdr:sp macro="" textlink="">
          <xdr:nvSpPr>
            <xdr:cNvPr id="5437" name="Control 317" hidden="1">
              <a:extLst>
                <a:ext uri="{63B3BB69-23CF-44E3-9099-C40C66FF867C}">
                  <a14:compatExt spid="_x0000_s5437"/>
                </a:ext>
                <a:ext uri="{FF2B5EF4-FFF2-40B4-BE49-F238E27FC236}">
                  <a16:creationId xmlns:a16="http://schemas.microsoft.com/office/drawing/2014/main" xmlns="" id="{00000000-0008-0000-0000-00003D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318</xdr:row>
          <xdr:rowOff>0</xdr:rowOff>
        </xdr:from>
        <xdr:to>
          <xdr:col>0</xdr:col>
          <xdr:colOff>257175</xdr:colOff>
          <xdr:row>319</xdr:row>
          <xdr:rowOff>0</xdr:rowOff>
        </xdr:to>
        <xdr:sp macro="" textlink="">
          <xdr:nvSpPr>
            <xdr:cNvPr id="5438" name="Control 318" hidden="1">
              <a:extLst>
                <a:ext uri="{63B3BB69-23CF-44E3-9099-C40C66FF867C}">
                  <a14:compatExt spid="_x0000_s5438"/>
                </a:ext>
                <a:ext uri="{FF2B5EF4-FFF2-40B4-BE49-F238E27FC236}">
                  <a16:creationId xmlns:a16="http://schemas.microsoft.com/office/drawing/2014/main" xmlns="" id="{00000000-0008-0000-0000-00003E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319</xdr:row>
          <xdr:rowOff>0</xdr:rowOff>
        </xdr:from>
        <xdr:to>
          <xdr:col>0</xdr:col>
          <xdr:colOff>257175</xdr:colOff>
          <xdr:row>320</xdr:row>
          <xdr:rowOff>0</xdr:rowOff>
        </xdr:to>
        <xdr:sp macro="" textlink="">
          <xdr:nvSpPr>
            <xdr:cNvPr id="5439" name="Control 319" hidden="1">
              <a:extLst>
                <a:ext uri="{63B3BB69-23CF-44E3-9099-C40C66FF867C}">
                  <a14:compatExt spid="_x0000_s5439"/>
                </a:ext>
                <a:ext uri="{FF2B5EF4-FFF2-40B4-BE49-F238E27FC236}">
                  <a16:creationId xmlns:a16="http://schemas.microsoft.com/office/drawing/2014/main" xmlns="" id="{00000000-0008-0000-0000-00003F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320</xdr:row>
          <xdr:rowOff>0</xdr:rowOff>
        </xdr:from>
        <xdr:to>
          <xdr:col>0</xdr:col>
          <xdr:colOff>257175</xdr:colOff>
          <xdr:row>321</xdr:row>
          <xdr:rowOff>0</xdr:rowOff>
        </xdr:to>
        <xdr:sp macro="" textlink="">
          <xdr:nvSpPr>
            <xdr:cNvPr id="5440" name="Control 320" hidden="1">
              <a:extLst>
                <a:ext uri="{63B3BB69-23CF-44E3-9099-C40C66FF867C}">
                  <a14:compatExt spid="_x0000_s5440"/>
                </a:ext>
                <a:ext uri="{FF2B5EF4-FFF2-40B4-BE49-F238E27FC236}">
                  <a16:creationId xmlns:a16="http://schemas.microsoft.com/office/drawing/2014/main" xmlns="" id="{00000000-0008-0000-0000-000040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321</xdr:row>
          <xdr:rowOff>0</xdr:rowOff>
        </xdr:from>
        <xdr:to>
          <xdr:col>0</xdr:col>
          <xdr:colOff>257175</xdr:colOff>
          <xdr:row>322</xdr:row>
          <xdr:rowOff>0</xdr:rowOff>
        </xdr:to>
        <xdr:sp macro="" textlink="">
          <xdr:nvSpPr>
            <xdr:cNvPr id="5441" name="Control 321" hidden="1">
              <a:extLst>
                <a:ext uri="{63B3BB69-23CF-44E3-9099-C40C66FF867C}">
                  <a14:compatExt spid="_x0000_s5441"/>
                </a:ext>
                <a:ext uri="{FF2B5EF4-FFF2-40B4-BE49-F238E27FC236}">
                  <a16:creationId xmlns:a16="http://schemas.microsoft.com/office/drawing/2014/main" xmlns="" id="{00000000-0008-0000-0000-000041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322</xdr:row>
          <xdr:rowOff>0</xdr:rowOff>
        </xdr:from>
        <xdr:to>
          <xdr:col>0</xdr:col>
          <xdr:colOff>257175</xdr:colOff>
          <xdr:row>323</xdr:row>
          <xdr:rowOff>0</xdr:rowOff>
        </xdr:to>
        <xdr:sp macro="" textlink="">
          <xdr:nvSpPr>
            <xdr:cNvPr id="5442" name="Control 322" hidden="1">
              <a:extLst>
                <a:ext uri="{63B3BB69-23CF-44E3-9099-C40C66FF867C}">
                  <a14:compatExt spid="_x0000_s5442"/>
                </a:ext>
                <a:ext uri="{FF2B5EF4-FFF2-40B4-BE49-F238E27FC236}">
                  <a16:creationId xmlns:a16="http://schemas.microsoft.com/office/drawing/2014/main" xmlns="" id="{00000000-0008-0000-0000-000042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323</xdr:row>
          <xdr:rowOff>0</xdr:rowOff>
        </xdr:from>
        <xdr:to>
          <xdr:col>0</xdr:col>
          <xdr:colOff>257175</xdr:colOff>
          <xdr:row>324</xdr:row>
          <xdr:rowOff>0</xdr:rowOff>
        </xdr:to>
        <xdr:sp macro="" textlink="">
          <xdr:nvSpPr>
            <xdr:cNvPr id="5443" name="Control 323" hidden="1">
              <a:extLst>
                <a:ext uri="{63B3BB69-23CF-44E3-9099-C40C66FF867C}">
                  <a14:compatExt spid="_x0000_s5443"/>
                </a:ext>
                <a:ext uri="{FF2B5EF4-FFF2-40B4-BE49-F238E27FC236}">
                  <a16:creationId xmlns:a16="http://schemas.microsoft.com/office/drawing/2014/main" xmlns="" id="{00000000-0008-0000-0000-000043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324</xdr:row>
          <xdr:rowOff>0</xdr:rowOff>
        </xdr:from>
        <xdr:to>
          <xdr:col>0</xdr:col>
          <xdr:colOff>257175</xdr:colOff>
          <xdr:row>325</xdr:row>
          <xdr:rowOff>0</xdr:rowOff>
        </xdr:to>
        <xdr:sp macro="" textlink="">
          <xdr:nvSpPr>
            <xdr:cNvPr id="5444" name="Control 324" hidden="1">
              <a:extLst>
                <a:ext uri="{63B3BB69-23CF-44E3-9099-C40C66FF867C}">
                  <a14:compatExt spid="_x0000_s5444"/>
                </a:ext>
                <a:ext uri="{FF2B5EF4-FFF2-40B4-BE49-F238E27FC236}">
                  <a16:creationId xmlns:a16="http://schemas.microsoft.com/office/drawing/2014/main" xmlns="" id="{00000000-0008-0000-0000-000044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325</xdr:row>
          <xdr:rowOff>0</xdr:rowOff>
        </xdr:from>
        <xdr:to>
          <xdr:col>0</xdr:col>
          <xdr:colOff>257175</xdr:colOff>
          <xdr:row>326</xdr:row>
          <xdr:rowOff>0</xdr:rowOff>
        </xdr:to>
        <xdr:sp macro="" textlink="">
          <xdr:nvSpPr>
            <xdr:cNvPr id="5445" name="Control 325" hidden="1">
              <a:extLst>
                <a:ext uri="{63B3BB69-23CF-44E3-9099-C40C66FF867C}">
                  <a14:compatExt spid="_x0000_s5445"/>
                </a:ext>
                <a:ext uri="{FF2B5EF4-FFF2-40B4-BE49-F238E27FC236}">
                  <a16:creationId xmlns:a16="http://schemas.microsoft.com/office/drawing/2014/main" xmlns="" id="{00000000-0008-0000-0000-000045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326</xdr:row>
          <xdr:rowOff>0</xdr:rowOff>
        </xdr:from>
        <xdr:to>
          <xdr:col>0</xdr:col>
          <xdr:colOff>257175</xdr:colOff>
          <xdr:row>327</xdr:row>
          <xdr:rowOff>0</xdr:rowOff>
        </xdr:to>
        <xdr:sp macro="" textlink="">
          <xdr:nvSpPr>
            <xdr:cNvPr id="5446" name="Control 326" hidden="1">
              <a:extLst>
                <a:ext uri="{63B3BB69-23CF-44E3-9099-C40C66FF867C}">
                  <a14:compatExt spid="_x0000_s5446"/>
                </a:ext>
                <a:ext uri="{FF2B5EF4-FFF2-40B4-BE49-F238E27FC236}">
                  <a16:creationId xmlns:a16="http://schemas.microsoft.com/office/drawing/2014/main" xmlns="" id="{00000000-0008-0000-0000-000046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327</xdr:row>
          <xdr:rowOff>0</xdr:rowOff>
        </xdr:from>
        <xdr:to>
          <xdr:col>0</xdr:col>
          <xdr:colOff>257175</xdr:colOff>
          <xdr:row>328</xdr:row>
          <xdr:rowOff>0</xdr:rowOff>
        </xdr:to>
        <xdr:sp macro="" textlink="">
          <xdr:nvSpPr>
            <xdr:cNvPr id="5447" name="Control 327" hidden="1">
              <a:extLst>
                <a:ext uri="{63B3BB69-23CF-44E3-9099-C40C66FF867C}">
                  <a14:compatExt spid="_x0000_s5447"/>
                </a:ext>
                <a:ext uri="{FF2B5EF4-FFF2-40B4-BE49-F238E27FC236}">
                  <a16:creationId xmlns:a16="http://schemas.microsoft.com/office/drawing/2014/main" xmlns="" id="{00000000-0008-0000-0000-000047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328</xdr:row>
          <xdr:rowOff>0</xdr:rowOff>
        </xdr:from>
        <xdr:to>
          <xdr:col>0</xdr:col>
          <xdr:colOff>257175</xdr:colOff>
          <xdr:row>329</xdr:row>
          <xdr:rowOff>0</xdr:rowOff>
        </xdr:to>
        <xdr:sp macro="" textlink="">
          <xdr:nvSpPr>
            <xdr:cNvPr id="5448" name="Control 328" hidden="1">
              <a:extLst>
                <a:ext uri="{63B3BB69-23CF-44E3-9099-C40C66FF867C}">
                  <a14:compatExt spid="_x0000_s5448"/>
                </a:ext>
                <a:ext uri="{FF2B5EF4-FFF2-40B4-BE49-F238E27FC236}">
                  <a16:creationId xmlns:a16="http://schemas.microsoft.com/office/drawing/2014/main" xmlns="" id="{00000000-0008-0000-0000-000048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329</xdr:row>
          <xdr:rowOff>0</xdr:rowOff>
        </xdr:from>
        <xdr:to>
          <xdr:col>0</xdr:col>
          <xdr:colOff>257175</xdr:colOff>
          <xdr:row>330</xdr:row>
          <xdr:rowOff>0</xdr:rowOff>
        </xdr:to>
        <xdr:sp macro="" textlink="">
          <xdr:nvSpPr>
            <xdr:cNvPr id="5449" name="Control 329" hidden="1">
              <a:extLst>
                <a:ext uri="{63B3BB69-23CF-44E3-9099-C40C66FF867C}">
                  <a14:compatExt spid="_x0000_s5449"/>
                </a:ext>
                <a:ext uri="{FF2B5EF4-FFF2-40B4-BE49-F238E27FC236}">
                  <a16:creationId xmlns:a16="http://schemas.microsoft.com/office/drawing/2014/main" xmlns="" id="{00000000-0008-0000-0000-000049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330</xdr:row>
          <xdr:rowOff>0</xdr:rowOff>
        </xdr:from>
        <xdr:to>
          <xdr:col>0</xdr:col>
          <xdr:colOff>257175</xdr:colOff>
          <xdr:row>331</xdr:row>
          <xdr:rowOff>0</xdr:rowOff>
        </xdr:to>
        <xdr:sp macro="" textlink="">
          <xdr:nvSpPr>
            <xdr:cNvPr id="5450" name="Control 330" hidden="1">
              <a:extLst>
                <a:ext uri="{63B3BB69-23CF-44E3-9099-C40C66FF867C}">
                  <a14:compatExt spid="_x0000_s5450"/>
                </a:ext>
                <a:ext uri="{FF2B5EF4-FFF2-40B4-BE49-F238E27FC236}">
                  <a16:creationId xmlns:a16="http://schemas.microsoft.com/office/drawing/2014/main" xmlns="" id="{00000000-0008-0000-0000-00004A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331</xdr:row>
          <xdr:rowOff>0</xdr:rowOff>
        </xdr:from>
        <xdr:to>
          <xdr:col>0</xdr:col>
          <xdr:colOff>257175</xdr:colOff>
          <xdr:row>332</xdr:row>
          <xdr:rowOff>0</xdr:rowOff>
        </xdr:to>
        <xdr:sp macro="" textlink="">
          <xdr:nvSpPr>
            <xdr:cNvPr id="5451" name="Control 331" hidden="1">
              <a:extLst>
                <a:ext uri="{63B3BB69-23CF-44E3-9099-C40C66FF867C}">
                  <a14:compatExt spid="_x0000_s5451"/>
                </a:ext>
                <a:ext uri="{FF2B5EF4-FFF2-40B4-BE49-F238E27FC236}">
                  <a16:creationId xmlns:a16="http://schemas.microsoft.com/office/drawing/2014/main" xmlns="" id="{00000000-0008-0000-0000-00004B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332</xdr:row>
          <xdr:rowOff>0</xdr:rowOff>
        </xdr:from>
        <xdr:to>
          <xdr:col>0</xdr:col>
          <xdr:colOff>257175</xdr:colOff>
          <xdr:row>333</xdr:row>
          <xdr:rowOff>0</xdr:rowOff>
        </xdr:to>
        <xdr:sp macro="" textlink="">
          <xdr:nvSpPr>
            <xdr:cNvPr id="5452" name="Control 332" hidden="1">
              <a:extLst>
                <a:ext uri="{63B3BB69-23CF-44E3-9099-C40C66FF867C}">
                  <a14:compatExt spid="_x0000_s5452"/>
                </a:ext>
                <a:ext uri="{FF2B5EF4-FFF2-40B4-BE49-F238E27FC236}">
                  <a16:creationId xmlns:a16="http://schemas.microsoft.com/office/drawing/2014/main" xmlns="" id="{00000000-0008-0000-0000-00004C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333</xdr:row>
          <xdr:rowOff>0</xdr:rowOff>
        </xdr:from>
        <xdr:to>
          <xdr:col>0</xdr:col>
          <xdr:colOff>257175</xdr:colOff>
          <xdr:row>334</xdr:row>
          <xdr:rowOff>0</xdr:rowOff>
        </xdr:to>
        <xdr:sp macro="" textlink="">
          <xdr:nvSpPr>
            <xdr:cNvPr id="5453" name="Control 333" hidden="1">
              <a:extLst>
                <a:ext uri="{63B3BB69-23CF-44E3-9099-C40C66FF867C}">
                  <a14:compatExt spid="_x0000_s5453"/>
                </a:ext>
                <a:ext uri="{FF2B5EF4-FFF2-40B4-BE49-F238E27FC236}">
                  <a16:creationId xmlns:a16="http://schemas.microsoft.com/office/drawing/2014/main" xmlns="" id="{00000000-0008-0000-0000-00004D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334</xdr:row>
          <xdr:rowOff>0</xdr:rowOff>
        </xdr:from>
        <xdr:to>
          <xdr:col>0</xdr:col>
          <xdr:colOff>257175</xdr:colOff>
          <xdr:row>335</xdr:row>
          <xdr:rowOff>0</xdr:rowOff>
        </xdr:to>
        <xdr:sp macro="" textlink="">
          <xdr:nvSpPr>
            <xdr:cNvPr id="5454" name="Control 334" hidden="1">
              <a:extLst>
                <a:ext uri="{63B3BB69-23CF-44E3-9099-C40C66FF867C}">
                  <a14:compatExt spid="_x0000_s5454"/>
                </a:ext>
                <a:ext uri="{FF2B5EF4-FFF2-40B4-BE49-F238E27FC236}">
                  <a16:creationId xmlns:a16="http://schemas.microsoft.com/office/drawing/2014/main" xmlns="" id="{00000000-0008-0000-0000-00004E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335</xdr:row>
          <xdr:rowOff>0</xdr:rowOff>
        </xdr:from>
        <xdr:to>
          <xdr:col>0</xdr:col>
          <xdr:colOff>257175</xdr:colOff>
          <xdr:row>336</xdr:row>
          <xdr:rowOff>0</xdr:rowOff>
        </xdr:to>
        <xdr:sp macro="" textlink="">
          <xdr:nvSpPr>
            <xdr:cNvPr id="5455" name="Control 335" hidden="1">
              <a:extLst>
                <a:ext uri="{63B3BB69-23CF-44E3-9099-C40C66FF867C}">
                  <a14:compatExt spid="_x0000_s5455"/>
                </a:ext>
                <a:ext uri="{FF2B5EF4-FFF2-40B4-BE49-F238E27FC236}">
                  <a16:creationId xmlns:a16="http://schemas.microsoft.com/office/drawing/2014/main" xmlns="" id="{00000000-0008-0000-0000-00004F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336</xdr:row>
          <xdr:rowOff>0</xdr:rowOff>
        </xdr:from>
        <xdr:to>
          <xdr:col>0</xdr:col>
          <xdr:colOff>257175</xdr:colOff>
          <xdr:row>337</xdr:row>
          <xdr:rowOff>0</xdr:rowOff>
        </xdr:to>
        <xdr:sp macro="" textlink="">
          <xdr:nvSpPr>
            <xdr:cNvPr id="5456" name="Control 336" hidden="1">
              <a:extLst>
                <a:ext uri="{63B3BB69-23CF-44E3-9099-C40C66FF867C}">
                  <a14:compatExt spid="_x0000_s5456"/>
                </a:ext>
                <a:ext uri="{FF2B5EF4-FFF2-40B4-BE49-F238E27FC236}">
                  <a16:creationId xmlns:a16="http://schemas.microsoft.com/office/drawing/2014/main" xmlns="" id="{00000000-0008-0000-0000-000050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337</xdr:row>
          <xdr:rowOff>0</xdr:rowOff>
        </xdr:from>
        <xdr:to>
          <xdr:col>0</xdr:col>
          <xdr:colOff>257175</xdr:colOff>
          <xdr:row>338</xdr:row>
          <xdr:rowOff>0</xdr:rowOff>
        </xdr:to>
        <xdr:sp macro="" textlink="">
          <xdr:nvSpPr>
            <xdr:cNvPr id="5457" name="Control 337" hidden="1">
              <a:extLst>
                <a:ext uri="{63B3BB69-23CF-44E3-9099-C40C66FF867C}">
                  <a14:compatExt spid="_x0000_s5457"/>
                </a:ext>
                <a:ext uri="{FF2B5EF4-FFF2-40B4-BE49-F238E27FC236}">
                  <a16:creationId xmlns:a16="http://schemas.microsoft.com/office/drawing/2014/main" xmlns="" id="{00000000-0008-0000-0000-000051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338</xdr:row>
          <xdr:rowOff>0</xdr:rowOff>
        </xdr:from>
        <xdr:to>
          <xdr:col>0</xdr:col>
          <xdr:colOff>257175</xdr:colOff>
          <xdr:row>339</xdr:row>
          <xdr:rowOff>0</xdr:rowOff>
        </xdr:to>
        <xdr:sp macro="" textlink="">
          <xdr:nvSpPr>
            <xdr:cNvPr id="5458" name="Control 338" hidden="1">
              <a:extLst>
                <a:ext uri="{63B3BB69-23CF-44E3-9099-C40C66FF867C}">
                  <a14:compatExt spid="_x0000_s5458"/>
                </a:ext>
                <a:ext uri="{FF2B5EF4-FFF2-40B4-BE49-F238E27FC236}">
                  <a16:creationId xmlns:a16="http://schemas.microsoft.com/office/drawing/2014/main" xmlns="" id="{00000000-0008-0000-0000-000052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339</xdr:row>
          <xdr:rowOff>0</xdr:rowOff>
        </xdr:from>
        <xdr:to>
          <xdr:col>0</xdr:col>
          <xdr:colOff>257175</xdr:colOff>
          <xdr:row>340</xdr:row>
          <xdr:rowOff>0</xdr:rowOff>
        </xdr:to>
        <xdr:sp macro="" textlink="">
          <xdr:nvSpPr>
            <xdr:cNvPr id="5459" name="Control 339" hidden="1">
              <a:extLst>
                <a:ext uri="{63B3BB69-23CF-44E3-9099-C40C66FF867C}">
                  <a14:compatExt spid="_x0000_s5459"/>
                </a:ext>
                <a:ext uri="{FF2B5EF4-FFF2-40B4-BE49-F238E27FC236}">
                  <a16:creationId xmlns:a16="http://schemas.microsoft.com/office/drawing/2014/main" xmlns="" id="{00000000-0008-0000-0000-000053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340</xdr:row>
          <xdr:rowOff>0</xdr:rowOff>
        </xdr:from>
        <xdr:to>
          <xdr:col>0</xdr:col>
          <xdr:colOff>257175</xdr:colOff>
          <xdr:row>341</xdr:row>
          <xdr:rowOff>0</xdr:rowOff>
        </xdr:to>
        <xdr:sp macro="" textlink="">
          <xdr:nvSpPr>
            <xdr:cNvPr id="5460" name="Control 340" hidden="1">
              <a:extLst>
                <a:ext uri="{63B3BB69-23CF-44E3-9099-C40C66FF867C}">
                  <a14:compatExt spid="_x0000_s5460"/>
                </a:ext>
                <a:ext uri="{FF2B5EF4-FFF2-40B4-BE49-F238E27FC236}">
                  <a16:creationId xmlns:a16="http://schemas.microsoft.com/office/drawing/2014/main" xmlns="" id="{00000000-0008-0000-0000-000054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341</xdr:row>
          <xdr:rowOff>0</xdr:rowOff>
        </xdr:from>
        <xdr:to>
          <xdr:col>0</xdr:col>
          <xdr:colOff>257175</xdr:colOff>
          <xdr:row>342</xdr:row>
          <xdr:rowOff>0</xdr:rowOff>
        </xdr:to>
        <xdr:sp macro="" textlink="">
          <xdr:nvSpPr>
            <xdr:cNvPr id="5461" name="Control 341" hidden="1">
              <a:extLst>
                <a:ext uri="{63B3BB69-23CF-44E3-9099-C40C66FF867C}">
                  <a14:compatExt spid="_x0000_s5461"/>
                </a:ext>
                <a:ext uri="{FF2B5EF4-FFF2-40B4-BE49-F238E27FC236}">
                  <a16:creationId xmlns:a16="http://schemas.microsoft.com/office/drawing/2014/main" xmlns="" id="{00000000-0008-0000-0000-000055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342</xdr:row>
          <xdr:rowOff>0</xdr:rowOff>
        </xdr:from>
        <xdr:to>
          <xdr:col>0</xdr:col>
          <xdr:colOff>257175</xdr:colOff>
          <xdr:row>343</xdr:row>
          <xdr:rowOff>0</xdr:rowOff>
        </xdr:to>
        <xdr:sp macro="" textlink="">
          <xdr:nvSpPr>
            <xdr:cNvPr id="5462" name="Control 342" hidden="1">
              <a:extLst>
                <a:ext uri="{63B3BB69-23CF-44E3-9099-C40C66FF867C}">
                  <a14:compatExt spid="_x0000_s5462"/>
                </a:ext>
                <a:ext uri="{FF2B5EF4-FFF2-40B4-BE49-F238E27FC236}">
                  <a16:creationId xmlns:a16="http://schemas.microsoft.com/office/drawing/2014/main" xmlns="" id="{00000000-0008-0000-0000-000056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343</xdr:row>
          <xdr:rowOff>0</xdr:rowOff>
        </xdr:from>
        <xdr:to>
          <xdr:col>0</xdr:col>
          <xdr:colOff>257175</xdr:colOff>
          <xdr:row>344</xdr:row>
          <xdr:rowOff>0</xdr:rowOff>
        </xdr:to>
        <xdr:sp macro="" textlink="">
          <xdr:nvSpPr>
            <xdr:cNvPr id="5463" name="Control 343" hidden="1">
              <a:extLst>
                <a:ext uri="{63B3BB69-23CF-44E3-9099-C40C66FF867C}">
                  <a14:compatExt spid="_x0000_s5463"/>
                </a:ext>
                <a:ext uri="{FF2B5EF4-FFF2-40B4-BE49-F238E27FC236}">
                  <a16:creationId xmlns:a16="http://schemas.microsoft.com/office/drawing/2014/main" xmlns="" id="{00000000-0008-0000-0000-000057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344</xdr:row>
          <xdr:rowOff>0</xdr:rowOff>
        </xdr:from>
        <xdr:to>
          <xdr:col>0</xdr:col>
          <xdr:colOff>257175</xdr:colOff>
          <xdr:row>345</xdr:row>
          <xdr:rowOff>0</xdr:rowOff>
        </xdr:to>
        <xdr:sp macro="" textlink="">
          <xdr:nvSpPr>
            <xdr:cNvPr id="5464" name="Control 344" hidden="1">
              <a:extLst>
                <a:ext uri="{63B3BB69-23CF-44E3-9099-C40C66FF867C}">
                  <a14:compatExt spid="_x0000_s5464"/>
                </a:ext>
                <a:ext uri="{FF2B5EF4-FFF2-40B4-BE49-F238E27FC236}">
                  <a16:creationId xmlns:a16="http://schemas.microsoft.com/office/drawing/2014/main" xmlns="" id="{00000000-0008-0000-0000-000058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345</xdr:row>
          <xdr:rowOff>0</xdr:rowOff>
        </xdr:from>
        <xdr:to>
          <xdr:col>0</xdr:col>
          <xdr:colOff>257175</xdr:colOff>
          <xdr:row>346</xdr:row>
          <xdr:rowOff>0</xdr:rowOff>
        </xdr:to>
        <xdr:sp macro="" textlink="">
          <xdr:nvSpPr>
            <xdr:cNvPr id="5465" name="Control 345" hidden="1">
              <a:extLst>
                <a:ext uri="{63B3BB69-23CF-44E3-9099-C40C66FF867C}">
                  <a14:compatExt spid="_x0000_s5465"/>
                </a:ext>
                <a:ext uri="{FF2B5EF4-FFF2-40B4-BE49-F238E27FC236}">
                  <a16:creationId xmlns:a16="http://schemas.microsoft.com/office/drawing/2014/main" xmlns="" id="{00000000-0008-0000-0000-000059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346</xdr:row>
          <xdr:rowOff>0</xdr:rowOff>
        </xdr:from>
        <xdr:to>
          <xdr:col>0</xdr:col>
          <xdr:colOff>257175</xdr:colOff>
          <xdr:row>347</xdr:row>
          <xdr:rowOff>0</xdr:rowOff>
        </xdr:to>
        <xdr:sp macro="" textlink="">
          <xdr:nvSpPr>
            <xdr:cNvPr id="5466" name="Control 346" hidden="1">
              <a:extLst>
                <a:ext uri="{63B3BB69-23CF-44E3-9099-C40C66FF867C}">
                  <a14:compatExt spid="_x0000_s5466"/>
                </a:ext>
                <a:ext uri="{FF2B5EF4-FFF2-40B4-BE49-F238E27FC236}">
                  <a16:creationId xmlns:a16="http://schemas.microsoft.com/office/drawing/2014/main" xmlns="" id="{00000000-0008-0000-0000-00005A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347</xdr:row>
          <xdr:rowOff>0</xdr:rowOff>
        </xdr:from>
        <xdr:to>
          <xdr:col>0</xdr:col>
          <xdr:colOff>257175</xdr:colOff>
          <xdr:row>348</xdr:row>
          <xdr:rowOff>0</xdr:rowOff>
        </xdr:to>
        <xdr:sp macro="" textlink="">
          <xdr:nvSpPr>
            <xdr:cNvPr id="5467" name="Control 347" hidden="1">
              <a:extLst>
                <a:ext uri="{63B3BB69-23CF-44E3-9099-C40C66FF867C}">
                  <a14:compatExt spid="_x0000_s5467"/>
                </a:ext>
                <a:ext uri="{FF2B5EF4-FFF2-40B4-BE49-F238E27FC236}">
                  <a16:creationId xmlns:a16="http://schemas.microsoft.com/office/drawing/2014/main" xmlns="" id="{00000000-0008-0000-0000-00005B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348</xdr:row>
          <xdr:rowOff>0</xdr:rowOff>
        </xdr:from>
        <xdr:to>
          <xdr:col>0</xdr:col>
          <xdr:colOff>257175</xdr:colOff>
          <xdr:row>349</xdr:row>
          <xdr:rowOff>0</xdr:rowOff>
        </xdr:to>
        <xdr:sp macro="" textlink="">
          <xdr:nvSpPr>
            <xdr:cNvPr id="5468" name="Control 348" hidden="1">
              <a:extLst>
                <a:ext uri="{63B3BB69-23CF-44E3-9099-C40C66FF867C}">
                  <a14:compatExt spid="_x0000_s5468"/>
                </a:ext>
                <a:ext uri="{FF2B5EF4-FFF2-40B4-BE49-F238E27FC236}">
                  <a16:creationId xmlns:a16="http://schemas.microsoft.com/office/drawing/2014/main" xmlns="" id="{00000000-0008-0000-0000-00005C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349</xdr:row>
          <xdr:rowOff>0</xdr:rowOff>
        </xdr:from>
        <xdr:to>
          <xdr:col>0</xdr:col>
          <xdr:colOff>257175</xdr:colOff>
          <xdr:row>350</xdr:row>
          <xdr:rowOff>0</xdr:rowOff>
        </xdr:to>
        <xdr:sp macro="" textlink="">
          <xdr:nvSpPr>
            <xdr:cNvPr id="5469" name="Control 349" hidden="1">
              <a:extLst>
                <a:ext uri="{63B3BB69-23CF-44E3-9099-C40C66FF867C}">
                  <a14:compatExt spid="_x0000_s5469"/>
                </a:ext>
                <a:ext uri="{FF2B5EF4-FFF2-40B4-BE49-F238E27FC236}">
                  <a16:creationId xmlns:a16="http://schemas.microsoft.com/office/drawing/2014/main" xmlns="" id="{00000000-0008-0000-0000-00005D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350</xdr:row>
          <xdr:rowOff>0</xdr:rowOff>
        </xdr:from>
        <xdr:to>
          <xdr:col>0</xdr:col>
          <xdr:colOff>257175</xdr:colOff>
          <xdr:row>351</xdr:row>
          <xdr:rowOff>0</xdr:rowOff>
        </xdr:to>
        <xdr:sp macro="" textlink="">
          <xdr:nvSpPr>
            <xdr:cNvPr id="5470" name="Control 350" hidden="1">
              <a:extLst>
                <a:ext uri="{63B3BB69-23CF-44E3-9099-C40C66FF867C}">
                  <a14:compatExt spid="_x0000_s5470"/>
                </a:ext>
                <a:ext uri="{FF2B5EF4-FFF2-40B4-BE49-F238E27FC236}">
                  <a16:creationId xmlns:a16="http://schemas.microsoft.com/office/drawing/2014/main" xmlns="" id="{00000000-0008-0000-0000-00005E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351</xdr:row>
          <xdr:rowOff>0</xdr:rowOff>
        </xdr:from>
        <xdr:to>
          <xdr:col>0</xdr:col>
          <xdr:colOff>257175</xdr:colOff>
          <xdr:row>352</xdr:row>
          <xdr:rowOff>0</xdr:rowOff>
        </xdr:to>
        <xdr:sp macro="" textlink="">
          <xdr:nvSpPr>
            <xdr:cNvPr id="5471" name="Control 351" hidden="1">
              <a:extLst>
                <a:ext uri="{63B3BB69-23CF-44E3-9099-C40C66FF867C}">
                  <a14:compatExt spid="_x0000_s5471"/>
                </a:ext>
                <a:ext uri="{FF2B5EF4-FFF2-40B4-BE49-F238E27FC236}">
                  <a16:creationId xmlns:a16="http://schemas.microsoft.com/office/drawing/2014/main" xmlns="" id="{00000000-0008-0000-0000-00005F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352</xdr:row>
          <xdr:rowOff>0</xdr:rowOff>
        </xdr:from>
        <xdr:to>
          <xdr:col>0</xdr:col>
          <xdr:colOff>257175</xdr:colOff>
          <xdr:row>353</xdr:row>
          <xdr:rowOff>0</xdr:rowOff>
        </xdr:to>
        <xdr:sp macro="" textlink="">
          <xdr:nvSpPr>
            <xdr:cNvPr id="5472" name="Control 352" hidden="1">
              <a:extLst>
                <a:ext uri="{63B3BB69-23CF-44E3-9099-C40C66FF867C}">
                  <a14:compatExt spid="_x0000_s5472"/>
                </a:ext>
                <a:ext uri="{FF2B5EF4-FFF2-40B4-BE49-F238E27FC236}">
                  <a16:creationId xmlns:a16="http://schemas.microsoft.com/office/drawing/2014/main" xmlns="" id="{00000000-0008-0000-0000-000060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353</xdr:row>
          <xdr:rowOff>0</xdr:rowOff>
        </xdr:from>
        <xdr:to>
          <xdr:col>0</xdr:col>
          <xdr:colOff>257175</xdr:colOff>
          <xdr:row>354</xdr:row>
          <xdr:rowOff>0</xdr:rowOff>
        </xdr:to>
        <xdr:sp macro="" textlink="">
          <xdr:nvSpPr>
            <xdr:cNvPr id="5473" name="Control 353" hidden="1">
              <a:extLst>
                <a:ext uri="{63B3BB69-23CF-44E3-9099-C40C66FF867C}">
                  <a14:compatExt spid="_x0000_s5473"/>
                </a:ext>
                <a:ext uri="{FF2B5EF4-FFF2-40B4-BE49-F238E27FC236}">
                  <a16:creationId xmlns:a16="http://schemas.microsoft.com/office/drawing/2014/main" xmlns="" id="{00000000-0008-0000-0000-000061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354</xdr:row>
          <xdr:rowOff>0</xdr:rowOff>
        </xdr:from>
        <xdr:to>
          <xdr:col>0</xdr:col>
          <xdr:colOff>257175</xdr:colOff>
          <xdr:row>355</xdr:row>
          <xdr:rowOff>0</xdr:rowOff>
        </xdr:to>
        <xdr:sp macro="" textlink="">
          <xdr:nvSpPr>
            <xdr:cNvPr id="5474" name="Control 354" hidden="1">
              <a:extLst>
                <a:ext uri="{63B3BB69-23CF-44E3-9099-C40C66FF867C}">
                  <a14:compatExt spid="_x0000_s5474"/>
                </a:ext>
                <a:ext uri="{FF2B5EF4-FFF2-40B4-BE49-F238E27FC236}">
                  <a16:creationId xmlns:a16="http://schemas.microsoft.com/office/drawing/2014/main" xmlns="" id="{00000000-0008-0000-0000-000062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355</xdr:row>
          <xdr:rowOff>0</xdr:rowOff>
        </xdr:from>
        <xdr:to>
          <xdr:col>0</xdr:col>
          <xdr:colOff>257175</xdr:colOff>
          <xdr:row>356</xdr:row>
          <xdr:rowOff>0</xdr:rowOff>
        </xdr:to>
        <xdr:sp macro="" textlink="">
          <xdr:nvSpPr>
            <xdr:cNvPr id="5475" name="Control 355" hidden="1">
              <a:extLst>
                <a:ext uri="{63B3BB69-23CF-44E3-9099-C40C66FF867C}">
                  <a14:compatExt spid="_x0000_s5475"/>
                </a:ext>
                <a:ext uri="{FF2B5EF4-FFF2-40B4-BE49-F238E27FC236}">
                  <a16:creationId xmlns:a16="http://schemas.microsoft.com/office/drawing/2014/main" xmlns="" id="{00000000-0008-0000-0000-000063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356</xdr:row>
          <xdr:rowOff>0</xdr:rowOff>
        </xdr:from>
        <xdr:to>
          <xdr:col>0</xdr:col>
          <xdr:colOff>257175</xdr:colOff>
          <xdr:row>357</xdr:row>
          <xdr:rowOff>0</xdr:rowOff>
        </xdr:to>
        <xdr:sp macro="" textlink="">
          <xdr:nvSpPr>
            <xdr:cNvPr id="5476" name="Control 356" hidden="1">
              <a:extLst>
                <a:ext uri="{63B3BB69-23CF-44E3-9099-C40C66FF867C}">
                  <a14:compatExt spid="_x0000_s5476"/>
                </a:ext>
                <a:ext uri="{FF2B5EF4-FFF2-40B4-BE49-F238E27FC236}">
                  <a16:creationId xmlns:a16="http://schemas.microsoft.com/office/drawing/2014/main" xmlns="" id="{00000000-0008-0000-0000-000064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357</xdr:row>
          <xdr:rowOff>0</xdr:rowOff>
        </xdr:from>
        <xdr:to>
          <xdr:col>0</xdr:col>
          <xdr:colOff>257175</xdr:colOff>
          <xdr:row>358</xdr:row>
          <xdr:rowOff>0</xdr:rowOff>
        </xdr:to>
        <xdr:sp macro="" textlink="">
          <xdr:nvSpPr>
            <xdr:cNvPr id="5477" name="Control 357" hidden="1">
              <a:extLst>
                <a:ext uri="{63B3BB69-23CF-44E3-9099-C40C66FF867C}">
                  <a14:compatExt spid="_x0000_s5477"/>
                </a:ext>
                <a:ext uri="{FF2B5EF4-FFF2-40B4-BE49-F238E27FC236}">
                  <a16:creationId xmlns:a16="http://schemas.microsoft.com/office/drawing/2014/main" xmlns="" id="{00000000-0008-0000-0000-000065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358</xdr:row>
          <xdr:rowOff>0</xdr:rowOff>
        </xdr:from>
        <xdr:to>
          <xdr:col>0</xdr:col>
          <xdr:colOff>257175</xdr:colOff>
          <xdr:row>359</xdr:row>
          <xdr:rowOff>0</xdr:rowOff>
        </xdr:to>
        <xdr:sp macro="" textlink="">
          <xdr:nvSpPr>
            <xdr:cNvPr id="5478" name="Control 358" hidden="1">
              <a:extLst>
                <a:ext uri="{63B3BB69-23CF-44E3-9099-C40C66FF867C}">
                  <a14:compatExt spid="_x0000_s5478"/>
                </a:ext>
                <a:ext uri="{FF2B5EF4-FFF2-40B4-BE49-F238E27FC236}">
                  <a16:creationId xmlns:a16="http://schemas.microsoft.com/office/drawing/2014/main" xmlns="" id="{00000000-0008-0000-0000-000066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359</xdr:row>
          <xdr:rowOff>0</xdr:rowOff>
        </xdr:from>
        <xdr:to>
          <xdr:col>0</xdr:col>
          <xdr:colOff>257175</xdr:colOff>
          <xdr:row>360</xdr:row>
          <xdr:rowOff>0</xdr:rowOff>
        </xdr:to>
        <xdr:sp macro="" textlink="">
          <xdr:nvSpPr>
            <xdr:cNvPr id="5479" name="Control 359" hidden="1">
              <a:extLst>
                <a:ext uri="{63B3BB69-23CF-44E3-9099-C40C66FF867C}">
                  <a14:compatExt spid="_x0000_s5479"/>
                </a:ext>
                <a:ext uri="{FF2B5EF4-FFF2-40B4-BE49-F238E27FC236}">
                  <a16:creationId xmlns:a16="http://schemas.microsoft.com/office/drawing/2014/main" xmlns="" id="{00000000-0008-0000-0000-000067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360</xdr:row>
          <xdr:rowOff>0</xdr:rowOff>
        </xdr:from>
        <xdr:to>
          <xdr:col>0</xdr:col>
          <xdr:colOff>257175</xdr:colOff>
          <xdr:row>361</xdr:row>
          <xdr:rowOff>0</xdr:rowOff>
        </xdr:to>
        <xdr:sp macro="" textlink="">
          <xdr:nvSpPr>
            <xdr:cNvPr id="5480" name="Control 360" hidden="1">
              <a:extLst>
                <a:ext uri="{63B3BB69-23CF-44E3-9099-C40C66FF867C}">
                  <a14:compatExt spid="_x0000_s5480"/>
                </a:ext>
                <a:ext uri="{FF2B5EF4-FFF2-40B4-BE49-F238E27FC236}">
                  <a16:creationId xmlns:a16="http://schemas.microsoft.com/office/drawing/2014/main" xmlns="" id="{00000000-0008-0000-0000-000068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361</xdr:row>
          <xdr:rowOff>0</xdr:rowOff>
        </xdr:from>
        <xdr:to>
          <xdr:col>0</xdr:col>
          <xdr:colOff>257175</xdr:colOff>
          <xdr:row>362</xdr:row>
          <xdr:rowOff>0</xdr:rowOff>
        </xdr:to>
        <xdr:sp macro="" textlink="">
          <xdr:nvSpPr>
            <xdr:cNvPr id="5481" name="Control 361" hidden="1">
              <a:extLst>
                <a:ext uri="{63B3BB69-23CF-44E3-9099-C40C66FF867C}">
                  <a14:compatExt spid="_x0000_s5481"/>
                </a:ext>
                <a:ext uri="{FF2B5EF4-FFF2-40B4-BE49-F238E27FC236}">
                  <a16:creationId xmlns:a16="http://schemas.microsoft.com/office/drawing/2014/main" xmlns="" id="{00000000-0008-0000-0000-000069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362</xdr:row>
          <xdr:rowOff>0</xdr:rowOff>
        </xdr:from>
        <xdr:to>
          <xdr:col>0</xdr:col>
          <xdr:colOff>257175</xdr:colOff>
          <xdr:row>363</xdr:row>
          <xdr:rowOff>0</xdr:rowOff>
        </xdr:to>
        <xdr:sp macro="" textlink="">
          <xdr:nvSpPr>
            <xdr:cNvPr id="5482" name="Control 362" hidden="1">
              <a:extLst>
                <a:ext uri="{63B3BB69-23CF-44E3-9099-C40C66FF867C}">
                  <a14:compatExt spid="_x0000_s5482"/>
                </a:ext>
                <a:ext uri="{FF2B5EF4-FFF2-40B4-BE49-F238E27FC236}">
                  <a16:creationId xmlns:a16="http://schemas.microsoft.com/office/drawing/2014/main" xmlns="" id="{00000000-0008-0000-0000-00006A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363</xdr:row>
          <xdr:rowOff>0</xdr:rowOff>
        </xdr:from>
        <xdr:to>
          <xdr:col>0</xdr:col>
          <xdr:colOff>257175</xdr:colOff>
          <xdr:row>364</xdr:row>
          <xdr:rowOff>0</xdr:rowOff>
        </xdr:to>
        <xdr:sp macro="" textlink="">
          <xdr:nvSpPr>
            <xdr:cNvPr id="5483" name="Control 363" hidden="1">
              <a:extLst>
                <a:ext uri="{63B3BB69-23CF-44E3-9099-C40C66FF867C}">
                  <a14:compatExt spid="_x0000_s5483"/>
                </a:ext>
                <a:ext uri="{FF2B5EF4-FFF2-40B4-BE49-F238E27FC236}">
                  <a16:creationId xmlns:a16="http://schemas.microsoft.com/office/drawing/2014/main" xmlns="" id="{00000000-0008-0000-0000-00006B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364</xdr:row>
          <xdr:rowOff>0</xdr:rowOff>
        </xdr:from>
        <xdr:to>
          <xdr:col>0</xdr:col>
          <xdr:colOff>257175</xdr:colOff>
          <xdr:row>365</xdr:row>
          <xdr:rowOff>0</xdr:rowOff>
        </xdr:to>
        <xdr:sp macro="" textlink="">
          <xdr:nvSpPr>
            <xdr:cNvPr id="5484" name="Control 364" hidden="1">
              <a:extLst>
                <a:ext uri="{63B3BB69-23CF-44E3-9099-C40C66FF867C}">
                  <a14:compatExt spid="_x0000_s5484"/>
                </a:ext>
                <a:ext uri="{FF2B5EF4-FFF2-40B4-BE49-F238E27FC236}">
                  <a16:creationId xmlns:a16="http://schemas.microsoft.com/office/drawing/2014/main" xmlns="" id="{00000000-0008-0000-0000-00006C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365</xdr:row>
          <xdr:rowOff>0</xdr:rowOff>
        </xdr:from>
        <xdr:to>
          <xdr:col>0</xdr:col>
          <xdr:colOff>257175</xdr:colOff>
          <xdr:row>366</xdr:row>
          <xdr:rowOff>0</xdr:rowOff>
        </xdr:to>
        <xdr:sp macro="" textlink="">
          <xdr:nvSpPr>
            <xdr:cNvPr id="5485" name="Control 365" hidden="1">
              <a:extLst>
                <a:ext uri="{63B3BB69-23CF-44E3-9099-C40C66FF867C}">
                  <a14:compatExt spid="_x0000_s5485"/>
                </a:ext>
                <a:ext uri="{FF2B5EF4-FFF2-40B4-BE49-F238E27FC236}">
                  <a16:creationId xmlns:a16="http://schemas.microsoft.com/office/drawing/2014/main" xmlns="" id="{00000000-0008-0000-0000-00006D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366</xdr:row>
          <xdr:rowOff>0</xdr:rowOff>
        </xdr:from>
        <xdr:to>
          <xdr:col>0</xdr:col>
          <xdr:colOff>257175</xdr:colOff>
          <xdr:row>367</xdr:row>
          <xdr:rowOff>0</xdr:rowOff>
        </xdr:to>
        <xdr:sp macro="" textlink="">
          <xdr:nvSpPr>
            <xdr:cNvPr id="5486" name="Control 366" hidden="1">
              <a:extLst>
                <a:ext uri="{63B3BB69-23CF-44E3-9099-C40C66FF867C}">
                  <a14:compatExt spid="_x0000_s5486"/>
                </a:ext>
                <a:ext uri="{FF2B5EF4-FFF2-40B4-BE49-F238E27FC236}">
                  <a16:creationId xmlns:a16="http://schemas.microsoft.com/office/drawing/2014/main" xmlns="" id="{00000000-0008-0000-0000-00006E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367</xdr:row>
          <xdr:rowOff>0</xdr:rowOff>
        </xdr:from>
        <xdr:to>
          <xdr:col>0</xdr:col>
          <xdr:colOff>257175</xdr:colOff>
          <xdr:row>368</xdr:row>
          <xdr:rowOff>0</xdr:rowOff>
        </xdr:to>
        <xdr:sp macro="" textlink="">
          <xdr:nvSpPr>
            <xdr:cNvPr id="5487" name="Control 367" hidden="1">
              <a:extLst>
                <a:ext uri="{63B3BB69-23CF-44E3-9099-C40C66FF867C}">
                  <a14:compatExt spid="_x0000_s5487"/>
                </a:ext>
                <a:ext uri="{FF2B5EF4-FFF2-40B4-BE49-F238E27FC236}">
                  <a16:creationId xmlns:a16="http://schemas.microsoft.com/office/drawing/2014/main" xmlns="" id="{00000000-0008-0000-0000-00006F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368</xdr:row>
          <xdr:rowOff>0</xdr:rowOff>
        </xdr:from>
        <xdr:to>
          <xdr:col>0</xdr:col>
          <xdr:colOff>257175</xdr:colOff>
          <xdr:row>369</xdr:row>
          <xdr:rowOff>0</xdr:rowOff>
        </xdr:to>
        <xdr:sp macro="" textlink="">
          <xdr:nvSpPr>
            <xdr:cNvPr id="5488" name="Control 368" hidden="1">
              <a:extLst>
                <a:ext uri="{63B3BB69-23CF-44E3-9099-C40C66FF867C}">
                  <a14:compatExt spid="_x0000_s5488"/>
                </a:ext>
                <a:ext uri="{FF2B5EF4-FFF2-40B4-BE49-F238E27FC236}">
                  <a16:creationId xmlns:a16="http://schemas.microsoft.com/office/drawing/2014/main" xmlns="" id="{00000000-0008-0000-0000-000070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369</xdr:row>
          <xdr:rowOff>0</xdr:rowOff>
        </xdr:from>
        <xdr:to>
          <xdr:col>0</xdr:col>
          <xdr:colOff>257175</xdr:colOff>
          <xdr:row>370</xdr:row>
          <xdr:rowOff>0</xdr:rowOff>
        </xdr:to>
        <xdr:sp macro="" textlink="">
          <xdr:nvSpPr>
            <xdr:cNvPr id="5489" name="Control 369" hidden="1">
              <a:extLst>
                <a:ext uri="{63B3BB69-23CF-44E3-9099-C40C66FF867C}">
                  <a14:compatExt spid="_x0000_s5489"/>
                </a:ext>
                <a:ext uri="{FF2B5EF4-FFF2-40B4-BE49-F238E27FC236}">
                  <a16:creationId xmlns:a16="http://schemas.microsoft.com/office/drawing/2014/main" xmlns="" id="{00000000-0008-0000-0000-000071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370</xdr:row>
          <xdr:rowOff>0</xdr:rowOff>
        </xdr:from>
        <xdr:to>
          <xdr:col>0</xdr:col>
          <xdr:colOff>257175</xdr:colOff>
          <xdr:row>371</xdr:row>
          <xdr:rowOff>0</xdr:rowOff>
        </xdr:to>
        <xdr:sp macro="" textlink="">
          <xdr:nvSpPr>
            <xdr:cNvPr id="5490" name="Control 370" hidden="1">
              <a:extLst>
                <a:ext uri="{63B3BB69-23CF-44E3-9099-C40C66FF867C}">
                  <a14:compatExt spid="_x0000_s5490"/>
                </a:ext>
                <a:ext uri="{FF2B5EF4-FFF2-40B4-BE49-F238E27FC236}">
                  <a16:creationId xmlns:a16="http://schemas.microsoft.com/office/drawing/2014/main" xmlns="" id="{00000000-0008-0000-0000-000072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371</xdr:row>
          <xdr:rowOff>0</xdr:rowOff>
        </xdr:from>
        <xdr:to>
          <xdr:col>0</xdr:col>
          <xdr:colOff>257175</xdr:colOff>
          <xdr:row>372</xdr:row>
          <xdr:rowOff>0</xdr:rowOff>
        </xdr:to>
        <xdr:sp macro="" textlink="">
          <xdr:nvSpPr>
            <xdr:cNvPr id="5491" name="Control 371" hidden="1">
              <a:extLst>
                <a:ext uri="{63B3BB69-23CF-44E3-9099-C40C66FF867C}">
                  <a14:compatExt spid="_x0000_s5491"/>
                </a:ext>
                <a:ext uri="{FF2B5EF4-FFF2-40B4-BE49-F238E27FC236}">
                  <a16:creationId xmlns:a16="http://schemas.microsoft.com/office/drawing/2014/main" xmlns="" id="{00000000-0008-0000-0000-000073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372</xdr:row>
          <xdr:rowOff>0</xdr:rowOff>
        </xdr:from>
        <xdr:to>
          <xdr:col>0</xdr:col>
          <xdr:colOff>257175</xdr:colOff>
          <xdr:row>373</xdr:row>
          <xdr:rowOff>0</xdr:rowOff>
        </xdr:to>
        <xdr:sp macro="" textlink="">
          <xdr:nvSpPr>
            <xdr:cNvPr id="5492" name="Control 372" hidden="1">
              <a:extLst>
                <a:ext uri="{63B3BB69-23CF-44E3-9099-C40C66FF867C}">
                  <a14:compatExt spid="_x0000_s5492"/>
                </a:ext>
                <a:ext uri="{FF2B5EF4-FFF2-40B4-BE49-F238E27FC236}">
                  <a16:creationId xmlns:a16="http://schemas.microsoft.com/office/drawing/2014/main" xmlns="" id="{00000000-0008-0000-0000-000074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373</xdr:row>
          <xdr:rowOff>0</xdr:rowOff>
        </xdr:from>
        <xdr:to>
          <xdr:col>0</xdr:col>
          <xdr:colOff>257175</xdr:colOff>
          <xdr:row>374</xdr:row>
          <xdr:rowOff>0</xdr:rowOff>
        </xdr:to>
        <xdr:sp macro="" textlink="">
          <xdr:nvSpPr>
            <xdr:cNvPr id="5493" name="Control 373" hidden="1">
              <a:extLst>
                <a:ext uri="{63B3BB69-23CF-44E3-9099-C40C66FF867C}">
                  <a14:compatExt spid="_x0000_s5493"/>
                </a:ext>
                <a:ext uri="{FF2B5EF4-FFF2-40B4-BE49-F238E27FC236}">
                  <a16:creationId xmlns:a16="http://schemas.microsoft.com/office/drawing/2014/main" xmlns="" id="{00000000-0008-0000-0000-000075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374</xdr:row>
          <xdr:rowOff>0</xdr:rowOff>
        </xdr:from>
        <xdr:to>
          <xdr:col>0</xdr:col>
          <xdr:colOff>257175</xdr:colOff>
          <xdr:row>375</xdr:row>
          <xdr:rowOff>0</xdr:rowOff>
        </xdr:to>
        <xdr:sp macro="" textlink="">
          <xdr:nvSpPr>
            <xdr:cNvPr id="5494" name="Control 374" hidden="1">
              <a:extLst>
                <a:ext uri="{63B3BB69-23CF-44E3-9099-C40C66FF867C}">
                  <a14:compatExt spid="_x0000_s5494"/>
                </a:ext>
                <a:ext uri="{FF2B5EF4-FFF2-40B4-BE49-F238E27FC236}">
                  <a16:creationId xmlns:a16="http://schemas.microsoft.com/office/drawing/2014/main" xmlns="" id="{00000000-0008-0000-0000-000076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375</xdr:row>
          <xdr:rowOff>0</xdr:rowOff>
        </xdr:from>
        <xdr:to>
          <xdr:col>0</xdr:col>
          <xdr:colOff>257175</xdr:colOff>
          <xdr:row>376</xdr:row>
          <xdr:rowOff>0</xdr:rowOff>
        </xdr:to>
        <xdr:sp macro="" textlink="">
          <xdr:nvSpPr>
            <xdr:cNvPr id="5495" name="Control 375" hidden="1">
              <a:extLst>
                <a:ext uri="{63B3BB69-23CF-44E3-9099-C40C66FF867C}">
                  <a14:compatExt spid="_x0000_s5495"/>
                </a:ext>
                <a:ext uri="{FF2B5EF4-FFF2-40B4-BE49-F238E27FC236}">
                  <a16:creationId xmlns:a16="http://schemas.microsoft.com/office/drawing/2014/main" xmlns="" id="{00000000-0008-0000-0000-000077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376</xdr:row>
          <xdr:rowOff>0</xdr:rowOff>
        </xdr:from>
        <xdr:to>
          <xdr:col>0</xdr:col>
          <xdr:colOff>257175</xdr:colOff>
          <xdr:row>377</xdr:row>
          <xdr:rowOff>0</xdr:rowOff>
        </xdr:to>
        <xdr:sp macro="" textlink="">
          <xdr:nvSpPr>
            <xdr:cNvPr id="5496" name="Control 376" hidden="1">
              <a:extLst>
                <a:ext uri="{63B3BB69-23CF-44E3-9099-C40C66FF867C}">
                  <a14:compatExt spid="_x0000_s5496"/>
                </a:ext>
                <a:ext uri="{FF2B5EF4-FFF2-40B4-BE49-F238E27FC236}">
                  <a16:creationId xmlns:a16="http://schemas.microsoft.com/office/drawing/2014/main" xmlns="" id="{00000000-0008-0000-0000-000078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377</xdr:row>
          <xdr:rowOff>0</xdr:rowOff>
        </xdr:from>
        <xdr:to>
          <xdr:col>0</xdr:col>
          <xdr:colOff>257175</xdr:colOff>
          <xdr:row>378</xdr:row>
          <xdr:rowOff>0</xdr:rowOff>
        </xdr:to>
        <xdr:sp macro="" textlink="">
          <xdr:nvSpPr>
            <xdr:cNvPr id="5497" name="Control 377" hidden="1">
              <a:extLst>
                <a:ext uri="{63B3BB69-23CF-44E3-9099-C40C66FF867C}">
                  <a14:compatExt spid="_x0000_s5497"/>
                </a:ext>
                <a:ext uri="{FF2B5EF4-FFF2-40B4-BE49-F238E27FC236}">
                  <a16:creationId xmlns:a16="http://schemas.microsoft.com/office/drawing/2014/main" xmlns="" id="{00000000-0008-0000-0000-000079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378</xdr:row>
          <xdr:rowOff>0</xdr:rowOff>
        </xdr:from>
        <xdr:to>
          <xdr:col>0</xdr:col>
          <xdr:colOff>257175</xdr:colOff>
          <xdr:row>379</xdr:row>
          <xdr:rowOff>0</xdr:rowOff>
        </xdr:to>
        <xdr:sp macro="" textlink="">
          <xdr:nvSpPr>
            <xdr:cNvPr id="5498" name="Control 378" hidden="1">
              <a:extLst>
                <a:ext uri="{63B3BB69-23CF-44E3-9099-C40C66FF867C}">
                  <a14:compatExt spid="_x0000_s5498"/>
                </a:ext>
                <a:ext uri="{FF2B5EF4-FFF2-40B4-BE49-F238E27FC236}">
                  <a16:creationId xmlns:a16="http://schemas.microsoft.com/office/drawing/2014/main" xmlns="" id="{00000000-0008-0000-0000-00007A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379</xdr:row>
          <xdr:rowOff>0</xdr:rowOff>
        </xdr:from>
        <xdr:to>
          <xdr:col>0</xdr:col>
          <xdr:colOff>257175</xdr:colOff>
          <xdr:row>380</xdr:row>
          <xdr:rowOff>0</xdr:rowOff>
        </xdr:to>
        <xdr:sp macro="" textlink="">
          <xdr:nvSpPr>
            <xdr:cNvPr id="5499" name="Control 379" hidden="1">
              <a:extLst>
                <a:ext uri="{63B3BB69-23CF-44E3-9099-C40C66FF867C}">
                  <a14:compatExt spid="_x0000_s5499"/>
                </a:ext>
                <a:ext uri="{FF2B5EF4-FFF2-40B4-BE49-F238E27FC236}">
                  <a16:creationId xmlns:a16="http://schemas.microsoft.com/office/drawing/2014/main" xmlns="" id="{00000000-0008-0000-0000-00007B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380</xdr:row>
          <xdr:rowOff>0</xdr:rowOff>
        </xdr:from>
        <xdr:to>
          <xdr:col>0</xdr:col>
          <xdr:colOff>257175</xdr:colOff>
          <xdr:row>381</xdr:row>
          <xdr:rowOff>0</xdr:rowOff>
        </xdr:to>
        <xdr:sp macro="" textlink="">
          <xdr:nvSpPr>
            <xdr:cNvPr id="5500" name="Control 380" hidden="1">
              <a:extLst>
                <a:ext uri="{63B3BB69-23CF-44E3-9099-C40C66FF867C}">
                  <a14:compatExt spid="_x0000_s5500"/>
                </a:ext>
                <a:ext uri="{FF2B5EF4-FFF2-40B4-BE49-F238E27FC236}">
                  <a16:creationId xmlns:a16="http://schemas.microsoft.com/office/drawing/2014/main" xmlns="" id="{00000000-0008-0000-0000-00007C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381</xdr:row>
          <xdr:rowOff>0</xdr:rowOff>
        </xdr:from>
        <xdr:to>
          <xdr:col>0</xdr:col>
          <xdr:colOff>257175</xdr:colOff>
          <xdr:row>382</xdr:row>
          <xdr:rowOff>0</xdr:rowOff>
        </xdr:to>
        <xdr:sp macro="" textlink="">
          <xdr:nvSpPr>
            <xdr:cNvPr id="5501" name="Control 381" hidden="1">
              <a:extLst>
                <a:ext uri="{63B3BB69-23CF-44E3-9099-C40C66FF867C}">
                  <a14:compatExt spid="_x0000_s5501"/>
                </a:ext>
                <a:ext uri="{FF2B5EF4-FFF2-40B4-BE49-F238E27FC236}">
                  <a16:creationId xmlns:a16="http://schemas.microsoft.com/office/drawing/2014/main" xmlns="" id="{00000000-0008-0000-0000-00007D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382</xdr:row>
          <xdr:rowOff>0</xdr:rowOff>
        </xdr:from>
        <xdr:to>
          <xdr:col>0</xdr:col>
          <xdr:colOff>257175</xdr:colOff>
          <xdr:row>383</xdr:row>
          <xdr:rowOff>0</xdr:rowOff>
        </xdr:to>
        <xdr:sp macro="" textlink="">
          <xdr:nvSpPr>
            <xdr:cNvPr id="5502" name="Control 382" hidden="1">
              <a:extLst>
                <a:ext uri="{63B3BB69-23CF-44E3-9099-C40C66FF867C}">
                  <a14:compatExt spid="_x0000_s5502"/>
                </a:ext>
                <a:ext uri="{FF2B5EF4-FFF2-40B4-BE49-F238E27FC236}">
                  <a16:creationId xmlns:a16="http://schemas.microsoft.com/office/drawing/2014/main" xmlns="" id="{00000000-0008-0000-0000-00007E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383</xdr:row>
          <xdr:rowOff>0</xdr:rowOff>
        </xdr:from>
        <xdr:to>
          <xdr:col>0</xdr:col>
          <xdr:colOff>257175</xdr:colOff>
          <xdr:row>384</xdr:row>
          <xdr:rowOff>0</xdr:rowOff>
        </xdr:to>
        <xdr:sp macro="" textlink="">
          <xdr:nvSpPr>
            <xdr:cNvPr id="5503" name="Control 383" hidden="1">
              <a:extLst>
                <a:ext uri="{63B3BB69-23CF-44E3-9099-C40C66FF867C}">
                  <a14:compatExt spid="_x0000_s5503"/>
                </a:ext>
                <a:ext uri="{FF2B5EF4-FFF2-40B4-BE49-F238E27FC236}">
                  <a16:creationId xmlns:a16="http://schemas.microsoft.com/office/drawing/2014/main" xmlns="" id="{00000000-0008-0000-0000-00007F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384</xdr:row>
          <xdr:rowOff>0</xdr:rowOff>
        </xdr:from>
        <xdr:to>
          <xdr:col>0</xdr:col>
          <xdr:colOff>257175</xdr:colOff>
          <xdr:row>385</xdr:row>
          <xdr:rowOff>0</xdr:rowOff>
        </xdr:to>
        <xdr:sp macro="" textlink="">
          <xdr:nvSpPr>
            <xdr:cNvPr id="5504" name="Control 384" hidden="1">
              <a:extLst>
                <a:ext uri="{63B3BB69-23CF-44E3-9099-C40C66FF867C}">
                  <a14:compatExt spid="_x0000_s5504"/>
                </a:ext>
                <a:ext uri="{FF2B5EF4-FFF2-40B4-BE49-F238E27FC236}">
                  <a16:creationId xmlns:a16="http://schemas.microsoft.com/office/drawing/2014/main" xmlns="" id="{00000000-0008-0000-0000-000080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385</xdr:row>
          <xdr:rowOff>0</xdr:rowOff>
        </xdr:from>
        <xdr:to>
          <xdr:col>0</xdr:col>
          <xdr:colOff>257175</xdr:colOff>
          <xdr:row>386</xdr:row>
          <xdr:rowOff>0</xdr:rowOff>
        </xdr:to>
        <xdr:sp macro="" textlink="">
          <xdr:nvSpPr>
            <xdr:cNvPr id="5505" name="Control 385" hidden="1">
              <a:extLst>
                <a:ext uri="{63B3BB69-23CF-44E3-9099-C40C66FF867C}">
                  <a14:compatExt spid="_x0000_s5505"/>
                </a:ext>
                <a:ext uri="{FF2B5EF4-FFF2-40B4-BE49-F238E27FC236}">
                  <a16:creationId xmlns:a16="http://schemas.microsoft.com/office/drawing/2014/main" xmlns="" id="{00000000-0008-0000-0000-000081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386</xdr:row>
          <xdr:rowOff>0</xdr:rowOff>
        </xdr:from>
        <xdr:to>
          <xdr:col>0</xdr:col>
          <xdr:colOff>257175</xdr:colOff>
          <xdr:row>387</xdr:row>
          <xdr:rowOff>0</xdr:rowOff>
        </xdr:to>
        <xdr:sp macro="" textlink="">
          <xdr:nvSpPr>
            <xdr:cNvPr id="5506" name="Control 386" hidden="1">
              <a:extLst>
                <a:ext uri="{63B3BB69-23CF-44E3-9099-C40C66FF867C}">
                  <a14:compatExt spid="_x0000_s5506"/>
                </a:ext>
                <a:ext uri="{FF2B5EF4-FFF2-40B4-BE49-F238E27FC236}">
                  <a16:creationId xmlns:a16="http://schemas.microsoft.com/office/drawing/2014/main" xmlns="" id="{00000000-0008-0000-0000-000082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387</xdr:row>
          <xdr:rowOff>0</xdr:rowOff>
        </xdr:from>
        <xdr:to>
          <xdr:col>0</xdr:col>
          <xdr:colOff>257175</xdr:colOff>
          <xdr:row>388</xdr:row>
          <xdr:rowOff>0</xdr:rowOff>
        </xdr:to>
        <xdr:sp macro="" textlink="">
          <xdr:nvSpPr>
            <xdr:cNvPr id="5507" name="Control 387" hidden="1">
              <a:extLst>
                <a:ext uri="{63B3BB69-23CF-44E3-9099-C40C66FF867C}">
                  <a14:compatExt spid="_x0000_s5507"/>
                </a:ext>
                <a:ext uri="{FF2B5EF4-FFF2-40B4-BE49-F238E27FC236}">
                  <a16:creationId xmlns:a16="http://schemas.microsoft.com/office/drawing/2014/main" xmlns="" id="{00000000-0008-0000-0000-000083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388</xdr:row>
          <xdr:rowOff>0</xdr:rowOff>
        </xdr:from>
        <xdr:to>
          <xdr:col>0</xdr:col>
          <xdr:colOff>257175</xdr:colOff>
          <xdr:row>389</xdr:row>
          <xdr:rowOff>0</xdr:rowOff>
        </xdr:to>
        <xdr:sp macro="" textlink="">
          <xdr:nvSpPr>
            <xdr:cNvPr id="5508" name="Control 388" hidden="1">
              <a:extLst>
                <a:ext uri="{63B3BB69-23CF-44E3-9099-C40C66FF867C}">
                  <a14:compatExt spid="_x0000_s5508"/>
                </a:ext>
                <a:ext uri="{FF2B5EF4-FFF2-40B4-BE49-F238E27FC236}">
                  <a16:creationId xmlns:a16="http://schemas.microsoft.com/office/drawing/2014/main" xmlns="" id="{00000000-0008-0000-0000-000084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389</xdr:row>
          <xdr:rowOff>0</xdr:rowOff>
        </xdr:from>
        <xdr:to>
          <xdr:col>0</xdr:col>
          <xdr:colOff>257175</xdr:colOff>
          <xdr:row>390</xdr:row>
          <xdr:rowOff>0</xdr:rowOff>
        </xdr:to>
        <xdr:sp macro="" textlink="">
          <xdr:nvSpPr>
            <xdr:cNvPr id="5509" name="Control 389" hidden="1">
              <a:extLst>
                <a:ext uri="{63B3BB69-23CF-44E3-9099-C40C66FF867C}">
                  <a14:compatExt spid="_x0000_s5509"/>
                </a:ext>
                <a:ext uri="{FF2B5EF4-FFF2-40B4-BE49-F238E27FC236}">
                  <a16:creationId xmlns:a16="http://schemas.microsoft.com/office/drawing/2014/main" xmlns="" id="{00000000-0008-0000-0000-000085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390</xdr:row>
          <xdr:rowOff>0</xdr:rowOff>
        </xdr:from>
        <xdr:to>
          <xdr:col>0</xdr:col>
          <xdr:colOff>257175</xdr:colOff>
          <xdr:row>391</xdr:row>
          <xdr:rowOff>0</xdr:rowOff>
        </xdr:to>
        <xdr:sp macro="" textlink="">
          <xdr:nvSpPr>
            <xdr:cNvPr id="5510" name="Control 390" hidden="1">
              <a:extLst>
                <a:ext uri="{63B3BB69-23CF-44E3-9099-C40C66FF867C}">
                  <a14:compatExt spid="_x0000_s5510"/>
                </a:ext>
                <a:ext uri="{FF2B5EF4-FFF2-40B4-BE49-F238E27FC236}">
                  <a16:creationId xmlns:a16="http://schemas.microsoft.com/office/drawing/2014/main" xmlns="" id="{00000000-0008-0000-0000-000086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391</xdr:row>
          <xdr:rowOff>0</xdr:rowOff>
        </xdr:from>
        <xdr:to>
          <xdr:col>0</xdr:col>
          <xdr:colOff>257175</xdr:colOff>
          <xdr:row>392</xdr:row>
          <xdr:rowOff>0</xdr:rowOff>
        </xdr:to>
        <xdr:sp macro="" textlink="">
          <xdr:nvSpPr>
            <xdr:cNvPr id="5511" name="Control 391" hidden="1">
              <a:extLst>
                <a:ext uri="{63B3BB69-23CF-44E3-9099-C40C66FF867C}">
                  <a14:compatExt spid="_x0000_s5511"/>
                </a:ext>
                <a:ext uri="{FF2B5EF4-FFF2-40B4-BE49-F238E27FC236}">
                  <a16:creationId xmlns:a16="http://schemas.microsoft.com/office/drawing/2014/main" xmlns="" id="{00000000-0008-0000-0000-000087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392</xdr:row>
          <xdr:rowOff>0</xdr:rowOff>
        </xdr:from>
        <xdr:to>
          <xdr:col>0</xdr:col>
          <xdr:colOff>257175</xdr:colOff>
          <xdr:row>393</xdr:row>
          <xdr:rowOff>0</xdr:rowOff>
        </xdr:to>
        <xdr:sp macro="" textlink="">
          <xdr:nvSpPr>
            <xdr:cNvPr id="5512" name="Control 392" hidden="1">
              <a:extLst>
                <a:ext uri="{63B3BB69-23CF-44E3-9099-C40C66FF867C}">
                  <a14:compatExt spid="_x0000_s5512"/>
                </a:ext>
                <a:ext uri="{FF2B5EF4-FFF2-40B4-BE49-F238E27FC236}">
                  <a16:creationId xmlns:a16="http://schemas.microsoft.com/office/drawing/2014/main" xmlns="" id="{00000000-0008-0000-0000-000088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393</xdr:row>
          <xdr:rowOff>0</xdr:rowOff>
        </xdr:from>
        <xdr:to>
          <xdr:col>0</xdr:col>
          <xdr:colOff>257175</xdr:colOff>
          <xdr:row>394</xdr:row>
          <xdr:rowOff>0</xdr:rowOff>
        </xdr:to>
        <xdr:sp macro="" textlink="">
          <xdr:nvSpPr>
            <xdr:cNvPr id="5513" name="Control 393" hidden="1">
              <a:extLst>
                <a:ext uri="{63B3BB69-23CF-44E3-9099-C40C66FF867C}">
                  <a14:compatExt spid="_x0000_s5513"/>
                </a:ext>
                <a:ext uri="{FF2B5EF4-FFF2-40B4-BE49-F238E27FC236}">
                  <a16:creationId xmlns:a16="http://schemas.microsoft.com/office/drawing/2014/main" xmlns="" id="{00000000-0008-0000-0000-000089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394</xdr:row>
          <xdr:rowOff>0</xdr:rowOff>
        </xdr:from>
        <xdr:to>
          <xdr:col>0</xdr:col>
          <xdr:colOff>257175</xdr:colOff>
          <xdr:row>395</xdr:row>
          <xdr:rowOff>0</xdr:rowOff>
        </xdr:to>
        <xdr:sp macro="" textlink="">
          <xdr:nvSpPr>
            <xdr:cNvPr id="5514" name="Control 394" hidden="1">
              <a:extLst>
                <a:ext uri="{63B3BB69-23CF-44E3-9099-C40C66FF867C}">
                  <a14:compatExt spid="_x0000_s5514"/>
                </a:ext>
                <a:ext uri="{FF2B5EF4-FFF2-40B4-BE49-F238E27FC236}">
                  <a16:creationId xmlns:a16="http://schemas.microsoft.com/office/drawing/2014/main" xmlns="" id="{00000000-0008-0000-0000-00008A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395</xdr:row>
          <xdr:rowOff>0</xdr:rowOff>
        </xdr:from>
        <xdr:to>
          <xdr:col>0</xdr:col>
          <xdr:colOff>257175</xdr:colOff>
          <xdr:row>396</xdr:row>
          <xdr:rowOff>0</xdr:rowOff>
        </xdr:to>
        <xdr:sp macro="" textlink="">
          <xdr:nvSpPr>
            <xdr:cNvPr id="5515" name="Control 395" hidden="1">
              <a:extLst>
                <a:ext uri="{63B3BB69-23CF-44E3-9099-C40C66FF867C}">
                  <a14:compatExt spid="_x0000_s5515"/>
                </a:ext>
                <a:ext uri="{FF2B5EF4-FFF2-40B4-BE49-F238E27FC236}">
                  <a16:creationId xmlns:a16="http://schemas.microsoft.com/office/drawing/2014/main" xmlns="" id="{00000000-0008-0000-0000-00008B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396</xdr:row>
          <xdr:rowOff>0</xdr:rowOff>
        </xdr:from>
        <xdr:to>
          <xdr:col>0</xdr:col>
          <xdr:colOff>257175</xdr:colOff>
          <xdr:row>397</xdr:row>
          <xdr:rowOff>0</xdr:rowOff>
        </xdr:to>
        <xdr:sp macro="" textlink="">
          <xdr:nvSpPr>
            <xdr:cNvPr id="5516" name="Control 396" hidden="1">
              <a:extLst>
                <a:ext uri="{63B3BB69-23CF-44E3-9099-C40C66FF867C}">
                  <a14:compatExt spid="_x0000_s5516"/>
                </a:ext>
                <a:ext uri="{FF2B5EF4-FFF2-40B4-BE49-F238E27FC236}">
                  <a16:creationId xmlns:a16="http://schemas.microsoft.com/office/drawing/2014/main" xmlns="" id="{00000000-0008-0000-0000-00008C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397</xdr:row>
          <xdr:rowOff>0</xdr:rowOff>
        </xdr:from>
        <xdr:to>
          <xdr:col>0</xdr:col>
          <xdr:colOff>257175</xdr:colOff>
          <xdr:row>398</xdr:row>
          <xdr:rowOff>0</xdr:rowOff>
        </xdr:to>
        <xdr:sp macro="" textlink="">
          <xdr:nvSpPr>
            <xdr:cNvPr id="5517" name="Control 397" hidden="1">
              <a:extLst>
                <a:ext uri="{63B3BB69-23CF-44E3-9099-C40C66FF867C}">
                  <a14:compatExt spid="_x0000_s5517"/>
                </a:ext>
                <a:ext uri="{FF2B5EF4-FFF2-40B4-BE49-F238E27FC236}">
                  <a16:creationId xmlns:a16="http://schemas.microsoft.com/office/drawing/2014/main" xmlns="" id="{00000000-0008-0000-0000-00008D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398</xdr:row>
          <xdr:rowOff>0</xdr:rowOff>
        </xdr:from>
        <xdr:to>
          <xdr:col>0</xdr:col>
          <xdr:colOff>257175</xdr:colOff>
          <xdr:row>399</xdr:row>
          <xdr:rowOff>0</xdr:rowOff>
        </xdr:to>
        <xdr:sp macro="" textlink="">
          <xdr:nvSpPr>
            <xdr:cNvPr id="5518" name="Control 398" hidden="1">
              <a:extLst>
                <a:ext uri="{63B3BB69-23CF-44E3-9099-C40C66FF867C}">
                  <a14:compatExt spid="_x0000_s5518"/>
                </a:ext>
                <a:ext uri="{FF2B5EF4-FFF2-40B4-BE49-F238E27FC236}">
                  <a16:creationId xmlns:a16="http://schemas.microsoft.com/office/drawing/2014/main" xmlns="" id="{00000000-0008-0000-0000-00008E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399</xdr:row>
          <xdr:rowOff>0</xdr:rowOff>
        </xdr:from>
        <xdr:to>
          <xdr:col>0</xdr:col>
          <xdr:colOff>257175</xdr:colOff>
          <xdr:row>400</xdr:row>
          <xdr:rowOff>0</xdr:rowOff>
        </xdr:to>
        <xdr:sp macro="" textlink="">
          <xdr:nvSpPr>
            <xdr:cNvPr id="5519" name="Control 399" hidden="1">
              <a:extLst>
                <a:ext uri="{63B3BB69-23CF-44E3-9099-C40C66FF867C}">
                  <a14:compatExt spid="_x0000_s5519"/>
                </a:ext>
                <a:ext uri="{FF2B5EF4-FFF2-40B4-BE49-F238E27FC236}">
                  <a16:creationId xmlns:a16="http://schemas.microsoft.com/office/drawing/2014/main" xmlns="" id="{00000000-0008-0000-0000-00008F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400</xdr:row>
          <xdr:rowOff>0</xdr:rowOff>
        </xdr:from>
        <xdr:to>
          <xdr:col>0</xdr:col>
          <xdr:colOff>257175</xdr:colOff>
          <xdr:row>401</xdr:row>
          <xdr:rowOff>0</xdr:rowOff>
        </xdr:to>
        <xdr:sp macro="" textlink="">
          <xdr:nvSpPr>
            <xdr:cNvPr id="5520" name="Control 400" hidden="1">
              <a:extLst>
                <a:ext uri="{63B3BB69-23CF-44E3-9099-C40C66FF867C}">
                  <a14:compatExt spid="_x0000_s5520"/>
                </a:ext>
                <a:ext uri="{FF2B5EF4-FFF2-40B4-BE49-F238E27FC236}">
                  <a16:creationId xmlns:a16="http://schemas.microsoft.com/office/drawing/2014/main" xmlns="" id="{00000000-0008-0000-0000-000090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401</xdr:row>
          <xdr:rowOff>0</xdr:rowOff>
        </xdr:from>
        <xdr:to>
          <xdr:col>0</xdr:col>
          <xdr:colOff>257175</xdr:colOff>
          <xdr:row>402</xdr:row>
          <xdr:rowOff>0</xdr:rowOff>
        </xdr:to>
        <xdr:sp macro="" textlink="">
          <xdr:nvSpPr>
            <xdr:cNvPr id="5521" name="Control 401" hidden="1">
              <a:extLst>
                <a:ext uri="{63B3BB69-23CF-44E3-9099-C40C66FF867C}">
                  <a14:compatExt spid="_x0000_s5521"/>
                </a:ext>
                <a:ext uri="{FF2B5EF4-FFF2-40B4-BE49-F238E27FC236}">
                  <a16:creationId xmlns:a16="http://schemas.microsoft.com/office/drawing/2014/main" xmlns="" id="{00000000-0008-0000-0000-000091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402</xdr:row>
          <xdr:rowOff>0</xdr:rowOff>
        </xdr:from>
        <xdr:to>
          <xdr:col>0</xdr:col>
          <xdr:colOff>257175</xdr:colOff>
          <xdr:row>403</xdr:row>
          <xdr:rowOff>0</xdr:rowOff>
        </xdr:to>
        <xdr:sp macro="" textlink="">
          <xdr:nvSpPr>
            <xdr:cNvPr id="5522" name="Control 402" hidden="1">
              <a:extLst>
                <a:ext uri="{63B3BB69-23CF-44E3-9099-C40C66FF867C}">
                  <a14:compatExt spid="_x0000_s5522"/>
                </a:ext>
                <a:ext uri="{FF2B5EF4-FFF2-40B4-BE49-F238E27FC236}">
                  <a16:creationId xmlns:a16="http://schemas.microsoft.com/office/drawing/2014/main" xmlns="" id="{00000000-0008-0000-0000-000092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403</xdr:row>
          <xdr:rowOff>0</xdr:rowOff>
        </xdr:from>
        <xdr:to>
          <xdr:col>0</xdr:col>
          <xdr:colOff>257175</xdr:colOff>
          <xdr:row>404</xdr:row>
          <xdr:rowOff>0</xdr:rowOff>
        </xdr:to>
        <xdr:sp macro="" textlink="">
          <xdr:nvSpPr>
            <xdr:cNvPr id="5523" name="Control 403" hidden="1">
              <a:extLst>
                <a:ext uri="{63B3BB69-23CF-44E3-9099-C40C66FF867C}">
                  <a14:compatExt spid="_x0000_s5523"/>
                </a:ext>
                <a:ext uri="{FF2B5EF4-FFF2-40B4-BE49-F238E27FC236}">
                  <a16:creationId xmlns:a16="http://schemas.microsoft.com/office/drawing/2014/main" xmlns="" id="{00000000-0008-0000-0000-000093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404</xdr:row>
          <xdr:rowOff>0</xdr:rowOff>
        </xdr:from>
        <xdr:to>
          <xdr:col>0</xdr:col>
          <xdr:colOff>257175</xdr:colOff>
          <xdr:row>405</xdr:row>
          <xdr:rowOff>0</xdr:rowOff>
        </xdr:to>
        <xdr:sp macro="" textlink="">
          <xdr:nvSpPr>
            <xdr:cNvPr id="5524" name="Control 404" hidden="1">
              <a:extLst>
                <a:ext uri="{63B3BB69-23CF-44E3-9099-C40C66FF867C}">
                  <a14:compatExt spid="_x0000_s5524"/>
                </a:ext>
                <a:ext uri="{FF2B5EF4-FFF2-40B4-BE49-F238E27FC236}">
                  <a16:creationId xmlns:a16="http://schemas.microsoft.com/office/drawing/2014/main" xmlns="" id="{00000000-0008-0000-0000-000094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405</xdr:row>
          <xdr:rowOff>0</xdr:rowOff>
        </xdr:from>
        <xdr:to>
          <xdr:col>0</xdr:col>
          <xdr:colOff>257175</xdr:colOff>
          <xdr:row>406</xdr:row>
          <xdr:rowOff>0</xdr:rowOff>
        </xdr:to>
        <xdr:sp macro="" textlink="">
          <xdr:nvSpPr>
            <xdr:cNvPr id="5525" name="Control 405" hidden="1">
              <a:extLst>
                <a:ext uri="{63B3BB69-23CF-44E3-9099-C40C66FF867C}">
                  <a14:compatExt spid="_x0000_s5525"/>
                </a:ext>
                <a:ext uri="{FF2B5EF4-FFF2-40B4-BE49-F238E27FC236}">
                  <a16:creationId xmlns:a16="http://schemas.microsoft.com/office/drawing/2014/main" xmlns="" id="{00000000-0008-0000-0000-000095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406</xdr:row>
          <xdr:rowOff>0</xdr:rowOff>
        </xdr:from>
        <xdr:to>
          <xdr:col>0</xdr:col>
          <xdr:colOff>257175</xdr:colOff>
          <xdr:row>407</xdr:row>
          <xdr:rowOff>0</xdr:rowOff>
        </xdr:to>
        <xdr:sp macro="" textlink="">
          <xdr:nvSpPr>
            <xdr:cNvPr id="5526" name="Control 406" hidden="1">
              <a:extLst>
                <a:ext uri="{63B3BB69-23CF-44E3-9099-C40C66FF867C}">
                  <a14:compatExt spid="_x0000_s5526"/>
                </a:ext>
                <a:ext uri="{FF2B5EF4-FFF2-40B4-BE49-F238E27FC236}">
                  <a16:creationId xmlns:a16="http://schemas.microsoft.com/office/drawing/2014/main" xmlns="" id="{00000000-0008-0000-0000-000096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407</xdr:row>
          <xdr:rowOff>0</xdr:rowOff>
        </xdr:from>
        <xdr:to>
          <xdr:col>0</xdr:col>
          <xdr:colOff>257175</xdr:colOff>
          <xdr:row>408</xdr:row>
          <xdr:rowOff>0</xdr:rowOff>
        </xdr:to>
        <xdr:sp macro="" textlink="">
          <xdr:nvSpPr>
            <xdr:cNvPr id="5527" name="Control 407" hidden="1">
              <a:extLst>
                <a:ext uri="{63B3BB69-23CF-44E3-9099-C40C66FF867C}">
                  <a14:compatExt spid="_x0000_s5527"/>
                </a:ext>
                <a:ext uri="{FF2B5EF4-FFF2-40B4-BE49-F238E27FC236}">
                  <a16:creationId xmlns:a16="http://schemas.microsoft.com/office/drawing/2014/main" xmlns="" id="{00000000-0008-0000-0000-000097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408</xdr:row>
          <xdr:rowOff>0</xdr:rowOff>
        </xdr:from>
        <xdr:to>
          <xdr:col>0</xdr:col>
          <xdr:colOff>257175</xdr:colOff>
          <xdr:row>409</xdr:row>
          <xdr:rowOff>0</xdr:rowOff>
        </xdr:to>
        <xdr:sp macro="" textlink="">
          <xdr:nvSpPr>
            <xdr:cNvPr id="5528" name="Control 408" hidden="1">
              <a:extLst>
                <a:ext uri="{63B3BB69-23CF-44E3-9099-C40C66FF867C}">
                  <a14:compatExt spid="_x0000_s5528"/>
                </a:ext>
                <a:ext uri="{FF2B5EF4-FFF2-40B4-BE49-F238E27FC236}">
                  <a16:creationId xmlns:a16="http://schemas.microsoft.com/office/drawing/2014/main" xmlns="" id="{00000000-0008-0000-0000-000098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409</xdr:row>
          <xdr:rowOff>0</xdr:rowOff>
        </xdr:from>
        <xdr:to>
          <xdr:col>0</xdr:col>
          <xdr:colOff>257175</xdr:colOff>
          <xdr:row>410</xdr:row>
          <xdr:rowOff>0</xdr:rowOff>
        </xdr:to>
        <xdr:sp macro="" textlink="">
          <xdr:nvSpPr>
            <xdr:cNvPr id="5529" name="Control 409" hidden="1">
              <a:extLst>
                <a:ext uri="{63B3BB69-23CF-44E3-9099-C40C66FF867C}">
                  <a14:compatExt spid="_x0000_s5529"/>
                </a:ext>
                <a:ext uri="{FF2B5EF4-FFF2-40B4-BE49-F238E27FC236}">
                  <a16:creationId xmlns:a16="http://schemas.microsoft.com/office/drawing/2014/main" xmlns="" id="{00000000-0008-0000-0000-000099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410</xdr:row>
          <xdr:rowOff>0</xdr:rowOff>
        </xdr:from>
        <xdr:to>
          <xdr:col>0</xdr:col>
          <xdr:colOff>257175</xdr:colOff>
          <xdr:row>411</xdr:row>
          <xdr:rowOff>0</xdr:rowOff>
        </xdr:to>
        <xdr:sp macro="" textlink="">
          <xdr:nvSpPr>
            <xdr:cNvPr id="5530" name="Control 410" hidden="1">
              <a:extLst>
                <a:ext uri="{63B3BB69-23CF-44E3-9099-C40C66FF867C}">
                  <a14:compatExt spid="_x0000_s5530"/>
                </a:ext>
                <a:ext uri="{FF2B5EF4-FFF2-40B4-BE49-F238E27FC236}">
                  <a16:creationId xmlns:a16="http://schemas.microsoft.com/office/drawing/2014/main" xmlns="" id="{00000000-0008-0000-0000-00009A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411</xdr:row>
          <xdr:rowOff>0</xdr:rowOff>
        </xdr:from>
        <xdr:to>
          <xdr:col>0</xdr:col>
          <xdr:colOff>257175</xdr:colOff>
          <xdr:row>412</xdr:row>
          <xdr:rowOff>0</xdr:rowOff>
        </xdr:to>
        <xdr:sp macro="" textlink="">
          <xdr:nvSpPr>
            <xdr:cNvPr id="5531" name="Control 411" hidden="1">
              <a:extLst>
                <a:ext uri="{63B3BB69-23CF-44E3-9099-C40C66FF867C}">
                  <a14:compatExt spid="_x0000_s5531"/>
                </a:ext>
                <a:ext uri="{FF2B5EF4-FFF2-40B4-BE49-F238E27FC236}">
                  <a16:creationId xmlns:a16="http://schemas.microsoft.com/office/drawing/2014/main" xmlns="" id="{00000000-0008-0000-0000-00009B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412</xdr:row>
          <xdr:rowOff>0</xdr:rowOff>
        </xdr:from>
        <xdr:to>
          <xdr:col>0</xdr:col>
          <xdr:colOff>257175</xdr:colOff>
          <xdr:row>413</xdr:row>
          <xdr:rowOff>0</xdr:rowOff>
        </xdr:to>
        <xdr:sp macro="" textlink="">
          <xdr:nvSpPr>
            <xdr:cNvPr id="5532" name="Control 412" hidden="1">
              <a:extLst>
                <a:ext uri="{63B3BB69-23CF-44E3-9099-C40C66FF867C}">
                  <a14:compatExt spid="_x0000_s5532"/>
                </a:ext>
                <a:ext uri="{FF2B5EF4-FFF2-40B4-BE49-F238E27FC236}">
                  <a16:creationId xmlns:a16="http://schemas.microsoft.com/office/drawing/2014/main" xmlns="" id="{00000000-0008-0000-0000-00009C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413</xdr:row>
          <xdr:rowOff>0</xdr:rowOff>
        </xdr:from>
        <xdr:to>
          <xdr:col>0</xdr:col>
          <xdr:colOff>257175</xdr:colOff>
          <xdr:row>414</xdr:row>
          <xdr:rowOff>0</xdr:rowOff>
        </xdr:to>
        <xdr:sp macro="" textlink="">
          <xdr:nvSpPr>
            <xdr:cNvPr id="5533" name="Control 413" hidden="1">
              <a:extLst>
                <a:ext uri="{63B3BB69-23CF-44E3-9099-C40C66FF867C}">
                  <a14:compatExt spid="_x0000_s5533"/>
                </a:ext>
                <a:ext uri="{FF2B5EF4-FFF2-40B4-BE49-F238E27FC236}">
                  <a16:creationId xmlns:a16="http://schemas.microsoft.com/office/drawing/2014/main" xmlns="" id="{00000000-0008-0000-0000-00009D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414</xdr:row>
          <xdr:rowOff>0</xdr:rowOff>
        </xdr:from>
        <xdr:to>
          <xdr:col>0</xdr:col>
          <xdr:colOff>257175</xdr:colOff>
          <xdr:row>415</xdr:row>
          <xdr:rowOff>0</xdr:rowOff>
        </xdr:to>
        <xdr:sp macro="" textlink="">
          <xdr:nvSpPr>
            <xdr:cNvPr id="5534" name="Control 414" hidden="1">
              <a:extLst>
                <a:ext uri="{63B3BB69-23CF-44E3-9099-C40C66FF867C}">
                  <a14:compatExt spid="_x0000_s5534"/>
                </a:ext>
                <a:ext uri="{FF2B5EF4-FFF2-40B4-BE49-F238E27FC236}">
                  <a16:creationId xmlns:a16="http://schemas.microsoft.com/office/drawing/2014/main" xmlns="" id="{00000000-0008-0000-0000-00009E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415</xdr:row>
          <xdr:rowOff>0</xdr:rowOff>
        </xdr:from>
        <xdr:to>
          <xdr:col>0</xdr:col>
          <xdr:colOff>257175</xdr:colOff>
          <xdr:row>416</xdr:row>
          <xdr:rowOff>0</xdr:rowOff>
        </xdr:to>
        <xdr:sp macro="" textlink="">
          <xdr:nvSpPr>
            <xdr:cNvPr id="5535" name="Control 415" hidden="1">
              <a:extLst>
                <a:ext uri="{63B3BB69-23CF-44E3-9099-C40C66FF867C}">
                  <a14:compatExt spid="_x0000_s5535"/>
                </a:ext>
                <a:ext uri="{FF2B5EF4-FFF2-40B4-BE49-F238E27FC236}">
                  <a16:creationId xmlns:a16="http://schemas.microsoft.com/office/drawing/2014/main" xmlns="" id="{00000000-0008-0000-0000-00009F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416</xdr:row>
          <xdr:rowOff>0</xdr:rowOff>
        </xdr:from>
        <xdr:to>
          <xdr:col>0</xdr:col>
          <xdr:colOff>257175</xdr:colOff>
          <xdr:row>417</xdr:row>
          <xdr:rowOff>0</xdr:rowOff>
        </xdr:to>
        <xdr:sp macro="" textlink="">
          <xdr:nvSpPr>
            <xdr:cNvPr id="5536" name="Control 416" hidden="1">
              <a:extLst>
                <a:ext uri="{63B3BB69-23CF-44E3-9099-C40C66FF867C}">
                  <a14:compatExt spid="_x0000_s5536"/>
                </a:ext>
                <a:ext uri="{FF2B5EF4-FFF2-40B4-BE49-F238E27FC236}">
                  <a16:creationId xmlns:a16="http://schemas.microsoft.com/office/drawing/2014/main" xmlns="" id="{00000000-0008-0000-0000-0000A0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417</xdr:row>
          <xdr:rowOff>0</xdr:rowOff>
        </xdr:from>
        <xdr:to>
          <xdr:col>0</xdr:col>
          <xdr:colOff>257175</xdr:colOff>
          <xdr:row>418</xdr:row>
          <xdr:rowOff>0</xdr:rowOff>
        </xdr:to>
        <xdr:sp macro="" textlink="">
          <xdr:nvSpPr>
            <xdr:cNvPr id="5537" name="Control 417" hidden="1">
              <a:extLst>
                <a:ext uri="{63B3BB69-23CF-44E3-9099-C40C66FF867C}">
                  <a14:compatExt spid="_x0000_s5537"/>
                </a:ext>
                <a:ext uri="{FF2B5EF4-FFF2-40B4-BE49-F238E27FC236}">
                  <a16:creationId xmlns:a16="http://schemas.microsoft.com/office/drawing/2014/main" xmlns="" id="{00000000-0008-0000-0000-0000A1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418</xdr:row>
          <xdr:rowOff>0</xdr:rowOff>
        </xdr:from>
        <xdr:to>
          <xdr:col>0</xdr:col>
          <xdr:colOff>257175</xdr:colOff>
          <xdr:row>419</xdr:row>
          <xdr:rowOff>0</xdr:rowOff>
        </xdr:to>
        <xdr:sp macro="" textlink="">
          <xdr:nvSpPr>
            <xdr:cNvPr id="5538" name="Control 418" hidden="1">
              <a:extLst>
                <a:ext uri="{63B3BB69-23CF-44E3-9099-C40C66FF867C}">
                  <a14:compatExt spid="_x0000_s5538"/>
                </a:ext>
                <a:ext uri="{FF2B5EF4-FFF2-40B4-BE49-F238E27FC236}">
                  <a16:creationId xmlns:a16="http://schemas.microsoft.com/office/drawing/2014/main" xmlns="" id="{00000000-0008-0000-0000-0000A2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419</xdr:row>
          <xdr:rowOff>0</xdr:rowOff>
        </xdr:from>
        <xdr:to>
          <xdr:col>0</xdr:col>
          <xdr:colOff>257175</xdr:colOff>
          <xdr:row>420</xdr:row>
          <xdr:rowOff>0</xdr:rowOff>
        </xdr:to>
        <xdr:sp macro="" textlink="">
          <xdr:nvSpPr>
            <xdr:cNvPr id="5539" name="Control 419" hidden="1">
              <a:extLst>
                <a:ext uri="{63B3BB69-23CF-44E3-9099-C40C66FF867C}">
                  <a14:compatExt spid="_x0000_s5539"/>
                </a:ext>
                <a:ext uri="{FF2B5EF4-FFF2-40B4-BE49-F238E27FC236}">
                  <a16:creationId xmlns:a16="http://schemas.microsoft.com/office/drawing/2014/main" xmlns="" id="{00000000-0008-0000-0000-0000A3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420</xdr:row>
          <xdr:rowOff>0</xdr:rowOff>
        </xdr:from>
        <xdr:to>
          <xdr:col>0</xdr:col>
          <xdr:colOff>257175</xdr:colOff>
          <xdr:row>421</xdr:row>
          <xdr:rowOff>0</xdr:rowOff>
        </xdr:to>
        <xdr:sp macro="" textlink="">
          <xdr:nvSpPr>
            <xdr:cNvPr id="5540" name="Control 420" hidden="1">
              <a:extLst>
                <a:ext uri="{63B3BB69-23CF-44E3-9099-C40C66FF867C}">
                  <a14:compatExt spid="_x0000_s5540"/>
                </a:ext>
                <a:ext uri="{FF2B5EF4-FFF2-40B4-BE49-F238E27FC236}">
                  <a16:creationId xmlns:a16="http://schemas.microsoft.com/office/drawing/2014/main" xmlns="" id="{00000000-0008-0000-0000-0000A4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421</xdr:row>
          <xdr:rowOff>0</xdr:rowOff>
        </xdr:from>
        <xdr:to>
          <xdr:col>0</xdr:col>
          <xdr:colOff>257175</xdr:colOff>
          <xdr:row>422</xdr:row>
          <xdr:rowOff>0</xdr:rowOff>
        </xdr:to>
        <xdr:sp macro="" textlink="">
          <xdr:nvSpPr>
            <xdr:cNvPr id="5541" name="Control 421" hidden="1">
              <a:extLst>
                <a:ext uri="{63B3BB69-23CF-44E3-9099-C40C66FF867C}">
                  <a14:compatExt spid="_x0000_s5541"/>
                </a:ext>
                <a:ext uri="{FF2B5EF4-FFF2-40B4-BE49-F238E27FC236}">
                  <a16:creationId xmlns:a16="http://schemas.microsoft.com/office/drawing/2014/main" xmlns="" id="{00000000-0008-0000-0000-0000A5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422</xdr:row>
          <xdr:rowOff>0</xdr:rowOff>
        </xdr:from>
        <xdr:to>
          <xdr:col>0</xdr:col>
          <xdr:colOff>257175</xdr:colOff>
          <xdr:row>423</xdr:row>
          <xdr:rowOff>0</xdr:rowOff>
        </xdr:to>
        <xdr:sp macro="" textlink="">
          <xdr:nvSpPr>
            <xdr:cNvPr id="5542" name="Control 422" hidden="1">
              <a:extLst>
                <a:ext uri="{63B3BB69-23CF-44E3-9099-C40C66FF867C}">
                  <a14:compatExt spid="_x0000_s5542"/>
                </a:ext>
                <a:ext uri="{FF2B5EF4-FFF2-40B4-BE49-F238E27FC236}">
                  <a16:creationId xmlns:a16="http://schemas.microsoft.com/office/drawing/2014/main" xmlns="" id="{00000000-0008-0000-0000-0000A6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423</xdr:row>
          <xdr:rowOff>0</xdr:rowOff>
        </xdr:from>
        <xdr:to>
          <xdr:col>0</xdr:col>
          <xdr:colOff>257175</xdr:colOff>
          <xdr:row>424</xdr:row>
          <xdr:rowOff>0</xdr:rowOff>
        </xdr:to>
        <xdr:sp macro="" textlink="">
          <xdr:nvSpPr>
            <xdr:cNvPr id="5543" name="Control 423" hidden="1">
              <a:extLst>
                <a:ext uri="{63B3BB69-23CF-44E3-9099-C40C66FF867C}">
                  <a14:compatExt spid="_x0000_s5543"/>
                </a:ext>
                <a:ext uri="{FF2B5EF4-FFF2-40B4-BE49-F238E27FC236}">
                  <a16:creationId xmlns:a16="http://schemas.microsoft.com/office/drawing/2014/main" xmlns="" id="{00000000-0008-0000-0000-0000A7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424</xdr:row>
          <xdr:rowOff>0</xdr:rowOff>
        </xdr:from>
        <xdr:to>
          <xdr:col>0</xdr:col>
          <xdr:colOff>257175</xdr:colOff>
          <xdr:row>425</xdr:row>
          <xdr:rowOff>0</xdr:rowOff>
        </xdr:to>
        <xdr:sp macro="" textlink="">
          <xdr:nvSpPr>
            <xdr:cNvPr id="5544" name="Control 424" hidden="1">
              <a:extLst>
                <a:ext uri="{63B3BB69-23CF-44E3-9099-C40C66FF867C}">
                  <a14:compatExt spid="_x0000_s5544"/>
                </a:ext>
                <a:ext uri="{FF2B5EF4-FFF2-40B4-BE49-F238E27FC236}">
                  <a16:creationId xmlns:a16="http://schemas.microsoft.com/office/drawing/2014/main" xmlns="" id="{00000000-0008-0000-0000-0000A8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425</xdr:row>
          <xdr:rowOff>0</xdr:rowOff>
        </xdr:from>
        <xdr:to>
          <xdr:col>0</xdr:col>
          <xdr:colOff>257175</xdr:colOff>
          <xdr:row>426</xdr:row>
          <xdr:rowOff>0</xdr:rowOff>
        </xdr:to>
        <xdr:sp macro="" textlink="">
          <xdr:nvSpPr>
            <xdr:cNvPr id="5545" name="Control 425" hidden="1">
              <a:extLst>
                <a:ext uri="{63B3BB69-23CF-44E3-9099-C40C66FF867C}">
                  <a14:compatExt spid="_x0000_s5545"/>
                </a:ext>
                <a:ext uri="{FF2B5EF4-FFF2-40B4-BE49-F238E27FC236}">
                  <a16:creationId xmlns:a16="http://schemas.microsoft.com/office/drawing/2014/main" xmlns="" id="{00000000-0008-0000-0000-0000A9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426</xdr:row>
          <xdr:rowOff>0</xdr:rowOff>
        </xdr:from>
        <xdr:to>
          <xdr:col>0</xdr:col>
          <xdr:colOff>257175</xdr:colOff>
          <xdr:row>427</xdr:row>
          <xdr:rowOff>0</xdr:rowOff>
        </xdr:to>
        <xdr:sp macro="" textlink="">
          <xdr:nvSpPr>
            <xdr:cNvPr id="5546" name="Control 426" hidden="1">
              <a:extLst>
                <a:ext uri="{63B3BB69-23CF-44E3-9099-C40C66FF867C}">
                  <a14:compatExt spid="_x0000_s5546"/>
                </a:ext>
                <a:ext uri="{FF2B5EF4-FFF2-40B4-BE49-F238E27FC236}">
                  <a16:creationId xmlns:a16="http://schemas.microsoft.com/office/drawing/2014/main" xmlns="" id="{00000000-0008-0000-0000-0000AA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427</xdr:row>
          <xdr:rowOff>0</xdr:rowOff>
        </xdr:from>
        <xdr:to>
          <xdr:col>0</xdr:col>
          <xdr:colOff>257175</xdr:colOff>
          <xdr:row>428</xdr:row>
          <xdr:rowOff>0</xdr:rowOff>
        </xdr:to>
        <xdr:sp macro="" textlink="">
          <xdr:nvSpPr>
            <xdr:cNvPr id="5547" name="Control 427" hidden="1">
              <a:extLst>
                <a:ext uri="{63B3BB69-23CF-44E3-9099-C40C66FF867C}">
                  <a14:compatExt spid="_x0000_s5547"/>
                </a:ext>
                <a:ext uri="{FF2B5EF4-FFF2-40B4-BE49-F238E27FC236}">
                  <a16:creationId xmlns:a16="http://schemas.microsoft.com/office/drawing/2014/main" xmlns="" id="{00000000-0008-0000-0000-0000AB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428</xdr:row>
          <xdr:rowOff>0</xdr:rowOff>
        </xdr:from>
        <xdr:to>
          <xdr:col>0</xdr:col>
          <xdr:colOff>257175</xdr:colOff>
          <xdr:row>429</xdr:row>
          <xdr:rowOff>0</xdr:rowOff>
        </xdr:to>
        <xdr:sp macro="" textlink="">
          <xdr:nvSpPr>
            <xdr:cNvPr id="5548" name="Control 428" hidden="1">
              <a:extLst>
                <a:ext uri="{63B3BB69-23CF-44E3-9099-C40C66FF867C}">
                  <a14:compatExt spid="_x0000_s5548"/>
                </a:ext>
                <a:ext uri="{FF2B5EF4-FFF2-40B4-BE49-F238E27FC236}">
                  <a16:creationId xmlns:a16="http://schemas.microsoft.com/office/drawing/2014/main" xmlns="" id="{00000000-0008-0000-0000-0000AC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429</xdr:row>
          <xdr:rowOff>0</xdr:rowOff>
        </xdr:from>
        <xdr:to>
          <xdr:col>0</xdr:col>
          <xdr:colOff>257175</xdr:colOff>
          <xdr:row>430</xdr:row>
          <xdr:rowOff>0</xdr:rowOff>
        </xdr:to>
        <xdr:sp macro="" textlink="">
          <xdr:nvSpPr>
            <xdr:cNvPr id="5549" name="Control 429" hidden="1">
              <a:extLst>
                <a:ext uri="{63B3BB69-23CF-44E3-9099-C40C66FF867C}">
                  <a14:compatExt spid="_x0000_s5549"/>
                </a:ext>
                <a:ext uri="{FF2B5EF4-FFF2-40B4-BE49-F238E27FC236}">
                  <a16:creationId xmlns:a16="http://schemas.microsoft.com/office/drawing/2014/main" xmlns="" id="{00000000-0008-0000-0000-0000AD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430</xdr:row>
          <xdr:rowOff>0</xdr:rowOff>
        </xdr:from>
        <xdr:to>
          <xdr:col>0</xdr:col>
          <xdr:colOff>257175</xdr:colOff>
          <xdr:row>431</xdr:row>
          <xdr:rowOff>0</xdr:rowOff>
        </xdr:to>
        <xdr:sp macro="" textlink="">
          <xdr:nvSpPr>
            <xdr:cNvPr id="5550" name="Control 430" hidden="1">
              <a:extLst>
                <a:ext uri="{63B3BB69-23CF-44E3-9099-C40C66FF867C}">
                  <a14:compatExt spid="_x0000_s5550"/>
                </a:ext>
                <a:ext uri="{FF2B5EF4-FFF2-40B4-BE49-F238E27FC236}">
                  <a16:creationId xmlns:a16="http://schemas.microsoft.com/office/drawing/2014/main" xmlns="" id="{00000000-0008-0000-0000-0000AE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431</xdr:row>
          <xdr:rowOff>0</xdr:rowOff>
        </xdr:from>
        <xdr:to>
          <xdr:col>0</xdr:col>
          <xdr:colOff>257175</xdr:colOff>
          <xdr:row>432</xdr:row>
          <xdr:rowOff>0</xdr:rowOff>
        </xdr:to>
        <xdr:sp macro="" textlink="">
          <xdr:nvSpPr>
            <xdr:cNvPr id="5551" name="Control 431" hidden="1">
              <a:extLst>
                <a:ext uri="{63B3BB69-23CF-44E3-9099-C40C66FF867C}">
                  <a14:compatExt spid="_x0000_s5551"/>
                </a:ext>
                <a:ext uri="{FF2B5EF4-FFF2-40B4-BE49-F238E27FC236}">
                  <a16:creationId xmlns:a16="http://schemas.microsoft.com/office/drawing/2014/main" xmlns="" id="{00000000-0008-0000-0000-0000AF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432</xdr:row>
          <xdr:rowOff>0</xdr:rowOff>
        </xdr:from>
        <xdr:to>
          <xdr:col>0</xdr:col>
          <xdr:colOff>257175</xdr:colOff>
          <xdr:row>433</xdr:row>
          <xdr:rowOff>0</xdr:rowOff>
        </xdr:to>
        <xdr:sp macro="" textlink="">
          <xdr:nvSpPr>
            <xdr:cNvPr id="5552" name="Control 432" hidden="1">
              <a:extLst>
                <a:ext uri="{63B3BB69-23CF-44E3-9099-C40C66FF867C}">
                  <a14:compatExt spid="_x0000_s5552"/>
                </a:ext>
                <a:ext uri="{FF2B5EF4-FFF2-40B4-BE49-F238E27FC236}">
                  <a16:creationId xmlns:a16="http://schemas.microsoft.com/office/drawing/2014/main" xmlns="" id="{00000000-0008-0000-0000-0000B0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433</xdr:row>
          <xdr:rowOff>0</xdr:rowOff>
        </xdr:from>
        <xdr:to>
          <xdr:col>0</xdr:col>
          <xdr:colOff>257175</xdr:colOff>
          <xdr:row>434</xdr:row>
          <xdr:rowOff>0</xdr:rowOff>
        </xdr:to>
        <xdr:sp macro="" textlink="">
          <xdr:nvSpPr>
            <xdr:cNvPr id="5553" name="Control 433" hidden="1">
              <a:extLst>
                <a:ext uri="{63B3BB69-23CF-44E3-9099-C40C66FF867C}">
                  <a14:compatExt spid="_x0000_s5553"/>
                </a:ext>
                <a:ext uri="{FF2B5EF4-FFF2-40B4-BE49-F238E27FC236}">
                  <a16:creationId xmlns:a16="http://schemas.microsoft.com/office/drawing/2014/main" xmlns="" id="{00000000-0008-0000-0000-0000B1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434</xdr:row>
          <xdr:rowOff>0</xdr:rowOff>
        </xdr:from>
        <xdr:to>
          <xdr:col>0</xdr:col>
          <xdr:colOff>257175</xdr:colOff>
          <xdr:row>435</xdr:row>
          <xdr:rowOff>0</xdr:rowOff>
        </xdr:to>
        <xdr:sp macro="" textlink="">
          <xdr:nvSpPr>
            <xdr:cNvPr id="5554" name="Control 434" hidden="1">
              <a:extLst>
                <a:ext uri="{63B3BB69-23CF-44E3-9099-C40C66FF867C}">
                  <a14:compatExt spid="_x0000_s5554"/>
                </a:ext>
                <a:ext uri="{FF2B5EF4-FFF2-40B4-BE49-F238E27FC236}">
                  <a16:creationId xmlns:a16="http://schemas.microsoft.com/office/drawing/2014/main" xmlns="" id="{00000000-0008-0000-0000-0000B2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435</xdr:row>
          <xdr:rowOff>0</xdr:rowOff>
        </xdr:from>
        <xdr:to>
          <xdr:col>0</xdr:col>
          <xdr:colOff>257175</xdr:colOff>
          <xdr:row>436</xdr:row>
          <xdr:rowOff>0</xdr:rowOff>
        </xdr:to>
        <xdr:sp macro="" textlink="">
          <xdr:nvSpPr>
            <xdr:cNvPr id="5555" name="Control 435" hidden="1">
              <a:extLst>
                <a:ext uri="{63B3BB69-23CF-44E3-9099-C40C66FF867C}">
                  <a14:compatExt spid="_x0000_s5555"/>
                </a:ext>
                <a:ext uri="{FF2B5EF4-FFF2-40B4-BE49-F238E27FC236}">
                  <a16:creationId xmlns:a16="http://schemas.microsoft.com/office/drawing/2014/main" xmlns="" id="{00000000-0008-0000-0000-0000B3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436</xdr:row>
          <xdr:rowOff>0</xdr:rowOff>
        </xdr:from>
        <xdr:to>
          <xdr:col>0</xdr:col>
          <xdr:colOff>257175</xdr:colOff>
          <xdr:row>437</xdr:row>
          <xdr:rowOff>0</xdr:rowOff>
        </xdr:to>
        <xdr:sp macro="" textlink="">
          <xdr:nvSpPr>
            <xdr:cNvPr id="5556" name="Control 436" hidden="1">
              <a:extLst>
                <a:ext uri="{63B3BB69-23CF-44E3-9099-C40C66FF867C}">
                  <a14:compatExt spid="_x0000_s5556"/>
                </a:ext>
                <a:ext uri="{FF2B5EF4-FFF2-40B4-BE49-F238E27FC236}">
                  <a16:creationId xmlns:a16="http://schemas.microsoft.com/office/drawing/2014/main" xmlns="" id="{00000000-0008-0000-0000-0000B4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437</xdr:row>
          <xdr:rowOff>0</xdr:rowOff>
        </xdr:from>
        <xdr:to>
          <xdr:col>0</xdr:col>
          <xdr:colOff>257175</xdr:colOff>
          <xdr:row>438</xdr:row>
          <xdr:rowOff>0</xdr:rowOff>
        </xdr:to>
        <xdr:sp macro="" textlink="">
          <xdr:nvSpPr>
            <xdr:cNvPr id="5557" name="Control 437" hidden="1">
              <a:extLst>
                <a:ext uri="{63B3BB69-23CF-44E3-9099-C40C66FF867C}">
                  <a14:compatExt spid="_x0000_s5557"/>
                </a:ext>
                <a:ext uri="{FF2B5EF4-FFF2-40B4-BE49-F238E27FC236}">
                  <a16:creationId xmlns:a16="http://schemas.microsoft.com/office/drawing/2014/main" xmlns="" id="{00000000-0008-0000-0000-0000B5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438</xdr:row>
          <xdr:rowOff>0</xdr:rowOff>
        </xdr:from>
        <xdr:to>
          <xdr:col>0</xdr:col>
          <xdr:colOff>257175</xdr:colOff>
          <xdr:row>439</xdr:row>
          <xdr:rowOff>0</xdr:rowOff>
        </xdr:to>
        <xdr:sp macro="" textlink="">
          <xdr:nvSpPr>
            <xdr:cNvPr id="5558" name="Control 438" hidden="1">
              <a:extLst>
                <a:ext uri="{63B3BB69-23CF-44E3-9099-C40C66FF867C}">
                  <a14:compatExt spid="_x0000_s5558"/>
                </a:ext>
                <a:ext uri="{FF2B5EF4-FFF2-40B4-BE49-F238E27FC236}">
                  <a16:creationId xmlns:a16="http://schemas.microsoft.com/office/drawing/2014/main" xmlns="" id="{00000000-0008-0000-0000-0000B6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439</xdr:row>
          <xdr:rowOff>0</xdr:rowOff>
        </xdr:from>
        <xdr:to>
          <xdr:col>0</xdr:col>
          <xdr:colOff>257175</xdr:colOff>
          <xdr:row>440</xdr:row>
          <xdr:rowOff>0</xdr:rowOff>
        </xdr:to>
        <xdr:sp macro="" textlink="">
          <xdr:nvSpPr>
            <xdr:cNvPr id="5559" name="Control 439" hidden="1">
              <a:extLst>
                <a:ext uri="{63B3BB69-23CF-44E3-9099-C40C66FF867C}">
                  <a14:compatExt spid="_x0000_s5559"/>
                </a:ext>
                <a:ext uri="{FF2B5EF4-FFF2-40B4-BE49-F238E27FC236}">
                  <a16:creationId xmlns:a16="http://schemas.microsoft.com/office/drawing/2014/main" xmlns="" id="{00000000-0008-0000-0000-0000B7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440</xdr:row>
          <xdr:rowOff>0</xdr:rowOff>
        </xdr:from>
        <xdr:to>
          <xdr:col>0</xdr:col>
          <xdr:colOff>257175</xdr:colOff>
          <xdr:row>441</xdr:row>
          <xdr:rowOff>0</xdr:rowOff>
        </xdr:to>
        <xdr:sp macro="" textlink="">
          <xdr:nvSpPr>
            <xdr:cNvPr id="5560" name="Control 440" hidden="1">
              <a:extLst>
                <a:ext uri="{63B3BB69-23CF-44E3-9099-C40C66FF867C}">
                  <a14:compatExt spid="_x0000_s5560"/>
                </a:ext>
                <a:ext uri="{FF2B5EF4-FFF2-40B4-BE49-F238E27FC236}">
                  <a16:creationId xmlns:a16="http://schemas.microsoft.com/office/drawing/2014/main" xmlns="" id="{00000000-0008-0000-0000-0000B8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441</xdr:row>
          <xdr:rowOff>0</xdr:rowOff>
        </xdr:from>
        <xdr:to>
          <xdr:col>0</xdr:col>
          <xdr:colOff>257175</xdr:colOff>
          <xdr:row>442</xdr:row>
          <xdr:rowOff>0</xdr:rowOff>
        </xdr:to>
        <xdr:sp macro="" textlink="">
          <xdr:nvSpPr>
            <xdr:cNvPr id="5561" name="Control 441" hidden="1">
              <a:extLst>
                <a:ext uri="{63B3BB69-23CF-44E3-9099-C40C66FF867C}">
                  <a14:compatExt spid="_x0000_s5561"/>
                </a:ext>
                <a:ext uri="{FF2B5EF4-FFF2-40B4-BE49-F238E27FC236}">
                  <a16:creationId xmlns:a16="http://schemas.microsoft.com/office/drawing/2014/main" xmlns="" id="{00000000-0008-0000-0000-0000B9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442</xdr:row>
          <xdr:rowOff>0</xdr:rowOff>
        </xdr:from>
        <xdr:to>
          <xdr:col>0</xdr:col>
          <xdr:colOff>257175</xdr:colOff>
          <xdr:row>443</xdr:row>
          <xdr:rowOff>0</xdr:rowOff>
        </xdr:to>
        <xdr:sp macro="" textlink="">
          <xdr:nvSpPr>
            <xdr:cNvPr id="5562" name="Control 442" hidden="1">
              <a:extLst>
                <a:ext uri="{63B3BB69-23CF-44E3-9099-C40C66FF867C}">
                  <a14:compatExt spid="_x0000_s5562"/>
                </a:ext>
                <a:ext uri="{FF2B5EF4-FFF2-40B4-BE49-F238E27FC236}">
                  <a16:creationId xmlns:a16="http://schemas.microsoft.com/office/drawing/2014/main" xmlns="" id="{00000000-0008-0000-0000-0000BA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443</xdr:row>
          <xdr:rowOff>0</xdr:rowOff>
        </xdr:from>
        <xdr:to>
          <xdr:col>0</xdr:col>
          <xdr:colOff>257175</xdr:colOff>
          <xdr:row>444</xdr:row>
          <xdr:rowOff>0</xdr:rowOff>
        </xdr:to>
        <xdr:sp macro="" textlink="">
          <xdr:nvSpPr>
            <xdr:cNvPr id="5563" name="Control 443" hidden="1">
              <a:extLst>
                <a:ext uri="{63B3BB69-23CF-44E3-9099-C40C66FF867C}">
                  <a14:compatExt spid="_x0000_s5563"/>
                </a:ext>
                <a:ext uri="{FF2B5EF4-FFF2-40B4-BE49-F238E27FC236}">
                  <a16:creationId xmlns:a16="http://schemas.microsoft.com/office/drawing/2014/main" xmlns="" id="{00000000-0008-0000-0000-0000BB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444</xdr:row>
          <xdr:rowOff>0</xdr:rowOff>
        </xdr:from>
        <xdr:to>
          <xdr:col>0</xdr:col>
          <xdr:colOff>257175</xdr:colOff>
          <xdr:row>445</xdr:row>
          <xdr:rowOff>0</xdr:rowOff>
        </xdr:to>
        <xdr:sp macro="" textlink="">
          <xdr:nvSpPr>
            <xdr:cNvPr id="5564" name="Control 444" hidden="1">
              <a:extLst>
                <a:ext uri="{63B3BB69-23CF-44E3-9099-C40C66FF867C}">
                  <a14:compatExt spid="_x0000_s5564"/>
                </a:ext>
                <a:ext uri="{FF2B5EF4-FFF2-40B4-BE49-F238E27FC236}">
                  <a16:creationId xmlns:a16="http://schemas.microsoft.com/office/drawing/2014/main" xmlns="" id="{00000000-0008-0000-0000-0000BC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445</xdr:row>
          <xdr:rowOff>0</xdr:rowOff>
        </xdr:from>
        <xdr:to>
          <xdr:col>0</xdr:col>
          <xdr:colOff>257175</xdr:colOff>
          <xdr:row>446</xdr:row>
          <xdr:rowOff>0</xdr:rowOff>
        </xdr:to>
        <xdr:sp macro="" textlink="">
          <xdr:nvSpPr>
            <xdr:cNvPr id="5565" name="Control 445" hidden="1">
              <a:extLst>
                <a:ext uri="{63B3BB69-23CF-44E3-9099-C40C66FF867C}">
                  <a14:compatExt spid="_x0000_s5565"/>
                </a:ext>
                <a:ext uri="{FF2B5EF4-FFF2-40B4-BE49-F238E27FC236}">
                  <a16:creationId xmlns:a16="http://schemas.microsoft.com/office/drawing/2014/main" xmlns="" id="{00000000-0008-0000-0000-0000BD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446</xdr:row>
          <xdr:rowOff>0</xdr:rowOff>
        </xdr:from>
        <xdr:to>
          <xdr:col>0</xdr:col>
          <xdr:colOff>257175</xdr:colOff>
          <xdr:row>447</xdr:row>
          <xdr:rowOff>0</xdr:rowOff>
        </xdr:to>
        <xdr:sp macro="" textlink="">
          <xdr:nvSpPr>
            <xdr:cNvPr id="5566" name="Control 446" hidden="1">
              <a:extLst>
                <a:ext uri="{63B3BB69-23CF-44E3-9099-C40C66FF867C}">
                  <a14:compatExt spid="_x0000_s5566"/>
                </a:ext>
                <a:ext uri="{FF2B5EF4-FFF2-40B4-BE49-F238E27FC236}">
                  <a16:creationId xmlns:a16="http://schemas.microsoft.com/office/drawing/2014/main" xmlns="" id="{00000000-0008-0000-0000-0000BE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447</xdr:row>
          <xdr:rowOff>0</xdr:rowOff>
        </xdr:from>
        <xdr:to>
          <xdr:col>0</xdr:col>
          <xdr:colOff>257175</xdr:colOff>
          <xdr:row>448</xdr:row>
          <xdr:rowOff>0</xdr:rowOff>
        </xdr:to>
        <xdr:sp macro="" textlink="">
          <xdr:nvSpPr>
            <xdr:cNvPr id="5567" name="Control 447" hidden="1">
              <a:extLst>
                <a:ext uri="{63B3BB69-23CF-44E3-9099-C40C66FF867C}">
                  <a14:compatExt spid="_x0000_s5567"/>
                </a:ext>
                <a:ext uri="{FF2B5EF4-FFF2-40B4-BE49-F238E27FC236}">
                  <a16:creationId xmlns:a16="http://schemas.microsoft.com/office/drawing/2014/main" xmlns="" id="{00000000-0008-0000-0000-0000BF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448</xdr:row>
          <xdr:rowOff>0</xdr:rowOff>
        </xdr:from>
        <xdr:to>
          <xdr:col>0</xdr:col>
          <xdr:colOff>257175</xdr:colOff>
          <xdr:row>449</xdr:row>
          <xdr:rowOff>0</xdr:rowOff>
        </xdr:to>
        <xdr:sp macro="" textlink="">
          <xdr:nvSpPr>
            <xdr:cNvPr id="5568" name="Control 448" hidden="1">
              <a:extLst>
                <a:ext uri="{63B3BB69-23CF-44E3-9099-C40C66FF867C}">
                  <a14:compatExt spid="_x0000_s5568"/>
                </a:ext>
                <a:ext uri="{FF2B5EF4-FFF2-40B4-BE49-F238E27FC236}">
                  <a16:creationId xmlns:a16="http://schemas.microsoft.com/office/drawing/2014/main" xmlns="" id="{00000000-0008-0000-0000-0000C0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0</xdr:col>
          <xdr:colOff>257175</xdr:colOff>
          <xdr:row>450</xdr:row>
          <xdr:rowOff>0</xdr:rowOff>
        </xdr:to>
        <xdr:sp macro="" textlink="">
          <xdr:nvSpPr>
            <xdr:cNvPr id="5569" name="Control 449" hidden="1">
              <a:extLst>
                <a:ext uri="{63B3BB69-23CF-44E3-9099-C40C66FF867C}">
                  <a14:compatExt spid="_x0000_s5569"/>
                </a:ext>
                <a:ext uri="{FF2B5EF4-FFF2-40B4-BE49-F238E27FC236}">
                  <a16:creationId xmlns:a16="http://schemas.microsoft.com/office/drawing/2014/main" xmlns="" id="{00000000-0008-0000-0000-0000C1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450</xdr:row>
          <xdr:rowOff>0</xdr:rowOff>
        </xdr:from>
        <xdr:to>
          <xdr:col>0</xdr:col>
          <xdr:colOff>257175</xdr:colOff>
          <xdr:row>451</xdr:row>
          <xdr:rowOff>0</xdr:rowOff>
        </xdr:to>
        <xdr:sp macro="" textlink="">
          <xdr:nvSpPr>
            <xdr:cNvPr id="5570" name="Control 450" hidden="1">
              <a:extLst>
                <a:ext uri="{63B3BB69-23CF-44E3-9099-C40C66FF867C}">
                  <a14:compatExt spid="_x0000_s5570"/>
                </a:ext>
                <a:ext uri="{FF2B5EF4-FFF2-40B4-BE49-F238E27FC236}">
                  <a16:creationId xmlns:a16="http://schemas.microsoft.com/office/drawing/2014/main" xmlns="" id="{00000000-0008-0000-0000-0000C2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451</xdr:row>
          <xdr:rowOff>0</xdr:rowOff>
        </xdr:from>
        <xdr:to>
          <xdr:col>0</xdr:col>
          <xdr:colOff>257175</xdr:colOff>
          <xdr:row>452</xdr:row>
          <xdr:rowOff>0</xdr:rowOff>
        </xdr:to>
        <xdr:sp macro="" textlink="">
          <xdr:nvSpPr>
            <xdr:cNvPr id="5571" name="Control 451" hidden="1">
              <a:extLst>
                <a:ext uri="{63B3BB69-23CF-44E3-9099-C40C66FF867C}">
                  <a14:compatExt spid="_x0000_s5571"/>
                </a:ext>
                <a:ext uri="{FF2B5EF4-FFF2-40B4-BE49-F238E27FC236}">
                  <a16:creationId xmlns:a16="http://schemas.microsoft.com/office/drawing/2014/main" xmlns="" id="{00000000-0008-0000-0000-0000C3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452</xdr:row>
          <xdr:rowOff>0</xdr:rowOff>
        </xdr:from>
        <xdr:to>
          <xdr:col>0</xdr:col>
          <xdr:colOff>257175</xdr:colOff>
          <xdr:row>453</xdr:row>
          <xdr:rowOff>0</xdr:rowOff>
        </xdr:to>
        <xdr:sp macro="" textlink="">
          <xdr:nvSpPr>
            <xdr:cNvPr id="5572" name="Control 452" hidden="1">
              <a:extLst>
                <a:ext uri="{63B3BB69-23CF-44E3-9099-C40C66FF867C}">
                  <a14:compatExt spid="_x0000_s5572"/>
                </a:ext>
                <a:ext uri="{FF2B5EF4-FFF2-40B4-BE49-F238E27FC236}">
                  <a16:creationId xmlns:a16="http://schemas.microsoft.com/office/drawing/2014/main" xmlns="" id="{00000000-0008-0000-0000-0000C4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453</xdr:row>
          <xdr:rowOff>0</xdr:rowOff>
        </xdr:from>
        <xdr:to>
          <xdr:col>0</xdr:col>
          <xdr:colOff>257175</xdr:colOff>
          <xdr:row>454</xdr:row>
          <xdr:rowOff>0</xdr:rowOff>
        </xdr:to>
        <xdr:sp macro="" textlink="">
          <xdr:nvSpPr>
            <xdr:cNvPr id="5573" name="Control 453" hidden="1">
              <a:extLst>
                <a:ext uri="{63B3BB69-23CF-44E3-9099-C40C66FF867C}">
                  <a14:compatExt spid="_x0000_s5573"/>
                </a:ext>
                <a:ext uri="{FF2B5EF4-FFF2-40B4-BE49-F238E27FC236}">
                  <a16:creationId xmlns:a16="http://schemas.microsoft.com/office/drawing/2014/main" xmlns="" id="{00000000-0008-0000-0000-0000C5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454</xdr:row>
          <xdr:rowOff>0</xdr:rowOff>
        </xdr:from>
        <xdr:to>
          <xdr:col>0</xdr:col>
          <xdr:colOff>257175</xdr:colOff>
          <xdr:row>455</xdr:row>
          <xdr:rowOff>0</xdr:rowOff>
        </xdr:to>
        <xdr:sp macro="" textlink="">
          <xdr:nvSpPr>
            <xdr:cNvPr id="5574" name="Control 454" hidden="1">
              <a:extLst>
                <a:ext uri="{63B3BB69-23CF-44E3-9099-C40C66FF867C}">
                  <a14:compatExt spid="_x0000_s5574"/>
                </a:ext>
                <a:ext uri="{FF2B5EF4-FFF2-40B4-BE49-F238E27FC236}">
                  <a16:creationId xmlns:a16="http://schemas.microsoft.com/office/drawing/2014/main" xmlns="" id="{00000000-0008-0000-0000-0000C6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455</xdr:row>
          <xdr:rowOff>0</xdr:rowOff>
        </xdr:from>
        <xdr:to>
          <xdr:col>0</xdr:col>
          <xdr:colOff>257175</xdr:colOff>
          <xdr:row>456</xdr:row>
          <xdr:rowOff>0</xdr:rowOff>
        </xdr:to>
        <xdr:sp macro="" textlink="">
          <xdr:nvSpPr>
            <xdr:cNvPr id="5575" name="Control 455" hidden="1">
              <a:extLst>
                <a:ext uri="{63B3BB69-23CF-44E3-9099-C40C66FF867C}">
                  <a14:compatExt spid="_x0000_s5575"/>
                </a:ext>
                <a:ext uri="{FF2B5EF4-FFF2-40B4-BE49-F238E27FC236}">
                  <a16:creationId xmlns:a16="http://schemas.microsoft.com/office/drawing/2014/main" xmlns="" id="{00000000-0008-0000-0000-0000C7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456</xdr:row>
          <xdr:rowOff>0</xdr:rowOff>
        </xdr:from>
        <xdr:to>
          <xdr:col>0</xdr:col>
          <xdr:colOff>257175</xdr:colOff>
          <xdr:row>457</xdr:row>
          <xdr:rowOff>0</xdr:rowOff>
        </xdr:to>
        <xdr:sp macro="" textlink="">
          <xdr:nvSpPr>
            <xdr:cNvPr id="5576" name="Control 456" hidden="1">
              <a:extLst>
                <a:ext uri="{63B3BB69-23CF-44E3-9099-C40C66FF867C}">
                  <a14:compatExt spid="_x0000_s5576"/>
                </a:ext>
                <a:ext uri="{FF2B5EF4-FFF2-40B4-BE49-F238E27FC236}">
                  <a16:creationId xmlns:a16="http://schemas.microsoft.com/office/drawing/2014/main" xmlns="" id="{00000000-0008-0000-0000-0000C8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457</xdr:row>
          <xdr:rowOff>0</xdr:rowOff>
        </xdr:from>
        <xdr:to>
          <xdr:col>0</xdr:col>
          <xdr:colOff>257175</xdr:colOff>
          <xdr:row>458</xdr:row>
          <xdr:rowOff>0</xdr:rowOff>
        </xdr:to>
        <xdr:sp macro="" textlink="">
          <xdr:nvSpPr>
            <xdr:cNvPr id="5577" name="Control 457" hidden="1">
              <a:extLst>
                <a:ext uri="{63B3BB69-23CF-44E3-9099-C40C66FF867C}">
                  <a14:compatExt spid="_x0000_s5577"/>
                </a:ext>
                <a:ext uri="{FF2B5EF4-FFF2-40B4-BE49-F238E27FC236}">
                  <a16:creationId xmlns:a16="http://schemas.microsoft.com/office/drawing/2014/main" xmlns="" id="{00000000-0008-0000-0000-0000C9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458</xdr:row>
          <xdr:rowOff>0</xdr:rowOff>
        </xdr:from>
        <xdr:to>
          <xdr:col>0</xdr:col>
          <xdr:colOff>257175</xdr:colOff>
          <xdr:row>459</xdr:row>
          <xdr:rowOff>0</xdr:rowOff>
        </xdr:to>
        <xdr:sp macro="" textlink="">
          <xdr:nvSpPr>
            <xdr:cNvPr id="5578" name="Control 458" hidden="1">
              <a:extLst>
                <a:ext uri="{63B3BB69-23CF-44E3-9099-C40C66FF867C}">
                  <a14:compatExt spid="_x0000_s5578"/>
                </a:ext>
                <a:ext uri="{FF2B5EF4-FFF2-40B4-BE49-F238E27FC236}">
                  <a16:creationId xmlns:a16="http://schemas.microsoft.com/office/drawing/2014/main" xmlns="" id="{00000000-0008-0000-0000-0000CA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459</xdr:row>
          <xdr:rowOff>0</xdr:rowOff>
        </xdr:from>
        <xdr:to>
          <xdr:col>0</xdr:col>
          <xdr:colOff>257175</xdr:colOff>
          <xdr:row>460</xdr:row>
          <xdr:rowOff>0</xdr:rowOff>
        </xdr:to>
        <xdr:sp macro="" textlink="">
          <xdr:nvSpPr>
            <xdr:cNvPr id="5579" name="Control 459" hidden="1">
              <a:extLst>
                <a:ext uri="{63B3BB69-23CF-44E3-9099-C40C66FF867C}">
                  <a14:compatExt spid="_x0000_s5579"/>
                </a:ext>
                <a:ext uri="{FF2B5EF4-FFF2-40B4-BE49-F238E27FC236}">
                  <a16:creationId xmlns:a16="http://schemas.microsoft.com/office/drawing/2014/main" xmlns="" id="{00000000-0008-0000-0000-0000CB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460</xdr:row>
          <xdr:rowOff>0</xdr:rowOff>
        </xdr:from>
        <xdr:to>
          <xdr:col>0</xdr:col>
          <xdr:colOff>257175</xdr:colOff>
          <xdr:row>461</xdr:row>
          <xdr:rowOff>0</xdr:rowOff>
        </xdr:to>
        <xdr:sp macro="" textlink="">
          <xdr:nvSpPr>
            <xdr:cNvPr id="5580" name="Control 460" hidden="1">
              <a:extLst>
                <a:ext uri="{63B3BB69-23CF-44E3-9099-C40C66FF867C}">
                  <a14:compatExt spid="_x0000_s5580"/>
                </a:ext>
                <a:ext uri="{FF2B5EF4-FFF2-40B4-BE49-F238E27FC236}">
                  <a16:creationId xmlns:a16="http://schemas.microsoft.com/office/drawing/2014/main" xmlns="" id="{00000000-0008-0000-0000-0000CC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461</xdr:row>
          <xdr:rowOff>0</xdr:rowOff>
        </xdr:from>
        <xdr:to>
          <xdr:col>0</xdr:col>
          <xdr:colOff>257175</xdr:colOff>
          <xdr:row>462</xdr:row>
          <xdr:rowOff>0</xdr:rowOff>
        </xdr:to>
        <xdr:sp macro="" textlink="">
          <xdr:nvSpPr>
            <xdr:cNvPr id="5581" name="Control 461" hidden="1">
              <a:extLst>
                <a:ext uri="{63B3BB69-23CF-44E3-9099-C40C66FF867C}">
                  <a14:compatExt spid="_x0000_s5581"/>
                </a:ext>
                <a:ext uri="{FF2B5EF4-FFF2-40B4-BE49-F238E27FC236}">
                  <a16:creationId xmlns:a16="http://schemas.microsoft.com/office/drawing/2014/main" xmlns="" id="{00000000-0008-0000-0000-0000CD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462</xdr:row>
          <xdr:rowOff>0</xdr:rowOff>
        </xdr:from>
        <xdr:to>
          <xdr:col>0</xdr:col>
          <xdr:colOff>257175</xdr:colOff>
          <xdr:row>463</xdr:row>
          <xdr:rowOff>0</xdr:rowOff>
        </xdr:to>
        <xdr:sp macro="" textlink="">
          <xdr:nvSpPr>
            <xdr:cNvPr id="5582" name="Control 462" hidden="1">
              <a:extLst>
                <a:ext uri="{63B3BB69-23CF-44E3-9099-C40C66FF867C}">
                  <a14:compatExt spid="_x0000_s5582"/>
                </a:ext>
                <a:ext uri="{FF2B5EF4-FFF2-40B4-BE49-F238E27FC236}">
                  <a16:creationId xmlns:a16="http://schemas.microsoft.com/office/drawing/2014/main" xmlns="" id="{00000000-0008-0000-0000-0000CE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463</xdr:row>
          <xdr:rowOff>0</xdr:rowOff>
        </xdr:from>
        <xdr:to>
          <xdr:col>0</xdr:col>
          <xdr:colOff>257175</xdr:colOff>
          <xdr:row>464</xdr:row>
          <xdr:rowOff>0</xdr:rowOff>
        </xdr:to>
        <xdr:sp macro="" textlink="">
          <xdr:nvSpPr>
            <xdr:cNvPr id="5583" name="Control 463" hidden="1">
              <a:extLst>
                <a:ext uri="{63B3BB69-23CF-44E3-9099-C40C66FF867C}">
                  <a14:compatExt spid="_x0000_s5583"/>
                </a:ext>
                <a:ext uri="{FF2B5EF4-FFF2-40B4-BE49-F238E27FC236}">
                  <a16:creationId xmlns:a16="http://schemas.microsoft.com/office/drawing/2014/main" xmlns="" id="{00000000-0008-0000-0000-0000CF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464</xdr:row>
          <xdr:rowOff>0</xdr:rowOff>
        </xdr:from>
        <xdr:to>
          <xdr:col>0</xdr:col>
          <xdr:colOff>257175</xdr:colOff>
          <xdr:row>465</xdr:row>
          <xdr:rowOff>0</xdr:rowOff>
        </xdr:to>
        <xdr:sp macro="" textlink="">
          <xdr:nvSpPr>
            <xdr:cNvPr id="5584" name="Control 464" hidden="1">
              <a:extLst>
                <a:ext uri="{63B3BB69-23CF-44E3-9099-C40C66FF867C}">
                  <a14:compatExt spid="_x0000_s5584"/>
                </a:ext>
                <a:ext uri="{FF2B5EF4-FFF2-40B4-BE49-F238E27FC236}">
                  <a16:creationId xmlns:a16="http://schemas.microsoft.com/office/drawing/2014/main" xmlns="" id="{00000000-0008-0000-0000-0000D0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465</xdr:row>
          <xdr:rowOff>0</xdr:rowOff>
        </xdr:from>
        <xdr:to>
          <xdr:col>0</xdr:col>
          <xdr:colOff>257175</xdr:colOff>
          <xdr:row>466</xdr:row>
          <xdr:rowOff>0</xdr:rowOff>
        </xdr:to>
        <xdr:sp macro="" textlink="">
          <xdr:nvSpPr>
            <xdr:cNvPr id="5585" name="Control 465" hidden="1">
              <a:extLst>
                <a:ext uri="{63B3BB69-23CF-44E3-9099-C40C66FF867C}">
                  <a14:compatExt spid="_x0000_s5585"/>
                </a:ext>
                <a:ext uri="{FF2B5EF4-FFF2-40B4-BE49-F238E27FC236}">
                  <a16:creationId xmlns:a16="http://schemas.microsoft.com/office/drawing/2014/main" xmlns="" id="{00000000-0008-0000-0000-0000D1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466</xdr:row>
          <xdr:rowOff>0</xdr:rowOff>
        </xdr:from>
        <xdr:to>
          <xdr:col>0</xdr:col>
          <xdr:colOff>257175</xdr:colOff>
          <xdr:row>467</xdr:row>
          <xdr:rowOff>0</xdr:rowOff>
        </xdr:to>
        <xdr:sp macro="" textlink="">
          <xdr:nvSpPr>
            <xdr:cNvPr id="5586" name="Control 466" hidden="1">
              <a:extLst>
                <a:ext uri="{63B3BB69-23CF-44E3-9099-C40C66FF867C}">
                  <a14:compatExt spid="_x0000_s5586"/>
                </a:ext>
                <a:ext uri="{FF2B5EF4-FFF2-40B4-BE49-F238E27FC236}">
                  <a16:creationId xmlns:a16="http://schemas.microsoft.com/office/drawing/2014/main" xmlns="" id="{00000000-0008-0000-0000-0000D2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467</xdr:row>
          <xdr:rowOff>0</xdr:rowOff>
        </xdr:from>
        <xdr:to>
          <xdr:col>0</xdr:col>
          <xdr:colOff>257175</xdr:colOff>
          <xdr:row>468</xdr:row>
          <xdr:rowOff>0</xdr:rowOff>
        </xdr:to>
        <xdr:sp macro="" textlink="">
          <xdr:nvSpPr>
            <xdr:cNvPr id="5587" name="Control 467" hidden="1">
              <a:extLst>
                <a:ext uri="{63B3BB69-23CF-44E3-9099-C40C66FF867C}">
                  <a14:compatExt spid="_x0000_s5587"/>
                </a:ext>
                <a:ext uri="{FF2B5EF4-FFF2-40B4-BE49-F238E27FC236}">
                  <a16:creationId xmlns:a16="http://schemas.microsoft.com/office/drawing/2014/main" xmlns="" id="{00000000-0008-0000-0000-0000D3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468</xdr:row>
          <xdr:rowOff>0</xdr:rowOff>
        </xdr:from>
        <xdr:to>
          <xdr:col>0</xdr:col>
          <xdr:colOff>257175</xdr:colOff>
          <xdr:row>469</xdr:row>
          <xdr:rowOff>0</xdr:rowOff>
        </xdr:to>
        <xdr:sp macro="" textlink="">
          <xdr:nvSpPr>
            <xdr:cNvPr id="5588" name="Control 468" hidden="1">
              <a:extLst>
                <a:ext uri="{63B3BB69-23CF-44E3-9099-C40C66FF867C}">
                  <a14:compatExt spid="_x0000_s5588"/>
                </a:ext>
                <a:ext uri="{FF2B5EF4-FFF2-40B4-BE49-F238E27FC236}">
                  <a16:creationId xmlns:a16="http://schemas.microsoft.com/office/drawing/2014/main" xmlns="" id="{00000000-0008-0000-0000-0000D4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469</xdr:row>
          <xdr:rowOff>0</xdr:rowOff>
        </xdr:from>
        <xdr:to>
          <xdr:col>0</xdr:col>
          <xdr:colOff>257175</xdr:colOff>
          <xdr:row>470</xdr:row>
          <xdr:rowOff>0</xdr:rowOff>
        </xdr:to>
        <xdr:sp macro="" textlink="">
          <xdr:nvSpPr>
            <xdr:cNvPr id="5589" name="Control 469" hidden="1">
              <a:extLst>
                <a:ext uri="{63B3BB69-23CF-44E3-9099-C40C66FF867C}">
                  <a14:compatExt spid="_x0000_s5589"/>
                </a:ext>
                <a:ext uri="{FF2B5EF4-FFF2-40B4-BE49-F238E27FC236}">
                  <a16:creationId xmlns:a16="http://schemas.microsoft.com/office/drawing/2014/main" xmlns="" id="{00000000-0008-0000-0000-0000D5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470</xdr:row>
          <xdr:rowOff>0</xdr:rowOff>
        </xdr:from>
        <xdr:to>
          <xdr:col>0</xdr:col>
          <xdr:colOff>257175</xdr:colOff>
          <xdr:row>471</xdr:row>
          <xdr:rowOff>0</xdr:rowOff>
        </xdr:to>
        <xdr:sp macro="" textlink="">
          <xdr:nvSpPr>
            <xdr:cNvPr id="5590" name="Control 470" hidden="1">
              <a:extLst>
                <a:ext uri="{63B3BB69-23CF-44E3-9099-C40C66FF867C}">
                  <a14:compatExt spid="_x0000_s5590"/>
                </a:ext>
                <a:ext uri="{FF2B5EF4-FFF2-40B4-BE49-F238E27FC236}">
                  <a16:creationId xmlns:a16="http://schemas.microsoft.com/office/drawing/2014/main" xmlns="" id="{00000000-0008-0000-0000-0000D6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471</xdr:row>
          <xdr:rowOff>0</xdr:rowOff>
        </xdr:from>
        <xdr:to>
          <xdr:col>0</xdr:col>
          <xdr:colOff>257175</xdr:colOff>
          <xdr:row>472</xdr:row>
          <xdr:rowOff>0</xdr:rowOff>
        </xdr:to>
        <xdr:sp macro="" textlink="">
          <xdr:nvSpPr>
            <xdr:cNvPr id="5591" name="Control 471" hidden="1">
              <a:extLst>
                <a:ext uri="{63B3BB69-23CF-44E3-9099-C40C66FF867C}">
                  <a14:compatExt spid="_x0000_s5591"/>
                </a:ext>
                <a:ext uri="{FF2B5EF4-FFF2-40B4-BE49-F238E27FC236}">
                  <a16:creationId xmlns:a16="http://schemas.microsoft.com/office/drawing/2014/main" xmlns="" id="{00000000-0008-0000-0000-0000D7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472</xdr:row>
          <xdr:rowOff>0</xdr:rowOff>
        </xdr:from>
        <xdr:to>
          <xdr:col>0</xdr:col>
          <xdr:colOff>257175</xdr:colOff>
          <xdr:row>473</xdr:row>
          <xdr:rowOff>0</xdr:rowOff>
        </xdr:to>
        <xdr:sp macro="" textlink="">
          <xdr:nvSpPr>
            <xdr:cNvPr id="5592" name="Control 472" hidden="1">
              <a:extLst>
                <a:ext uri="{63B3BB69-23CF-44E3-9099-C40C66FF867C}">
                  <a14:compatExt spid="_x0000_s5592"/>
                </a:ext>
                <a:ext uri="{FF2B5EF4-FFF2-40B4-BE49-F238E27FC236}">
                  <a16:creationId xmlns:a16="http://schemas.microsoft.com/office/drawing/2014/main" xmlns="" id="{00000000-0008-0000-0000-0000D8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473</xdr:row>
          <xdr:rowOff>0</xdr:rowOff>
        </xdr:from>
        <xdr:to>
          <xdr:col>0</xdr:col>
          <xdr:colOff>257175</xdr:colOff>
          <xdr:row>474</xdr:row>
          <xdr:rowOff>0</xdr:rowOff>
        </xdr:to>
        <xdr:sp macro="" textlink="">
          <xdr:nvSpPr>
            <xdr:cNvPr id="5593" name="Control 473" hidden="1">
              <a:extLst>
                <a:ext uri="{63B3BB69-23CF-44E3-9099-C40C66FF867C}">
                  <a14:compatExt spid="_x0000_s5593"/>
                </a:ext>
                <a:ext uri="{FF2B5EF4-FFF2-40B4-BE49-F238E27FC236}">
                  <a16:creationId xmlns:a16="http://schemas.microsoft.com/office/drawing/2014/main" xmlns="" id="{00000000-0008-0000-0000-0000D9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474</xdr:row>
          <xdr:rowOff>0</xdr:rowOff>
        </xdr:from>
        <xdr:to>
          <xdr:col>0</xdr:col>
          <xdr:colOff>257175</xdr:colOff>
          <xdr:row>475</xdr:row>
          <xdr:rowOff>0</xdr:rowOff>
        </xdr:to>
        <xdr:sp macro="" textlink="">
          <xdr:nvSpPr>
            <xdr:cNvPr id="5594" name="Control 474" hidden="1">
              <a:extLst>
                <a:ext uri="{63B3BB69-23CF-44E3-9099-C40C66FF867C}">
                  <a14:compatExt spid="_x0000_s5594"/>
                </a:ext>
                <a:ext uri="{FF2B5EF4-FFF2-40B4-BE49-F238E27FC236}">
                  <a16:creationId xmlns:a16="http://schemas.microsoft.com/office/drawing/2014/main" xmlns="" id="{00000000-0008-0000-0000-0000DA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475</xdr:row>
          <xdr:rowOff>0</xdr:rowOff>
        </xdr:from>
        <xdr:to>
          <xdr:col>0</xdr:col>
          <xdr:colOff>257175</xdr:colOff>
          <xdr:row>476</xdr:row>
          <xdr:rowOff>0</xdr:rowOff>
        </xdr:to>
        <xdr:sp macro="" textlink="">
          <xdr:nvSpPr>
            <xdr:cNvPr id="5595" name="Control 475" hidden="1">
              <a:extLst>
                <a:ext uri="{63B3BB69-23CF-44E3-9099-C40C66FF867C}">
                  <a14:compatExt spid="_x0000_s5595"/>
                </a:ext>
                <a:ext uri="{FF2B5EF4-FFF2-40B4-BE49-F238E27FC236}">
                  <a16:creationId xmlns:a16="http://schemas.microsoft.com/office/drawing/2014/main" xmlns="" id="{00000000-0008-0000-0000-0000DB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476</xdr:row>
          <xdr:rowOff>0</xdr:rowOff>
        </xdr:from>
        <xdr:to>
          <xdr:col>0</xdr:col>
          <xdr:colOff>257175</xdr:colOff>
          <xdr:row>477</xdr:row>
          <xdr:rowOff>0</xdr:rowOff>
        </xdr:to>
        <xdr:sp macro="" textlink="">
          <xdr:nvSpPr>
            <xdr:cNvPr id="5596" name="Control 476" hidden="1">
              <a:extLst>
                <a:ext uri="{63B3BB69-23CF-44E3-9099-C40C66FF867C}">
                  <a14:compatExt spid="_x0000_s5596"/>
                </a:ext>
                <a:ext uri="{FF2B5EF4-FFF2-40B4-BE49-F238E27FC236}">
                  <a16:creationId xmlns:a16="http://schemas.microsoft.com/office/drawing/2014/main" xmlns="" id="{00000000-0008-0000-0000-0000DC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477</xdr:row>
          <xdr:rowOff>0</xdr:rowOff>
        </xdr:from>
        <xdr:to>
          <xdr:col>0</xdr:col>
          <xdr:colOff>257175</xdr:colOff>
          <xdr:row>478</xdr:row>
          <xdr:rowOff>0</xdr:rowOff>
        </xdr:to>
        <xdr:sp macro="" textlink="">
          <xdr:nvSpPr>
            <xdr:cNvPr id="5597" name="Control 477" hidden="1">
              <a:extLst>
                <a:ext uri="{63B3BB69-23CF-44E3-9099-C40C66FF867C}">
                  <a14:compatExt spid="_x0000_s5597"/>
                </a:ext>
                <a:ext uri="{FF2B5EF4-FFF2-40B4-BE49-F238E27FC236}">
                  <a16:creationId xmlns:a16="http://schemas.microsoft.com/office/drawing/2014/main" xmlns="" id="{00000000-0008-0000-0000-0000DD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478</xdr:row>
          <xdr:rowOff>0</xdr:rowOff>
        </xdr:from>
        <xdr:to>
          <xdr:col>0</xdr:col>
          <xdr:colOff>257175</xdr:colOff>
          <xdr:row>479</xdr:row>
          <xdr:rowOff>0</xdr:rowOff>
        </xdr:to>
        <xdr:sp macro="" textlink="">
          <xdr:nvSpPr>
            <xdr:cNvPr id="5598" name="Control 478" hidden="1">
              <a:extLst>
                <a:ext uri="{63B3BB69-23CF-44E3-9099-C40C66FF867C}">
                  <a14:compatExt spid="_x0000_s5598"/>
                </a:ext>
                <a:ext uri="{FF2B5EF4-FFF2-40B4-BE49-F238E27FC236}">
                  <a16:creationId xmlns:a16="http://schemas.microsoft.com/office/drawing/2014/main" xmlns="" id="{00000000-0008-0000-0000-0000DE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479</xdr:row>
          <xdr:rowOff>0</xdr:rowOff>
        </xdr:from>
        <xdr:to>
          <xdr:col>0</xdr:col>
          <xdr:colOff>257175</xdr:colOff>
          <xdr:row>480</xdr:row>
          <xdr:rowOff>0</xdr:rowOff>
        </xdr:to>
        <xdr:sp macro="" textlink="">
          <xdr:nvSpPr>
            <xdr:cNvPr id="5599" name="Control 479" hidden="1">
              <a:extLst>
                <a:ext uri="{63B3BB69-23CF-44E3-9099-C40C66FF867C}">
                  <a14:compatExt spid="_x0000_s5599"/>
                </a:ext>
                <a:ext uri="{FF2B5EF4-FFF2-40B4-BE49-F238E27FC236}">
                  <a16:creationId xmlns:a16="http://schemas.microsoft.com/office/drawing/2014/main" xmlns="" id="{00000000-0008-0000-0000-0000DF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480</xdr:row>
          <xdr:rowOff>0</xdr:rowOff>
        </xdr:from>
        <xdr:to>
          <xdr:col>0</xdr:col>
          <xdr:colOff>257175</xdr:colOff>
          <xdr:row>481</xdr:row>
          <xdr:rowOff>0</xdr:rowOff>
        </xdr:to>
        <xdr:sp macro="" textlink="">
          <xdr:nvSpPr>
            <xdr:cNvPr id="5600" name="Control 480" hidden="1">
              <a:extLst>
                <a:ext uri="{63B3BB69-23CF-44E3-9099-C40C66FF867C}">
                  <a14:compatExt spid="_x0000_s5600"/>
                </a:ext>
                <a:ext uri="{FF2B5EF4-FFF2-40B4-BE49-F238E27FC236}">
                  <a16:creationId xmlns:a16="http://schemas.microsoft.com/office/drawing/2014/main" xmlns="" id="{00000000-0008-0000-0000-0000E0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481</xdr:row>
          <xdr:rowOff>0</xdr:rowOff>
        </xdr:from>
        <xdr:to>
          <xdr:col>0</xdr:col>
          <xdr:colOff>257175</xdr:colOff>
          <xdr:row>482</xdr:row>
          <xdr:rowOff>0</xdr:rowOff>
        </xdr:to>
        <xdr:sp macro="" textlink="">
          <xdr:nvSpPr>
            <xdr:cNvPr id="5601" name="Control 481" hidden="1">
              <a:extLst>
                <a:ext uri="{63B3BB69-23CF-44E3-9099-C40C66FF867C}">
                  <a14:compatExt spid="_x0000_s5601"/>
                </a:ext>
                <a:ext uri="{FF2B5EF4-FFF2-40B4-BE49-F238E27FC236}">
                  <a16:creationId xmlns:a16="http://schemas.microsoft.com/office/drawing/2014/main" xmlns="" id="{00000000-0008-0000-0000-0000E1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482</xdr:row>
          <xdr:rowOff>0</xdr:rowOff>
        </xdr:from>
        <xdr:to>
          <xdr:col>0</xdr:col>
          <xdr:colOff>257175</xdr:colOff>
          <xdr:row>483</xdr:row>
          <xdr:rowOff>0</xdr:rowOff>
        </xdr:to>
        <xdr:sp macro="" textlink="">
          <xdr:nvSpPr>
            <xdr:cNvPr id="5602" name="Control 482" hidden="1">
              <a:extLst>
                <a:ext uri="{63B3BB69-23CF-44E3-9099-C40C66FF867C}">
                  <a14:compatExt spid="_x0000_s5602"/>
                </a:ext>
                <a:ext uri="{FF2B5EF4-FFF2-40B4-BE49-F238E27FC236}">
                  <a16:creationId xmlns:a16="http://schemas.microsoft.com/office/drawing/2014/main" xmlns="" id="{00000000-0008-0000-0000-0000E2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483</xdr:row>
          <xdr:rowOff>0</xdr:rowOff>
        </xdr:from>
        <xdr:to>
          <xdr:col>0</xdr:col>
          <xdr:colOff>257175</xdr:colOff>
          <xdr:row>484</xdr:row>
          <xdr:rowOff>0</xdr:rowOff>
        </xdr:to>
        <xdr:sp macro="" textlink="">
          <xdr:nvSpPr>
            <xdr:cNvPr id="5603" name="Control 483" hidden="1">
              <a:extLst>
                <a:ext uri="{63B3BB69-23CF-44E3-9099-C40C66FF867C}">
                  <a14:compatExt spid="_x0000_s5603"/>
                </a:ext>
                <a:ext uri="{FF2B5EF4-FFF2-40B4-BE49-F238E27FC236}">
                  <a16:creationId xmlns:a16="http://schemas.microsoft.com/office/drawing/2014/main" xmlns="" id="{00000000-0008-0000-0000-0000E3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484</xdr:row>
          <xdr:rowOff>0</xdr:rowOff>
        </xdr:from>
        <xdr:to>
          <xdr:col>0</xdr:col>
          <xdr:colOff>257175</xdr:colOff>
          <xdr:row>485</xdr:row>
          <xdr:rowOff>0</xdr:rowOff>
        </xdr:to>
        <xdr:sp macro="" textlink="">
          <xdr:nvSpPr>
            <xdr:cNvPr id="5604" name="Control 484" hidden="1">
              <a:extLst>
                <a:ext uri="{63B3BB69-23CF-44E3-9099-C40C66FF867C}">
                  <a14:compatExt spid="_x0000_s5604"/>
                </a:ext>
                <a:ext uri="{FF2B5EF4-FFF2-40B4-BE49-F238E27FC236}">
                  <a16:creationId xmlns:a16="http://schemas.microsoft.com/office/drawing/2014/main" xmlns="" id="{00000000-0008-0000-0000-0000E4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485</xdr:row>
          <xdr:rowOff>0</xdr:rowOff>
        </xdr:from>
        <xdr:to>
          <xdr:col>0</xdr:col>
          <xdr:colOff>257175</xdr:colOff>
          <xdr:row>486</xdr:row>
          <xdr:rowOff>0</xdr:rowOff>
        </xdr:to>
        <xdr:sp macro="" textlink="">
          <xdr:nvSpPr>
            <xdr:cNvPr id="5605" name="Control 485" hidden="1">
              <a:extLst>
                <a:ext uri="{63B3BB69-23CF-44E3-9099-C40C66FF867C}">
                  <a14:compatExt spid="_x0000_s5605"/>
                </a:ext>
                <a:ext uri="{FF2B5EF4-FFF2-40B4-BE49-F238E27FC236}">
                  <a16:creationId xmlns:a16="http://schemas.microsoft.com/office/drawing/2014/main" xmlns="" id="{00000000-0008-0000-0000-0000E5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486</xdr:row>
          <xdr:rowOff>0</xdr:rowOff>
        </xdr:from>
        <xdr:to>
          <xdr:col>0</xdr:col>
          <xdr:colOff>257175</xdr:colOff>
          <xdr:row>487</xdr:row>
          <xdr:rowOff>0</xdr:rowOff>
        </xdr:to>
        <xdr:sp macro="" textlink="">
          <xdr:nvSpPr>
            <xdr:cNvPr id="5606" name="Control 486" hidden="1">
              <a:extLst>
                <a:ext uri="{63B3BB69-23CF-44E3-9099-C40C66FF867C}">
                  <a14:compatExt spid="_x0000_s5606"/>
                </a:ext>
                <a:ext uri="{FF2B5EF4-FFF2-40B4-BE49-F238E27FC236}">
                  <a16:creationId xmlns:a16="http://schemas.microsoft.com/office/drawing/2014/main" xmlns="" id="{00000000-0008-0000-0000-0000E6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487</xdr:row>
          <xdr:rowOff>0</xdr:rowOff>
        </xdr:from>
        <xdr:to>
          <xdr:col>0</xdr:col>
          <xdr:colOff>257175</xdr:colOff>
          <xdr:row>488</xdr:row>
          <xdr:rowOff>0</xdr:rowOff>
        </xdr:to>
        <xdr:sp macro="" textlink="">
          <xdr:nvSpPr>
            <xdr:cNvPr id="5607" name="Control 487" hidden="1">
              <a:extLst>
                <a:ext uri="{63B3BB69-23CF-44E3-9099-C40C66FF867C}">
                  <a14:compatExt spid="_x0000_s5607"/>
                </a:ext>
                <a:ext uri="{FF2B5EF4-FFF2-40B4-BE49-F238E27FC236}">
                  <a16:creationId xmlns:a16="http://schemas.microsoft.com/office/drawing/2014/main" xmlns="" id="{00000000-0008-0000-0000-0000E7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488</xdr:row>
          <xdr:rowOff>0</xdr:rowOff>
        </xdr:from>
        <xdr:to>
          <xdr:col>0</xdr:col>
          <xdr:colOff>257175</xdr:colOff>
          <xdr:row>489</xdr:row>
          <xdr:rowOff>0</xdr:rowOff>
        </xdr:to>
        <xdr:sp macro="" textlink="">
          <xdr:nvSpPr>
            <xdr:cNvPr id="5608" name="Control 488" hidden="1">
              <a:extLst>
                <a:ext uri="{63B3BB69-23CF-44E3-9099-C40C66FF867C}">
                  <a14:compatExt spid="_x0000_s5608"/>
                </a:ext>
                <a:ext uri="{FF2B5EF4-FFF2-40B4-BE49-F238E27FC236}">
                  <a16:creationId xmlns:a16="http://schemas.microsoft.com/office/drawing/2014/main" xmlns="" id="{00000000-0008-0000-0000-0000E8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489</xdr:row>
          <xdr:rowOff>0</xdr:rowOff>
        </xdr:from>
        <xdr:to>
          <xdr:col>0</xdr:col>
          <xdr:colOff>257175</xdr:colOff>
          <xdr:row>490</xdr:row>
          <xdr:rowOff>0</xdr:rowOff>
        </xdr:to>
        <xdr:sp macro="" textlink="">
          <xdr:nvSpPr>
            <xdr:cNvPr id="5609" name="Control 489" hidden="1">
              <a:extLst>
                <a:ext uri="{63B3BB69-23CF-44E3-9099-C40C66FF867C}">
                  <a14:compatExt spid="_x0000_s5609"/>
                </a:ext>
                <a:ext uri="{FF2B5EF4-FFF2-40B4-BE49-F238E27FC236}">
                  <a16:creationId xmlns:a16="http://schemas.microsoft.com/office/drawing/2014/main" xmlns="" id="{00000000-0008-0000-0000-0000E9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490</xdr:row>
          <xdr:rowOff>0</xdr:rowOff>
        </xdr:from>
        <xdr:to>
          <xdr:col>0</xdr:col>
          <xdr:colOff>257175</xdr:colOff>
          <xdr:row>491</xdr:row>
          <xdr:rowOff>0</xdr:rowOff>
        </xdr:to>
        <xdr:sp macro="" textlink="">
          <xdr:nvSpPr>
            <xdr:cNvPr id="5610" name="Control 490" hidden="1">
              <a:extLst>
                <a:ext uri="{63B3BB69-23CF-44E3-9099-C40C66FF867C}">
                  <a14:compatExt spid="_x0000_s5610"/>
                </a:ext>
                <a:ext uri="{FF2B5EF4-FFF2-40B4-BE49-F238E27FC236}">
                  <a16:creationId xmlns:a16="http://schemas.microsoft.com/office/drawing/2014/main" xmlns="" id="{00000000-0008-0000-0000-0000EA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491</xdr:row>
          <xdr:rowOff>0</xdr:rowOff>
        </xdr:from>
        <xdr:to>
          <xdr:col>0</xdr:col>
          <xdr:colOff>257175</xdr:colOff>
          <xdr:row>492</xdr:row>
          <xdr:rowOff>0</xdr:rowOff>
        </xdr:to>
        <xdr:sp macro="" textlink="">
          <xdr:nvSpPr>
            <xdr:cNvPr id="5611" name="Control 491" hidden="1">
              <a:extLst>
                <a:ext uri="{63B3BB69-23CF-44E3-9099-C40C66FF867C}">
                  <a14:compatExt spid="_x0000_s5611"/>
                </a:ext>
                <a:ext uri="{FF2B5EF4-FFF2-40B4-BE49-F238E27FC236}">
                  <a16:creationId xmlns:a16="http://schemas.microsoft.com/office/drawing/2014/main" xmlns="" id="{00000000-0008-0000-0000-0000EB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492</xdr:row>
          <xdr:rowOff>0</xdr:rowOff>
        </xdr:from>
        <xdr:to>
          <xdr:col>0</xdr:col>
          <xdr:colOff>257175</xdr:colOff>
          <xdr:row>493</xdr:row>
          <xdr:rowOff>0</xdr:rowOff>
        </xdr:to>
        <xdr:sp macro="" textlink="">
          <xdr:nvSpPr>
            <xdr:cNvPr id="5612" name="Control 492" hidden="1">
              <a:extLst>
                <a:ext uri="{63B3BB69-23CF-44E3-9099-C40C66FF867C}">
                  <a14:compatExt spid="_x0000_s5612"/>
                </a:ext>
                <a:ext uri="{FF2B5EF4-FFF2-40B4-BE49-F238E27FC236}">
                  <a16:creationId xmlns:a16="http://schemas.microsoft.com/office/drawing/2014/main" xmlns="" id="{00000000-0008-0000-0000-0000EC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493</xdr:row>
          <xdr:rowOff>0</xdr:rowOff>
        </xdr:from>
        <xdr:to>
          <xdr:col>0</xdr:col>
          <xdr:colOff>257175</xdr:colOff>
          <xdr:row>494</xdr:row>
          <xdr:rowOff>0</xdr:rowOff>
        </xdr:to>
        <xdr:sp macro="" textlink="">
          <xdr:nvSpPr>
            <xdr:cNvPr id="5613" name="Control 493" hidden="1">
              <a:extLst>
                <a:ext uri="{63B3BB69-23CF-44E3-9099-C40C66FF867C}">
                  <a14:compatExt spid="_x0000_s5613"/>
                </a:ext>
                <a:ext uri="{FF2B5EF4-FFF2-40B4-BE49-F238E27FC236}">
                  <a16:creationId xmlns:a16="http://schemas.microsoft.com/office/drawing/2014/main" xmlns="" id="{00000000-0008-0000-0000-0000ED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494</xdr:row>
          <xdr:rowOff>0</xdr:rowOff>
        </xdr:from>
        <xdr:to>
          <xdr:col>0</xdr:col>
          <xdr:colOff>257175</xdr:colOff>
          <xdr:row>495</xdr:row>
          <xdr:rowOff>0</xdr:rowOff>
        </xdr:to>
        <xdr:sp macro="" textlink="">
          <xdr:nvSpPr>
            <xdr:cNvPr id="5614" name="Control 494" hidden="1">
              <a:extLst>
                <a:ext uri="{63B3BB69-23CF-44E3-9099-C40C66FF867C}">
                  <a14:compatExt spid="_x0000_s5614"/>
                </a:ext>
                <a:ext uri="{FF2B5EF4-FFF2-40B4-BE49-F238E27FC236}">
                  <a16:creationId xmlns:a16="http://schemas.microsoft.com/office/drawing/2014/main" xmlns="" id="{00000000-0008-0000-0000-0000EE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495</xdr:row>
          <xdr:rowOff>0</xdr:rowOff>
        </xdr:from>
        <xdr:to>
          <xdr:col>0</xdr:col>
          <xdr:colOff>257175</xdr:colOff>
          <xdr:row>496</xdr:row>
          <xdr:rowOff>0</xdr:rowOff>
        </xdr:to>
        <xdr:sp macro="" textlink="">
          <xdr:nvSpPr>
            <xdr:cNvPr id="5615" name="Control 495" hidden="1">
              <a:extLst>
                <a:ext uri="{63B3BB69-23CF-44E3-9099-C40C66FF867C}">
                  <a14:compatExt spid="_x0000_s5615"/>
                </a:ext>
                <a:ext uri="{FF2B5EF4-FFF2-40B4-BE49-F238E27FC236}">
                  <a16:creationId xmlns:a16="http://schemas.microsoft.com/office/drawing/2014/main" xmlns="" id="{00000000-0008-0000-0000-0000EF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496</xdr:row>
          <xdr:rowOff>0</xdr:rowOff>
        </xdr:from>
        <xdr:to>
          <xdr:col>0</xdr:col>
          <xdr:colOff>257175</xdr:colOff>
          <xdr:row>497</xdr:row>
          <xdr:rowOff>0</xdr:rowOff>
        </xdr:to>
        <xdr:sp macro="" textlink="">
          <xdr:nvSpPr>
            <xdr:cNvPr id="5616" name="Control 496" hidden="1">
              <a:extLst>
                <a:ext uri="{63B3BB69-23CF-44E3-9099-C40C66FF867C}">
                  <a14:compatExt spid="_x0000_s5616"/>
                </a:ext>
                <a:ext uri="{FF2B5EF4-FFF2-40B4-BE49-F238E27FC236}">
                  <a16:creationId xmlns:a16="http://schemas.microsoft.com/office/drawing/2014/main" xmlns="" id="{00000000-0008-0000-0000-0000F0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497</xdr:row>
          <xdr:rowOff>0</xdr:rowOff>
        </xdr:from>
        <xdr:to>
          <xdr:col>0</xdr:col>
          <xdr:colOff>257175</xdr:colOff>
          <xdr:row>498</xdr:row>
          <xdr:rowOff>0</xdr:rowOff>
        </xdr:to>
        <xdr:sp macro="" textlink="">
          <xdr:nvSpPr>
            <xdr:cNvPr id="5617" name="Control 497" hidden="1">
              <a:extLst>
                <a:ext uri="{63B3BB69-23CF-44E3-9099-C40C66FF867C}">
                  <a14:compatExt spid="_x0000_s5617"/>
                </a:ext>
                <a:ext uri="{FF2B5EF4-FFF2-40B4-BE49-F238E27FC236}">
                  <a16:creationId xmlns:a16="http://schemas.microsoft.com/office/drawing/2014/main" xmlns="" id="{00000000-0008-0000-0000-0000F1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498</xdr:row>
          <xdr:rowOff>0</xdr:rowOff>
        </xdr:from>
        <xdr:to>
          <xdr:col>0</xdr:col>
          <xdr:colOff>257175</xdr:colOff>
          <xdr:row>499</xdr:row>
          <xdr:rowOff>0</xdr:rowOff>
        </xdr:to>
        <xdr:sp macro="" textlink="">
          <xdr:nvSpPr>
            <xdr:cNvPr id="5618" name="Control 498" hidden="1">
              <a:extLst>
                <a:ext uri="{63B3BB69-23CF-44E3-9099-C40C66FF867C}">
                  <a14:compatExt spid="_x0000_s5618"/>
                </a:ext>
                <a:ext uri="{FF2B5EF4-FFF2-40B4-BE49-F238E27FC236}">
                  <a16:creationId xmlns:a16="http://schemas.microsoft.com/office/drawing/2014/main" xmlns="" id="{00000000-0008-0000-0000-0000F2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499</xdr:row>
          <xdr:rowOff>0</xdr:rowOff>
        </xdr:from>
        <xdr:to>
          <xdr:col>0</xdr:col>
          <xdr:colOff>257175</xdr:colOff>
          <xdr:row>500</xdr:row>
          <xdr:rowOff>0</xdr:rowOff>
        </xdr:to>
        <xdr:sp macro="" textlink="">
          <xdr:nvSpPr>
            <xdr:cNvPr id="5619" name="Control 499" hidden="1">
              <a:extLst>
                <a:ext uri="{63B3BB69-23CF-44E3-9099-C40C66FF867C}">
                  <a14:compatExt spid="_x0000_s5619"/>
                </a:ext>
                <a:ext uri="{FF2B5EF4-FFF2-40B4-BE49-F238E27FC236}">
                  <a16:creationId xmlns:a16="http://schemas.microsoft.com/office/drawing/2014/main" xmlns="" id="{00000000-0008-0000-0000-0000F3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500</xdr:row>
          <xdr:rowOff>0</xdr:rowOff>
        </xdr:from>
        <xdr:to>
          <xdr:col>0</xdr:col>
          <xdr:colOff>257175</xdr:colOff>
          <xdr:row>501</xdr:row>
          <xdr:rowOff>0</xdr:rowOff>
        </xdr:to>
        <xdr:sp macro="" textlink="">
          <xdr:nvSpPr>
            <xdr:cNvPr id="5620" name="Control 500" hidden="1">
              <a:extLst>
                <a:ext uri="{63B3BB69-23CF-44E3-9099-C40C66FF867C}">
                  <a14:compatExt spid="_x0000_s5620"/>
                </a:ext>
                <a:ext uri="{FF2B5EF4-FFF2-40B4-BE49-F238E27FC236}">
                  <a16:creationId xmlns:a16="http://schemas.microsoft.com/office/drawing/2014/main" xmlns="" id="{00000000-0008-0000-0000-0000F4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1391477</xdr:colOff>
      <xdr:row>0</xdr:row>
      <xdr:rowOff>105605</xdr:rowOff>
    </xdr:from>
    <xdr:to>
      <xdr:col>9</xdr:col>
      <xdr:colOff>737489</xdr:colOff>
      <xdr:row>2</xdr:row>
      <xdr:rowOff>207065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B928B7B5-10AC-4317-87E5-FA2148589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1595861" y="105605"/>
          <a:ext cx="2146362" cy="5777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47627</xdr:rowOff>
    </xdr:from>
    <xdr:to>
      <xdr:col>10</xdr:col>
      <xdr:colOff>299827</xdr:colOff>
      <xdr:row>2</xdr:row>
      <xdr:rowOff>219075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B928B7B5-10AC-4317-87E5-FA2148589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0867539" y="47627"/>
          <a:ext cx="2404024" cy="6476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1391477</xdr:colOff>
      <xdr:row>0</xdr:row>
      <xdr:rowOff>105605</xdr:rowOff>
    </xdr:from>
    <xdr:to>
      <xdr:col>9</xdr:col>
      <xdr:colOff>348207</xdr:colOff>
      <xdr:row>2</xdr:row>
      <xdr:rowOff>207065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B928B7B5-10AC-4317-87E5-FA2148589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5846119" y="105605"/>
          <a:ext cx="2145534" cy="58185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</xdr:colOff>
      <xdr:row>0</xdr:row>
      <xdr:rowOff>47627</xdr:rowOff>
    </xdr:from>
    <xdr:to>
      <xdr:col>10</xdr:col>
      <xdr:colOff>281611</xdr:colOff>
      <xdr:row>2</xdr:row>
      <xdr:rowOff>219075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B928B7B5-10AC-4317-87E5-FA2148589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5838173" y="47627"/>
          <a:ext cx="2103783" cy="6518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47627</xdr:rowOff>
    </xdr:from>
    <xdr:to>
      <xdr:col>10</xdr:col>
      <xdr:colOff>299827</xdr:colOff>
      <xdr:row>2</xdr:row>
      <xdr:rowOff>219075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B928B7B5-10AC-4317-87E5-FA2148589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1290573" y="47627"/>
          <a:ext cx="2404852" cy="64769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47627</xdr:rowOff>
    </xdr:from>
    <xdr:to>
      <xdr:col>10</xdr:col>
      <xdr:colOff>299827</xdr:colOff>
      <xdr:row>2</xdr:row>
      <xdr:rowOff>219075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B928B7B5-10AC-4317-87E5-FA2148589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1290573" y="47627"/>
          <a:ext cx="2404852" cy="64769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e3" displayName="Table3" ref="A1:N63" totalsRowCount="1" headerRowDxfId="207" dataDxfId="205" headerRowBorderDxfId="206" tableBorderDxfId="204" totalsRowBorderDxfId="203">
  <autoFilter ref="A1:N62"/>
  <tableColumns count="14">
    <tableColumn id="1" name="التاريخ" dataDxfId="202" totalsRowDxfId="13"/>
    <tableColumn id="2" name="الشركة" dataDxfId="201" totalsRowDxfId="12"/>
    <tableColumn id="7" name="مكان الشحن" dataDxfId="200" totalsRowDxfId="11"/>
    <tableColumn id="3" name="الكمية" totalsRowFunction="sum" dataDxfId="199" totalsRowDxfId="10"/>
    <tableColumn id="4" name="السعر" dataDxfId="198" totalsRowDxfId="9"/>
    <tableColumn id="5" name="الخصم 1%" dataDxfId="197" totalsRowDxfId="8"/>
    <tableColumn id="13" name="قيمة الخصم" totalsRowFunction="sum" dataDxfId="196" totalsRowDxfId="7" dataCellStyle="Comma">
      <calculatedColumnFormula>Table3[[#This Row],[الكمية]]*Table3[[#This Row],[السعر]]*F2</calculatedColumnFormula>
    </tableColumn>
    <tableColumn id="6" name="الاجمالى" dataDxfId="195" totalsRowDxfId="6" dataCellStyle="Comma">
      <calculatedColumnFormula>Table3[[#This Row],[الكمية]]*Table3[[#This Row],[السعر]]-Table3[[#This Row],[الخصم 1%]]</calculatedColumnFormula>
    </tableColumn>
    <tableColumn id="14" name="اجمالى المدفوع" totalsRowFunction="sum" dataDxfId="194" totalsRowDxfId="5" dataCellStyle="Comma">
      <calculatedColumnFormula>Table3[[#This Row],[الاجمالى]]-Table3[[#This Row],[قيمة الخصم]]</calculatedColumnFormula>
    </tableColumn>
    <tableColumn id="11" name="تحويل من" dataDxfId="193" totalsRowDxfId="4"/>
    <tableColumn id="8" name="تفويض" dataDxfId="192" totalsRowDxfId="3"/>
    <tableColumn id="9" name="تاريخ التفويض" dataDxfId="191" totalsRowDxfId="2"/>
    <tableColumn id="10" name="باسم" dataDxfId="190" totalsRowDxfId="1"/>
    <tableColumn id="12" name="بكمية" dataDxfId="189" totalsRow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6" name="Table1468712131415161718192124282931323436394041424357" displayName="Table1468712131415161718192124282931323436394041424357" ref="B4:J37" totalsRowCount="1" headerRowDxfId="188" dataDxfId="186" headerRowBorderDxfId="187" tableBorderDxfId="185" totalsRowBorderDxfId="184">
  <autoFilter ref="B4:J36"/>
  <sortState ref="B5:N20">
    <sortCondition ref="B4:B20"/>
  </sortState>
  <tableColumns count="9">
    <tableColumn id="1" name="رقم القاتوره" dataDxfId="183" totalsRowDxfId="74"/>
    <tableColumn id="13" name="اجمالى الكميه" dataDxfId="182" totalsRowDxfId="73"/>
    <tableColumn id="12" name="شركة " dataDxfId="181" totalsRowDxfId="72"/>
    <tableColumn id="11" name="النوع" dataDxfId="180" totalsRowDxfId="71"/>
    <tableColumn id="2" name="التاريخ" dataDxfId="179" totalsRowDxfId="70"/>
    <tableColumn id="3" name="اسم العميل" dataDxfId="178" totalsRowDxfId="69"/>
    <tableColumn id="5" name="العنوان" totalsRowLabel="الكمية المباعه" dataDxfId="177" totalsRowDxfId="68">
      <calculatedColumnFormula>IFERROR(VLOOKUP(Table1468712131415161718192124282931323436394041424357[[#This Row],[اسم العميل]],data2!A:C,3,0),"")</calculatedColumnFormula>
    </tableColumn>
    <tableColumn id="10" name="الكميه" totalsRowFunction="sum" dataDxfId="176" totalsRowDxfId="67"/>
    <tableColumn id="14" name="Tax No" dataDxfId="175" totalsRowDxfId="66">
      <calculatedColumnFormula>IFERROR(VLOOKUP(Table1468712131415161718192124282931323436394041424357[[#This Row],[اسم العميل]],data2!A:B,2,0),"")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4687121314151617181921242829313234363940414243" displayName="Table14687121314151617181921242829313234363940414243" ref="B4:J87" totalsRowCount="1" headerRowDxfId="174" dataDxfId="172" headerRowBorderDxfId="173" tableBorderDxfId="171" totalsRowBorderDxfId="170">
  <autoFilter ref="B4:J86"/>
  <sortState ref="B5:N20">
    <sortCondition ref="B4:B20"/>
  </sortState>
  <tableColumns count="9">
    <tableColumn id="1" name="رقم القاتوره" dataDxfId="169" totalsRowDxfId="168"/>
    <tableColumn id="13" name="اجمالى الكميه" dataDxfId="167" totalsRowDxfId="166"/>
    <tableColumn id="12" name="شركة " dataDxfId="165" totalsRowDxfId="164"/>
    <tableColumn id="11" name="النوع" dataDxfId="163" totalsRowDxfId="162"/>
    <tableColumn id="2" name="التاريخ" dataDxfId="161" totalsRowDxfId="160"/>
    <tableColumn id="3" name="اسم العميل" dataDxfId="159" totalsRowDxfId="158"/>
    <tableColumn id="5" name="العنوان" totalsRowLabel="الكمية المباعه" dataDxfId="157" totalsRowDxfId="156">
      <calculatedColumnFormula>IFERROR(VLOOKUP(Table14687121314151617181921242829313234363940414243[[#This Row],[اسم العميل]],data2!A:C,3,0),"")</calculatedColumnFormula>
    </tableColumn>
    <tableColumn id="10" name="الكميه" totalsRowFunction="sum" dataDxfId="155" totalsRowDxfId="154"/>
    <tableColumn id="14" name="Tax No" dataDxfId="153" totalsRowDxfId="152">
      <calculatedColumnFormula>IFERROR(VLOOKUP(Table14687121314151617181921242829313234363940414243[[#This Row],[اسم العميل]],data2!A:B,2,0),"")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146871213141516171819212428293132343639404142435" displayName="Table146871213141516171819212428293132343639404142435" ref="B4:J147" totalsRowCount="1" headerRowDxfId="151" dataDxfId="149" headerRowBorderDxfId="150" tableBorderDxfId="148" totalsRowBorderDxfId="147">
  <autoFilter ref="B4:J146"/>
  <sortState ref="B5:N20">
    <sortCondition ref="B4:B20"/>
  </sortState>
  <tableColumns count="9">
    <tableColumn id="1" name="رقم القاتوره" dataDxfId="146" totalsRowDxfId="31"/>
    <tableColumn id="13" name="اجمالى الكميه" dataDxfId="145" totalsRowDxfId="30"/>
    <tableColumn id="12" name="شركة " dataDxfId="144" totalsRowDxfId="29"/>
    <tableColumn id="11" name="النوع" dataDxfId="143" totalsRowDxfId="28"/>
    <tableColumn id="2" name="التاريخ" dataDxfId="142" totalsRowDxfId="27"/>
    <tableColumn id="3" name="اسم العميل" dataDxfId="141" totalsRowDxfId="26"/>
    <tableColumn id="5" name="العنوان" totalsRowLabel="الكمية المباعه" dataDxfId="140" totalsRowDxfId="25">
      <calculatedColumnFormula>IFERROR(VLOOKUP(Table146871213141516171819212428293132343639404142435[[#This Row],[اسم العميل]],data2!A:C,3,0),"")</calculatedColumnFormula>
    </tableColumn>
    <tableColumn id="10" name="الكميه" totalsRowFunction="sum" dataDxfId="139" totalsRowDxfId="24"/>
    <tableColumn id="14" name="Tax No" dataDxfId="138" totalsRowDxfId="23">
      <calculatedColumnFormula>IFERROR(VLOOKUP(Table146871213141516171819212428293132343639404142435[[#This Row],[اسم العميل]],data2!A:B,2,0),"")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1468712131415161718192124282931323436394041424338" displayName="Table1468712131415161718192124282931323436394041424338" ref="B4:J51" totalsRowCount="1" headerRowDxfId="137" dataDxfId="135" headerRowBorderDxfId="136" tableBorderDxfId="134" totalsRowBorderDxfId="133">
  <autoFilter ref="B4:J50"/>
  <sortState ref="B5:N20">
    <sortCondition ref="B4:B20"/>
  </sortState>
  <tableColumns count="9">
    <tableColumn id="1" name="رقم الفاتوره" dataDxfId="132" totalsRowDxfId="22"/>
    <tableColumn id="13" name="اجمالى الكميه" dataDxfId="131" totalsRowDxfId="21"/>
    <tableColumn id="12" name="شركة " dataDxfId="130" totalsRowDxfId="20"/>
    <tableColumn id="11" name="النوع" dataDxfId="129" totalsRowDxfId="19"/>
    <tableColumn id="2" name="التاريخ" dataDxfId="128" totalsRowDxfId="18"/>
    <tableColumn id="3" name="اسم العميل" dataDxfId="127" totalsRowDxfId="17"/>
    <tableColumn id="5" name="العنوان" totalsRowLabel="الكمية المباعه" dataDxfId="126" totalsRowDxfId="16">
      <calculatedColumnFormula>IFERROR(VLOOKUP(Table1468712131415161718192124282931323436394041424338[[#This Row],[اسم العميل]],data2!A:C,3,0),"")</calculatedColumnFormula>
    </tableColumn>
    <tableColumn id="10" name="الكميه" totalsRowFunction="sum" dataDxfId="125" totalsRowDxfId="15"/>
    <tableColumn id="14" name="Tax No" dataDxfId="124" totalsRowDxfId="14">
      <calculatedColumnFormula>IFERROR(VLOOKUP(Table1468712131415161718192124282931323436394041424338[[#This Row],[اسم العميل]],data2!A:B,2,0),"")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le1468712131415161718192124282931323436394041424356" displayName="Table1468712131415161718192124282931323436394041424356" ref="B4:J28" totalsRowCount="1" headerRowDxfId="123" dataDxfId="121" headerRowBorderDxfId="122" tableBorderDxfId="120" totalsRowBorderDxfId="119">
  <autoFilter ref="B4:J27"/>
  <sortState ref="B5:N20">
    <sortCondition ref="B4:B20"/>
  </sortState>
  <tableColumns count="9">
    <tableColumn id="1" name="رقم القاتوره" dataDxfId="118" totalsRowDxfId="117"/>
    <tableColumn id="13" name="اجمالى الكميه" dataDxfId="116" totalsRowDxfId="115"/>
    <tableColumn id="12" name="شركة " dataDxfId="114" totalsRowDxfId="113"/>
    <tableColumn id="11" name="النوع" dataDxfId="112" totalsRowDxfId="111"/>
    <tableColumn id="2" name="التاريخ" dataDxfId="110" totalsRowDxfId="109"/>
    <tableColumn id="3" name="اسم العميل" dataDxfId="108" totalsRowDxfId="107"/>
    <tableColumn id="5" name="العنوان" totalsRowLabel="الكمية المباعه" dataDxfId="106" totalsRowDxfId="105">
      <calculatedColumnFormula>IFERROR(VLOOKUP(Table1468712131415161718192124282931323436394041424356[[#This Row],[اسم العميل]],data2!A:C,3,0),"")</calculatedColumnFormula>
    </tableColumn>
    <tableColumn id="10" name="الكميه" totalsRowFunction="sum" dataDxfId="104" totalsRowDxfId="103"/>
    <tableColumn id="14" name="Tax No" dataDxfId="102" totalsRowDxfId="101">
      <calculatedColumnFormula>IFERROR(VLOOKUP(Table1468712131415161718192124282931323436394041424356[[#This Row],[اسم العميل]],data2!A:B,2,0),"")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" name="Table146871213141516171819212428293132343639404142433" displayName="Table146871213141516171819212428293132343639404142433" ref="B4:J41" totalsRowCount="1" headerRowDxfId="100" dataDxfId="98" headerRowBorderDxfId="99" tableBorderDxfId="97" totalsRowBorderDxfId="96">
  <autoFilter ref="B4:J40"/>
  <sortState ref="B5:N20">
    <sortCondition ref="B4:B20"/>
  </sortState>
  <tableColumns count="9">
    <tableColumn id="1" name="رقم القاتوره" dataDxfId="95" totalsRowDxfId="94"/>
    <tableColumn id="13" name="اجمالى الكميه" dataDxfId="93" totalsRowDxfId="92"/>
    <tableColumn id="12" name="شركة " dataDxfId="91" totalsRowDxfId="90"/>
    <tableColumn id="11" name="النوع" dataDxfId="89" totalsRowDxfId="88"/>
    <tableColumn id="2" name="التاريخ" dataDxfId="87" totalsRowDxfId="86"/>
    <tableColumn id="3" name="اسم العميل" dataDxfId="85" totalsRowDxfId="84"/>
    <tableColumn id="5" name="العنوان" totalsRowLabel="الكمية المباعه" dataDxfId="83" totalsRowDxfId="82">
      <calculatedColumnFormula>IFERROR(VLOOKUP(Table146871213141516171819212428293132343639404142433[[#This Row],[اسم العميل]],data2!A:C,3,0),"")</calculatedColumnFormula>
    </tableColumn>
    <tableColumn id="10" name="الكميه" totalsRowFunction="sum" dataDxfId="81" totalsRowDxfId="80"/>
    <tableColumn id="14" name="Tax No" dataDxfId="79" totalsRowDxfId="78">
      <calculatedColumnFormula>IFERROR(VLOOKUP(Table146871213141516171819212428293132343639404142433[[#This Row],[اسم العميل]],data2!A:B,2,0),"")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lahlynet.com.eg/?page=flow~adhoc-payments-generic" TargetMode="External"/><Relationship Id="rId671" Type="http://schemas.openxmlformats.org/officeDocument/2006/relationships/control" Target="../activeX/activeX166.xml"/><Relationship Id="rId769" Type="http://schemas.openxmlformats.org/officeDocument/2006/relationships/control" Target="../activeX/activeX264.xml"/><Relationship Id="rId976" Type="http://schemas.openxmlformats.org/officeDocument/2006/relationships/control" Target="../activeX/activeX471.xml"/><Relationship Id="rId21" Type="http://schemas.openxmlformats.org/officeDocument/2006/relationships/hyperlink" Target="https://www.alahlynet.com.eg/?page=flow~adhoc-payments-generic" TargetMode="External"/><Relationship Id="rId324" Type="http://schemas.openxmlformats.org/officeDocument/2006/relationships/hyperlink" Target="https://www.alahlynet.com.eg/?page=flow~adhoc-payments-generic" TargetMode="External"/><Relationship Id="rId531" Type="http://schemas.openxmlformats.org/officeDocument/2006/relationships/control" Target="../activeX/activeX26.xml"/><Relationship Id="rId629" Type="http://schemas.openxmlformats.org/officeDocument/2006/relationships/control" Target="../activeX/activeX124.xml"/><Relationship Id="rId170" Type="http://schemas.openxmlformats.org/officeDocument/2006/relationships/hyperlink" Target="https://www.alahlynet.com.eg/?page=flow~adhoc-payments-generic" TargetMode="External"/><Relationship Id="rId836" Type="http://schemas.openxmlformats.org/officeDocument/2006/relationships/control" Target="../activeX/activeX331.xml"/><Relationship Id="rId268" Type="http://schemas.openxmlformats.org/officeDocument/2006/relationships/hyperlink" Target="https://www.alahlynet.com.eg/?page=flow~adhoc-payments-generic" TargetMode="External"/><Relationship Id="rId475" Type="http://schemas.openxmlformats.org/officeDocument/2006/relationships/hyperlink" Target="https://www.alahlynet.com.eg/?page=flow~adhoc-payments-generic" TargetMode="External"/><Relationship Id="rId682" Type="http://schemas.openxmlformats.org/officeDocument/2006/relationships/control" Target="../activeX/activeX177.xml"/><Relationship Id="rId903" Type="http://schemas.openxmlformats.org/officeDocument/2006/relationships/control" Target="../activeX/activeX398.xml"/><Relationship Id="rId32" Type="http://schemas.openxmlformats.org/officeDocument/2006/relationships/hyperlink" Target="https://www.alahlynet.com.eg/?page=flow~adhoc-payments-generic" TargetMode="External"/><Relationship Id="rId128" Type="http://schemas.openxmlformats.org/officeDocument/2006/relationships/hyperlink" Target="https://www.alahlynet.com.eg/?page=flow~adhoc-payments-generic" TargetMode="External"/><Relationship Id="rId335" Type="http://schemas.openxmlformats.org/officeDocument/2006/relationships/hyperlink" Target="https://www.alahlynet.com.eg/?page=flow~adhoc-payments-generic" TargetMode="External"/><Relationship Id="rId542" Type="http://schemas.openxmlformats.org/officeDocument/2006/relationships/control" Target="../activeX/activeX37.xml"/><Relationship Id="rId987" Type="http://schemas.openxmlformats.org/officeDocument/2006/relationships/control" Target="../activeX/activeX482.xml"/><Relationship Id="rId181" Type="http://schemas.openxmlformats.org/officeDocument/2006/relationships/hyperlink" Target="https://www.alahlynet.com.eg/?page=flow~adhoc-payments-generic" TargetMode="External"/><Relationship Id="rId402" Type="http://schemas.openxmlformats.org/officeDocument/2006/relationships/hyperlink" Target="https://www.alahlynet.com.eg/?page=flow~adhoc-payments-generic" TargetMode="External"/><Relationship Id="rId847" Type="http://schemas.openxmlformats.org/officeDocument/2006/relationships/control" Target="../activeX/activeX342.xml"/><Relationship Id="rId279" Type="http://schemas.openxmlformats.org/officeDocument/2006/relationships/hyperlink" Target="https://www.alahlynet.com.eg/?page=flow~adhoc-payments-generic" TargetMode="External"/><Relationship Id="rId486" Type="http://schemas.openxmlformats.org/officeDocument/2006/relationships/hyperlink" Target="https://www.alahlynet.com.eg/?page=flow~adhoc-payments-generic" TargetMode="External"/><Relationship Id="rId693" Type="http://schemas.openxmlformats.org/officeDocument/2006/relationships/control" Target="../activeX/activeX188.xml"/><Relationship Id="rId707" Type="http://schemas.openxmlformats.org/officeDocument/2006/relationships/control" Target="../activeX/activeX202.xml"/><Relationship Id="rId914" Type="http://schemas.openxmlformats.org/officeDocument/2006/relationships/control" Target="../activeX/activeX409.xml"/><Relationship Id="rId43" Type="http://schemas.openxmlformats.org/officeDocument/2006/relationships/hyperlink" Target="https://www.alahlynet.com.eg/?page=flow~adhoc-payments-generic" TargetMode="External"/><Relationship Id="rId139" Type="http://schemas.openxmlformats.org/officeDocument/2006/relationships/hyperlink" Target="https://www.alahlynet.com.eg/?page=flow~adhoc-payments-generic" TargetMode="External"/><Relationship Id="rId346" Type="http://schemas.openxmlformats.org/officeDocument/2006/relationships/hyperlink" Target="https://www.alahlynet.com.eg/?page=flow~adhoc-payments-generic" TargetMode="External"/><Relationship Id="rId553" Type="http://schemas.openxmlformats.org/officeDocument/2006/relationships/control" Target="../activeX/activeX48.xml"/><Relationship Id="rId760" Type="http://schemas.openxmlformats.org/officeDocument/2006/relationships/control" Target="../activeX/activeX255.xml"/><Relationship Id="rId998" Type="http://schemas.openxmlformats.org/officeDocument/2006/relationships/control" Target="../activeX/activeX493.xml"/><Relationship Id="rId192" Type="http://schemas.openxmlformats.org/officeDocument/2006/relationships/hyperlink" Target="https://www.alahlynet.com.eg/?page=flow~adhoc-payments-generic" TargetMode="External"/><Relationship Id="rId206" Type="http://schemas.openxmlformats.org/officeDocument/2006/relationships/hyperlink" Target="https://www.alahlynet.com.eg/?page=flow~adhoc-payments-generic" TargetMode="External"/><Relationship Id="rId413" Type="http://schemas.openxmlformats.org/officeDocument/2006/relationships/hyperlink" Target="https://www.alahlynet.com.eg/?page=flow~adhoc-payments-generic" TargetMode="External"/><Relationship Id="rId858" Type="http://schemas.openxmlformats.org/officeDocument/2006/relationships/control" Target="../activeX/activeX353.xml"/><Relationship Id="rId497" Type="http://schemas.openxmlformats.org/officeDocument/2006/relationships/hyperlink" Target="https://www.alahlynet.com.eg/?page=flow~adhoc-payments-generic" TargetMode="External"/><Relationship Id="rId620" Type="http://schemas.openxmlformats.org/officeDocument/2006/relationships/control" Target="../activeX/activeX115.xml"/><Relationship Id="rId718" Type="http://schemas.openxmlformats.org/officeDocument/2006/relationships/control" Target="../activeX/activeX213.xml"/><Relationship Id="rId925" Type="http://schemas.openxmlformats.org/officeDocument/2006/relationships/control" Target="../activeX/activeX420.xml"/><Relationship Id="rId357" Type="http://schemas.openxmlformats.org/officeDocument/2006/relationships/hyperlink" Target="https://www.alahlynet.com.eg/?page=flow~adhoc-payments-generic" TargetMode="External"/><Relationship Id="rId54" Type="http://schemas.openxmlformats.org/officeDocument/2006/relationships/hyperlink" Target="https://www.alahlynet.com.eg/?page=flow~adhoc-payments-generic" TargetMode="External"/><Relationship Id="rId217" Type="http://schemas.openxmlformats.org/officeDocument/2006/relationships/hyperlink" Target="https://www.alahlynet.com.eg/?page=flow~adhoc-payments-generic" TargetMode="External"/><Relationship Id="rId564" Type="http://schemas.openxmlformats.org/officeDocument/2006/relationships/control" Target="../activeX/activeX59.xml"/><Relationship Id="rId771" Type="http://schemas.openxmlformats.org/officeDocument/2006/relationships/control" Target="../activeX/activeX266.xml"/><Relationship Id="rId869" Type="http://schemas.openxmlformats.org/officeDocument/2006/relationships/control" Target="../activeX/activeX364.xml"/><Relationship Id="rId424" Type="http://schemas.openxmlformats.org/officeDocument/2006/relationships/hyperlink" Target="https://www.alahlynet.com.eg/?page=flow~adhoc-payments-generic" TargetMode="External"/><Relationship Id="rId631" Type="http://schemas.openxmlformats.org/officeDocument/2006/relationships/control" Target="../activeX/activeX126.xml"/><Relationship Id="rId729" Type="http://schemas.openxmlformats.org/officeDocument/2006/relationships/control" Target="../activeX/activeX224.xml"/><Relationship Id="rId270" Type="http://schemas.openxmlformats.org/officeDocument/2006/relationships/hyperlink" Target="https://www.alahlynet.com.eg/?page=flow~adhoc-payments-generic" TargetMode="External"/><Relationship Id="rId936" Type="http://schemas.openxmlformats.org/officeDocument/2006/relationships/control" Target="../activeX/activeX431.xml"/><Relationship Id="rId65" Type="http://schemas.openxmlformats.org/officeDocument/2006/relationships/hyperlink" Target="https://www.alahlynet.com.eg/?page=flow~adhoc-payments-generic" TargetMode="External"/><Relationship Id="rId130" Type="http://schemas.openxmlformats.org/officeDocument/2006/relationships/hyperlink" Target="https://www.alahlynet.com.eg/?page=flow~adhoc-payments-generic" TargetMode="External"/><Relationship Id="rId368" Type="http://schemas.openxmlformats.org/officeDocument/2006/relationships/hyperlink" Target="https://www.alahlynet.com.eg/?page=flow~adhoc-payments-generic" TargetMode="External"/><Relationship Id="rId575" Type="http://schemas.openxmlformats.org/officeDocument/2006/relationships/control" Target="../activeX/activeX70.xml"/><Relationship Id="rId782" Type="http://schemas.openxmlformats.org/officeDocument/2006/relationships/control" Target="../activeX/activeX277.xml"/><Relationship Id="rId228" Type="http://schemas.openxmlformats.org/officeDocument/2006/relationships/hyperlink" Target="https://www.alahlynet.com.eg/?page=flow~adhoc-payments-generic" TargetMode="External"/><Relationship Id="rId435" Type="http://schemas.openxmlformats.org/officeDocument/2006/relationships/hyperlink" Target="https://www.alahlynet.com.eg/?page=flow~adhoc-payments-generic" TargetMode="External"/><Relationship Id="rId642" Type="http://schemas.openxmlformats.org/officeDocument/2006/relationships/control" Target="../activeX/activeX137.xml"/><Relationship Id="rId281" Type="http://schemas.openxmlformats.org/officeDocument/2006/relationships/hyperlink" Target="https://www.alahlynet.com.eg/?page=flow~adhoc-payments-generic" TargetMode="External"/><Relationship Id="rId502" Type="http://schemas.openxmlformats.org/officeDocument/2006/relationships/drawing" Target="../drawings/drawing1.xml"/><Relationship Id="rId947" Type="http://schemas.openxmlformats.org/officeDocument/2006/relationships/control" Target="../activeX/activeX442.xml"/><Relationship Id="rId76" Type="http://schemas.openxmlformats.org/officeDocument/2006/relationships/hyperlink" Target="https://www.alahlynet.com.eg/?page=flow~adhoc-payments-generic" TargetMode="External"/><Relationship Id="rId141" Type="http://schemas.openxmlformats.org/officeDocument/2006/relationships/hyperlink" Target="https://www.alahlynet.com.eg/?page=flow~adhoc-payments-generic" TargetMode="External"/><Relationship Id="rId379" Type="http://schemas.openxmlformats.org/officeDocument/2006/relationships/hyperlink" Target="https://www.alahlynet.com.eg/?page=flow~adhoc-payments-generic" TargetMode="External"/><Relationship Id="rId586" Type="http://schemas.openxmlformats.org/officeDocument/2006/relationships/control" Target="../activeX/activeX81.xml"/><Relationship Id="rId793" Type="http://schemas.openxmlformats.org/officeDocument/2006/relationships/control" Target="../activeX/activeX288.xml"/><Relationship Id="rId807" Type="http://schemas.openxmlformats.org/officeDocument/2006/relationships/control" Target="../activeX/activeX302.xml"/><Relationship Id="rId7" Type="http://schemas.openxmlformats.org/officeDocument/2006/relationships/hyperlink" Target="https://www.alahlynet.com.eg/?page=flow~adhoc-payments-generic" TargetMode="External"/><Relationship Id="rId239" Type="http://schemas.openxmlformats.org/officeDocument/2006/relationships/hyperlink" Target="https://www.alahlynet.com.eg/?page=flow~adhoc-payments-generic" TargetMode="External"/><Relationship Id="rId446" Type="http://schemas.openxmlformats.org/officeDocument/2006/relationships/hyperlink" Target="https://www.alahlynet.com.eg/?page=flow~adhoc-payments-generic" TargetMode="External"/><Relationship Id="rId653" Type="http://schemas.openxmlformats.org/officeDocument/2006/relationships/control" Target="../activeX/activeX148.xml"/><Relationship Id="rId292" Type="http://schemas.openxmlformats.org/officeDocument/2006/relationships/hyperlink" Target="https://www.alahlynet.com.eg/?page=flow~adhoc-payments-generic" TargetMode="External"/><Relationship Id="rId306" Type="http://schemas.openxmlformats.org/officeDocument/2006/relationships/hyperlink" Target="https://www.alahlynet.com.eg/?page=flow~adhoc-payments-generic" TargetMode="External"/><Relationship Id="rId860" Type="http://schemas.openxmlformats.org/officeDocument/2006/relationships/control" Target="../activeX/activeX355.xml"/><Relationship Id="rId958" Type="http://schemas.openxmlformats.org/officeDocument/2006/relationships/control" Target="../activeX/activeX453.xml"/><Relationship Id="rId87" Type="http://schemas.openxmlformats.org/officeDocument/2006/relationships/hyperlink" Target="https://www.alahlynet.com.eg/?page=flow~adhoc-payments-generic" TargetMode="External"/><Relationship Id="rId513" Type="http://schemas.openxmlformats.org/officeDocument/2006/relationships/control" Target="../activeX/activeX8.xml"/><Relationship Id="rId597" Type="http://schemas.openxmlformats.org/officeDocument/2006/relationships/control" Target="../activeX/activeX92.xml"/><Relationship Id="rId720" Type="http://schemas.openxmlformats.org/officeDocument/2006/relationships/control" Target="../activeX/activeX215.xml"/><Relationship Id="rId818" Type="http://schemas.openxmlformats.org/officeDocument/2006/relationships/control" Target="../activeX/activeX313.xml"/><Relationship Id="rId152" Type="http://schemas.openxmlformats.org/officeDocument/2006/relationships/hyperlink" Target="https://www.alahlynet.com.eg/?page=flow~adhoc-payments-generic" TargetMode="External"/><Relationship Id="rId457" Type="http://schemas.openxmlformats.org/officeDocument/2006/relationships/hyperlink" Target="https://www.alahlynet.com.eg/?page=flow~adhoc-payments-generic" TargetMode="External"/><Relationship Id="rId1003" Type="http://schemas.openxmlformats.org/officeDocument/2006/relationships/control" Target="../activeX/activeX498.xml"/><Relationship Id="rId664" Type="http://schemas.openxmlformats.org/officeDocument/2006/relationships/control" Target="../activeX/activeX159.xml"/><Relationship Id="rId871" Type="http://schemas.openxmlformats.org/officeDocument/2006/relationships/control" Target="../activeX/activeX366.xml"/><Relationship Id="rId969" Type="http://schemas.openxmlformats.org/officeDocument/2006/relationships/control" Target="../activeX/activeX464.xml"/><Relationship Id="rId14" Type="http://schemas.openxmlformats.org/officeDocument/2006/relationships/hyperlink" Target="https://www.alahlynet.com.eg/?page=flow~adhoc-payments-generic" TargetMode="External"/><Relationship Id="rId317" Type="http://schemas.openxmlformats.org/officeDocument/2006/relationships/hyperlink" Target="https://www.alahlynet.com.eg/?page=flow~adhoc-payments-generic" TargetMode="External"/><Relationship Id="rId524" Type="http://schemas.openxmlformats.org/officeDocument/2006/relationships/control" Target="../activeX/activeX19.xml"/><Relationship Id="rId731" Type="http://schemas.openxmlformats.org/officeDocument/2006/relationships/control" Target="../activeX/activeX226.xml"/><Relationship Id="rId98" Type="http://schemas.openxmlformats.org/officeDocument/2006/relationships/hyperlink" Target="https://www.alahlynet.com.eg/?page=flow~adhoc-payments-generic" TargetMode="External"/><Relationship Id="rId163" Type="http://schemas.openxmlformats.org/officeDocument/2006/relationships/hyperlink" Target="https://www.alahlynet.com.eg/?page=flow~adhoc-payments-generic" TargetMode="External"/><Relationship Id="rId370" Type="http://schemas.openxmlformats.org/officeDocument/2006/relationships/hyperlink" Target="https://www.alahlynet.com.eg/?page=flow~adhoc-payments-generic" TargetMode="External"/><Relationship Id="rId829" Type="http://schemas.openxmlformats.org/officeDocument/2006/relationships/control" Target="../activeX/activeX324.xml"/><Relationship Id="rId230" Type="http://schemas.openxmlformats.org/officeDocument/2006/relationships/hyperlink" Target="https://www.alahlynet.com.eg/?page=flow~adhoc-payments-generic" TargetMode="External"/><Relationship Id="rId468" Type="http://schemas.openxmlformats.org/officeDocument/2006/relationships/hyperlink" Target="https://www.alahlynet.com.eg/?page=flow~adhoc-payments-generic" TargetMode="External"/><Relationship Id="rId675" Type="http://schemas.openxmlformats.org/officeDocument/2006/relationships/control" Target="../activeX/activeX170.xml"/><Relationship Id="rId882" Type="http://schemas.openxmlformats.org/officeDocument/2006/relationships/control" Target="../activeX/activeX377.xml"/><Relationship Id="rId25" Type="http://schemas.openxmlformats.org/officeDocument/2006/relationships/hyperlink" Target="https://www.alahlynet.com.eg/?page=flow~adhoc-payments-generic" TargetMode="External"/><Relationship Id="rId328" Type="http://schemas.openxmlformats.org/officeDocument/2006/relationships/hyperlink" Target="https://www.alahlynet.com.eg/?page=flow~adhoc-payments-generic" TargetMode="External"/><Relationship Id="rId535" Type="http://schemas.openxmlformats.org/officeDocument/2006/relationships/control" Target="../activeX/activeX30.xml"/><Relationship Id="rId742" Type="http://schemas.openxmlformats.org/officeDocument/2006/relationships/control" Target="../activeX/activeX237.xml"/><Relationship Id="rId174" Type="http://schemas.openxmlformats.org/officeDocument/2006/relationships/hyperlink" Target="https://www.alahlynet.com.eg/?page=flow~adhoc-payments-generic" TargetMode="External"/><Relationship Id="rId381" Type="http://schemas.openxmlformats.org/officeDocument/2006/relationships/hyperlink" Target="https://www.alahlynet.com.eg/?page=flow~adhoc-payments-generic" TargetMode="External"/><Relationship Id="rId602" Type="http://schemas.openxmlformats.org/officeDocument/2006/relationships/control" Target="../activeX/activeX97.xml"/><Relationship Id="rId241" Type="http://schemas.openxmlformats.org/officeDocument/2006/relationships/hyperlink" Target="https://www.alahlynet.com.eg/?page=flow~adhoc-payments-generic" TargetMode="External"/><Relationship Id="rId479" Type="http://schemas.openxmlformats.org/officeDocument/2006/relationships/hyperlink" Target="https://www.alahlynet.com.eg/?page=flow~adhoc-payments-generic" TargetMode="External"/><Relationship Id="rId686" Type="http://schemas.openxmlformats.org/officeDocument/2006/relationships/control" Target="../activeX/activeX181.xml"/><Relationship Id="rId893" Type="http://schemas.openxmlformats.org/officeDocument/2006/relationships/control" Target="../activeX/activeX388.xml"/><Relationship Id="rId907" Type="http://schemas.openxmlformats.org/officeDocument/2006/relationships/control" Target="../activeX/activeX402.xml"/><Relationship Id="rId36" Type="http://schemas.openxmlformats.org/officeDocument/2006/relationships/hyperlink" Target="https://www.alahlynet.com.eg/?page=flow~adhoc-payments-generic" TargetMode="External"/><Relationship Id="rId339" Type="http://schemas.openxmlformats.org/officeDocument/2006/relationships/hyperlink" Target="https://www.alahlynet.com.eg/?page=flow~adhoc-payments-generic" TargetMode="External"/><Relationship Id="rId546" Type="http://schemas.openxmlformats.org/officeDocument/2006/relationships/control" Target="../activeX/activeX41.xml"/><Relationship Id="rId753" Type="http://schemas.openxmlformats.org/officeDocument/2006/relationships/control" Target="../activeX/activeX248.xml"/><Relationship Id="rId101" Type="http://schemas.openxmlformats.org/officeDocument/2006/relationships/hyperlink" Target="https://www.alahlynet.com.eg/?page=flow~adhoc-payments-generic" TargetMode="External"/><Relationship Id="rId185" Type="http://schemas.openxmlformats.org/officeDocument/2006/relationships/hyperlink" Target="https://www.alahlynet.com.eg/?page=flow~adhoc-payments-generic" TargetMode="External"/><Relationship Id="rId406" Type="http://schemas.openxmlformats.org/officeDocument/2006/relationships/hyperlink" Target="https://www.alahlynet.com.eg/?page=flow~adhoc-payments-generic" TargetMode="External"/><Relationship Id="rId960" Type="http://schemas.openxmlformats.org/officeDocument/2006/relationships/control" Target="../activeX/activeX455.xml"/><Relationship Id="rId392" Type="http://schemas.openxmlformats.org/officeDocument/2006/relationships/hyperlink" Target="https://www.alahlynet.com.eg/?page=flow~adhoc-payments-generic" TargetMode="External"/><Relationship Id="rId613" Type="http://schemas.openxmlformats.org/officeDocument/2006/relationships/control" Target="../activeX/activeX108.xml"/><Relationship Id="rId697" Type="http://schemas.openxmlformats.org/officeDocument/2006/relationships/control" Target="../activeX/activeX192.xml"/><Relationship Id="rId820" Type="http://schemas.openxmlformats.org/officeDocument/2006/relationships/control" Target="../activeX/activeX315.xml"/><Relationship Id="rId918" Type="http://schemas.openxmlformats.org/officeDocument/2006/relationships/control" Target="../activeX/activeX413.xml"/><Relationship Id="rId252" Type="http://schemas.openxmlformats.org/officeDocument/2006/relationships/hyperlink" Target="https://www.alahlynet.com.eg/?page=flow~adhoc-payments-generic" TargetMode="External"/><Relationship Id="rId47" Type="http://schemas.openxmlformats.org/officeDocument/2006/relationships/hyperlink" Target="https://www.alahlynet.com.eg/?page=flow~adhoc-payments-generic" TargetMode="External"/><Relationship Id="rId112" Type="http://schemas.openxmlformats.org/officeDocument/2006/relationships/hyperlink" Target="https://www.alahlynet.com.eg/?page=flow~adhoc-payments-generic" TargetMode="External"/><Relationship Id="rId557" Type="http://schemas.openxmlformats.org/officeDocument/2006/relationships/control" Target="../activeX/activeX52.xml"/><Relationship Id="rId764" Type="http://schemas.openxmlformats.org/officeDocument/2006/relationships/control" Target="../activeX/activeX259.xml"/><Relationship Id="rId971" Type="http://schemas.openxmlformats.org/officeDocument/2006/relationships/control" Target="../activeX/activeX466.xml"/><Relationship Id="rId196" Type="http://schemas.openxmlformats.org/officeDocument/2006/relationships/hyperlink" Target="https://www.alahlynet.com.eg/?page=flow~adhoc-payments-generic" TargetMode="External"/><Relationship Id="rId417" Type="http://schemas.openxmlformats.org/officeDocument/2006/relationships/hyperlink" Target="https://www.alahlynet.com.eg/?page=flow~adhoc-payments-generic" TargetMode="External"/><Relationship Id="rId624" Type="http://schemas.openxmlformats.org/officeDocument/2006/relationships/control" Target="../activeX/activeX119.xml"/><Relationship Id="rId831" Type="http://schemas.openxmlformats.org/officeDocument/2006/relationships/control" Target="../activeX/activeX326.xml"/><Relationship Id="rId263" Type="http://schemas.openxmlformats.org/officeDocument/2006/relationships/hyperlink" Target="https://www.alahlynet.com.eg/?page=flow~adhoc-payments-generic" TargetMode="External"/><Relationship Id="rId470" Type="http://schemas.openxmlformats.org/officeDocument/2006/relationships/hyperlink" Target="https://www.alahlynet.com.eg/?page=flow~adhoc-payments-generic" TargetMode="External"/><Relationship Id="rId929" Type="http://schemas.openxmlformats.org/officeDocument/2006/relationships/control" Target="../activeX/activeX424.xml"/><Relationship Id="rId58" Type="http://schemas.openxmlformats.org/officeDocument/2006/relationships/hyperlink" Target="https://www.alahlynet.com.eg/?page=flow~adhoc-payments-generic" TargetMode="External"/><Relationship Id="rId123" Type="http://schemas.openxmlformats.org/officeDocument/2006/relationships/hyperlink" Target="https://www.alahlynet.com.eg/?page=flow~adhoc-payments-generic" TargetMode="External"/><Relationship Id="rId330" Type="http://schemas.openxmlformats.org/officeDocument/2006/relationships/hyperlink" Target="https://www.alahlynet.com.eg/?page=flow~adhoc-payments-generic" TargetMode="External"/><Relationship Id="rId568" Type="http://schemas.openxmlformats.org/officeDocument/2006/relationships/control" Target="../activeX/activeX63.xml"/><Relationship Id="rId775" Type="http://schemas.openxmlformats.org/officeDocument/2006/relationships/control" Target="../activeX/activeX270.xml"/><Relationship Id="rId982" Type="http://schemas.openxmlformats.org/officeDocument/2006/relationships/control" Target="../activeX/activeX477.xml"/><Relationship Id="rId428" Type="http://schemas.openxmlformats.org/officeDocument/2006/relationships/hyperlink" Target="https://www.alahlynet.com.eg/?page=flow~adhoc-payments-generic" TargetMode="External"/><Relationship Id="rId635" Type="http://schemas.openxmlformats.org/officeDocument/2006/relationships/control" Target="../activeX/activeX130.xml"/><Relationship Id="rId842" Type="http://schemas.openxmlformats.org/officeDocument/2006/relationships/control" Target="../activeX/activeX337.xml"/><Relationship Id="rId274" Type="http://schemas.openxmlformats.org/officeDocument/2006/relationships/hyperlink" Target="https://www.alahlynet.com.eg/?page=flow~adhoc-payments-generic" TargetMode="External"/><Relationship Id="rId481" Type="http://schemas.openxmlformats.org/officeDocument/2006/relationships/hyperlink" Target="https://www.alahlynet.com.eg/?page=flow~adhoc-payments-generic" TargetMode="External"/><Relationship Id="rId702" Type="http://schemas.openxmlformats.org/officeDocument/2006/relationships/control" Target="../activeX/activeX197.xml"/><Relationship Id="rId69" Type="http://schemas.openxmlformats.org/officeDocument/2006/relationships/hyperlink" Target="https://www.alahlynet.com.eg/?page=flow~adhoc-payments-generic" TargetMode="External"/><Relationship Id="rId134" Type="http://schemas.openxmlformats.org/officeDocument/2006/relationships/hyperlink" Target="https://www.alahlynet.com.eg/?page=flow~adhoc-payments-generic" TargetMode="External"/><Relationship Id="rId579" Type="http://schemas.openxmlformats.org/officeDocument/2006/relationships/control" Target="../activeX/activeX74.xml"/><Relationship Id="rId786" Type="http://schemas.openxmlformats.org/officeDocument/2006/relationships/control" Target="../activeX/activeX281.xml"/><Relationship Id="rId993" Type="http://schemas.openxmlformats.org/officeDocument/2006/relationships/control" Target="../activeX/activeX488.xml"/><Relationship Id="rId80" Type="http://schemas.openxmlformats.org/officeDocument/2006/relationships/hyperlink" Target="https://www.alahlynet.com.eg/?page=flow~adhoc-payments-generic" TargetMode="External"/><Relationship Id="rId176" Type="http://schemas.openxmlformats.org/officeDocument/2006/relationships/hyperlink" Target="https://www.alahlynet.com.eg/?page=flow~adhoc-payments-generic" TargetMode="External"/><Relationship Id="rId341" Type="http://schemas.openxmlformats.org/officeDocument/2006/relationships/hyperlink" Target="https://www.alahlynet.com.eg/?page=flow~adhoc-payments-generic" TargetMode="External"/><Relationship Id="rId383" Type="http://schemas.openxmlformats.org/officeDocument/2006/relationships/hyperlink" Target="https://www.alahlynet.com.eg/?page=flow~adhoc-payments-generic" TargetMode="External"/><Relationship Id="rId439" Type="http://schemas.openxmlformats.org/officeDocument/2006/relationships/hyperlink" Target="https://www.alahlynet.com.eg/?page=flow~adhoc-payments-generic" TargetMode="External"/><Relationship Id="rId590" Type="http://schemas.openxmlformats.org/officeDocument/2006/relationships/control" Target="../activeX/activeX85.xml"/><Relationship Id="rId604" Type="http://schemas.openxmlformats.org/officeDocument/2006/relationships/control" Target="../activeX/activeX99.xml"/><Relationship Id="rId646" Type="http://schemas.openxmlformats.org/officeDocument/2006/relationships/control" Target="../activeX/activeX141.xml"/><Relationship Id="rId811" Type="http://schemas.openxmlformats.org/officeDocument/2006/relationships/control" Target="../activeX/activeX306.xml"/><Relationship Id="rId201" Type="http://schemas.openxmlformats.org/officeDocument/2006/relationships/hyperlink" Target="https://www.alahlynet.com.eg/?page=flow~adhoc-payments-generic" TargetMode="External"/><Relationship Id="rId243" Type="http://schemas.openxmlformats.org/officeDocument/2006/relationships/hyperlink" Target="https://www.alahlynet.com.eg/?page=flow~adhoc-payments-generic" TargetMode="External"/><Relationship Id="rId285" Type="http://schemas.openxmlformats.org/officeDocument/2006/relationships/hyperlink" Target="https://www.alahlynet.com.eg/?page=flow~adhoc-payments-generic" TargetMode="External"/><Relationship Id="rId450" Type="http://schemas.openxmlformats.org/officeDocument/2006/relationships/hyperlink" Target="https://www.alahlynet.com.eg/?page=flow~adhoc-payments-generic" TargetMode="External"/><Relationship Id="rId506" Type="http://schemas.openxmlformats.org/officeDocument/2006/relationships/control" Target="../activeX/activeX2.xml"/><Relationship Id="rId688" Type="http://schemas.openxmlformats.org/officeDocument/2006/relationships/control" Target="../activeX/activeX183.xml"/><Relationship Id="rId853" Type="http://schemas.openxmlformats.org/officeDocument/2006/relationships/control" Target="../activeX/activeX348.xml"/><Relationship Id="rId895" Type="http://schemas.openxmlformats.org/officeDocument/2006/relationships/control" Target="../activeX/activeX390.xml"/><Relationship Id="rId909" Type="http://schemas.openxmlformats.org/officeDocument/2006/relationships/control" Target="../activeX/activeX404.xml"/><Relationship Id="rId38" Type="http://schemas.openxmlformats.org/officeDocument/2006/relationships/hyperlink" Target="https://www.alahlynet.com.eg/?page=flow~adhoc-payments-generic" TargetMode="External"/><Relationship Id="rId103" Type="http://schemas.openxmlformats.org/officeDocument/2006/relationships/hyperlink" Target="https://www.alahlynet.com.eg/?page=flow~adhoc-payments-generic" TargetMode="External"/><Relationship Id="rId310" Type="http://schemas.openxmlformats.org/officeDocument/2006/relationships/hyperlink" Target="https://www.alahlynet.com.eg/?page=flow~adhoc-payments-generic" TargetMode="External"/><Relationship Id="rId492" Type="http://schemas.openxmlformats.org/officeDocument/2006/relationships/hyperlink" Target="https://www.alahlynet.com.eg/?page=flow~adhoc-payments-generic" TargetMode="External"/><Relationship Id="rId548" Type="http://schemas.openxmlformats.org/officeDocument/2006/relationships/control" Target="../activeX/activeX43.xml"/><Relationship Id="rId713" Type="http://schemas.openxmlformats.org/officeDocument/2006/relationships/control" Target="../activeX/activeX208.xml"/><Relationship Id="rId755" Type="http://schemas.openxmlformats.org/officeDocument/2006/relationships/control" Target="../activeX/activeX250.xml"/><Relationship Id="rId797" Type="http://schemas.openxmlformats.org/officeDocument/2006/relationships/control" Target="../activeX/activeX292.xml"/><Relationship Id="rId920" Type="http://schemas.openxmlformats.org/officeDocument/2006/relationships/control" Target="../activeX/activeX415.xml"/><Relationship Id="rId962" Type="http://schemas.openxmlformats.org/officeDocument/2006/relationships/control" Target="../activeX/activeX457.xml"/><Relationship Id="rId91" Type="http://schemas.openxmlformats.org/officeDocument/2006/relationships/hyperlink" Target="https://www.alahlynet.com.eg/?page=flow~adhoc-payments-generic" TargetMode="External"/><Relationship Id="rId145" Type="http://schemas.openxmlformats.org/officeDocument/2006/relationships/hyperlink" Target="https://www.alahlynet.com.eg/?page=flow~adhoc-payments-generic" TargetMode="External"/><Relationship Id="rId187" Type="http://schemas.openxmlformats.org/officeDocument/2006/relationships/hyperlink" Target="https://www.alahlynet.com.eg/?page=flow~adhoc-payments-generic" TargetMode="External"/><Relationship Id="rId352" Type="http://schemas.openxmlformats.org/officeDocument/2006/relationships/hyperlink" Target="https://www.alahlynet.com.eg/?page=flow~adhoc-payments-generic" TargetMode="External"/><Relationship Id="rId394" Type="http://schemas.openxmlformats.org/officeDocument/2006/relationships/hyperlink" Target="https://www.alahlynet.com.eg/?page=flow~adhoc-payments-generic" TargetMode="External"/><Relationship Id="rId408" Type="http://schemas.openxmlformats.org/officeDocument/2006/relationships/hyperlink" Target="https://www.alahlynet.com.eg/?page=flow~adhoc-payments-generic" TargetMode="External"/><Relationship Id="rId615" Type="http://schemas.openxmlformats.org/officeDocument/2006/relationships/control" Target="../activeX/activeX110.xml"/><Relationship Id="rId822" Type="http://schemas.openxmlformats.org/officeDocument/2006/relationships/control" Target="../activeX/activeX317.xml"/><Relationship Id="rId212" Type="http://schemas.openxmlformats.org/officeDocument/2006/relationships/hyperlink" Target="https://www.alahlynet.com.eg/?page=flow~adhoc-payments-generic" TargetMode="External"/><Relationship Id="rId254" Type="http://schemas.openxmlformats.org/officeDocument/2006/relationships/hyperlink" Target="https://www.alahlynet.com.eg/?page=flow~adhoc-payments-generic" TargetMode="External"/><Relationship Id="rId657" Type="http://schemas.openxmlformats.org/officeDocument/2006/relationships/control" Target="../activeX/activeX152.xml"/><Relationship Id="rId699" Type="http://schemas.openxmlformats.org/officeDocument/2006/relationships/control" Target="../activeX/activeX194.xml"/><Relationship Id="rId864" Type="http://schemas.openxmlformats.org/officeDocument/2006/relationships/control" Target="../activeX/activeX359.xml"/><Relationship Id="rId49" Type="http://schemas.openxmlformats.org/officeDocument/2006/relationships/hyperlink" Target="https://www.alahlynet.com.eg/?page=flow~adhoc-payments-generic" TargetMode="External"/><Relationship Id="rId114" Type="http://schemas.openxmlformats.org/officeDocument/2006/relationships/hyperlink" Target="https://www.alahlynet.com.eg/?page=flow~adhoc-payments-generic" TargetMode="External"/><Relationship Id="rId296" Type="http://schemas.openxmlformats.org/officeDocument/2006/relationships/hyperlink" Target="https://www.alahlynet.com.eg/?page=flow~adhoc-payments-generic" TargetMode="External"/><Relationship Id="rId461" Type="http://schemas.openxmlformats.org/officeDocument/2006/relationships/hyperlink" Target="https://www.alahlynet.com.eg/?page=flow~adhoc-payments-generic" TargetMode="External"/><Relationship Id="rId517" Type="http://schemas.openxmlformats.org/officeDocument/2006/relationships/control" Target="../activeX/activeX12.xml"/><Relationship Id="rId559" Type="http://schemas.openxmlformats.org/officeDocument/2006/relationships/control" Target="../activeX/activeX54.xml"/><Relationship Id="rId724" Type="http://schemas.openxmlformats.org/officeDocument/2006/relationships/control" Target="../activeX/activeX219.xml"/><Relationship Id="rId766" Type="http://schemas.openxmlformats.org/officeDocument/2006/relationships/control" Target="../activeX/activeX261.xml"/><Relationship Id="rId931" Type="http://schemas.openxmlformats.org/officeDocument/2006/relationships/control" Target="../activeX/activeX426.xml"/><Relationship Id="rId60" Type="http://schemas.openxmlformats.org/officeDocument/2006/relationships/hyperlink" Target="https://www.alahlynet.com.eg/?page=flow~adhoc-payments-generic" TargetMode="External"/><Relationship Id="rId156" Type="http://schemas.openxmlformats.org/officeDocument/2006/relationships/hyperlink" Target="https://www.alahlynet.com.eg/?page=flow~adhoc-payments-generic" TargetMode="External"/><Relationship Id="rId198" Type="http://schemas.openxmlformats.org/officeDocument/2006/relationships/hyperlink" Target="https://www.alahlynet.com.eg/?page=flow~adhoc-payments-generic" TargetMode="External"/><Relationship Id="rId321" Type="http://schemas.openxmlformats.org/officeDocument/2006/relationships/hyperlink" Target="https://www.alahlynet.com.eg/?page=flow~adhoc-payments-generic" TargetMode="External"/><Relationship Id="rId363" Type="http://schemas.openxmlformats.org/officeDocument/2006/relationships/hyperlink" Target="https://www.alahlynet.com.eg/?page=flow~adhoc-payments-generic" TargetMode="External"/><Relationship Id="rId419" Type="http://schemas.openxmlformats.org/officeDocument/2006/relationships/hyperlink" Target="https://www.alahlynet.com.eg/?page=flow~adhoc-payments-generic" TargetMode="External"/><Relationship Id="rId570" Type="http://schemas.openxmlformats.org/officeDocument/2006/relationships/control" Target="../activeX/activeX65.xml"/><Relationship Id="rId626" Type="http://schemas.openxmlformats.org/officeDocument/2006/relationships/control" Target="../activeX/activeX121.xml"/><Relationship Id="rId973" Type="http://schemas.openxmlformats.org/officeDocument/2006/relationships/control" Target="../activeX/activeX468.xml"/><Relationship Id="rId223" Type="http://schemas.openxmlformats.org/officeDocument/2006/relationships/hyperlink" Target="https://www.alahlynet.com.eg/?page=flow~adhoc-payments-generic" TargetMode="External"/><Relationship Id="rId430" Type="http://schemas.openxmlformats.org/officeDocument/2006/relationships/hyperlink" Target="https://www.alahlynet.com.eg/?page=flow~adhoc-payments-generic" TargetMode="External"/><Relationship Id="rId668" Type="http://schemas.openxmlformats.org/officeDocument/2006/relationships/control" Target="../activeX/activeX163.xml"/><Relationship Id="rId833" Type="http://schemas.openxmlformats.org/officeDocument/2006/relationships/control" Target="../activeX/activeX328.xml"/><Relationship Id="rId875" Type="http://schemas.openxmlformats.org/officeDocument/2006/relationships/control" Target="../activeX/activeX370.xml"/><Relationship Id="rId18" Type="http://schemas.openxmlformats.org/officeDocument/2006/relationships/hyperlink" Target="https://www.alahlynet.com.eg/?page=flow~adhoc-payments-generic" TargetMode="External"/><Relationship Id="rId265" Type="http://schemas.openxmlformats.org/officeDocument/2006/relationships/hyperlink" Target="https://www.alahlynet.com.eg/?page=flow~adhoc-payments-generic" TargetMode="External"/><Relationship Id="rId472" Type="http://schemas.openxmlformats.org/officeDocument/2006/relationships/hyperlink" Target="https://www.alahlynet.com.eg/?page=flow~adhoc-payments-generic" TargetMode="External"/><Relationship Id="rId528" Type="http://schemas.openxmlformats.org/officeDocument/2006/relationships/control" Target="../activeX/activeX23.xml"/><Relationship Id="rId735" Type="http://schemas.openxmlformats.org/officeDocument/2006/relationships/control" Target="../activeX/activeX230.xml"/><Relationship Id="rId900" Type="http://schemas.openxmlformats.org/officeDocument/2006/relationships/control" Target="../activeX/activeX395.xml"/><Relationship Id="rId942" Type="http://schemas.openxmlformats.org/officeDocument/2006/relationships/control" Target="../activeX/activeX437.xml"/><Relationship Id="rId125" Type="http://schemas.openxmlformats.org/officeDocument/2006/relationships/hyperlink" Target="https://www.alahlynet.com.eg/?page=flow~adhoc-payments-generic" TargetMode="External"/><Relationship Id="rId167" Type="http://schemas.openxmlformats.org/officeDocument/2006/relationships/hyperlink" Target="https://www.alahlynet.com.eg/?page=flow~adhoc-payments-generic" TargetMode="External"/><Relationship Id="rId332" Type="http://schemas.openxmlformats.org/officeDocument/2006/relationships/hyperlink" Target="https://www.alahlynet.com.eg/?page=flow~adhoc-payments-generic" TargetMode="External"/><Relationship Id="rId374" Type="http://schemas.openxmlformats.org/officeDocument/2006/relationships/hyperlink" Target="https://www.alahlynet.com.eg/?page=flow~adhoc-payments-generic" TargetMode="External"/><Relationship Id="rId581" Type="http://schemas.openxmlformats.org/officeDocument/2006/relationships/control" Target="../activeX/activeX76.xml"/><Relationship Id="rId777" Type="http://schemas.openxmlformats.org/officeDocument/2006/relationships/control" Target="../activeX/activeX272.xml"/><Relationship Id="rId984" Type="http://schemas.openxmlformats.org/officeDocument/2006/relationships/control" Target="../activeX/activeX479.xml"/><Relationship Id="rId71" Type="http://schemas.openxmlformats.org/officeDocument/2006/relationships/hyperlink" Target="https://www.alahlynet.com.eg/?page=flow~adhoc-payments-generic" TargetMode="External"/><Relationship Id="rId234" Type="http://schemas.openxmlformats.org/officeDocument/2006/relationships/hyperlink" Target="https://www.alahlynet.com.eg/?page=flow~adhoc-payments-generic" TargetMode="External"/><Relationship Id="rId637" Type="http://schemas.openxmlformats.org/officeDocument/2006/relationships/control" Target="../activeX/activeX132.xml"/><Relationship Id="rId679" Type="http://schemas.openxmlformats.org/officeDocument/2006/relationships/control" Target="../activeX/activeX174.xml"/><Relationship Id="rId802" Type="http://schemas.openxmlformats.org/officeDocument/2006/relationships/control" Target="../activeX/activeX297.xml"/><Relationship Id="rId844" Type="http://schemas.openxmlformats.org/officeDocument/2006/relationships/control" Target="../activeX/activeX339.xml"/><Relationship Id="rId886" Type="http://schemas.openxmlformats.org/officeDocument/2006/relationships/control" Target="../activeX/activeX381.xml"/><Relationship Id="rId2" Type="http://schemas.openxmlformats.org/officeDocument/2006/relationships/hyperlink" Target="https://www.alahlynet.com.eg/?page=flow~adhoc-payments-generic" TargetMode="External"/><Relationship Id="rId29" Type="http://schemas.openxmlformats.org/officeDocument/2006/relationships/hyperlink" Target="https://www.alahlynet.com.eg/?page=flow~adhoc-payments-generic" TargetMode="External"/><Relationship Id="rId276" Type="http://schemas.openxmlformats.org/officeDocument/2006/relationships/hyperlink" Target="https://www.alahlynet.com.eg/?page=flow~adhoc-payments-generic" TargetMode="External"/><Relationship Id="rId441" Type="http://schemas.openxmlformats.org/officeDocument/2006/relationships/hyperlink" Target="https://www.alahlynet.com.eg/?page=flow~adhoc-payments-generic" TargetMode="External"/><Relationship Id="rId483" Type="http://schemas.openxmlformats.org/officeDocument/2006/relationships/hyperlink" Target="https://www.alahlynet.com.eg/?page=flow~adhoc-payments-generic" TargetMode="External"/><Relationship Id="rId539" Type="http://schemas.openxmlformats.org/officeDocument/2006/relationships/control" Target="../activeX/activeX34.xml"/><Relationship Id="rId690" Type="http://schemas.openxmlformats.org/officeDocument/2006/relationships/control" Target="../activeX/activeX185.xml"/><Relationship Id="rId704" Type="http://schemas.openxmlformats.org/officeDocument/2006/relationships/control" Target="../activeX/activeX199.xml"/><Relationship Id="rId746" Type="http://schemas.openxmlformats.org/officeDocument/2006/relationships/control" Target="../activeX/activeX241.xml"/><Relationship Id="rId911" Type="http://schemas.openxmlformats.org/officeDocument/2006/relationships/control" Target="../activeX/activeX406.xml"/><Relationship Id="rId40" Type="http://schemas.openxmlformats.org/officeDocument/2006/relationships/hyperlink" Target="https://www.alahlynet.com.eg/?page=flow~adhoc-payments-generic" TargetMode="External"/><Relationship Id="rId136" Type="http://schemas.openxmlformats.org/officeDocument/2006/relationships/hyperlink" Target="https://www.alahlynet.com.eg/?page=flow~adhoc-payments-generic" TargetMode="External"/><Relationship Id="rId178" Type="http://schemas.openxmlformats.org/officeDocument/2006/relationships/hyperlink" Target="https://www.alahlynet.com.eg/?page=flow~adhoc-payments-generic" TargetMode="External"/><Relationship Id="rId301" Type="http://schemas.openxmlformats.org/officeDocument/2006/relationships/hyperlink" Target="https://www.alahlynet.com.eg/?page=flow~adhoc-payments-generic" TargetMode="External"/><Relationship Id="rId343" Type="http://schemas.openxmlformats.org/officeDocument/2006/relationships/hyperlink" Target="https://www.alahlynet.com.eg/?page=flow~adhoc-payments-generic" TargetMode="External"/><Relationship Id="rId550" Type="http://schemas.openxmlformats.org/officeDocument/2006/relationships/control" Target="../activeX/activeX45.xml"/><Relationship Id="rId788" Type="http://schemas.openxmlformats.org/officeDocument/2006/relationships/control" Target="../activeX/activeX283.xml"/><Relationship Id="rId953" Type="http://schemas.openxmlformats.org/officeDocument/2006/relationships/control" Target="../activeX/activeX448.xml"/><Relationship Id="rId995" Type="http://schemas.openxmlformats.org/officeDocument/2006/relationships/control" Target="../activeX/activeX490.xml"/><Relationship Id="rId82" Type="http://schemas.openxmlformats.org/officeDocument/2006/relationships/hyperlink" Target="https://www.alahlynet.com.eg/?page=flow~adhoc-payments-generic" TargetMode="External"/><Relationship Id="rId203" Type="http://schemas.openxmlformats.org/officeDocument/2006/relationships/hyperlink" Target="https://www.alahlynet.com.eg/?page=flow~adhoc-payments-generic" TargetMode="External"/><Relationship Id="rId385" Type="http://schemas.openxmlformats.org/officeDocument/2006/relationships/hyperlink" Target="https://www.alahlynet.com.eg/?page=flow~adhoc-payments-generic" TargetMode="External"/><Relationship Id="rId592" Type="http://schemas.openxmlformats.org/officeDocument/2006/relationships/control" Target="../activeX/activeX87.xml"/><Relationship Id="rId606" Type="http://schemas.openxmlformats.org/officeDocument/2006/relationships/control" Target="../activeX/activeX101.xml"/><Relationship Id="rId648" Type="http://schemas.openxmlformats.org/officeDocument/2006/relationships/control" Target="../activeX/activeX143.xml"/><Relationship Id="rId813" Type="http://schemas.openxmlformats.org/officeDocument/2006/relationships/control" Target="../activeX/activeX308.xml"/><Relationship Id="rId855" Type="http://schemas.openxmlformats.org/officeDocument/2006/relationships/control" Target="../activeX/activeX350.xml"/><Relationship Id="rId245" Type="http://schemas.openxmlformats.org/officeDocument/2006/relationships/hyperlink" Target="https://www.alahlynet.com.eg/?page=flow~adhoc-payments-generic" TargetMode="External"/><Relationship Id="rId287" Type="http://schemas.openxmlformats.org/officeDocument/2006/relationships/hyperlink" Target="https://www.alahlynet.com.eg/?page=flow~adhoc-payments-generic" TargetMode="External"/><Relationship Id="rId410" Type="http://schemas.openxmlformats.org/officeDocument/2006/relationships/hyperlink" Target="https://www.alahlynet.com.eg/?page=flow~adhoc-payments-generic" TargetMode="External"/><Relationship Id="rId452" Type="http://schemas.openxmlformats.org/officeDocument/2006/relationships/hyperlink" Target="https://www.alahlynet.com.eg/?page=flow~adhoc-payments-generic" TargetMode="External"/><Relationship Id="rId494" Type="http://schemas.openxmlformats.org/officeDocument/2006/relationships/hyperlink" Target="https://www.alahlynet.com.eg/?page=flow~adhoc-payments-generic" TargetMode="External"/><Relationship Id="rId508" Type="http://schemas.openxmlformats.org/officeDocument/2006/relationships/control" Target="../activeX/activeX3.xml"/><Relationship Id="rId715" Type="http://schemas.openxmlformats.org/officeDocument/2006/relationships/control" Target="../activeX/activeX210.xml"/><Relationship Id="rId897" Type="http://schemas.openxmlformats.org/officeDocument/2006/relationships/control" Target="../activeX/activeX392.xml"/><Relationship Id="rId922" Type="http://schemas.openxmlformats.org/officeDocument/2006/relationships/control" Target="../activeX/activeX417.xml"/><Relationship Id="rId105" Type="http://schemas.openxmlformats.org/officeDocument/2006/relationships/hyperlink" Target="https://www.alahlynet.com.eg/?page=flow~adhoc-payments-generic" TargetMode="External"/><Relationship Id="rId147" Type="http://schemas.openxmlformats.org/officeDocument/2006/relationships/hyperlink" Target="https://www.alahlynet.com.eg/?page=flow~adhoc-payments-generic" TargetMode="External"/><Relationship Id="rId312" Type="http://schemas.openxmlformats.org/officeDocument/2006/relationships/hyperlink" Target="https://www.alahlynet.com.eg/?page=flow~adhoc-payments-generic" TargetMode="External"/><Relationship Id="rId354" Type="http://schemas.openxmlformats.org/officeDocument/2006/relationships/hyperlink" Target="https://www.alahlynet.com.eg/?page=flow~adhoc-payments-generic" TargetMode="External"/><Relationship Id="rId757" Type="http://schemas.openxmlformats.org/officeDocument/2006/relationships/control" Target="../activeX/activeX252.xml"/><Relationship Id="rId799" Type="http://schemas.openxmlformats.org/officeDocument/2006/relationships/control" Target="../activeX/activeX294.xml"/><Relationship Id="rId964" Type="http://schemas.openxmlformats.org/officeDocument/2006/relationships/control" Target="../activeX/activeX459.xml"/><Relationship Id="rId51" Type="http://schemas.openxmlformats.org/officeDocument/2006/relationships/hyperlink" Target="https://www.alahlynet.com.eg/?page=flow~adhoc-payments-generic" TargetMode="External"/><Relationship Id="rId93" Type="http://schemas.openxmlformats.org/officeDocument/2006/relationships/hyperlink" Target="https://www.alahlynet.com.eg/?page=flow~adhoc-payments-generic" TargetMode="External"/><Relationship Id="rId189" Type="http://schemas.openxmlformats.org/officeDocument/2006/relationships/hyperlink" Target="https://www.alahlynet.com.eg/?page=flow~adhoc-payments-generic" TargetMode="External"/><Relationship Id="rId396" Type="http://schemas.openxmlformats.org/officeDocument/2006/relationships/hyperlink" Target="https://www.alahlynet.com.eg/?page=flow~adhoc-payments-generic" TargetMode="External"/><Relationship Id="rId561" Type="http://schemas.openxmlformats.org/officeDocument/2006/relationships/control" Target="../activeX/activeX56.xml"/><Relationship Id="rId617" Type="http://schemas.openxmlformats.org/officeDocument/2006/relationships/control" Target="../activeX/activeX112.xml"/><Relationship Id="rId659" Type="http://schemas.openxmlformats.org/officeDocument/2006/relationships/control" Target="../activeX/activeX154.xml"/><Relationship Id="rId824" Type="http://schemas.openxmlformats.org/officeDocument/2006/relationships/control" Target="../activeX/activeX319.xml"/><Relationship Id="rId866" Type="http://schemas.openxmlformats.org/officeDocument/2006/relationships/control" Target="../activeX/activeX361.xml"/><Relationship Id="rId214" Type="http://schemas.openxmlformats.org/officeDocument/2006/relationships/hyperlink" Target="https://www.alahlynet.com.eg/?page=flow~adhoc-payments-generic" TargetMode="External"/><Relationship Id="rId256" Type="http://schemas.openxmlformats.org/officeDocument/2006/relationships/hyperlink" Target="https://www.alahlynet.com.eg/?page=flow~adhoc-payments-generic" TargetMode="External"/><Relationship Id="rId298" Type="http://schemas.openxmlformats.org/officeDocument/2006/relationships/hyperlink" Target="https://www.alahlynet.com.eg/?page=flow~adhoc-payments-generic" TargetMode="External"/><Relationship Id="rId421" Type="http://schemas.openxmlformats.org/officeDocument/2006/relationships/hyperlink" Target="https://www.alahlynet.com.eg/?page=flow~adhoc-payments-generic" TargetMode="External"/><Relationship Id="rId463" Type="http://schemas.openxmlformats.org/officeDocument/2006/relationships/hyperlink" Target="https://www.alahlynet.com.eg/?page=flow~adhoc-payments-generic" TargetMode="External"/><Relationship Id="rId519" Type="http://schemas.openxmlformats.org/officeDocument/2006/relationships/control" Target="../activeX/activeX14.xml"/><Relationship Id="rId670" Type="http://schemas.openxmlformats.org/officeDocument/2006/relationships/control" Target="../activeX/activeX165.xml"/><Relationship Id="rId116" Type="http://schemas.openxmlformats.org/officeDocument/2006/relationships/hyperlink" Target="https://www.alahlynet.com.eg/?page=flow~adhoc-payments-generic" TargetMode="External"/><Relationship Id="rId158" Type="http://schemas.openxmlformats.org/officeDocument/2006/relationships/hyperlink" Target="https://www.alahlynet.com.eg/?page=flow~adhoc-payments-generic" TargetMode="External"/><Relationship Id="rId323" Type="http://schemas.openxmlformats.org/officeDocument/2006/relationships/hyperlink" Target="https://www.alahlynet.com.eg/?page=flow~adhoc-payments-generic" TargetMode="External"/><Relationship Id="rId530" Type="http://schemas.openxmlformats.org/officeDocument/2006/relationships/control" Target="../activeX/activeX25.xml"/><Relationship Id="rId726" Type="http://schemas.openxmlformats.org/officeDocument/2006/relationships/control" Target="../activeX/activeX221.xml"/><Relationship Id="rId768" Type="http://schemas.openxmlformats.org/officeDocument/2006/relationships/control" Target="../activeX/activeX263.xml"/><Relationship Id="rId933" Type="http://schemas.openxmlformats.org/officeDocument/2006/relationships/control" Target="../activeX/activeX428.xml"/><Relationship Id="rId975" Type="http://schemas.openxmlformats.org/officeDocument/2006/relationships/control" Target="../activeX/activeX470.xml"/><Relationship Id="rId20" Type="http://schemas.openxmlformats.org/officeDocument/2006/relationships/hyperlink" Target="https://www.alahlynet.com.eg/?page=flow~adhoc-payments-generic" TargetMode="External"/><Relationship Id="rId62" Type="http://schemas.openxmlformats.org/officeDocument/2006/relationships/hyperlink" Target="https://www.alahlynet.com.eg/?page=flow~adhoc-payments-generic" TargetMode="External"/><Relationship Id="rId365" Type="http://schemas.openxmlformats.org/officeDocument/2006/relationships/hyperlink" Target="https://www.alahlynet.com.eg/?page=flow~adhoc-payments-generic" TargetMode="External"/><Relationship Id="rId572" Type="http://schemas.openxmlformats.org/officeDocument/2006/relationships/control" Target="../activeX/activeX67.xml"/><Relationship Id="rId628" Type="http://schemas.openxmlformats.org/officeDocument/2006/relationships/control" Target="../activeX/activeX123.xml"/><Relationship Id="rId835" Type="http://schemas.openxmlformats.org/officeDocument/2006/relationships/control" Target="../activeX/activeX330.xml"/><Relationship Id="rId225" Type="http://schemas.openxmlformats.org/officeDocument/2006/relationships/hyperlink" Target="https://www.alahlynet.com.eg/?page=flow~adhoc-payments-generic" TargetMode="External"/><Relationship Id="rId267" Type="http://schemas.openxmlformats.org/officeDocument/2006/relationships/hyperlink" Target="https://www.alahlynet.com.eg/?page=flow~adhoc-payments-generic" TargetMode="External"/><Relationship Id="rId432" Type="http://schemas.openxmlformats.org/officeDocument/2006/relationships/hyperlink" Target="https://www.alahlynet.com.eg/?page=flow~adhoc-payments-generic" TargetMode="External"/><Relationship Id="rId474" Type="http://schemas.openxmlformats.org/officeDocument/2006/relationships/hyperlink" Target="https://www.alahlynet.com.eg/?page=flow~adhoc-payments-generic" TargetMode="External"/><Relationship Id="rId877" Type="http://schemas.openxmlformats.org/officeDocument/2006/relationships/control" Target="../activeX/activeX372.xml"/><Relationship Id="rId127" Type="http://schemas.openxmlformats.org/officeDocument/2006/relationships/hyperlink" Target="https://www.alahlynet.com.eg/?page=flow~adhoc-payments-generic" TargetMode="External"/><Relationship Id="rId681" Type="http://schemas.openxmlformats.org/officeDocument/2006/relationships/control" Target="../activeX/activeX176.xml"/><Relationship Id="rId737" Type="http://schemas.openxmlformats.org/officeDocument/2006/relationships/control" Target="../activeX/activeX232.xml"/><Relationship Id="rId779" Type="http://schemas.openxmlformats.org/officeDocument/2006/relationships/control" Target="../activeX/activeX274.xml"/><Relationship Id="rId902" Type="http://schemas.openxmlformats.org/officeDocument/2006/relationships/control" Target="../activeX/activeX397.xml"/><Relationship Id="rId944" Type="http://schemas.openxmlformats.org/officeDocument/2006/relationships/control" Target="../activeX/activeX439.xml"/><Relationship Id="rId986" Type="http://schemas.openxmlformats.org/officeDocument/2006/relationships/control" Target="../activeX/activeX481.xml"/><Relationship Id="rId31" Type="http://schemas.openxmlformats.org/officeDocument/2006/relationships/hyperlink" Target="https://www.alahlynet.com.eg/?page=flow~adhoc-payments-generic" TargetMode="External"/><Relationship Id="rId73" Type="http://schemas.openxmlformats.org/officeDocument/2006/relationships/hyperlink" Target="https://www.alahlynet.com.eg/?page=flow~adhoc-payments-generic" TargetMode="External"/><Relationship Id="rId169" Type="http://schemas.openxmlformats.org/officeDocument/2006/relationships/hyperlink" Target="https://www.alahlynet.com.eg/?page=flow~adhoc-payments-generic" TargetMode="External"/><Relationship Id="rId334" Type="http://schemas.openxmlformats.org/officeDocument/2006/relationships/hyperlink" Target="https://www.alahlynet.com.eg/?page=flow~adhoc-payments-generic" TargetMode="External"/><Relationship Id="rId376" Type="http://schemas.openxmlformats.org/officeDocument/2006/relationships/hyperlink" Target="https://www.alahlynet.com.eg/?page=flow~adhoc-payments-generic" TargetMode="External"/><Relationship Id="rId541" Type="http://schemas.openxmlformats.org/officeDocument/2006/relationships/control" Target="../activeX/activeX36.xml"/><Relationship Id="rId583" Type="http://schemas.openxmlformats.org/officeDocument/2006/relationships/control" Target="../activeX/activeX78.xml"/><Relationship Id="rId639" Type="http://schemas.openxmlformats.org/officeDocument/2006/relationships/control" Target="../activeX/activeX134.xml"/><Relationship Id="rId790" Type="http://schemas.openxmlformats.org/officeDocument/2006/relationships/control" Target="../activeX/activeX285.xml"/><Relationship Id="rId804" Type="http://schemas.openxmlformats.org/officeDocument/2006/relationships/control" Target="../activeX/activeX299.xml"/><Relationship Id="rId4" Type="http://schemas.openxmlformats.org/officeDocument/2006/relationships/hyperlink" Target="https://www.alahlynet.com.eg/?page=flow~adhoc-payments-generic" TargetMode="External"/><Relationship Id="rId180" Type="http://schemas.openxmlformats.org/officeDocument/2006/relationships/hyperlink" Target="https://www.alahlynet.com.eg/?page=flow~adhoc-payments-generic" TargetMode="External"/><Relationship Id="rId236" Type="http://schemas.openxmlformats.org/officeDocument/2006/relationships/hyperlink" Target="https://www.alahlynet.com.eg/?page=flow~adhoc-payments-generic" TargetMode="External"/><Relationship Id="rId278" Type="http://schemas.openxmlformats.org/officeDocument/2006/relationships/hyperlink" Target="https://www.alahlynet.com.eg/?page=flow~adhoc-payments-generic" TargetMode="External"/><Relationship Id="rId401" Type="http://schemas.openxmlformats.org/officeDocument/2006/relationships/hyperlink" Target="https://www.alahlynet.com.eg/?page=flow~adhoc-payments-generic" TargetMode="External"/><Relationship Id="rId443" Type="http://schemas.openxmlformats.org/officeDocument/2006/relationships/hyperlink" Target="https://www.alahlynet.com.eg/?page=flow~adhoc-payments-generic" TargetMode="External"/><Relationship Id="rId650" Type="http://schemas.openxmlformats.org/officeDocument/2006/relationships/control" Target="../activeX/activeX145.xml"/><Relationship Id="rId846" Type="http://schemas.openxmlformats.org/officeDocument/2006/relationships/control" Target="../activeX/activeX341.xml"/><Relationship Id="rId888" Type="http://schemas.openxmlformats.org/officeDocument/2006/relationships/control" Target="../activeX/activeX383.xml"/><Relationship Id="rId303" Type="http://schemas.openxmlformats.org/officeDocument/2006/relationships/hyperlink" Target="https://www.alahlynet.com.eg/?page=flow~adhoc-payments-generic" TargetMode="External"/><Relationship Id="rId485" Type="http://schemas.openxmlformats.org/officeDocument/2006/relationships/hyperlink" Target="https://www.alahlynet.com.eg/?page=flow~adhoc-payments-generic" TargetMode="External"/><Relationship Id="rId692" Type="http://schemas.openxmlformats.org/officeDocument/2006/relationships/control" Target="../activeX/activeX187.xml"/><Relationship Id="rId706" Type="http://schemas.openxmlformats.org/officeDocument/2006/relationships/control" Target="../activeX/activeX201.xml"/><Relationship Id="rId748" Type="http://schemas.openxmlformats.org/officeDocument/2006/relationships/control" Target="../activeX/activeX243.xml"/><Relationship Id="rId913" Type="http://schemas.openxmlformats.org/officeDocument/2006/relationships/control" Target="../activeX/activeX408.xml"/><Relationship Id="rId955" Type="http://schemas.openxmlformats.org/officeDocument/2006/relationships/control" Target="../activeX/activeX450.xml"/><Relationship Id="rId42" Type="http://schemas.openxmlformats.org/officeDocument/2006/relationships/hyperlink" Target="https://www.alahlynet.com.eg/?page=flow~adhoc-payments-generic" TargetMode="External"/><Relationship Id="rId84" Type="http://schemas.openxmlformats.org/officeDocument/2006/relationships/hyperlink" Target="https://www.alahlynet.com.eg/?page=flow~adhoc-payments-generic" TargetMode="External"/><Relationship Id="rId138" Type="http://schemas.openxmlformats.org/officeDocument/2006/relationships/hyperlink" Target="https://www.alahlynet.com.eg/?page=flow~adhoc-payments-generic" TargetMode="External"/><Relationship Id="rId345" Type="http://schemas.openxmlformats.org/officeDocument/2006/relationships/hyperlink" Target="https://www.alahlynet.com.eg/?page=flow~adhoc-payments-generic" TargetMode="External"/><Relationship Id="rId387" Type="http://schemas.openxmlformats.org/officeDocument/2006/relationships/hyperlink" Target="https://www.alahlynet.com.eg/?page=flow~adhoc-payments-generic" TargetMode="External"/><Relationship Id="rId510" Type="http://schemas.openxmlformats.org/officeDocument/2006/relationships/control" Target="../activeX/activeX5.xml"/><Relationship Id="rId552" Type="http://schemas.openxmlformats.org/officeDocument/2006/relationships/control" Target="../activeX/activeX47.xml"/><Relationship Id="rId594" Type="http://schemas.openxmlformats.org/officeDocument/2006/relationships/control" Target="../activeX/activeX89.xml"/><Relationship Id="rId608" Type="http://schemas.openxmlformats.org/officeDocument/2006/relationships/control" Target="../activeX/activeX103.xml"/><Relationship Id="rId815" Type="http://schemas.openxmlformats.org/officeDocument/2006/relationships/control" Target="../activeX/activeX310.xml"/><Relationship Id="rId997" Type="http://schemas.openxmlformats.org/officeDocument/2006/relationships/control" Target="../activeX/activeX492.xml"/><Relationship Id="rId191" Type="http://schemas.openxmlformats.org/officeDocument/2006/relationships/hyperlink" Target="https://www.alahlynet.com.eg/?page=flow~adhoc-payments-generic" TargetMode="External"/><Relationship Id="rId205" Type="http://schemas.openxmlformats.org/officeDocument/2006/relationships/hyperlink" Target="https://www.alahlynet.com.eg/?page=flow~adhoc-payments-generic" TargetMode="External"/><Relationship Id="rId247" Type="http://schemas.openxmlformats.org/officeDocument/2006/relationships/hyperlink" Target="https://www.alahlynet.com.eg/?page=flow~adhoc-payments-generic" TargetMode="External"/><Relationship Id="rId412" Type="http://schemas.openxmlformats.org/officeDocument/2006/relationships/hyperlink" Target="https://www.alahlynet.com.eg/?page=flow~adhoc-payments-generic" TargetMode="External"/><Relationship Id="rId857" Type="http://schemas.openxmlformats.org/officeDocument/2006/relationships/control" Target="../activeX/activeX352.xml"/><Relationship Id="rId899" Type="http://schemas.openxmlformats.org/officeDocument/2006/relationships/control" Target="../activeX/activeX394.xml"/><Relationship Id="rId1000" Type="http://schemas.openxmlformats.org/officeDocument/2006/relationships/control" Target="../activeX/activeX495.xml"/><Relationship Id="rId107" Type="http://schemas.openxmlformats.org/officeDocument/2006/relationships/hyperlink" Target="https://www.alahlynet.com.eg/?page=flow~adhoc-payments-generic" TargetMode="External"/><Relationship Id="rId289" Type="http://schemas.openxmlformats.org/officeDocument/2006/relationships/hyperlink" Target="https://www.alahlynet.com.eg/?page=flow~adhoc-payments-generic" TargetMode="External"/><Relationship Id="rId454" Type="http://schemas.openxmlformats.org/officeDocument/2006/relationships/hyperlink" Target="https://www.alahlynet.com.eg/?page=flow~adhoc-payments-generic" TargetMode="External"/><Relationship Id="rId496" Type="http://schemas.openxmlformats.org/officeDocument/2006/relationships/hyperlink" Target="https://www.alahlynet.com.eg/?page=flow~adhoc-payments-generic" TargetMode="External"/><Relationship Id="rId661" Type="http://schemas.openxmlformats.org/officeDocument/2006/relationships/control" Target="../activeX/activeX156.xml"/><Relationship Id="rId717" Type="http://schemas.openxmlformats.org/officeDocument/2006/relationships/control" Target="../activeX/activeX212.xml"/><Relationship Id="rId759" Type="http://schemas.openxmlformats.org/officeDocument/2006/relationships/control" Target="../activeX/activeX254.xml"/><Relationship Id="rId924" Type="http://schemas.openxmlformats.org/officeDocument/2006/relationships/control" Target="../activeX/activeX419.xml"/><Relationship Id="rId966" Type="http://schemas.openxmlformats.org/officeDocument/2006/relationships/control" Target="../activeX/activeX461.xml"/><Relationship Id="rId11" Type="http://schemas.openxmlformats.org/officeDocument/2006/relationships/hyperlink" Target="https://www.alahlynet.com.eg/?page=flow~adhoc-payments-generic" TargetMode="External"/><Relationship Id="rId53" Type="http://schemas.openxmlformats.org/officeDocument/2006/relationships/hyperlink" Target="https://www.alahlynet.com.eg/?page=flow~adhoc-payments-generic" TargetMode="External"/><Relationship Id="rId149" Type="http://schemas.openxmlformats.org/officeDocument/2006/relationships/hyperlink" Target="https://www.alahlynet.com.eg/?page=flow~adhoc-payments-generic" TargetMode="External"/><Relationship Id="rId314" Type="http://schemas.openxmlformats.org/officeDocument/2006/relationships/hyperlink" Target="https://www.alahlynet.com.eg/?page=flow~adhoc-payments-generic" TargetMode="External"/><Relationship Id="rId356" Type="http://schemas.openxmlformats.org/officeDocument/2006/relationships/hyperlink" Target="https://www.alahlynet.com.eg/?page=flow~adhoc-payments-generic" TargetMode="External"/><Relationship Id="rId398" Type="http://schemas.openxmlformats.org/officeDocument/2006/relationships/hyperlink" Target="https://www.alahlynet.com.eg/?page=flow~adhoc-payments-generic" TargetMode="External"/><Relationship Id="rId521" Type="http://schemas.openxmlformats.org/officeDocument/2006/relationships/control" Target="../activeX/activeX16.xml"/><Relationship Id="rId563" Type="http://schemas.openxmlformats.org/officeDocument/2006/relationships/control" Target="../activeX/activeX58.xml"/><Relationship Id="rId619" Type="http://schemas.openxmlformats.org/officeDocument/2006/relationships/control" Target="../activeX/activeX114.xml"/><Relationship Id="rId770" Type="http://schemas.openxmlformats.org/officeDocument/2006/relationships/control" Target="../activeX/activeX265.xml"/><Relationship Id="rId95" Type="http://schemas.openxmlformats.org/officeDocument/2006/relationships/hyperlink" Target="https://www.alahlynet.com.eg/?page=flow~adhoc-payments-generic" TargetMode="External"/><Relationship Id="rId160" Type="http://schemas.openxmlformats.org/officeDocument/2006/relationships/hyperlink" Target="https://www.alahlynet.com.eg/?page=flow~adhoc-payments-generic" TargetMode="External"/><Relationship Id="rId216" Type="http://schemas.openxmlformats.org/officeDocument/2006/relationships/hyperlink" Target="https://www.alahlynet.com.eg/?page=flow~adhoc-payments-generic" TargetMode="External"/><Relationship Id="rId423" Type="http://schemas.openxmlformats.org/officeDocument/2006/relationships/hyperlink" Target="https://www.alahlynet.com.eg/?page=flow~adhoc-payments-generic" TargetMode="External"/><Relationship Id="rId826" Type="http://schemas.openxmlformats.org/officeDocument/2006/relationships/control" Target="../activeX/activeX321.xml"/><Relationship Id="rId868" Type="http://schemas.openxmlformats.org/officeDocument/2006/relationships/control" Target="../activeX/activeX363.xml"/><Relationship Id="rId258" Type="http://schemas.openxmlformats.org/officeDocument/2006/relationships/hyperlink" Target="https://www.alahlynet.com.eg/?page=flow~adhoc-payments-generic" TargetMode="External"/><Relationship Id="rId465" Type="http://schemas.openxmlformats.org/officeDocument/2006/relationships/hyperlink" Target="https://www.alahlynet.com.eg/?page=flow~adhoc-payments-generic" TargetMode="External"/><Relationship Id="rId630" Type="http://schemas.openxmlformats.org/officeDocument/2006/relationships/control" Target="../activeX/activeX125.xml"/><Relationship Id="rId672" Type="http://schemas.openxmlformats.org/officeDocument/2006/relationships/control" Target="../activeX/activeX167.xml"/><Relationship Id="rId728" Type="http://schemas.openxmlformats.org/officeDocument/2006/relationships/control" Target="../activeX/activeX223.xml"/><Relationship Id="rId935" Type="http://schemas.openxmlformats.org/officeDocument/2006/relationships/control" Target="../activeX/activeX430.xml"/><Relationship Id="rId22" Type="http://schemas.openxmlformats.org/officeDocument/2006/relationships/hyperlink" Target="https://www.alahlynet.com.eg/?page=flow~adhoc-payments-generic" TargetMode="External"/><Relationship Id="rId64" Type="http://schemas.openxmlformats.org/officeDocument/2006/relationships/hyperlink" Target="https://www.alahlynet.com.eg/?page=flow~adhoc-payments-generic" TargetMode="External"/><Relationship Id="rId118" Type="http://schemas.openxmlformats.org/officeDocument/2006/relationships/hyperlink" Target="https://www.alahlynet.com.eg/?page=flow~adhoc-payments-generic" TargetMode="External"/><Relationship Id="rId325" Type="http://schemas.openxmlformats.org/officeDocument/2006/relationships/hyperlink" Target="https://www.alahlynet.com.eg/?page=flow~adhoc-payments-generic" TargetMode="External"/><Relationship Id="rId367" Type="http://schemas.openxmlformats.org/officeDocument/2006/relationships/hyperlink" Target="https://www.alahlynet.com.eg/?page=flow~adhoc-payments-generic" TargetMode="External"/><Relationship Id="rId532" Type="http://schemas.openxmlformats.org/officeDocument/2006/relationships/control" Target="../activeX/activeX27.xml"/><Relationship Id="rId574" Type="http://schemas.openxmlformats.org/officeDocument/2006/relationships/control" Target="../activeX/activeX69.xml"/><Relationship Id="rId977" Type="http://schemas.openxmlformats.org/officeDocument/2006/relationships/control" Target="../activeX/activeX472.xml"/><Relationship Id="rId171" Type="http://schemas.openxmlformats.org/officeDocument/2006/relationships/hyperlink" Target="https://www.alahlynet.com.eg/?page=flow~adhoc-payments-generic" TargetMode="External"/><Relationship Id="rId227" Type="http://schemas.openxmlformats.org/officeDocument/2006/relationships/hyperlink" Target="https://www.alahlynet.com.eg/?page=flow~adhoc-payments-generic" TargetMode="External"/><Relationship Id="rId781" Type="http://schemas.openxmlformats.org/officeDocument/2006/relationships/control" Target="../activeX/activeX276.xml"/><Relationship Id="rId837" Type="http://schemas.openxmlformats.org/officeDocument/2006/relationships/control" Target="../activeX/activeX332.xml"/><Relationship Id="rId879" Type="http://schemas.openxmlformats.org/officeDocument/2006/relationships/control" Target="../activeX/activeX374.xml"/><Relationship Id="rId269" Type="http://schemas.openxmlformats.org/officeDocument/2006/relationships/hyperlink" Target="https://www.alahlynet.com.eg/?page=flow~adhoc-payments-generic" TargetMode="External"/><Relationship Id="rId434" Type="http://schemas.openxmlformats.org/officeDocument/2006/relationships/hyperlink" Target="https://www.alahlynet.com.eg/?page=flow~adhoc-payments-generic" TargetMode="External"/><Relationship Id="rId476" Type="http://schemas.openxmlformats.org/officeDocument/2006/relationships/hyperlink" Target="https://www.alahlynet.com.eg/?page=flow~adhoc-payments-generic" TargetMode="External"/><Relationship Id="rId641" Type="http://schemas.openxmlformats.org/officeDocument/2006/relationships/control" Target="../activeX/activeX136.xml"/><Relationship Id="rId683" Type="http://schemas.openxmlformats.org/officeDocument/2006/relationships/control" Target="../activeX/activeX178.xml"/><Relationship Id="rId739" Type="http://schemas.openxmlformats.org/officeDocument/2006/relationships/control" Target="../activeX/activeX234.xml"/><Relationship Id="rId890" Type="http://schemas.openxmlformats.org/officeDocument/2006/relationships/control" Target="../activeX/activeX385.xml"/><Relationship Id="rId904" Type="http://schemas.openxmlformats.org/officeDocument/2006/relationships/control" Target="../activeX/activeX399.xml"/><Relationship Id="rId33" Type="http://schemas.openxmlformats.org/officeDocument/2006/relationships/hyperlink" Target="https://www.alahlynet.com.eg/?page=flow~adhoc-payments-generic" TargetMode="External"/><Relationship Id="rId129" Type="http://schemas.openxmlformats.org/officeDocument/2006/relationships/hyperlink" Target="https://www.alahlynet.com.eg/?page=flow~adhoc-payments-generic" TargetMode="External"/><Relationship Id="rId280" Type="http://schemas.openxmlformats.org/officeDocument/2006/relationships/hyperlink" Target="https://www.alahlynet.com.eg/?page=flow~adhoc-payments-generic" TargetMode="External"/><Relationship Id="rId336" Type="http://schemas.openxmlformats.org/officeDocument/2006/relationships/hyperlink" Target="https://www.alahlynet.com.eg/?page=flow~adhoc-payments-generic" TargetMode="External"/><Relationship Id="rId501" Type="http://schemas.openxmlformats.org/officeDocument/2006/relationships/printerSettings" Target="../printerSettings/printerSettings1.bin"/><Relationship Id="rId543" Type="http://schemas.openxmlformats.org/officeDocument/2006/relationships/control" Target="../activeX/activeX38.xml"/><Relationship Id="rId946" Type="http://schemas.openxmlformats.org/officeDocument/2006/relationships/control" Target="../activeX/activeX441.xml"/><Relationship Id="rId988" Type="http://schemas.openxmlformats.org/officeDocument/2006/relationships/control" Target="../activeX/activeX483.xml"/><Relationship Id="rId75" Type="http://schemas.openxmlformats.org/officeDocument/2006/relationships/hyperlink" Target="https://www.alahlynet.com.eg/?page=flow~adhoc-payments-generic" TargetMode="External"/><Relationship Id="rId140" Type="http://schemas.openxmlformats.org/officeDocument/2006/relationships/hyperlink" Target="https://www.alahlynet.com.eg/?page=flow~adhoc-payments-generic" TargetMode="External"/><Relationship Id="rId182" Type="http://schemas.openxmlformats.org/officeDocument/2006/relationships/hyperlink" Target="https://www.alahlynet.com.eg/?page=flow~adhoc-payments-generic" TargetMode="External"/><Relationship Id="rId378" Type="http://schemas.openxmlformats.org/officeDocument/2006/relationships/hyperlink" Target="https://www.alahlynet.com.eg/?page=flow~adhoc-payments-generic" TargetMode="External"/><Relationship Id="rId403" Type="http://schemas.openxmlformats.org/officeDocument/2006/relationships/hyperlink" Target="https://www.alahlynet.com.eg/?page=flow~adhoc-payments-generic" TargetMode="External"/><Relationship Id="rId585" Type="http://schemas.openxmlformats.org/officeDocument/2006/relationships/control" Target="../activeX/activeX80.xml"/><Relationship Id="rId750" Type="http://schemas.openxmlformats.org/officeDocument/2006/relationships/control" Target="../activeX/activeX245.xml"/><Relationship Id="rId792" Type="http://schemas.openxmlformats.org/officeDocument/2006/relationships/control" Target="../activeX/activeX287.xml"/><Relationship Id="rId806" Type="http://schemas.openxmlformats.org/officeDocument/2006/relationships/control" Target="../activeX/activeX301.xml"/><Relationship Id="rId848" Type="http://schemas.openxmlformats.org/officeDocument/2006/relationships/control" Target="../activeX/activeX343.xml"/><Relationship Id="rId6" Type="http://schemas.openxmlformats.org/officeDocument/2006/relationships/hyperlink" Target="https://www.alahlynet.com.eg/?page=flow~adhoc-payments-generic" TargetMode="External"/><Relationship Id="rId238" Type="http://schemas.openxmlformats.org/officeDocument/2006/relationships/hyperlink" Target="https://www.alahlynet.com.eg/?page=flow~adhoc-payments-generic" TargetMode="External"/><Relationship Id="rId445" Type="http://schemas.openxmlformats.org/officeDocument/2006/relationships/hyperlink" Target="https://www.alahlynet.com.eg/?page=flow~adhoc-payments-generic" TargetMode="External"/><Relationship Id="rId487" Type="http://schemas.openxmlformats.org/officeDocument/2006/relationships/hyperlink" Target="https://www.alahlynet.com.eg/?page=flow~adhoc-payments-generic" TargetMode="External"/><Relationship Id="rId610" Type="http://schemas.openxmlformats.org/officeDocument/2006/relationships/control" Target="../activeX/activeX105.xml"/><Relationship Id="rId652" Type="http://schemas.openxmlformats.org/officeDocument/2006/relationships/control" Target="../activeX/activeX147.xml"/><Relationship Id="rId694" Type="http://schemas.openxmlformats.org/officeDocument/2006/relationships/control" Target="../activeX/activeX189.xml"/><Relationship Id="rId708" Type="http://schemas.openxmlformats.org/officeDocument/2006/relationships/control" Target="../activeX/activeX203.xml"/><Relationship Id="rId915" Type="http://schemas.openxmlformats.org/officeDocument/2006/relationships/control" Target="../activeX/activeX410.xml"/><Relationship Id="rId291" Type="http://schemas.openxmlformats.org/officeDocument/2006/relationships/hyperlink" Target="https://www.alahlynet.com.eg/?page=flow~adhoc-payments-generic" TargetMode="External"/><Relationship Id="rId305" Type="http://schemas.openxmlformats.org/officeDocument/2006/relationships/hyperlink" Target="https://www.alahlynet.com.eg/?page=flow~adhoc-payments-generic" TargetMode="External"/><Relationship Id="rId347" Type="http://schemas.openxmlformats.org/officeDocument/2006/relationships/hyperlink" Target="https://www.alahlynet.com.eg/?page=flow~adhoc-payments-generic" TargetMode="External"/><Relationship Id="rId512" Type="http://schemas.openxmlformats.org/officeDocument/2006/relationships/control" Target="../activeX/activeX7.xml"/><Relationship Id="rId957" Type="http://schemas.openxmlformats.org/officeDocument/2006/relationships/control" Target="../activeX/activeX452.xml"/><Relationship Id="rId999" Type="http://schemas.openxmlformats.org/officeDocument/2006/relationships/control" Target="../activeX/activeX494.xml"/><Relationship Id="rId44" Type="http://schemas.openxmlformats.org/officeDocument/2006/relationships/hyperlink" Target="https://www.alahlynet.com.eg/?page=flow~adhoc-payments-generic" TargetMode="External"/><Relationship Id="rId86" Type="http://schemas.openxmlformats.org/officeDocument/2006/relationships/hyperlink" Target="https://www.alahlynet.com.eg/?page=flow~adhoc-payments-generic" TargetMode="External"/><Relationship Id="rId151" Type="http://schemas.openxmlformats.org/officeDocument/2006/relationships/hyperlink" Target="https://www.alahlynet.com.eg/?page=flow~adhoc-payments-generic" TargetMode="External"/><Relationship Id="rId389" Type="http://schemas.openxmlformats.org/officeDocument/2006/relationships/hyperlink" Target="https://www.alahlynet.com.eg/?page=flow~adhoc-payments-generic" TargetMode="External"/><Relationship Id="rId554" Type="http://schemas.openxmlformats.org/officeDocument/2006/relationships/control" Target="../activeX/activeX49.xml"/><Relationship Id="rId596" Type="http://schemas.openxmlformats.org/officeDocument/2006/relationships/control" Target="../activeX/activeX91.xml"/><Relationship Id="rId761" Type="http://schemas.openxmlformats.org/officeDocument/2006/relationships/control" Target="../activeX/activeX256.xml"/><Relationship Id="rId817" Type="http://schemas.openxmlformats.org/officeDocument/2006/relationships/control" Target="../activeX/activeX312.xml"/><Relationship Id="rId859" Type="http://schemas.openxmlformats.org/officeDocument/2006/relationships/control" Target="../activeX/activeX354.xml"/><Relationship Id="rId1002" Type="http://schemas.openxmlformats.org/officeDocument/2006/relationships/control" Target="../activeX/activeX497.xml"/><Relationship Id="rId193" Type="http://schemas.openxmlformats.org/officeDocument/2006/relationships/hyperlink" Target="https://www.alahlynet.com.eg/?page=flow~adhoc-payments-generic" TargetMode="External"/><Relationship Id="rId207" Type="http://schemas.openxmlformats.org/officeDocument/2006/relationships/hyperlink" Target="https://www.alahlynet.com.eg/?page=flow~adhoc-payments-generic" TargetMode="External"/><Relationship Id="rId249" Type="http://schemas.openxmlformats.org/officeDocument/2006/relationships/hyperlink" Target="https://www.alahlynet.com.eg/?page=flow~adhoc-payments-generic" TargetMode="External"/><Relationship Id="rId414" Type="http://schemas.openxmlformats.org/officeDocument/2006/relationships/hyperlink" Target="https://www.alahlynet.com.eg/?page=flow~adhoc-payments-generic" TargetMode="External"/><Relationship Id="rId456" Type="http://schemas.openxmlformats.org/officeDocument/2006/relationships/hyperlink" Target="https://www.alahlynet.com.eg/?page=flow~adhoc-payments-generic" TargetMode="External"/><Relationship Id="rId498" Type="http://schemas.openxmlformats.org/officeDocument/2006/relationships/hyperlink" Target="https://www.alahlynet.com.eg/?page=flow~adhoc-payments-generic" TargetMode="External"/><Relationship Id="rId621" Type="http://schemas.openxmlformats.org/officeDocument/2006/relationships/control" Target="../activeX/activeX116.xml"/><Relationship Id="rId663" Type="http://schemas.openxmlformats.org/officeDocument/2006/relationships/control" Target="../activeX/activeX158.xml"/><Relationship Id="rId870" Type="http://schemas.openxmlformats.org/officeDocument/2006/relationships/control" Target="../activeX/activeX365.xml"/><Relationship Id="rId13" Type="http://schemas.openxmlformats.org/officeDocument/2006/relationships/hyperlink" Target="https://www.alahlynet.com.eg/?page=flow~adhoc-payments-generic" TargetMode="External"/><Relationship Id="rId109" Type="http://schemas.openxmlformats.org/officeDocument/2006/relationships/hyperlink" Target="https://www.alahlynet.com.eg/?page=flow~adhoc-payments-generic" TargetMode="External"/><Relationship Id="rId260" Type="http://schemas.openxmlformats.org/officeDocument/2006/relationships/hyperlink" Target="https://www.alahlynet.com.eg/?page=flow~adhoc-payments-generic" TargetMode="External"/><Relationship Id="rId316" Type="http://schemas.openxmlformats.org/officeDocument/2006/relationships/hyperlink" Target="https://www.alahlynet.com.eg/?page=flow~adhoc-payments-generic" TargetMode="External"/><Relationship Id="rId523" Type="http://schemas.openxmlformats.org/officeDocument/2006/relationships/control" Target="../activeX/activeX18.xml"/><Relationship Id="rId719" Type="http://schemas.openxmlformats.org/officeDocument/2006/relationships/control" Target="../activeX/activeX214.xml"/><Relationship Id="rId926" Type="http://schemas.openxmlformats.org/officeDocument/2006/relationships/control" Target="../activeX/activeX421.xml"/><Relationship Id="rId968" Type="http://schemas.openxmlformats.org/officeDocument/2006/relationships/control" Target="../activeX/activeX463.xml"/><Relationship Id="rId55" Type="http://schemas.openxmlformats.org/officeDocument/2006/relationships/hyperlink" Target="https://www.alahlynet.com.eg/?page=flow~adhoc-payments-generic" TargetMode="External"/><Relationship Id="rId97" Type="http://schemas.openxmlformats.org/officeDocument/2006/relationships/hyperlink" Target="https://www.alahlynet.com.eg/?page=flow~adhoc-payments-generic" TargetMode="External"/><Relationship Id="rId120" Type="http://schemas.openxmlformats.org/officeDocument/2006/relationships/hyperlink" Target="https://www.alahlynet.com.eg/?page=flow~adhoc-payments-generic" TargetMode="External"/><Relationship Id="rId358" Type="http://schemas.openxmlformats.org/officeDocument/2006/relationships/hyperlink" Target="https://www.alahlynet.com.eg/?page=flow~adhoc-payments-generic" TargetMode="External"/><Relationship Id="rId565" Type="http://schemas.openxmlformats.org/officeDocument/2006/relationships/control" Target="../activeX/activeX60.xml"/><Relationship Id="rId730" Type="http://schemas.openxmlformats.org/officeDocument/2006/relationships/control" Target="../activeX/activeX225.xml"/><Relationship Id="rId772" Type="http://schemas.openxmlformats.org/officeDocument/2006/relationships/control" Target="../activeX/activeX267.xml"/><Relationship Id="rId828" Type="http://schemas.openxmlformats.org/officeDocument/2006/relationships/control" Target="../activeX/activeX323.xml"/><Relationship Id="rId162" Type="http://schemas.openxmlformats.org/officeDocument/2006/relationships/hyperlink" Target="https://www.alahlynet.com.eg/?page=flow~adhoc-payments-generic" TargetMode="External"/><Relationship Id="rId218" Type="http://schemas.openxmlformats.org/officeDocument/2006/relationships/hyperlink" Target="https://www.alahlynet.com.eg/?page=flow~adhoc-payments-generic" TargetMode="External"/><Relationship Id="rId425" Type="http://schemas.openxmlformats.org/officeDocument/2006/relationships/hyperlink" Target="https://www.alahlynet.com.eg/?page=flow~adhoc-payments-generic" TargetMode="External"/><Relationship Id="rId467" Type="http://schemas.openxmlformats.org/officeDocument/2006/relationships/hyperlink" Target="https://www.alahlynet.com.eg/?page=flow~adhoc-payments-generic" TargetMode="External"/><Relationship Id="rId632" Type="http://schemas.openxmlformats.org/officeDocument/2006/relationships/control" Target="../activeX/activeX127.xml"/><Relationship Id="rId271" Type="http://schemas.openxmlformats.org/officeDocument/2006/relationships/hyperlink" Target="https://www.alahlynet.com.eg/?page=flow~adhoc-payments-generic" TargetMode="External"/><Relationship Id="rId674" Type="http://schemas.openxmlformats.org/officeDocument/2006/relationships/control" Target="../activeX/activeX169.xml"/><Relationship Id="rId881" Type="http://schemas.openxmlformats.org/officeDocument/2006/relationships/control" Target="../activeX/activeX376.xml"/><Relationship Id="rId937" Type="http://schemas.openxmlformats.org/officeDocument/2006/relationships/control" Target="../activeX/activeX432.xml"/><Relationship Id="rId979" Type="http://schemas.openxmlformats.org/officeDocument/2006/relationships/control" Target="../activeX/activeX474.xml"/><Relationship Id="rId24" Type="http://schemas.openxmlformats.org/officeDocument/2006/relationships/hyperlink" Target="https://www.alahlynet.com.eg/?page=flow~adhoc-payments-generic" TargetMode="External"/><Relationship Id="rId66" Type="http://schemas.openxmlformats.org/officeDocument/2006/relationships/hyperlink" Target="https://www.alahlynet.com.eg/?page=flow~adhoc-payments-generic" TargetMode="External"/><Relationship Id="rId131" Type="http://schemas.openxmlformats.org/officeDocument/2006/relationships/hyperlink" Target="https://www.alahlynet.com.eg/?page=flow~adhoc-payments-generic" TargetMode="External"/><Relationship Id="rId327" Type="http://schemas.openxmlformats.org/officeDocument/2006/relationships/hyperlink" Target="https://www.alahlynet.com.eg/?page=flow~adhoc-payments-generic" TargetMode="External"/><Relationship Id="rId369" Type="http://schemas.openxmlformats.org/officeDocument/2006/relationships/hyperlink" Target="https://www.alahlynet.com.eg/?page=flow~adhoc-payments-generic" TargetMode="External"/><Relationship Id="rId534" Type="http://schemas.openxmlformats.org/officeDocument/2006/relationships/control" Target="../activeX/activeX29.xml"/><Relationship Id="rId576" Type="http://schemas.openxmlformats.org/officeDocument/2006/relationships/control" Target="../activeX/activeX71.xml"/><Relationship Id="rId741" Type="http://schemas.openxmlformats.org/officeDocument/2006/relationships/control" Target="../activeX/activeX236.xml"/><Relationship Id="rId783" Type="http://schemas.openxmlformats.org/officeDocument/2006/relationships/control" Target="../activeX/activeX278.xml"/><Relationship Id="rId839" Type="http://schemas.openxmlformats.org/officeDocument/2006/relationships/control" Target="../activeX/activeX334.xml"/><Relationship Id="rId990" Type="http://schemas.openxmlformats.org/officeDocument/2006/relationships/control" Target="../activeX/activeX485.xml"/><Relationship Id="rId173" Type="http://schemas.openxmlformats.org/officeDocument/2006/relationships/hyperlink" Target="https://www.alahlynet.com.eg/?page=flow~adhoc-payments-generic" TargetMode="External"/><Relationship Id="rId229" Type="http://schemas.openxmlformats.org/officeDocument/2006/relationships/hyperlink" Target="https://www.alahlynet.com.eg/?page=flow~adhoc-payments-generic" TargetMode="External"/><Relationship Id="rId380" Type="http://schemas.openxmlformats.org/officeDocument/2006/relationships/hyperlink" Target="https://www.alahlynet.com.eg/?page=flow~adhoc-payments-generic" TargetMode="External"/><Relationship Id="rId436" Type="http://schemas.openxmlformats.org/officeDocument/2006/relationships/hyperlink" Target="https://www.alahlynet.com.eg/?page=flow~adhoc-payments-generic" TargetMode="External"/><Relationship Id="rId601" Type="http://schemas.openxmlformats.org/officeDocument/2006/relationships/control" Target="../activeX/activeX96.xml"/><Relationship Id="rId643" Type="http://schemas.openxmlformats.org/officeDocument/2006/relationships/control" Target="../activeX/activeX138.xml"/><Relationship Id="rId240" Type="http://schemas.openxmlformats.org/officeDocument/2006/relationships/hyperlink" Target="https://www.alahlynet.com.eg/?page=flow~adhoc-payments-generic" TargetMode="External"/><Relationship Id="rId478" Type="http://schemas.openxmlformats.org/officeDocument/2006/relationships/hyperlink" Target="https://www.alahlynet.com.eg/?page=flow~adhoc-payments-generic" TargetMode="External"/><Relationship Id="rId685" Type="http://schemas.openxmlformats.org/officeDocument/2006/relationships/control" Target="../activeX/activeX180.xml"/><Relationship Id="rId850" Type="http://schemas.openxmlformats.org/officeDocument/2006/relationships/control" Target="../activeX/activeX345.xml"/><Relationship Id="rId892" Type="http://schemas.openxmlformats.org/officeDocument/2006/relationships/control" Target="../activeX/activeX387.xml"/><Relationship Id="rId906" Type="http://schemas.openxmlformats.org/officeDocument/2006/relationships/control" Target="../activeX/activeX401.xml"/><Relationship Id="rId948" Type="http://schemas.openxmlformats.org/officeDocument/2006/relationships/control" Target="../activeX/activeX443.xml"/><Relationship Id="rId35" Type="http://schemas.openxmlformats.org/officeDocument/2006/relationships/hyperlink" Target="https://www.alahlynet.com.eg/?page=flow~adhoc-payments-generic" TargetMode="External"/><Relationship Id="rId77" Type="http://schemas.openxmlformats.org/officeDocument/2006/relationships/hyperlink" Target="https://www.alahlynet.com.eg/?page=flow~adhoc-payments-generic" TargetMode="External"/><Relationship Id="rId100" Type="http://schemas.openxmlformats.org/officeDocument/2006/relationships/hyperlink" Target="https://www.alahlynet.com.eg/?page=flow~adhoc-payments-generic" TargetMode="External"/><Relationship Id="rId282" Type="http://schemas.openxmlformats.org/officeDocument/2006/relationships/hyperlink" Target="https://www.alahlynet.com.eg/?page=flow~adhoc-payments-generic" TargetMode="External"/><Relationship Id="rId338" Type="http://schemas.openxmlformats.org/officeDocument/2006/relationships/hyperlink" Target="https://www.alahlynet.com.eg/?page=flow~adhoc-payments-generic" TargetMode="External"/><Relationship Id="rId503" Type="http://schemas.openxmlformats.org/officeDocument/2006/relationships/vmlDrawing" Target="../drawings/vmlDrawing1.vml"/><Relationship Id="rId545" Type="http://schemas.openxmlformats.org/officeDocument/2006/relationships/control" Target="../activeX/activeX40.xml"/><Relationship Id="rId587" Type="http://schemas.openxmlformats.org/officeDocument/2006/relationships/control" Target="../activeX/activeX82.xml"/><Relationship Id="rId710" Type="http://schemas.openxmlformats.org/officeDocument/2006/relationships/control" Target="../activeX/activeX205.xml"/><Relationship Id="rId752" Type="http://schemas.openxmlformats.org/officeDocument/2006/relationships/control" Target="../activeX/activeX247.xml"/><Relationship Id="rId808" Type="http://schemas.openxmlformats.org/officeDocument/2006/relationships/control" Target="../activeX/activeX303.xml"/><Relationship Id="rId8" Type="http://schemas.openxmlformats.org/officeDocument/2006/relationships/hyperlink" Target="https://www.alahlynet.com.eg/?page=flow~adhoc-payments-generic" TargetMode="External"/><Relationship Id="rId142" Type="http://schemas.openxmlformats.org/officeDocument/2006/relationships/hyperlink" Target="https://www.alahlynet.com.eg/?page=flow~adhoc-payments-generic" TargetMode="External"/><Relationship Id="rId184" Type="http://schemas.openxmlformats.org/officeDocument/2006/relationships/hyperlink" Target="https://www.alahlynet.com.eg/?page=flow~adhoc-payments-generic" TargetMode="External"/><Relationship Id="rId391" Type="http://schemas.openxmlformats.org/officeDocument/2006/relationships/hyperlink" Target="https://www.alahlynet.com.eg/?page=flow~adhoc-payments-generic" TargetMode="External"/><Relationship Id="rId405" Type="http://schemas.openxmlformats.org/officeDocument/2006/relationships/hyperlink" Target="https://www.alahlynet.com.eg/?page=flow~adhoc-payments-generic" TargetMode="External"/><Relationship Id="rId447" Type="http://schemas.openxmlformats.org/officeDocument/2006/relationships/hyperlink" Target="https://www.alahlynet.com.eg/?page=flow~adhoc-payments-generic" TargetMode="External"/><Relationship Id="rId612" Type="http://schemas.openxmlformats.org/officeDocument/2006/relationships/control" Target="../activeX/activeX107.xml"/><Relationship Id="rId794" Type="http://schemas.openxmlformats.org/officeDocument/2006/relationships/control" Target="../activeX/activeX289.xml"/><Relationship Id="rId251" Type="http://schemas.openxmlformats.org/officeDocument/2006/relationships/hyperlink" Target="https://www.alahlynet.com.eg/?page=flow~adhoc-payments-generic" TargetMode="External"/><Relationship Id="rId489" Type="http://schemas.openxmlformats.org/officeDocument/2006/relationships/hyperlink" Target="https://www.alahlynet.com.eg/?page=flow~adhoc-payments-generic" TargetMode="External"/><Relationship Id="rId654" Type="http://schemas.openxmlformats.org/officeDocument/2006/relationships/control" Target="../activeX/activeX149.xml"/><Relationship Id="rId696" Type="http://schemas.openxmlformats.org/officeDocument/2006/relationships/control" Target="../activeX/activeX191.xml"/><Relationship Id="rId861" Type="http://schemas.openxmlformats.org/officeDocument/2006/relationships/control" Target="../activeX/activeX356.xml"/><Relationship Id="rId917" Type="http://schemas.openxmlformats.org/officeDocument/2006/relationships/control" Target="../activeX/activeX412.xml"/><Relationship Id="rId959" Type="http://schemas.openxmlformats.org/officeDocument/2006/relationships/control" Target="../activeX/activeX454.xml"/><Relationship Id="rId46" Type="http://schemas.openxmlformats.org/officeDocument/2006/relationships/hyperlink" Target="https://www.alahlynet.com.eg/?page=flow~adhoc-payments-generic" TargetMode="External"/><Relationship Id="rId293" Type="http://schemas.openxmlformats.org/officeDocument/2006/relationships/hyperlink" Target="https://www.alahlynet.com.eg/?page=flow~adhoc-payments-generic" TargetMode="External"/><Relationship Id="rId307" Type="http://schemas.openxmlformats.org/officeDocument/2006/relationships/hyperlink" Target="https://www.alahlynet.com.eg/?page=flow~adhoc-payments-generic" TargetMode="External"/><Relationship Id="rId349" Type="http://schemas.openxmlformats.org/officeDocument/2006/relationships/hyperlink" Target="https://www.alahlynet.com.eg/?page=flow~adhoc-payments-generic" TargetMode="External"/><Relationship Id="rId514" Type="http://schemas.openxmlformats.org/officeDocument/2006/relationships/control" Target="../activeX/activeX9.xml"/><Relationship Id="rId556" Type="http://schemas.openxmlformats.org/officeDocument/2006/relationships/control" Target="../activeX/activeX51.xml"/><Relationship Id="rId721" Type="http://schemas.openxmlformats.org/officeDocument/2006/relationships/control" Target="../activeX/activeX216.xml"/><Relationship Id="rId763" Type="http://schemas.openxmlformats.org/officeDocument/2006/relationships/control" Target="../activeX/activeX258.xml"/><Relationship Id="rId88" Type="http://schemas.openxmlformats.org/officeDocument/2006/relationships/hyperlink" Target="https://www.alahlynet.com.eg/?page=flow~adhoc-payments-generic" TargetMode="External"/><Relationship Id="rId111" Type="http://schemas.openxmlformats.org/officeDocument/2006/relationships/hyperlink" Target="https://www.alahlynet.com.eg/?page=flow~adhoc-payments-generic" TargetMode="External"/><Relationship Id="rId153" Type="http://schemas.openxmlformats.org/officeDocument/2006/relationships/hyperlink" Target="https://www.alahlynet.com.eg/?page=flow~adhoc-payments-generic" TargetMode="External"/><Relationship Id="rId195" Type="http://schemas.openxmlformats.org/officeDocument/2006/relationships/hyperlink" Target="https://www.alahlynet.com.eg/?page=flow~adhoc-payments-generic" TargetMode="External"/><Relationship Id="rId209" Type="http://schemas.openxmlformats.org/officeDocument/2006/relationships/hyperlink" Target="https://www.alahlynet.com.eg/?page=flow~adhoc-payments-generic" TargetMode="External"/><Relationship Id="rId360" Type="http://schemas.openxmlformats.org/officeDocument/2006/relationships/hyperlink" Target="https://www.alahlynet.com.eg/?page=flow~adhoc-payments-generic" TargetMode="External"/><Relationship Id="rId416" Type="http://schemas.openxmlformats.org/officeDocument/2006/relationships/hyperlink" Target="https://www.alahlynet.com.eg/?page=flow~adhoc-payments-generic" TargetMode="External"/><Relationship Id="rId598" Type="http://schemas.openxmlformats.org/officeDocument/2006/relationships/control" Target="../activeX/activeX93.xml"/><Relationship Id="rId819" Type="http://schemas.openxmlformats.org/officeDocument/2006/relationships/control" Target="../activeX/activeX314.xml"/><Relationship Id="rId970" Type="http://schemas.openxmlformats.org/officeDocument/2006/relationships/control" Target="../activeX/activeX465.xml"/><Relationship Id="rId1004" Type="http://schemas.openxmlformats.org/officeDocument/2006/relationships/control" Target="../activeX/activeX499.xml"/><Relationship Id="rId220" Type="http://schemas.openxmlformats.org/officeDocument/2006/relationships/hyperlink" Target="https://www.alahlynet.com.eg/?page=flow~adhoc-payments-generic" TargetMode="External"/><Relationship Id="rId458" Type="http://schemas.openxmlformats.org/officeDocument/2006/relationships/hyperlink" Target="https://www.alahlynet.com.eg/?page=flow~adhoc-payments-generic" TargetMode="External"/><Relationship Id="rId623" Type="http://schemas.openxmlformats.org/officeDocument/2006/relationships/control" Target="../activeX/activeX118.xml"/><Relationship Id="rId665" Type="http://schemas.openxmlformats.org/officeDocument/2006/relationships/control" Target="../activeX/activeX160.xml"/><Relationship Id="rId830" Type="http://schemas.openxmlformats.org/officeDocument/2006/relationships/control" Target="../activeX/activeX325.xml"/><Relationship Id="rId872" Type="http://schemas.openxmlformats.org/officeDocument/2006/relationships/control" Target="../activeX/activeX367.xml"/><Relationship Id="rId928" Type="http://schemas.openxmlformats.org/officeDocument/2006/relationships/control" Target="../activeX/activeX423.xml"/><Relationship Id="rId15" Type="http://schemas.openxmlformats.org/officeDocument/2006/relationships/hyperlink" Target="https://www.alahlynet.com.eg/?page=flow~adhoc-payments-generic" TargetMode="External"/><Relationship Id="rId57" Type="http://schemas.openxmlformats.org/officeDocument/2006/relationships/hyperlink" Target="https://www.alahlynet.com.eg/?page=flow~adhoc-payments-generic" TargetMode="External"/><Relationship Id="rId262" Type="http://schemas.openxmlformats.org/officeDocument/2006/relationships/hyperlink" Target="https://www.alahlynet.com.eg/?page=flow~adhoc-payments-generic" TargetMode="External"/><Relationship Id="rId318" Type="http://schemas.openxmlformats.org/officeDocument/2006/relationships/hyperlink" Target="https://www.alahlynet.com.eg/?page=flow~adhoc-payments-generic" TargetMode="External"/><Relationship Id="rId525" Type="http://schemas.openxmlformats.org/officeDocument/2006/relationships/control" Target="../activeX/activeX20.xml"/><Relationship Id="rId567" Type="http://schemas.openxmlformats.org/officeDocument/2006/relationships/control" Target="../activeX/activeX62.xml"/><Relationship Id="rId732" Type="http://schemas.openxmlformats.org/officeDocument/2006/relationships/control" Target="../activeX/activeX227.xml"/><Relationship Id="rId99" Type="http://schemas.openxmlformats.org/officeDocument/2006/relationships/hyperlink" Target="https://www.alahlynet.com.eg/?page=flow~adhoc-payments-generic" TargetMode="External"/><Relationship Id="rId122" Type="http://schemas.openxmlformats.org/officeDocument/2006/relationships/hyperlink" Target="https://www.alahlynet.com.eg/?page=flow~adhoc-payments-generic" TargetMode="External"/><Relationship Id="rId164" Type="http://schemas.openxmlformats.org/officeDocument/2006/relationships/hyperlink" Target="https://www.alahlynet.com.eg/?page=flow~adhoc-payments-generic" TargetMode="External"/><Relationship Id="rId371" Type="http://schemas.openxmlformats.org/officeDocument/2006/relationships/hyperlink" Target="https://www.alahlynet.com.eg/?page=flow~adhoc-payments-generic" TargetMode="External"/><Relationship Id="rId774" Type="http://schemas.openxmlformats.org/officeDocument/2006/relationships/control" Target="../activeX/activeX269.xml"/><Relationship Id="rId981" Type="http://schemas.openxmlformats.org/officeDocument/2006/relationships/control" Target="../activeX/activeX476.xml"/><Relationship Id="rId427" Type="http://schemas.openxmlformats.org/officeDocument/2006/relationships/hyperlink" Target="https://www.alahlynet.com.eg/?page=flow~adhoc-payments-generic" TargetMode="External"/><Relationship Id="rId469" Type="http://schemas.openxmlformats.org/officeDocument/2006/relationships/hyperlink" Target="https://www.alahlynet.com.eg/?page=flow~adhoc-payments-generic" TargetMode="External"/><Relationship Id="rId634" Type="http://schemas.openxmlformats.org/officeDocument/2006/relationships/control" Target="../activeX/activeX129.xml"/><Relationship Id="rId676" Type="http://schemas.openxmlformats.org/officeDocument/2006/relationships/control" Target="../activeX/activeX171.xml"/><Relationship Id="rId841" Type="http://schemas.openxmlformats.org/officeDocument/2006/relationships/control" Target="../activeX/activeX336.xml"/><Relationship Id="rId883" Type="http://schemas.openxmlformats.org/officeDocument/2006/relationships/control" Target="../activeX/activeX378.xml"/><Relationship Id="rId26" Type="http://schemas.openxmlformats.org/officeDocument/2006/relationships/hyperlink" Target="https://www.alahlynet.com.eg/?page=flow~adhoc-payments-generic" TargetMode="External"/><Relationship Id="rId231" Type="http://schemas.openxmlformats.org/officeDocument/2006/relationships/hyperlink" Target="https://www.alahlynet.com.eg/?page=flow~adhoc-payments-generic" TargetMode="External"/><Relationship Id="rId273" Type="http://schemas.openxmlformats.org/officeDocument/2006/relationships/hyperlink" Target="https://www.alahlynet.com.eg/?page=flow~adhoc-payments-generic" TargetMode="External"/><Relationship Id="rId329" Type="http://schemas.openxmlformats.org/officeDocument/2006/relationships/hyperlink" Target="https://www.alahlynet.com.eg/?page=flow~adhoc-payments-generic" TargetMode="External"/><Relationship Id="rId480" Type="http://schemas.openxmlformats.org/officeDocument/2006/relationships/hyperlink" Target="https://www.alahlynet.com.eg/?page=flow~adhoc-payments-generic" TargetMode="External"/><Relationship Id="rId536" Type="http://schemas.openxmlformats.org/officeDocument/2006/relationships/control" Target="../activeX/activeX31.xml"/><Relationship Id="rId701" Type="http://schemas.openxmlformats.org/officeDocument/2006/relationships/control" Target="../activeX/activeX196.xml"/><Relationship Id="rId939" Type="http://schemas.openxmlformats.org/officeDocument/2006/relationships/control" Target="../activeX/activeX434.xml"/><Relationship Id="rId68" Type="http://schemas.openxmlformats.org/officeDocument/2006/relationships/hyperlink" Target="https://www.alahlynet.com.eg/?page=flow~adhoc-payments-generic" TargetMode="External"/><Relationship Id="rId133" Type="http://schemas.openxmlformats.org/officeDocument/2006/relationships/hyperlink" Target="https://www.alahlynet.com.eg/?page=flow~adhoc-payments-generic" TargetMode="External"/><Relationship Id="rId175" Type="http://schemas.openxmlformats.org/officeDocument/2006/relationships/hyperlink" Target="https://www.alahlynet.com.eg/?page=flow~adhoc-payments-generic" TargetMode="External"/><Relationship Id="rId340" Type="http://schemas.openxmlformats.org/officeDocument/2006/relationships/hyperlink" Target="https://www.alahlynet.com.eg/?page=flow~adhoc-payments-generic" TargetMode="External"/><Relationship Id="rId578" Type="http://schemas.openxmlformats.org/officeDocument/2006/relationships/control" Target="../activeX/activeX73.xml"/><Relationship Id="rId743" Type="http://schemas.openxmlformats.org/officeDocument/2006/relationships/control" Target="../activeX/activeX238.xml"/><Relationship Id="rId785" Type="http://schemas.openxmlformats.org/officeDocument/2006/relationships/control" Target="../activeX/activeX280.xml"/><Relationship Id="rId950" Type="http://schemas.openxmlformats.org/officeDocument/2006/relationships/control" Target="../activeX/activeX445.xml"/><Relationship Id="rId992" Type="http://schemas.openxmlformats.org/officeDocument/2006/relationships/control" Target="../activeX/activeX487.xml"/><Relationship Id="rId200" Type="http://schemas.openxmlformats.org/officeDocument/2006/relationships/hyperlink" Target="https://www.alahlynet.com.eg/?page=flow~adhoc-payments-generic" TargetMode="External"/><Relationship Id="rId382" Type="http://schemas.openxmlformats.org/officeDocument/2006/relationships/hyperlink" Target="https://www.alahlynet.com.eg/?page=flow~adhoc-payments-generic" TargetMode="External"/><Relationship Id="rId438" Type="http://schemas.openxmlformats.org/officeDocument/2006/relationships/hyperlink" Target="https://www.alahlynet.com.eg/?page=flow~adhoc-payments-generic" TargetMode="External"/><Relationship Id="rId603" Type="http://schemas.openxmlformats.org/officeDocument/2006/relationships/control" Target="../activeX/activeX98.xml"/><Relationship Id="rId645" Type="http://schemas.openxmlformats.org/officeDocument/2006/relationships/control" Target="../activeX/activeX140.xml"/><Relationship Id="rId687" Type="http://schemas.openxmlformats.org/officeDocument/2006/relationships/control" Target="../activeX/activeX182.xml"/><Relationship Id="rId810" Type="http://schemas.openxmlformats.org/officeDocument/2006/relationships/control" Target="../activeX/activeX305.xml"/><Relationship Id="rId852" Type="http://schemas.openxmlformats.org/officeDocument/2006/relationships/control" Target="../activeX/activeX347.xml"/><Relationship Id="rId908" Type="http://schemas.openxmlformats.org/officeDocument/2006/relationships/control" Target="../activeX/activeX403.xml"/><Relationship Id="rId242" Type="http://schemas.openxmlformats.org/officeDocument/2006/relationships/hyperlink" Target="https://www.alahlynet.com.eg/?page=flow~adhoc-payments-generic" TargetMode="External"/><Relationship Id="rId284" Type="http://schemas.openxmlformats.org/officeDocument/2006/relationships/hyperlink" Target="https://www.alahlynet.com.eg/?page=flow~adhoc-payments-generic" TargetMode="External"/><Relationship Id="rId491" Type="http://schemas.openxmlformats.org/officeDocument/2006/relationships/hyperlink" Target="https://www.alahlynet.com.eg/?page=flow~adhoc-payments-generic" TargetMode="External"/><Relationship Id="rId505" Type="http://schemas.openxmlformats.org/officeDocument/2006/relationships/image" Target="../media/image1.emf"/><Relationship Id="rId712" Type="http://schemas.openxmlformats.org/officeDocument/2006/relationships/control" Target="../activeX/activeX207.xml"/><Relationship Id="rId894" Type="http://schemas.openxmlformats.org/officeDocument/2006/relationships/control" Target="../activeX/activeX389.xml"/><Relationship Id="rId37" Type="http://schemas.openxmlformats.org/officeDocument/2006/relationships/hyperlink" Target="https://www.alahlynet.com.eg/?page=flow~adhoc-payments-generic" TargetMode="External"/><Relationship Id="rId79" Type="http://schemas.openxmlformats.org/officeDocument/2006/relationships/hyperlink" Target="https://www.alahlynet.com.eg/?page=flow~adhoc-payments-generic" TargetMode="External"/><Relationship Id="rId102" Type="http://schemas.openxmlformats.org/officeDocument/2006/relationships/hyperlink" Target="https://www.alahlynet.com.eg/?page=flow~adhoc-payments-generic" TargetMode="External"/><Relationship Id="rId144" Type="http://schemas.openxmlformats.org/officeDocument/2006/relationships/hyperlink" Target="https://www.alahlynet.com.eg/?page=flow~adhoc-payments-generic" TargetMode="External"/><Relationship Id="rId547" Type="http://schemas.openxmlformats.org/officeDocument/2006/relationships/control" Target="../activeX/activeX42.xml"/><Relationship Id="rId589" Type="http://schemas.openxmlformats.org/officeDocument/2006/relationships/control" Target="../activeX/activeX84.xml"/><Relationship Id="rId754" Type="http://schemas.openxmlformats.org/officeDocument/2006/relationships/control" Target="../activeX/activeX249.xml"/><Relationship Id="rId796" Type="http://schemas.openxmlformats.org/officeDocument/2006/relationships/control" Target="../activeX/activeX291.xml"/><Relationship Id="rId961" Type="http://schemas.openxmlformats.org/officeDocument/2006/relationships/control" Target="../activeX/activeX456.xml"/><Relationship Id="rId90" Type="http://schemas.openxmlformats.org/officeDocument/2006/relationships/hyperlink" Target="https://www.alahlynet.com.eg/?page=flow~adhoc-payments-generic" TargetMode="External"/><Relationship Id="rId186" Type="http://schemas.openxmlformats.org/officeDocument/2006/relationships/hyperlink" Target="https://www.alahlynet.com.eg/?page=flow~adhoc-payments-generic" TargetMode="External"/><Relationship Id="rId351" Type="http://schemas.openxmlformats.org/officeDocument/2006/relationships/hyperlink" Target="https://www.alahlynet.com.eg/?page=flow~adhoc-payments-generic" TargetMode="External"/><Relationship Id="rId393" Type="http://schemas.openxmlformats.org/officeDocument/2006/relationships/hyperlink" Target="https://www.alahlynet.com.eg/?page=flow~adhoc-payments-generic" TargetMode="External"/><Relationship Id="rId407" Type="http://schemas.openxmlformats.org/officeDocument/2006/relationships/hyperlink" Target="https://www.alahlynet.com.eg/?page=flow~adhoc-payments-generic" TargetMode="External"/><Relationship Id="rId449" Type="http://schemas.openxmlformats.org/officeDocument/2006/relationships/hyperlink" Target="https://www.alahlynet.com.eg/?page=flow~adhoc-payments-generic" TargetMode="External"/><Relationship Id="rId614" Type="http://schemas.openxmlformats.org/officeDocument/2006/relationships/control" Target="../activeX/activeX109.xml"/><Relationship Id="rId656" Type="http://schemas.openxmlformats.org/officeDocument/2006/relationships/control" Target="../activeX/activeX151.xml"/><Relationship Id="rId821" Type="http://schemas.openxmlformats.org/officeDocument/2006/relationships/control" Target="../activeX/activeX316.xml"/><Relationship Id="rId863" Type="http://schemas.openxmlformats.org/officeDocument/2006/relationships/control" Target="../activeX/activeX358.xml"/><Relationship Id="rId211" Type="http://schemas.openxmlformats.org/officeDocument/2006/relationships/hyperlink" Target="https://www.alahlynet.com.eg/?page=flow~adhoc-payments-generic" TargetMode="External"/><Relationship Id="rId253" Type="http://schemas.openxmlformats.org/officeDocument/2006/relationships/hyperlink" Target="https://www.alahlynet.com.eg/?page=flow~adhoc-payments-generic" TargetMode="External"/><Relationship Id="rId295" Type="http://schemas.openxmlformats.org/officeDocument/2006/relationships/hyperlink" Target="https://www.alahlynet.com.eg/?page=flow~adhoc-payments-generic" TargetMode="External"/><Relationship Id="rId309" Type="http://schemas.openxmlformats.org/officeDocument/2006/relationships/hyperlink" Target="https://www.alahlynet.com.eg/?page=flow~adhoc-payments-generic" TargetMode="External"/><Relationship Id="rId460" Type="http://schemas.openxmlformats.org/officeDocument/2006/relationships/hyperlink" Target="https://www.alahlynet.com.eg/?page=flow~adhoc-payments-generic" TargetMode="External"/><Relationship Id="rId516" Type="http://schemas.openxmlformats.org/officeDocument/2006/relationships/control" Target="../activeX/activeX11.xml"/><Relationship Id="rId698" Type="http://schemas.openxmlformats.org/officeDocument/2006/relationships/control" Target="../activeX/activeX193.xml"/><Relationship Id="rId919" Type="http://schemas.openxmlformats.org/officeDocument/2006/relationships/control" Target="../activeX/activeX414.xml"/><Relationship Id="rId48" Type="http://schemas.openxmlformats.org/officeDocument/2006/relationships/hyperlink" Target="https://www.alahlynet.com.eg/?page=flow~adhoc-payments-generic" TargetMode="External"/><Relationship Id="rId113" Type="http://schemas.openxmlformats.org/officeDocument/2006/relationships/hyperlink" Target="https://www.alahlynet.com.eg/?page=flow~adhoc-payments-generic" TargetMode="External"/><Relationship Id="rId320" Type="http://schemas.openxmlformats.org/officeDocument/2006/relationships/hyperlink" Target="https://www.alahlynet.com.eg/?page=flow~adhoc-payments-generic" TargetMode="External"/><Relationship Id="rId558" Type="http://schemas.openxmlformats.org/officeDocument/2006/relationships/control" Target="../activeX/activeX53.xml"/><Relationship Id="rId723" Type="http://schemas.openxmlformats.org/officeDocument/2006/relationships/control" Target="../activeX/activeX218.xml"/><Relationship Id="rId765" Type="http://schemas.openxmlformats.org/officeDocument/2006/relationships/control" Target="../activeX/activeX260.xml"/><Relationship Id="rId930" Type="http://schemas.openxmlformats.org/officeDocument/2006/relationships/control" Target="../activeX/activeX425.xml"/><Relationship Id="rId972" Type="http://schemas.openxmlformats.org/officeDocument/2006/relationships/control" Target="../activeX/activeX467.xml"/><Relationship Id="rId155" Type="http://schemas.openxmlformats.org/officeDocument/2006/relationships/hyperlink" Target="https://www.alahlynet.com.eg/?page=flow~adhoc-payments-generic" TargetMode="External"/><Relationship Id="rId197" Type="http://schemas.openxmlformats.org/officeDocument/2006/relationships/hyperlink" Target="https://www.alahlynet.com.eg/?page=flow~adhoc-payments-generic" TargetMode="External"/><Relationship Id="rId362" Type="http://schemas.openxmlformats.org/officeDocument/2006/relationships/hyperlink" Target="https://www.alahlynet.com.eg/?page=flow~adhoc-payments-generic" TargetMode="External"/><Relationship Id="rId418" Type="http://schemas.openxmlformats.org/officeDocument/2006/relationships/hyperlink" Target="https://www.alahlynet.com.eg/?page=flow~adhoc-payments-generic" TargetMode="External"/><Relationship Id="rId625" Type="http://schemas.openxmlformats.org/officeDocument/2006/relationships/control" Target="../activeX/activeX120.xml"/><Relationship Id="rId832" Type="http://schemas.openxmlformats.org/officeDocument/2006/relationships/control" Target="../activeX/activeX327.xml"/><Relationship Id="rId222" Type="http://schemas.openxmlformats.org/officeDocument/2006/relationships/hyperlink" Target="https://www.alahlynet.com.eg/?page=flow~adhoc-payments-generic" TargetMode="External"/><Relationship Id="rId264" Type="http://schemas.openxmlformats.org/officeDocument/2006/relationships/hyperlink" Target="https://www.alahlynet.com.eg/?page=flow~adhoc-payments-generic" TargetMode="External"/><Relationship Id="rId471" Type="http://schemas.openxmlformats.org/officeDocument/2006/relationships/hyperlink" Target="https://www.alahlynet.com.eg/?page=flow~adhoc-payments-generic" TargetMode="External"/><Relationship Id="rId667" Type="http://schemas.openxmlformats.org/officeDocument/2006/relationships/control" Target="../activeX/activeX162.xml"/><Relationship Id="rId874" Type="http://schemas.openxmlformats.org/officeDocument/2006/relationships/control" Target="../activeX/activeX369.xml"/><Relationship Id="rId17" Type="http://schemas.openxmlformats.org/officeDocument/2006/relationships/hyperlink" Target="https://www.alahlynet.com.eg/?page=flow~adhoc-payments-generic" TargetMode="External"/><Relationship Id="rId59" Type="http://schemas.openxmlformats.org/officeDocument/2006/relationships/hyperlink" Target="https://www.alahlynet.com.eg/?page=flow~adhoc-payments-generic" TargetMode="External"/><Relationship Id="rId124" Type="http://schemas.openxmlformats.org/officeDocument/2006/relationships/hyperlink" Target="https://www.alahlynet.com.eg/?page=flow~adhoc-payments-generic" TargetMode="External"/><Relationship Id="rId527" Type="http://schemas.openxmlformats.org/officeDocument/2006/relationships/control" Target="../activeX/activeX22.xml"/><Relationship Id="rId569" Type="http://schemas.openxmlformats.org/officeDocument/2006/relationships/control" Target="../activeX/activeX64.xml"/><Relationship Id="rId734" Type="http://schemas.openxmlformats.org/officeDocument/2006/relationships/control" Target="../activeX/activeX229.xml"/><Relationship Id="rId776" Type="http://schemas.openxmlformats.org/officeDocument/2006/relationships/control" Target="../activeX/activeX271.xml"/><Relationship Id="rId941" Type="http://schemas.openxmlformats.org/officeDocument/2006/relationships/control" Target="../activeX/activeX436.xml"/><Relationship Id="rId983" Type="http://schemas.openxmlformats.org/officeDocument/2006/relationships/control" Target="../activeX/activeX478.xml"/><Relationship Id="rId70" Type="http://schemas.openxmlformats.org/officeDocument/2006/relationships/hyperlink" Target="https://www.alahlynet.com.eg/?page=flow~adhoc-payments-generic" TargetMode="External"/><Relationship Id="rId166" Type="http://schemas.openxmlformats.org/officeDocument/2006/relationships/hyperlink" Target="https://www.alahlynet.com.eg/?page=flow~adhoc-payments-generic" TargetMode="External"/><Relationship Id="rId331" Type="http://schemas.openxmlformats.org/officeDocument/2006/relationships/hyperlink" Target="https://www.alahlynet.com.eg/?page=flow~adhoc-payments-generic" TargetMode="External"/><Relationship Id="rId373" Type="http://schemas.openxmlformats.org/officeDocument/2006/relationships/hyperlink" Target="https://www.alahlynet.com.eg/?page=flow~adhoc-payments-generic" TargetMode="External"/><Relationship Id="rId429" Type="http://schemas.openxmlformats.org/officeDocument/2006/relationships/hyperlink" Target="https://www.alahlynet.com.eg/?page=flow~adhoc-payments-generic" TargetMode="External"/><Relationship Id="rId580" Type="http://schemas.openxmlformats.org/officeDocument/2006/relationships/control" Target="../activeX/activeX75.xml"/><Relationship Id="rId636" Type="http://schemas.openxmlformats.org/officeDocument/2006/relationships/control" Target="../activeX/activeX131.xml"/><Relationship Id="rId801" Type="http://schemas.openxmlformats.org/officeDocument/2006/relationships/control" Target="../activeX/activeX296.xml"/><Relationship Id="rId1" Type="http://schemas.openxmlformats.org/officeDocument/2006/relationships/hyperlink" Target="https://www.alahlynet.com.eg/?page=flow~adhoc-payments-generic" TargetMode="External"/><Relationship Id="rId233" Type="http://schemas.openxmlformats.org/officeDocument/2006/relationships/hyperlink" Target="https://www.alahlynet.com.eg/?page=flow~adhoc-payments-generic" TargetMode="External"/><Relationship Id="rId440" Type="http://schemas.openxmlformats.org/officeDocument/2006/relationships/hyperlink" Target="https://www.alahlynet.com.eg/?page=flow~adhoc-payments-generic" TargetMode="External"/><Relationship Id="rId678" Type="http://schemas.openxmlformats.org/officeDocument/2006/relationships/control" Target="../activeX/activeX173.xml"/><Relationship Id="rId843" Type="http://schemas.openxmlformats.org/officeDocument/2006/relationships/control" Target="../activeX/activeX338.xml"/><Relationship Id="rId885" Type="http://schemas.openxmlformats.org/officeDocument/2006/relationships/control" Target="../activeX/activeX380.xml"/><Relationship Id="rId28" Type="http://schemas.openxmlformats.org/officeDocument/2006/relationships/hyperlink" Target="https://www.alahlynet.com.eg/?page=flow~adhoc-payments-generic" TargetMode="External"/><Relationship Id="rId275" Type="http://schemas.openxmlformats.org/officeDocument/2006/relationships/hyperlink" Target="https://www.alahlynet.com.eg/?page=flow~adhoc-payments-generic" TargetMode="External"/><Relationship Id="rId300" Type="http://schemas.openxmlformats.org/officeDocument/2006/relationships/hyperlink" Target="https://www.alahlynet.com.eg/?page=flow~adhoc-payments-generic" TargetMode="External"/><Relationship Id="rId482" Type="http://schemas.openxmlformats.org/officeDocument/2006/relationships/hyperlink" Target="https://www.alahlynet.com.eg/?page=flow~adhoc-payments-generic" TargetMode="External"/><Relationship Id="rId538" Type="http://schemas.openxmlformats.org/officeDocument/2006/relationships/control" Target="../activeX/activeX33.xml"/><Relationship Id="rId703" Type="http://schemas.openxmlformats.org/officeDocument/2006/relationships/control" Target="../activeX/activeX198.xml"/><Relationship Id="rId745" Type="http://schemas.openxmlformats.org/officeDocument/2006/relationships/control" Target="../activeX/activeX240.xml"/><Relationship Id="rId910" Type="http://schemas.openxmlformats.org/officeDocument/2006/relationships/control" Target="../activeX/activeX405.xml"/><Relationship Id="rId952" Type="http://schemas.openxmlformats.org/officeDocument/2006/relationships/control" Target="../activeX/activeX447.xml"/><Relationship Id="rId81" Type="http://schemas.openxmlformats.org/officeDocument/2006/relationships/hyperlink" Target="https://www.alahlynet.com.eg/?page=flow~adhoc-payments-generic" TargetMode="External"/><Relationship Id="rId135" Type="http://schemas.openxmlformats.org/officeDocument/2006/relationships/hyperlink" Target="https://www.alahlynet.com.eg/?page=flow~adhoc-payments-generic" TargetMode="External"/><Relationship Id="rId177" Type="http://schemas.openxmlformats.org/officeDocument/2006/relationships/hyperlink" Target="https://www.alahlynet.com.eg/?page=flow~adhoc-payments-generic" TargetMode="External"/><Relationship Id="rId342" Type="http://schemas.openxmlformats.org/officeDocument/2006/relationships/hyperlink" Target="https://www.alahlynet.com.eg/?page=flow~adhoc-payments-generic" TargetMode="External"/><Relationship Id="rId384" Type="http://schemas.openxmlformats.org/officeDocument/2006/relationships/hyperlink" Target="https://www.alahlynet.com.eg/?page=flow~adhoc-payments-generic" TargetMode="External"/><Relationship Id="rId591" Type="http://schemas.openxmlformats.org/officeDocument/2006/relationships/control" Target="../activeX/activeX86.xml"/><Relationship Id="rId605" Type="http://schemas.openxmlformats.org/officeDocument/2006/relationships/control" Target="../activeX/activeX100.xml"/><Relationship Id="rId787" Type="http://schemas.openxmlformats.org/officeDocument/2006/relationships/control" Target="../activeX/activeX282.xml"/><Relationship Id="rId812" Type="http://schemas.openxmlformats.org/officeDocument/2006/relationships/control" Target="../activeX/activeX307.xml"/><Relationship Id="rId994" Type="http://schemas.openxmlformats.org/officeDocument/2006/relationships/control" Target="../activeX/activeX489.xml"/><Relationship Id="rId202" Type="http://schemas.openxmlformats.org/officeDocument/2006/relationships/hyperlink" Target="https://www.alahlynet.com.eg/?page=flow~adhoc-payments-generic" TargetMode="External"/><Relationship Id="rId244" Type="http://schemas.openxmlformats.org/officeDocument/2006/relationships/hyperlink" Target="https://www.alahlynet.com.eg/?page=flow~adhoc-payments-generic" TargetMode="External"/><Relationship Id="rId647" Type="http://schemas.openxmlformats.org/officeDocument/2006/relationships/control" Target="../activeX/activeX142.xml"/><Relationship Id="rId689" Type="http://schemas.openxmlformats.org/officeDocument/2006/relationships/control" Target="../activeX/activeX184.xml"/><Relationship Id="rId854" Type="http://schemas.openxmlformats.org/officeDocument/2006/relationships/control" Target="../activeX/activeX349.xml"/><Relationship Id="rId896" Type="http://schemas.openxmlformats.org/officeDocument/2006/relationships/control" Target="../activeX/activeX391.xml"/><Relationship Id="rId39" Type="http://schemas.openxmlformats.org/officeDocument/2006/relationships/hyperlink" Target="https://www.alahlynet.com.eg/?page=flow~adhoc-payments-generic" TargetMode="External"/><Relationship Id="rId286" Type="http://schemas.openxmlformats.org/officeDocument/2006/relationships/hyperlink" Target="https://www.alahlynet.com.eg/?page=flow~adhoc-payments-generic" TargetMode="External"/><Relationship Id="rId451" Type="http://schemas.openxmlformats.org/officeDocument/2006/relationships/hyperlink" Target="https://www.alahlynet.com.eg/?page=flow~adhoc-payments-generic" TargetMode="External"/><Relationship Id="rId493" Type="http://schemas.openxmlformats.org/officeDocument/2006/relationships/hyperlink" Target="https://www.alahlynet.com.eg/?page=flow~adhoc-payments-generic" TargetMode="External"/><Relationship Id="rId507" Type="http://schemas.openxmlformats.org/officeDocument/2006/relationships/image" Target="../media/image2.emf"/><Relationship Id="rId549" Type="http://schemas.openxmlformats.org/officeDocument/2006/relationships/control" Target="../activeX/activeX44.xml"/><Relationship Id="rId714" Type="http://schemas.openxmlformats.org/officeDocument/2006/relationships/control" Target="../activeX/activeX209.xml"/><Relationship Id="rId756" Type="http://schemas.openxmlformats.org/officeDocument/2006/relationships/control" Target="../activeX/activeX251.xml"/><Relationship Id="rId921" Type="http://schemas.openxmlformats.org/officeDocument/2006/relationships/control" Target="../activeX/activeX416.xml"/><Relationship Id="rId50" Type="http://schemas.openxmlformats.org/officeDocument/2006/relationships/hyperlink" Target="https://www.alahlynet.com.eg/?page=flow~adhoc-payments-generic" TargetMode="External"/><Relationship Id="rId104" Type="http://schemas.openxmlformats.org/officeDocument/2006/relationships/hyperlink" Target="https://www.alahlynet.com.eg/?page=flow~adhoc-payments-generic" TargetMode="External"/><Relationship Id="rId146" Type="http://schemas.openxmlformats.org/officeDocument/2006/relationships/hyperlink" Target="https://www.alahlynet.com.eg/?page=flow~adhoc-payments-generic" TargetMode="External"/><Relationship Id="rId188" Type="http://schemas.openxmlformats.org/officeDocument/2006/relationships/hyperlink" Target="https://www.alahlynet.com.eg/?page=flow~adhoc-payments-generic" TargetMode="External"/><Relationship Id="rId311" Type="http://schemas.openxmlformats.org/officeDocument/2006/relationships/hyperlink" Target="https://www.alahlynet.com.eg/?page=flow~adhoc-payments-generic" TargetMode="External"/><Relationship Id="rId353" Type="http://schemas.openxmlformats.org/officeDocument/2006/relationships/hyperlink" Target="https://www.alahlynet.com.eg/?page=flow~adhoc-payments-generic" TargetMode="External"/><Relationship Id="rId395" Type="http://schemas.openxmlformats.org/officeDocument/2006/relationships/hyperlink" Target="https://www.alahlynet.com.eg/?page=flow~adhoc-payments-generic" TargetMode="External"/><Relationship Id="rId409" Type="http://schemas.openxmlformats.org/officeDocument/2006/relationships/hyperlink" Target="https://www.alahlynet.com.eg/?page=flow~adhoc-payments-generic" TargetMode="External"/><Relationship Id="rId560" Type="http://schemas.openxmlformats.org/officeDocument/2006/relationships/control" Target="../activeX/activeX55.xml"/><Relationship Id="rId798" Type="http://schemas.openxmlformats.org/officeDocument/2006/relationships/control" Target="../activeX/activeX293.xml"/><Relationship Id="rId963" Type="http://schemas.openxmlformats.org/officeDocument/2006/relationships/control" Target="../activeX/activeX458.xml"/><Relationship Id="rId92" Type="http://schemas.openxmlformats.org/officeDocument/2006/relationships/hyperlink" Target="https://www.alahlynet.com.eg/?page=flow~adhoc-payments-generic" TargetMode="External"/><Relationship Id="rId213" Type="http://schemas.openxmlformats.org/officeDocument/2006/relationships/hyperlink" Target="https://www.alahlynet.com.eg/?page=flow~adhoc-payments-generic" TargetMode="External"/><Relationship Id="rId420" Type="http://schemas.openxmlformats.org/officeDocument/2006/relationships/hyperlink" Target="https://www.alahlynet.com.eg/?page=flow~adhoc-payments-generic" TargetMode="External"/><Relationship Id="rId616" Type="http://schemas.openxmlformats.org/officeDocument/2006/relationships/control" Target="../activeX/activeX111.xml"/><Relationship Id="rId658" Type="http://schemas.openxmlformats.org/officeDocument/2006/relationships/control" Target="../activeX/activeX153.xml"/><Relationship Id="rId823" Type="http://schemas.openxmlformats.org/officeDocument/2006/relationships/control" Target="../activeX/activeX318.xml"/><Relationship Id="rId865" Type="http://schemas.openxmlformats.org/officeDocument/2006/relationships/control" Target="../activeX/activeX360.xml"/><Relationship Id="rId255" Type="http://schemas.openxmlformats.org/officeDocument/2006/relationships/hyperlink" Target="https://www.alahlynet.com.eg/?page=flow~adhoc-payments-generic" TargetMode="External"/><Relationship Id="rId297" Type="http://schemas.openxmlformats.org/officeDocument/2006/relationships/hyperlink" Target="https://www.alahlynet.com.eg/?page=flow~adhoc-payments-generic" TargetMode="External"/><Relationship Id="rId462" Type="http://schemas.openxmlformats.org/officeDocument/2006/relationships/hyperlink" Target="https://www.alahlynet.com.eg/?page=flow~adhoc-payments-generic" TargetMode="External"/><Relationship Id="rId518" Type="http://schemas.openxmlformats.org/officeDocument/2006/relationships/control" Target="../activeX/activeX13.xml"/><Relationship Id="rId725" Type="http://schemas.openxmlformats.org/officeDocument/2006/relationships/control" Target="../activeX/activeX220.xml"/><Relationship Id="rId932" Type="http://schemas.openxmlformats.org/officeDocument/2006/relationships/control" Target="../activeX/activeX427.xml"/><Relationship Id="rId115" Type="http://schemas.openxmlformats.org/officeDocument/2006/relationships/hyperlink" Target="https://www.alahlynet.com.eg/?page=flow~adhoc-payments-generic" TargetMode="External"/><Relationship Id="rId157" Type="http://schemas.openxmlformats.org/officeDocument/2006/relationships/hyperlink" Target="https://www.alahlynet.com.eg/?page=flow~adhoc-payments-generic" TargetMode="External"/><Relationship Id="rId322" Type="http://schemas.openxmlformats.org/officeDocument/2006/relationships/hyperlink" Target="https://www.alahlynet.com.eg/?page=flow~adhoc-payments-generic" TargetMode="External"/><Relationship Id="rId364" Type="http://schemas.openxmlformats.org/officeDocument/2006/relationships/hyperlink" Target="https://www.alahlynet.com.eg/?page=flow~adhoc-payments-generic" TargetMode="External"/><Relationship Id="rId767" Type="http://schemas.openxmlformats.org/officeDocument/2006/relationships/control" Target="../activeX/activeX262.xml"/><Relationship Id="rId974" Type="http://schemas.openxmlformats.org/officeDocument/2006/relationships/control" Target="../activeX/activeX469.xml"/><Relationship Id="rId61" Type="http://schemas.openxmlformats.org/officeDocument/2006/relationships/hyperlink" Target="https://www.alahlynet.com.eg/?page=flow~adhoc-payments-generic" TargetMode="External"/><Relationship Id="rId199" Type="http://schemas.openxmlformats.org/officeDocument/2006/relationships/hyperlink" Target="https://www.alahlynet.com.eg/?page=flow~adhoc-payments-generic" TargetMode="External"/><Relationship Id="rId571" Type="http://schemas.openxmlformats.org/officeDocument/2006/relationships/control" Target="../activeX/activeX66.xml"/><Relationship Id="rId627" Type="http://schemas.openxmlformats.org/officeDocument/2006/relationships/control" Target="../activeX/activeX122.xml"/><Relationship Id="rId669" Type="http://schemas.openxmlformats.org/officeDocument/2006/relationships/control" Target="../activeX/activeX164.xml"/><Relationship Id="rId834" Type="http://schemas.openxmlformats.org/officeDocument/2006/relationships/control" Target="../activeX/activeX329.xml"/><Relationship Id="rId876" Type="http://schemas.openxmlformats.org/officeDocument/2006/relationships/control" Target="../activeX/activeX371.xml"/><Relationship Id="rId19" Type="http://schemas.openxmlformats.org/officeDocument/2006/relationships/hyperlink" Target="https://www.alahlynet.com.eg/?page=flow~adhoc-payments-generic" TargetMode="External"/><Relationship Id="rId224" Type="http://schemas.openxmlformats.org/officeDocument/2006/relationships/hyperlink" Target="https://www.alahlynet.com.eg/?page=flow~adhoc-payments-generic" TargetMode="External"/><Relationship Id="rId266" Type="http://schemas.openxmlformats.org/officeDocument/2006/relationships/hyperlink" Target="https://www.alahlynet.com.eg/?page=flow~adhoc-payments-generic" TargetMode="External"/><Relationship Id="rId431" Type="http://schemas.openxmlformats.org/officeDocument/2006/relationships/hyperlink" Target="https://www.alahlynet.com.eg/?page=flow~adhoc-payments-generic" TargetMode="External"/><Relationship Id="rId473" Type="http://schemas.openxmlformats.org/officeDocument/2006/relationships/hyperlink" Target="https://www.alahlynet.com.eg/?page=flow~adhoc-payments-generic" TargetMode="External"/><Relationship Id="rId529" Type="http://schemas.openxmlformats.org/officeDocument/2006/relationships/control" Target="../activeX/activeX24.xml"/><Relationship Id="rId680" Type="http://schemas.openxmlformats.org/officeDocument/2006/relationships/control" Target="../activeX/activeX175.xml"/><Relationship Id="rId736" Type="http://schemas.openxmlformats.org/officeDocument/2006/relationships/control" Target="../activeX/activeX231.xml"/><Relationship Id="rId901" Type="http://schemas.openxmlformats.org/officeDocument/2006/relationships/control" Target="../activeX/activeX396.xml"/><Relationship Id="rId30" Type="http://schemas.openxmlformats.org/officeDocument/2006/relationships/hyperlink" Target="https://www.alahlynet.com.eg/?page=flow~adhoc-payments-generic" TargetMode="External"/><Relationship Id="rId126" Type="http://schemas.openxmlformats.org/officeDocument/2006/relationships/hyperlink" Target="https://www.alahlynet.com.eg/?page=flow~adhoc-payments-generic" TargetMode="External"/><Relationship Id="rId168" Type="http://schemas.openxmlformats.org/officeDocument/2006/relationships/hyperlink" Target="https://www.alahlynet.com.eg/?page=flow~adhoc-payments-generic" TargetMode="External"/><Relationship Id="rId333" Type="http://schemas.openxmlformats.org/officeDocument/2006/relationships/hyperlink" Target="https://www.alahlynet.com.eg/?page=flow~adhoc-payments-generic" TargetMode="External"/><Relationship Id="rId540" Type="http://schemas.openxmlformats.org/officeDocument/2006/relationships/control" Target="../activeX/activeX35.xml"/><Relationship Id="rId778" Type="http://schemas.openxmlformats.org/officeDocument/2006/relationships/control" Target="../activeX/activeX273.xml"/><Relationship Id="rId943" Type="http://schemas.openxmlformats.org/officeDocument/2006/relationships/control" Target="../activeX/activeX438.xml"/><Relationship Id="rId985" Type="http://schemas.openxmlformats.org/officeDocument/2006/relationships/control" Target="../activeX/activeX480.xml"/><Relationship Id="rId72" Type="http://schemas.openxmlformats.org/officeDocument/2006/relationships/hyperlink" Target="https://www.alahlynet.com.eg/?page=flow~adhoc-payments-generic" TargetMode="External"/><Relationship Id="rId375" Type="http://schemas.openxmlformats.org/officeDocument/2006/relationships/hyperlink" Target="https://www.alahlynet.com.eg/?page=flow~adhoc-payments-generic" TargetMode="External"/><Relationship Id="rId582" Type="http://schemas.openxmlformats.org/officeDocument/2006/relationships/control" Target="../activeX/activeX77.xml"/><Relationship Id="rId638" Type="http://schemas.openxmlformats.org/officeDocument/2006/relationships/control" Target="../activeX/activeX133.xml"/><Relationship Id="rId803" Type="http://schemas.openxmlformats.org/officeDocument/2006/relationships/control" Target="../activeX/activeX298.xml"/><Relationship Id="rId845" Type="http://schemas.openxmlformats.org/officeDocument/2006/relationships/control" Target="../activeX/activeX340.xml"/><Relationship Id="rId3" Type="http://schemas.openxmlformats.org/officeDocument/2006/relationships/hyperlink" Target="https://www.alahlynet.com.eg/?page=flow~adhoc-payments-generic" TargetMode="External"/><Relationship Id="rId235" Type="http://schemas.openxmlformats.org/officeDocument/2006/relationships/hyperlink" Target="https://www.alahlynet.com.eg/?page=flow~adhoc-payments-generic" TargetMode="External"/><Relationship Id="rId277" Type="http://schemas.openxmlformats.org/officeDocument/2006/relationships/hyperlink" Target="https://www.alahlynet.com.eg/?page=flow~adhoc-payments-generic" TargetMode="External"/><Relationship Id="rId400" Type="http://schemas.openxmlformats.org/officeDocument/2006/relationships/hyperlink" Target="https://www.alahlynet.com.eg/?page=flow~adhoc-payments-generic" TargetMode="External"/><Relationship Id="rId442" Type="http://schemas.openxmlformats.org/officeDocument/2006/relationships/hyperlink" Target="https://www.alahlynet.com.eg/?page=flow~adhoc-payments-generic" TargetMode="External"/><Relationship Id="rId484" Type="http://schemas.openxmlformats.org/officeDocument/2006/relationships/hyperlink" Target="https://www.alahlynet.com.eg/?page=flow~adhoc-payments-generic" TargetMode="External"/><Relationship Id="rId705" Type="http://schemas.openxmlformats.org/officeDocument/2006/relationships/control" Target="../activeX/activeX200.xml"/><Relationship Id="rId887" Type="http://schemas.openxmlformats.org/officeDocument/2006/relationships/control" Target="../activeX/activeX382.xml"/><Relationship Id="rId137" Type="http://schemas.openxmlformats.org/officeDocument/2006/relationships/hyperlink" Target="https://www.alahlynet.com.eg/?page=flow~adhoc-payments-generic" TargetMode="External"/><Relationship Id="rId302" Type="http://schemas.openxmlformats.org/officeDocument/2006/relationships/hyperlink" Target="https://www.alahlynet.com.eg/?page=flow~adhoc-payments-generic" TargetMode="External"/><Relationship Id="rId344" Type="http://schemas.openxmlformats.org/officeDocument/2006/relationships/hyperlink" Target="https://www.alahlynet.com.eg/?page=flow~adhoc-payments-generic" TargetMode="External"/><Relationship Id="rId691" Type="http://schemas.openxmlformats.org/officeDocument/2006/relationships/control" Target="../activeX/activeX186.xml"/><Relationship Id="rId747" Type="http://schemas.openxmlformats.org/officeDocument/2006/relationships/control" Target="../activeX/activeX242.xml"/><Relationship Id="rId789" Type="http://schemas.openxmlformats.org/officeDocument/2006/relationships/control" Target="../activeX/activeX284.xml"/><Relationship Id="rId912" Type="http://schemas.openxmlformats.org/officeDocument/2006/relationships/control" Target="../activeX/activeX407.xml"/><Relationship Id="rId954" Type="http://schemas.openxmlformats.org/officeDocument/2006/relationships/control" Target="../activeX/activeX449.xml"/><Relationship Id="rId996" Type="http://schemas.openxmlformats.org/officeDocument/2006/relationships/control" Target="../activeX/activeX491.xml"/><Relationship Id="rId41" Type="http://schemas.openxmlformats.org/officeDocument/2006/relationships/hyperlink" Target="https://www.alahlynet.com.eg/?page=flow~adhoc-payments-generic" TargetMode="External"/><Relationship Id="rId83" Type="http://schemas.openxmlformats.org/officeDocument/2006/relationships/hyperlink" Target="https://www.alahlynet.com.eg/?page=flow~adhoc-payments-generic" TargetMode="External"/><Relationship Id="rId179" Type="http://schemas.openxmlformats.org/officeDocument/2006/relationships/hyperlink" Target="https://www.alahlynet.com.eg/?page=flow~adhoc-payments-generic" TargetMode="External"/><Relationship Id="rId386" Type="http://schemas.openxmlformats.org/officeDocument/2006/relationships/hyperlink" Target="https://www.alahlynet.com.eg/?page=flow~adhoc-payments-generic" TargetMode="External"/><Relationship Id="rId551" Type="http://schemas.openxmlformats.org/officeDocument/2006/relationships/control" Target="../activeX/activeX46.xml"/><Relationship Id="rId593" Type="http://schemas.openxmlformats.org/officeDocument/2006/relationships/control" Target="../activeX/activeX88.xml"/><Relationship Id="rId607" Type="http://schemas.openxmlformats.org/officeDocument/2006/relationships/control" Target="../activeX/activeX102.xml"/><Relationship Id="rId649" Type="http://schemas.openxmlformats.org/officeDocument/2006/relationships/control" Target="../activeX/activeX144.xml"/><Relationship Id="rId814" Type="http://schemas.openxmlformats.org/officeDocument/2006/relationships/control" Target="../activeX/activeX309.xml"/><Relationship Id="rId856" Type="http://schemas.openxmlformats.org/officeDocument/2006/relationships/control" Target="../activeX/activeX351.xml"/><Relationship Id="rId190" Type="http://schemas.openxmlformats.org/officeDocument/2006/relationships/hyperlink" Target="https://www.alahlynet.com.eg/?page=flow~adhoc-payments-generic" TargetMode="External"/><Relationship Id="rId204" Type="http://schemas.openxmlformats.org/officeDocument/2006/relationships/hyperlink" Target="https://www.alahlynet.com.eg/?page=flow~adhoc-payments-generic" TargetMode="External"/><Relationship Id="rId246" Type="http://schemas.openxmlformats.org/officeDocument/2006/relationships/hyperlink" Target="https://www.alahlynet.com.eg/?page=flow~adhoc-payments-generic" TargetMode="External"/><Relationship Id="rId288" Type="http://schemas.openxmlformats.org/officeDocument/2006/relationships/hyperlink" Target="https://www.alahlynet.com.eg/?page=flow~adhoc-payments-generic" TargetMode="External"/><Relationship Id="rId411" Type="http://schemas.openxmlformats.org/officeDocument/2006/relationships/hyperlink" Target="https://www.alahlynet.com.eg/?page=flow~adhoc-payments-generic" TargetMode="External"/><Relationship Id="rId453" Type="http://schemas.openxmlformats.org/officeDocument/2006/relationships/hyperlink" Target="https://www.alahlynet.com.eg/?page=flow~adhoc-payments-generic" TargetMode="External"/><Relationship Id="rId509" Type="http://schemas.openxmlformats.org/officeDocument/2006/relationships/control" Target="../activeX/activeX4.xml"/><Relationship Id="rId660" Type="http://schemas.openxmlformats.org/officeDocument/2006/relationships/control" Target="../activeX/activeX155.xml"/><Relationship Id="rId898" Type="http://schemas.openxmlformats.org/officeDocument/2006/relationships/control" Target="../activeX/activeX393.xml"/><Relationship Id="rId106" Type="http://schemas.openxmlformats.org/officeDocument/2006/relationships/hyperlink" Target="https://www.alahlynet.com.eg/?page=flow~adhoc-payments-generic" TargetMode="External"/><Relationship Id="rId313" Type="http://schemas.openxmlformats.org/officeDocument/2006/relationships/hyperlink" Target="https://www.alahlynet.com.eg/?page=flow~adhoc-payments-generic" TargetMode="External"/><Relationship Id="rId495" Type="http://schemas.openxmlformats.org/officeDocument/2006/relationships/hyperlink" Target="https://www.alahlynet.com.eg/?page=flow~adhoc-payments-generic" TargetMode="External"/><Relationship Id="rId716" Type="http://schemas.openxmlformats.org/officeDocument/2006/relationships/control" Target="../activeX/activeX211.xml"/><Relationship Id="rId758" Type="http://schemas.openxmlformats.org/officeDocument/2006/relationships/control" Target="../activeX/activeX253.xml"/><Relationship Id="rId923" Type="http://schemas.openxmlformats.org/officeDocument/2006/relationships/control" Target="../activeX/activeX418.xml"/><Relationship Id="rId965" Type="http://schemas.openxmlformats.org/officeDocument/2006/relationships/control" Target="../activeX/activeX460.xml"/><Relationship Id="rId10" Type="http://schemas.openxmlformats.org/officeDocument/2006/relationships/hyperlink" Target="https://www.alahlynet.com.eg/?page=flow~adhoc-payments-generic" TargetMode="External"/><Relationship Id="rId52" Type="http://schemas.openxmlformats.org/officeDocument/2006/relationships/hyperlink" Target="https://www.alahlynet.com.eg/?page=flow~adhoc-payments-generic" TargetMode="External"/><Relationship Id="rId94" Type="http://schemas.openxmlformats.org/officeDocument/2006/relationships/hyperlink" Target="https://www.alahlynet.com.eg/?page=flow~adhoc-payments-generic" TargetMode="External"/><Relationship Id="rId148" Type="http://schemas.openxmlformats.org/officeDocument/2006/relationships/hyperlink" Target="https://www.alahlynet.com.eg/?page=flow~adhoc-payments-generic" TargetMode="External"/><Relationship Id="rId355" Type="http://schemas.openxmlformats.org/officeDocument/2006/relationships/hyperlink" Target="https://www.alahlynet.com.eg/?page=flow~adhoc-payments-generic" TargetMode="External"/><Relationship Id="rId397" Type="http://schemas.openxmlformats.org/officeDocument/2006/relationships/hyperlink" Target="https://www.alahlynet.com.eg/?page=flow~adhoc-payments-generic" TargetMode="External"/><Relationship Id="rId520" Type="http://schemas.openxmlformats.org/officeDocument/2006/relationships/control" Target="../activeX/activeX15.xml"/><Relationship Id="rId562" Type="http://schemas.openxmlformats.org/officeDocument/2006/relationships/control" Target="../activeX/activeX57.xml"/><Relationship Id="rId618" Type="http://schemas.openxmlformats.org/officeDocument/2006/relationships/control" Target="../activeX/activeX113.xml"/><Relationship Id="rId825" Type="http://schemas.openxmlformats.org/officeDocument/2006/relationships/control" Target="../activeX/activeX320.xml"/><Relationship Id="rId215" Type="http://schemas.openxmlformats.org/officeDocument/2006/relationships/hyperlink" Target="https://www.alahlynet.com.eg/?page=flow~adhoc-payments-generic" TargetMode="External"/><Relationship Id="rId257" Type="http://schemas.openxmlformats.org/officeDocument/2006/relationships/hyperlink" Target="https://www.alahlynet.com.eg/?page=flow~adhoc-payments-generic" TargetMode="External"/><Relationship Id="rId422" Type="http://schemas.openxmlformats.org/officeDocument/2006/relationships/hyperlink" Target="https://www.alahlynet.com.eg/?page=flow~adhoc-payments-generic" TargetMode="External"/><Relationship Id="rId464" Type="http://schemas.openxmlformats.org/officeDocument/2006/relationships/hyperlink" Target="https://www.alahlynet.com.eg/?page=flow~adhoc-payments-generic" TargetMode="External"/><Relationship Id="rId867" Type="http://schemas.openxmlformats.org/officeDocument/2006/relationships/control" Target="../activeX/activeX362.xml"/><Relationship Id="rId299" Type="http://schemas.openxmlformats.org/officeDocument/2006/relationships/hyperlink" Target="https://www.alahlynet.com.eg/?page=flow~adhoc-payments-generic" TargetMode="External"/><Relationship Id="rId727" Type="http://schemas.openxmlformats.org/officeDocument/2006/relationships/control" Target="../activeX/activeX222.xml"/><Relationship Id="rId934" Type="http://schemas.openxmlformats.org/officeDocument/2006/relationships/control" Target="../activeX/activeX429.xml"/><Relationship Id="rId63" Type="http://schemas.openxmlformats.org/officeDocument/2006/relationships/hyperlink" Target="https://www.alahlynet.com.eg/?page=flow~adhoc-payments-generic" TargetMode="External"/><Relationship Id="rId159" Type="http://schemas.openxmlformats.org/officeDocument/2006/relationships/hyperlink" Target="https://www.alahlynet.com.eg/?page=flow~adhoc-payments-generic" TargetMode="External"/><Relationship Id="rId366" Type="http://schemas.openxmlformats.org/officeDocument/2006/relationships/hyperlink" Target="https://www.alahlynet.com.eg/?page=flow~adhoc-payments-generic" TargetMode="External"/><Relationship Id="rId573" Type="http://schemas.openxmlformats.org/officeDocument/2006/relationships/control" Target="../activeX/activeX68.xml"/><Relationship Id="rId780" Type="http://schemas.openxmlformats.org/officeDocument/2006/relationships/control" Target="../activeX/activeX275.xml"/><Relationship Id="rId226" Type="http://schemas.openxmlformats.org/officeDocument/2006/relationships/hyperlink" Target="https://www.alahlynet.com.eg/?page=flow~adhoc-payments-generic" TargetMode="External"/><Relationship Id="rId433" Type="http://schemas.openxmlformats.org/officeDocument/2006/relationships/hyperlink" Target="https://www.alahlynet.com.eg/?page=flow~adhoc-payments-generic" TargetMode="External"/><Relationship Id="rId878" Type="http://schemas.openxmlformats.org/officeDocument/2006/relationships/control" Target="../activeX/activeX373.xml"/><Relationship Id="rId640" Type="http://schemas.openxmlformats.org/officeDocument/2006/relationships/control" Target="../activeX/activeX135.xml"/><Relationship Id="rId738" Type="http://schemas.openxmlformats.org/officeDocument/2006/relationships/control" Target="../activeX/activeX233.xml"/><Relationship Id="rId945" Type="http://schemas.openxmlformats.org/officeDocument/2006/relationships/control" Target="../activeX/activeX440.xml"/><Relationship Id="rId74" Type="http://schemas.openxmlformats.org/officeDocument/2006/relationships/hyperlink" Target="https://www.alahlynet.com.eg/?page=flow~adhoc-payments-generic" TargetMode="External"/><Relationship Id="rId377" Type="http://schemas.openxmlformats.org/officeDocument/2006/relationships/hyperlink" Target="https://www.alahlynet.com.eg/?page=flow~adhoc-payments-generic" TargetMode="External"/><Relationship Id="rId500" Type="http://schemas.openxmlformats.org/officeDocument/2006/relationships/hyperlink" Target="https://www.alahlynet.com.eg/?page=flow~adhoc-payments-generic" TargetMode="External"/><Relationship Id="rId584" Type="http://schemas.openxmlformats.org/officeDocument/2006/relationships/control" Target="../activeX/activeX79.xml"/><Relationship Id="rId805" Type="http://schemas.openxmlformats.org/officeDocument/2006/relationships/control" Target="../activeX/activeX300.xml"/><Relationship Id="rId5" Type="http://schemas.openxmlformats.org/officeDocument/2006/relationships/hyperlink" Target="https://www.alahlynet.com.eg/?page=flow~adhoc-payments-generic" TargetMode="External"/><Relationship Id="rId237" Type="http://schemas.openxmlformats.org/officeDocument/2006/relationships/hyperlink" Target="https://www.alahlynet.com.eg/?page=flow~adhoc-payments-generic" TargetMode="External"/><Relationship Id="rId791" Type="http://schemas.openxmlformats.org/officeDocument/2006/relationships/control" Target="../activeX/activeX286.xml"/><Relationship Id="rId889" Type="http://schemas.openxmlformats.org/officeDocument/2006/relationships/control" Target="../activeX/activeX384.xml"/><Relationship Id="rId444" Type="http://schemas.openxmlformats.org/officeDocument/2006/relationships/hyperlink" Target="https://www.alahlynet.com.eg/?page=flow~adhoc-payments-generic" TargetMode="External"/><Relationship Id="rId651" Type="http://schemas.openxmlformats.org/officeDocument/2006/relationships/control" Target="../activeX/activeX146.xml"/><Relationship Id="rId749" Type="http://schemas.openxmlformats.org/officeDocument/2006/relationships/control" Target="../activeX/activeX244.xml"/><Relationship Id="rId290" Type="http://schemas.openxmlformats.org/officeDocument/2006/relationships/hyperlink" Target="https://www.alahlynet.com.eg/?page=flow~adhoc-payments-generic" TargetMode="External"/><Relationship Id="rId304" Type="http://schemas.openxmlformats.org/officeDocument/2006/relationships/hyperlink" Target="https://www.alahlynet.com.eg/?page=flow~adhoc-payments-generic" TargetMode="External"/><Relationship Id="rId388" Type="http://schemas.openxmlformats.org/officeDocument/2006/relationships/hyperlink" Target="https://www.alahlynet.com.eg/?page=flow~adhoc-payments-generic" TargetMode="External"/><Relationship Id="rId511" Type="http://schemas.openxmlformats.org/officeDocument/2006/relationships/control" Target="../activeX/activeX6.xml"/><Relationship Id="rId609" Type="http://schemas.openxmlformats.org/officeDocument/2006/relationships/control" Target="../activeX/activeX104.xml"/><Relationship Id="rId956" Type="http://schemas.openxmlformats.org/officeDocument/2006/relationships/control" Target="../activeX/activeX451.xml"/><Relationship Id="rId85" Type="http://schemas.openxmlformats.org/officeDocument/2006/relationships/hyperlink" Target="https://www.alahlynet.com.eg/?page=flow~adhoc-payments-generic" TargetMode="External"/><Relationship Id="rId150" Type="http://schemas.openxmlformats.org/officeDocument/2006/relationships/hyperlink" Target="https://www.alahlynet.com.eg/?page=flow~adhoc-payments-generic" TargetMode="External"/><Relationship Id="rId595" Type="http://schemas.openxmlformats.org/officeDocument/2006/relationships/control" Target="../activeX/activeX90.xml"/><Relationship Id="rId816" Type="http://schemas.openxmlformats.org/officeDocument/2006/relationships/control" Target="../activeX/activeX311.xml"/><Relationship Id="rId1001" Type="http://schemas.openxmlformats.org/officeDocument/2006/relationships/control" Target="../activeX/activeX496.xml"/><Relationship Id="rId248" Type="http://schemas.openxmlformats.org/officeDocument/2006/relationships/hyperlink" Target="https://www.alahlynet.com.eg/?page=flow~adhoc-payments-generic" TargetMode="External"/><Relationship Id="rId455" Type="http://schemas.openxmlformats.org/officeDocument/2006/relationships/hyperlink" Target="https://www.alahlynet.com.eg/?page=flow~adhoc-payments-generic" TargetMode="External"/><Relationship Id="rId662" Type="http://schemas.openxmlformats.org/officeDocument/2006/relationships/control" Target="../activeX/activeX157.xml"/><Relationship Id="rId12" Type="http://schemas.openxmlformats.org/officeDocument/2006/relationships/hyperlink" Target="https://www.alahlynet.com.eg/?page=flow~adhoc-payments-generic" TargetMode="External"/><Relationship Id="rId108" Type="http://schemas.openxmlformats.org/officeDocument/2006/relationships/hyperlink" Target="https://www.alahlynet.com.eg/?page=flow~adhoc-payments-generic" TargetMode="External"/><Relationship Id="rId315" Type="http://schemas.openxmlformats.org/officeDocument/2006/relationships/hyperlink" Target="https://www.alahlynet.com.eg/?page=flow~adhoc-payments-generic" TargetMode="External"/><Relationship Id="rId522" Type="http://schemas.openxmlformats.org/officeDocument/2006/relationships/control" Target="../activeX/activeX17.xml"/><Relationship Id="rId967" Type="http://schemas.openxmlformats.org/officeDocument/2006/relationships/control" Target="../activeX/activeX462.xml"/><Relationship Id="rId96" Type="http://schemas.openxmlformats.org/officeDocument/2006/relationships/hyperlink" Target="https://www.alahlynet.com.eg/?page=flow~adhoc-payments-generic" TargetMode="External"/><Relationship Id="rId161" Type="http://schemas.openxmlformats.org/officeDocument/2006/relationships/hyperlink" Target="https://www.alahlynet.com.eg/?page=flow~adhoc-payments-generic" TargetMode="External"/><Relationship Id="rId399" Type="http://schemas.openxmlformats.org/officeDocument/2006/relationships/hyperlink" Target="https://www.alahlynet.com.eg/?page=flow~adhoc-payments-generic" TargetMode="External"/><Relationship Id="rId827" Type="http://schemas.openxmlformats.org/officeDocument/2006/relationships/control" Target="../activeX/activeX322.xml"/><Relationship Id="rId259" Type="http://schemas.openxmlformats.org/officeDocument/2006/relationships/hyperlink" Target="https://www.alahlynet.com.eg/?page=flow~adhoc-payments-generic" TargetMode="External"/><Relationship Id="rId466" Type="http://schemas.openxmlformats.org/officeDocument/2006/relationships/hyperlink" Target="https://www.alahlynet.com.eg/?page=flow~adhoc-payments-generic" TargetMode="External"/><Relationship Id="rId673" Type="http://schemas.openxmlformats.org/officeDocument/2006/relationships/control" Target="../activeX/activeX168.xml"/><Relationship Id="rId880" Type="http://schemas.openxmlformats.org/officeDocument/2006/relationships/control" Target="../activeX/activeX375.xml"/><Relationship Id="rId23" Type="http://schemas.openxmlformats.org/officeDocument/2006/relationships/hyperlink" Target="https://www.alahlynet.com.eg/?page=flow~adhoc-payments-generic" TargetMode="External"/><Relationship Id="rId119" Type="http://schemas.openxmlformats.org/officeDocument/2006/relationships/hyperlink" Target="https://www.alahlynet.com.eg/?page=flow~adhoc-payments-generic" TargetMode="External"/><Relationship Id="rId326" Type="http://schemas.openxmlformats.org/officeDocument/2006/relationships/hyperlink" Target="https://www.alahlynet.com.eg/?page=flow~adhoc-payments-generic" TargetMode="External"/><Relationship Id="rId533" Type="http://schemas.openxmlformats.org/officeDocument/2006/relationships/control" Target="../activeX/activeX28.xml"/><Relationship Id="rId978" Type="http://schemas.openxmlformats.org/officeDocument/2006/relationships/control" Target="../activeX/activeX473.xml"/><Relationship Id="rId740" Type="http://schemas.openxmlformats.org/officeDocument/2006/relationships/control" Target="../activeX/activeX235.xml"/><Relationship Id="rId838" Type="http://schemas.openxmlformats.org/officeDocument/2006/relationships/control" Target="../activeX/activeX333.xml"/><Relationship Id="rId172" Type="http://schemas.openxmlformats.org/officeDocument/2006/relationships/hyperlink" Target="https://www.alahlynet.com.eg/?page=flow~adhoc-payments-generic" TargetMode="External"/><Relationship Id="rId477" Type="http://schemas.openxmlformats.org/officeDocument/2006/relationships/hyperlink" Target="https://www.alahlynet.com.eg/?page=flow~adhoc-payments-generic" TargetMode="External"/><Relationship Id="rId600" Type="http://schemas.openxmlformats.org/officeDocument/2006/relationships/control" Target="../activeX/activeX95.xml"/><Relationship Id="rId684" Type="http://schemas.openxmlformats.org/officeDocument/2006/relationships/control" Target="../activeX/activeX179.xml"/><Relationship Id="rId337" Type="http://schemas.openxmlformats.org/officeDocument/2006/relationships/hyperlink" Target="https://www.alahlynet.com.eg/?page=flow~adhoc-payments-generic" TargetMode="External"/><Relationship Id="rId891" Type="http://schemas.openxmlformats.org/officeDocument/2006/relationships/control" Target="../activeX/activeX386.xml"/><Relationship Id="rId905" Type="http://schemas.openxmlformats.org/officeDocument/2006/relationships/control" Target="../activeX/activeX400.xml"/><Relationship Id="rId989" Type="http://schemas.openxmlformats.org/officeDocument/2006/relationships/control" Target="../activeX/activeX484.xml"/><Relationship Id="rId34" Type="http://schemas.openxmlformats.org/officeDocument/2006/relationships/hyperlink" Target="https://www.alahlynet.com.eg/?page=flow~adhoc-payments-generic" TargetMode="External"/><Relationship Id="rId544" Type="http://schemas.openxmlformats.org/officeDocument/2006/relationships/control" Target="../activeX/activeX39.xml"/><Relationship Id="rId751" Type="http://schemas.openxmlformats.org/officeDocument/2006/relationships/control" Target="../activeX/activeX246.xml"/><Relationship Id="rId849" Type="http://schemas.openxmlformats.org/officeDocument/2006/relationships/control" Target="../activeX/activeX344.xml"/><Relationship Id="rId183" Type="http://schemas.openxmlformats.org/officeDocument/2006/relationships/hyperlink" Target="https://www.alahlynet.com.eg/?page=flow~adhoc-payments-generic" TargetMode="External"/><Relationship Id="rId390" Type="http://schemas.openxmlformats.org/officeDocument/2006/relationships/hyperlink" Target="https://www.alahlynet.com.eg/?page=flow~adhoc-payments-generic" TargetMode="External"/><Relationship Id="rId404" Type="http://schemas.openxmlformats.org/officeDocument/2006/relationships/hyperlink" Target="https://www.alahlynet.com.eg/?page=flow~adhoc-payments-generic" TargetMode="External"/><Relationship Id="rId611" Type="http://schemas.openxmlformats.org/officeDocument/2006/relationships/control" Target="../activeX/activeX106.xml"/><Relationship Id="rId250" Type="http://schemas.openxmlformats.org/officeDocument/2006/relationships/hyperlink" Target="https://www.alahlynet.com.eg/?page=flow~adhoc-payments-generic" TargetMode="External"/><Relationship Id="rId488" Type="http://schemas.openxmlformats.org/officeDocument/2006/relationships/hyperlink" Target="https://www.alahlynet.com.eg/?page=flow~adhoc-payments-generic" TargetMode="External"/><Relationship Id="rId695" Type="http://schemas.openxmlformats.org/officeDocument/2006/relationships/control" Target="../activeX/activeX190.xml"/><Relationship Id="rId709" Type="http://schemas.openxmlformats.org/officeDocument/2006/relationships/control" Target="../activeX/activeX204.xml"/><Relationship Id="rId916" Type="http://schemas.openxmlformats.org/officeDocument/2006/relationships/control" Target="../activeX/activeX411.xml"/><Relationship Id="rId45" Type="http://schemas.openxmlformats.org/officeDocument/2006/relationships/hyperlink" Target="https://www.alahlynet.com.eg/?page=flow~adhoc-payments-generic" TargetMode="External"/><Relationship Id="rId110" Type="http://schemas.openxmlformats.org/officeDocument/2006/relationships/hyperlink" Target="https://www.alahlynet.com.eg/?page=flow~adhoc-payments-generic" TargetMode="External"/><Relationship Id="rId348" Type="http://schemas.openxmlformats.org/officeDocument/2006/relationships/hyperlink" Target="https://www.alahlynet.com.eg/?page=flow~adhoc-payments-generic" TargetMode="External"/><Relationship Id="rId555" Type="http://schemas.openxmlformats.org/officeDocument/2006/relationships/control" Target="../activeX/activeX50.xml"/><Relationship Id="rId762" Type="http://schemas.openxmlformats.org/officeDocument/2006/relationships/control" Target="../activeX/activeX257.xml"/><Relationship Id="rId194" Type="http://schemas.openxmlformats.org/officeDocument/2006/relationships/hyperlink" Target="https://www.alahlynet.com.eg/?page=flow~adhoc-payments-generic" TargetMode="External"/><Relationship Id="rId208" Type="http://schemas.openxmlformats.org/officeDocument/2006/relationships/hyperlink" Target="https://www.alahlynet.com.eg/?page=flow~adhoc-payments-generic" TargetMode="External"/><Relationship Id="rId415" Type="http://schemas.openxmlformats.org/officeDocument/2006/relationships/hyperlink" Target="https://www.alahlynet.com.eg/?page=flow~adhoc-payments-generic" TargetMode="External"/><Relationship Id="rId622" Type="http://schemas.openxmlformats.org/officeDocument/2006/relationships/control" Target="../activeX/activeX117.xml"/><Relationship Id="rId261" Type="http://schemas.openxmlformats.org/officeDocument/2006/relationships/hyperlink" Target="https://www.alahlynet.com.eg/?page=flow~adhoc-payments-generic" TargetMode="External"/><Relationship Id="rId499" Type="http://schemas.openxmlformats.org/officeDocument/2006/relationships/hyperlink" Target="https://www.alahlynet.com.eg/?page=flow~adhoc-payments-generic" TargetMode="External"/><Relationship Id="rId927" Type="http://schemas.openxmlformats.org/officeDocument/2006/relationships/control" Target="../activeX/activeX422.xml"/><Relationship Id="rId56" Type="http://schemas.openxmlformats.org/officeDocument/2006/relationships/hyperlink" Target="https://www.alahlynet.com.eg/?page=flow~adhoc-payments-generic" TargetMode="External"/><Relationship Id="rId359" Type="http://schemas.openxmlformats.org/officeDocument/2006/relationships/hyperlink" Target="https://www.alahlynet.com.eg/?page=flow~adhoc-payments-generic" TargetMode="External"/><Relationship Id="rId566" Type="http://schemas.openxmlformats.org/officeDocument/2006/relationships/control" Target="../activeX/activeX61.xml"/><Relationship Id="rId773" Type="http://schemas.openxmlformats.org/officeDocument/2006/relationships/control" Target="../activeX/activeX268.xml"/><Relationship Id="rId121" Type="http://schemas.openxmlformats.org/officeDocument/2006/relationships/hyperlink" Target="https://www.alahlynet.com.eg/?page=flow~adhoc-payments-generic" TargetMode="External"/><Relationship Id="rId219" Type="http://schemas.openxmlformats.org/officeDocument/2006/relationships/hyperlink" Target="https://www.alahlynet.com.eg/?page=flow~adhoc-payments-generic" TargetMode="External"/><Relationship Id="rId426" Type="http://schemas.openxmlformats.org/officeDocument/2006/relationships/hyperlink" Target="https://www.alahlynet.com.eg/?page=flow~adhoc-payments-generic" TargetMode="External"/><Relationship Id="rId633" Type="http://schemas.openxmlformats.org/officeDocument/2006/relationships/control" Target="../activeX/activeX128.xml"/><Relationship Id="rId980" Type="http://schemas.openxmlformats.org/officeDocument/2006/relationships/control" Target="../activeX/activeX475.xml"/><Relationship Id="rId840" Type="http://schemas.openxmlformats.org/officeDocument/2006/relationships/control" Target="../activeX/activeX335.xml"/><Relationship Id="rId938" Type="http://schemas.openxmlformats.org/officeDocument/2006/relationships/control" Target="../activeX/activeX433.xml"/><Relationship Id="rId67" Type="http://schemas.openxmlformats.org/officeDocument/2006/relationships/hyperlink" Target="https://www.alahlynet.com.eg/?page=flow~adhoc-payments-generic" TargetMode="External"/><Relationship Id="rId272" Type="http://schemas.openxmlformats.org/officeDocument/2006/relationships/hyperlink" Target="https://www.alahlynet.com.eg/?page=flow~adhoc-payments-generic" TargetMode="External"/><Relationship Id="rId577" Type="http://schemas.openxmlformats.org/officeDocument/2006/relationships/control" Target="../activeX/activeX72.xml"/><Relationship Id="rId700" Type="http://schemas.openxmlformats.org/officeDocument/2006/relationships/control" Target="../activeX/activeX195.xml"/><Relationship Id="rId132" Type="http://schemas.openxmlformats.org/officeDocument/2006/relationships/hyperlink" Target="https://www.alahlynet.com.eg/?page=flow~adhoc-payments-generic" TargetMode="External"/><Relationship Id="rId784" Type="http://schemas.openxmlformats.org/officeDocument/2006/relationships/control" Target="../activeX/activeX279.xml"/><Relationship Id="rId991" Type="http://schemas.openxmlformats.org/officeDocument/2006/relationships/control" Target="../activeX/activeX486.xml"/><Relationship Id="rId437" Type="http://schemas.openxmlformats.org/officeDocument/2006/relationships/hyperlink" Target="https://www.alahlynet.com.eg/?page=flow~adhoc-payments-generic" TargetMode="External"/><Relationship Id="rId644" Type="http://schemas.openxmlformats.org/officeDocument/2006/relationships/control" Target="../activeX/activeX139.xml"/><Relationship Id="rId851" Type="http://schemas.openxmlformats.org/officeDocument/2006/relationships/control" Target="../activeX/activeX346.xml"/><Relationship Id="rId283" Type="http://schemas.openxmlformats.org/officeDocument/2006/relationships/hyperlink" Target="https://www.alahlynet.com.eg/?page=flow~adhoc-payments-generic" TargetMode="External"/><Relationship Id="rId490" Type="http://schemas.openxmlformats.org/officeDocument/2006/relationships/hyperlink" Target="https://www.alahlynet.com.eg/?page=flow~adhoc-payments-generic" TargetMode="External"/><Relationship Id="rId504" Type="http://schemas.openxmlformats.org/officeDocument/2006/relationships/control" Target="../activeX/activeX1.xml"/><Relationship Id="rId711" Type="http://schemas.openxmlformats.org/officeDocument/2006/relationships/control" Target="../activeX/activeX206.xml"/><Relationship Id="rId949" Type="http://schemas.openxmlformats.org/officeDocument/2006/relationships/control" Target="../activeX/activeX444.xml"/><Relationship Id="rId78" Type="http://schemas.openxmlformats.org/officeDocument/2006/relationships/hyperlink" Target="https://www.alahlynet.com.eg/?page=flow~adhoc-payments-generic" TargetMode="External"/><Relationship Id="rId143" Type="http://schemas.openxmlformats.org/officeDocument/2006/relationships/hyperlink" Target="https://www.alahlynet.com.eg/?page=flow~adhoc-payments-generic" TargetMode="External"/><Relationship Id="rId350" Type="http://schemas.openxmlformats.org/officeDocument/2006/relationships/hyperlink" Target="https://www.alahlynet.com.eg/?page=flow~adhoc-payments-generic" TargetMode="External"/><Relationship Id="rId588" Type="http://schemas.openxmlformats.org/officeDocument/2006/relationships/control" Target="../activeX/activeX83.xml"/><Relationship Id="rId795" Type="http://schemas.openxmlformats.org/officeDocument/2006/relationships/control" Target="../activeX/activeX290.xml"/><Relationship Id="rId809" Type="http://schemas.openxmlformats.org/officeDocument/2006/relationships/control" Target="../activeX/activeX304.xml"/><Relationship Id="rId9" Type="http://schemas.openxmlformats.org/officeDocument/2006/relationships/hyperlink" Target="https://www.alahlynet.com.eg/?page=flow~adhoc-payments-generic" TargetMode="External"/><Relationship Id="rId210" Type="http://schemas.openxmlformats.org/officeDocument/2006/relationships/hyperlink" Target="https://www.alahlynet.com.eg/?page=flow~adhoc-payments-generic" TargetMode="External"/><Relationship Id="rId448" Type="http://schemas.openxmlformats.org/officeDocument/2006/relationships/hyperlink" Target="https://www.alahlynet.com.eg/?page=flow~adhoc-payments-generic" TargetMode="External"/><Relationship Id="rId655" Type="http://schemas.openxmlformats.org/officeDocument/2006/relationships/control" Target="../activeX/activeX150.xml"/><Relationship Id="rId862" Type="http://schemas.openxmlformats.org/officeDocument/2006/relationships/control" Target="../activeX/activeX357.xml"/><Relationship Id="rId294" Type="http://schemas.openxmlformats.org/officeDocument/2006/relationships/hyperlink" Target="https://www.alahlynet.com.eg/?page=flow~adhoc-payments-generic" TargetMode="External"/><Relationship Id="rId308" Type="http://schemas.openxmlformats.org/officeDocument/2006/relationships/hyperlink" Target="https://www.alahlynet.com.eg/?page=flow~adhoc-payments-generic" TargetMode="External"/><Relationship Id="rId515" Type="http://schemas.openxmlformats.org/officeDocument/2006/relationships/control" Target="../activeX/activeX10.xml"/><Relationship Id="rId722" Type="http://schemas.openxmlformats.org/officeDocument/2006/relationships/control" Target="../activeX/activeX217.xml"/><Relationship Id="rId89" Type="http://schemas.openxmlformats.org/officeDocument/2006/relationships/hyperlink" Target="https://www.alahlynet.com.eg/?page=flow~adhoc-payments-generic" TargetMode="External"/><Relationship Id="rId154" Type="http://schemas.openxmlformats.org/officeDocument/2006/relationships/hyperlink" Target="https://www.alahlynet.com.eg/?page=flow~adhoc-payments-generic" TargetMode="External"/><Relationship Id="rId361" Type="http://schemas.openxmlformats.org/officeDocument/2006/relationships/hyperlink" Target="https://www.alahlynet.com.eg/?page=flow~adhoc-payments-generic" TargetMode="External"/><Relationship Id="rId599" Type="http://schemas.openxmlformats.org/officeDocument/2006/relationships/control" Target="../activeX/activeX94.xml"/><Relationship Id="rId1005" Type="http://schemas.openxmlformats.org/officeDocument/2006/relationships/control" Target="../activeX/activeX500.xml"/><Relationship Id="rId459" Type="http://schemas.openxmlformats.org/officeDocument/2006/relationships/hyperlink" Target="https://www.alahlynet.com.eg/?page=flow~adhoc-payments-generic" TargetMode="External"/><Relationship Id="rId666" Type="http://schemas.openxmlformats.org/officeDocument/2006/relationships/control" Target="../activeX/activeX161.xml"/><Relationship Id="rId873" Type="http://schemas.openxmlformats.org/officeDocument/2006/relationships/control" Target="../activeX/activeX368.xml"/><Relationship Id="rId16" Type="http://schemas.openxmlformats.org/officeDocument/2006/relationships/hyperlink" Target="https://www.alahlynet.com.eg/?page=flow~adhoc-payments-generic" TargetMode="External"/><Relationship Id="rId221" Type="http://schemas.openxmlformats.org/officeDocument/2006/relationships/hyperlink" Target="https://www.alahlynet.com.eg/?page=flow~adhoc-payments-generic" TargetMode="External"/><Relationship Id="rId319" Type="http://schemas.openxmlformats.org/officeDocument/2006/relationships/hyperlink" Target="https://www.alahlynet.com.eg/?page=flow~adhoc-payments-generic" TargetMode="External"/><Relationship Id="rId526" Type="http://schemas.openxmlformats.org/officeDocument/2006/relationships/control" Target="../activeX/activeX21.xml"/><Relationship Id="rId733" Type="http://schemas.openxmlformats.org/officeDocument/2006/relationships/control" Target="../activeX/activeX228.xml"/><Relationship Id="rId940" Type="http://schemas.openxmlformats.org/officeDocument/2006/relationships/control" Target="../activeX/activeX435.xml"/><Relationship Id="rId165" Type="http://schemas.openxmlformats.org/officeDocument/2006/relationships/hyperlink" Target="https://www.alahlynet.com.eg/?page=flow~adhoc-payments-generic" TargetMode="External"/><Relationship Id="rId372" Type="http://schemas.openxmlformats.org/officeDocument/2006/relationships/hyperlink" Target="https://www.alahlynet.com.eg/?page=flow~adhoc-payments-generic" TargetMode="External"/><Relationship Id="rId677" Type="http://schemas.openxmlformats.org/officeDocument/2006/relationships/control" Target="../activeX/activeX172.xml"/><Relationship Id="rId800" Type="http://schemas.openxmlformats.org/officeDocument/2006/relationships/control" Target="../activeX/activeX295.xml"/><Relationship Id="rId232" Type="http://schemas.openxmlformats.org/officeDocument/2006/relationships/hyperlink" Target="https://www.alahlynet.com.eg/?page=flow~adhoc-payments-generic" TargetMode="External"/><Relationship Id="rId884" Type="http://schemas.openxmlformats.org/officeDocument/2006/relationships/control" Target="../activeX/activeX379.xml"/><Relationship Id="rId27" Type="http://schemas.openxmlformats.org/officeDocument/2006/relationships/hyperlink" Target="https://www.alahlynet.com.eg/?page=flow~adhoc-payments-generic" TargetMode="External"/><Relationship Id="rId537" Type="http://schemas.openxmlformats.org/officeDocument/2006/relationships/control" Target="../activeX/activeX32.xml"/><Relationship Id="rId744" Type="http://schemas.openxmlformats.org/officeDocument/2006/relationships/control" Target="../activeX/activeX239.xml"/><Relationship Id="rId951" Type="http://schemas.openxmlformats.org/officeDocument/2006/relationships/control" Target="../activeX/activeX446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501"/>
  <sheetViews>
    <sheetView rightToLeft="1" workbookViewId="0">
      <selection activeCell="L5" sqref="L5"/>
    </sheetView>
  </sheetViews>
  <sheetFormatPr defaultRowHeight="23.25" customHeight="1"/>
  <cols>
    <col min="1" max="1" width="37.85546875" customWidth="1"/>
    <col min="2" max="2" width="16.7109375" customWidth="1"/>
    <col min="3" max="3" width="19.140625" customWidth="1"/>
    <col min="4" max="4" width="16.7109375" customWidth="1"/>
  </cols>
  <sheetData>
    <row r="1" spans="1:10" ht="23.25" customHeight="1">
      <c r="A1" s="40" t="s">
        <v>570</v>
      </c>
      <c r="B1" s="40" t="s">
        <v>571</v>
      </c>
      <c r="C1" s="40" t="s">
        <v>572</v>
      </c>
      <c r="D1" s="40" t="s">
        <v>573</v>
      </c>
      <c r="H1" s="41" t="s">
        <v>574</v>
      </c>
      <c r="I1" s="41" t="s">
        <v>575</v>
      </c>
      <c r="J1" s="41" t="s">
        <v>574</v>
      </c>
    </row>
    <row r="2" spans="1:10" ht="23.25" customHeight="1">
      <c r="A2" s="42" t="s">
        <v>576</v>
      </c>
      <c r="B2" s="42">
        <v>0</v>
      </c>
      <c r="C2" s="43" t="s">
        <v>577</v>
      </c>
      <c r="D2" s="42" t="s">
        <v>578</v>
      </c>
      <c r="H2" s="44" t="s">
        <v>385</v>
      </c>
      <c r="I2" s="44" t="s">
        <v>579</v>
      </c>
      <c r="J2" s="44" t="s">
        <v>385</v>
      </c>
    </row>
    <row r="3" spans="1:10" ht="23.25" customHeight="1">
      <c r="A3" s="42" t="s">
        <v>576</v>
      </c>
      <c r="B3" s="42">
        <v>101</v>
      </c>
      <c r="C3" s="43" t="s">
        <v>577</v>
      </c>
      <c r="D3" s="42" t="s">
        <v>93</v>
      </c>
      <c r="H3" s="44" t="s">
        <v>385</v>
      </c>
      <c r="I3" s="44" t="s">
        <v>580</v>
      </c>
      <c r="J3" s="44" t="s">
        <v>385</v>
      </c>
    </row>
    <row r="4" spans="1:10" ht="23.25" customHeight="1">
      <c r="A4" s="42" t="s">
        <v>576</v>
      </c>
      <c r="B4" s="42">
        <v>103</v>
      </c>
      <c r="C4" s="43" t="s">
        <v>577</v>
      </c>
      <c r="D4" s="42" t="s">
        <v>581</v>
      </c>
      <c r="H4" s="44" t="s">
        <v>385</v>
      </c>
      <c r="I4" s="44" t="s">
        <v>582</v>
      </c>
      <c r="J4" s="44" t="s">
        <v>385</v>
      </c>
    </row>
    <row r="5" spans="1:10" ht="23.25" customHeight="1">
      <c r="A5" s="42" t="s">
        <v>576</v>
      </c>
      <c r="B5" s="42">
        <v>104</v>
      </c>
      <c r="C5" s="43" t="s">
        <v>577</v>
      </c>
      <c r="D5" s="42" t="s">
        <v>583</v>
      </c>
      <c r="H5" s="44" t="s">
        <v>584</v>
      </c>
      <c r="I5" s="44" t="s">
        <v>585</v>
      </c>
      <c r="J5" s="44" t="s">
        <v>584</v>
      </c>
    </row>
    <row r="6" spans="1:10" ht="23.25" customHeight="1">
      <c r="A6" s="42" t="s">
        <v>576</v>
      </c>
      <c r="B6" s="42">
        <v>105</v>
      </c>
      <c r="C6" s="43" t="s">
        <v>577</v>
      </c>
      <c r="D6" s="42" t="s">
        <v>586</v>
      </c>
      <c r="H6" s="44" t="s">
        <v>584</v>
      </c>
      <c r="I6" s="44" t="s">
        <v>587</v>
      </c>
      <c r="J6" s="44" t="s">
        <v>584</v>
      </c>
    </row>
    <row r="7" spans="1:10" ht="23.25" customHeight="1">
      <c r="A7" s="42" t="s">
        <v>576</v>
      </c>
      <c r="B7" s="42">
        <v>107</v>
      </c>
      <c r="C7" s="43" t="s">
        <v>577</v>
      </c>
      <c r="D7" s="42" t="s">
        <v>588</v>
      </c>
      <c r="H7" s="44" t="s">
        <v>584</v>
      </c>
      <c r="I7" s="44" t="s">
        <v>589</v>
      </c>
      <c r="J7" s="44" t="s">
        <v>584</v>
      </c>
    </row>
    <row r="8" spans="1:10" ht="23.25" customHeight="1">
      <c r="A8" s="42" t="s">
        <v>576</v>
      </c>
      <c r="B8" s="42">
        <v>108</v>
      </c>
      <c r="C8" s="43" t="s">
        <v>577</v>
      </c>
      <c r="D8" s="42" t="s">
        <v>590</v>
      </c>
      <c r="H8" s="44" t="s">
        <v>584</v>
      </c>
      <c r="I8" s="44" t="s">
        <v>591</v>
      </c>
      <c r="J8" s="44" t="s">
        <v>584</v>
      </c>
    </row>
    <row r="9" spans="1:10" ht="23.25" customHeight="1">
      <c r="A9" s="42" t="s">
        <v>576</v>
      </c>
      <c r="B9" s="42">
        <v>109</v>
      </c>
      <c r="C9" s="43" t="s">
        <v>577</v>
      </c>
      <c r="D9" s="42" t="s">
        <v>592</v>
      </c>
      <c r="H9" s="44" t="s">
        <v>584</v>
      </c>
      <c r="I9" s="44" t="s">
        <v>593</v>
      </c>
      <c r="J9" s="44" t="s">
        <v>584</v>
      </c>
    </row>
    <row r="10" spans="1:10" ht="23.25" customHeight="1">
      <c r="A10" s="42" t="s">
        <v>576</v>
      </c>
      <c r="B10" s="42">
        <v>110</v>
      </c>
      <c r="C10" s="43" t="s">
        <v>577</v>
      </c>
      <c r="D10" s="42" t="s">
        <v>594</v>
      </c>
      <c r="H10" s="44" t="s">
        <v>584</v>
      </c>
      <c r="I10" s="44" t="s">
        <v>595</v>
      </c>
      <c r="J10" s="44" t="s">
        <v>584</v>
      </c>
    </row>
    <row r="11" spans="1:10" ht="23.25" customHeight="1">
      <c r="A11" s="42" t="s">
        <v>576</v>
      </c>
      <c r="B11" s="42">
        <v>111</v>
      </c>
      <c r="C11" s="43" t="s">
        <v>577</v>
      </c>
      <c r="D11" s="42" t="s">
        <v>596</v>
      </c>
      <c r="H11" s="44" t="s">
        <v>584</v>
      </c>
      <c r="I11" s="44" t="s">
        <v>597</v>
      </c>
      <c r="J11" s="44" t="s">
        <v>584</v>
      </c>
    </row>
    <row r="12" spans="1:10" ht="23.25" customHeight="1">
      <c r="A12" s="42" t="s">
        <v>576</v>
      </c>
      <c r="B12" s="42">
        <v>112</v>
      </c>
      <c r="C12" s="43" t="s">
        <v>577</v>
      </c>
      <c r="D12" s="42" t="s">
        <v>598</v>
      </c>
      <c r="H12" s="44" t="s">
        <v>599</v>
      </c>
      <c r="I12" s="44" t="s">
        <v>599</v>
      </c>
      <c r="J12" s="44" t="s">
        <v>599</v>
      </c>
    </row>
    <row r="13" spans="1:10" ht="23.25" customHeight="1">
      <c r="A13" s="42" t="s">
        <v>576</v>
      </c>
      <c r="B13" s="42">
        <v>113</v>
      </c>
      <c r="C13" s="43" t="s">
        <v>577</v>
      </c>
      <c r="D13" s="42" t="s">
        <v>600</v>
      </c>
      <c r="H13" s="44" t="s">
        <v>599</v>
      </c>
      <c r="I13" s="44" t="s">
        <v>601</v>
      </c>
      <c r="J13" s="44" t="s">
        <v>599</v>
      </c>
    </row>
    <row r="14" spans="1:10" ht="23.25" customHeight="1">
      <c r="A14" s="42" t="s">
        <v>576</v>
      </c>
      <c r="B14" s="42">
        <v>114</v>
      </c>
      <c r="C14" s="43" t="s">
        <v>577</v>
      </c>
      <c r="D14" s="42" t="s">
        <v>602</v>
      </c>
      <c r="H14" s="44" t="s">
        <v>599</v>
      </c>
      <c r="I14" s="44" t="s">
        <v>603</v>
      </c>
      <c r="J14" s="44" t="s">
        <v>599</v>
      </c>
    </row>
    <row r="15" spans="1:10" ht="23.25" customHeight="1">
      <c r="A15" s="42" t="s">
        <v>576</v>
      </c>
      <c r="B15" s="42">
        <v>115</v>
      </c>
      <c r="C15" s="43" t="s">
        <v>577</v>
      </c>
      <c r="D15" s="42" t="s">
        <v>604</v>
      </c>
      <c r="H15" s="44" t="s">
        <v>599</v>
      </c>
      <c r="I15" s="44" t="s">
        <v>605</v>
      </c>
      <c r="J15" s="44" t="s">
        <v>599</v>
      </c>
    </row>
    <row r="16" spans="1:10" ht="23.25" customHeight="1">
      <c r="A16" s="42" t="s">
        <v>576</v>
      </c>
      <c r="B16" s="42">
        <v>116</v>
      </c>
      <c r="C16" s="43" t="s">
        <v>577</v>
      </c>
      <c r="D16" s="42" t="s">
        <v>606</v>
      </c>
      <c r="H16" s="44" t="s">
        <v>599</v>
      </c>
      <c r="I16" s="44" t="s">
        <v>607</v>
      </c>
      <c r="J16" s="44" t="s">
        <v>599</v>
      </c>
    </row>
    <row r="17" spans="1:10" ht="23.25" customHeight="1">
      <c r="A17" s="42" t="s">
        <v>576</v>
      </c>
      <c r="B17" s="42">
        <v>117</v>
      </c>
      <c r="C17" s="43" t="s">
        <v>577</v>
      </c>
      <c r="D17" s="42" t="s">
        <v>608</v>
      </c>
      <c r="H17" s="44" t="s">
        <v>599</v>
      </c>
      <c r="I17" s="44" t="s">
        <v>609</v>
      </c>
      <c r="J17" s="44" t="s">
        <v>599</v>
      </c>
    </row>
    <row r="18" spans="1:10" ht="23.25" customHeight="1">
      <c r="A18" s="42" t="s">
        <v>576</v>
      </c>
      <c r="B18" s="42">
        <v>118</v>
      </c>
      <c r="C18" s="43" t="s">
        <v>577</v>
      </c>
      <c r="D18" s="42" t="s">
        <v>610</v>
      </c>
      <c r="H18" s="44" t="s">
        <v>599</v>
      </c>
      <c r="I18" s="44" t="s">
        <v>611</v>
      </c>
      <c r="J18" s="44" t="s">
        <v>599</v>
      </c>
    </row>
    <row r="19" spans="1:10" ht="23.25" customHeight="1">
      <c r="A19" s="42" t="s">
        <v>576</v>
      </c>
      <c r="B19" s="42">
        <v>119</v>
      </c>
      <c r="C19" s="43" t="s">
        <v>577</v>
      </c>
      <c r="D19" s="42" t="s">
        <v>612</v>
      </c>
      <c r="H19" s="44" t="s">
        <v>613</v>
      </c>
      <c r="I19" s="44" t="s">
        <v>614</v>
      </c>
      <c r="J19" s="44" t="s">
        <v>613</v>
      </c>
    </row>
    <row r="20" spans="1:10" ht="23.25" customHeight="1">
      <c r="A20" s="42" t="s">
        <v>576</v>
      </c>
      <c r="B20" s="42">
        <v>120</v>
      </c>
      <c r="C20" s="43" t="s">
        <v>577</v>
      </c>
      <c r="D20" s="42" t="s">
        <v>615</v>
      </c>
      <c r="H20" s="44" t="s">
        <v>613</v>
      </c>
      <c r="I20" s="44" t="s">
        <v>616</v>
      </c>
      <c r="J20" s="44" t="s">
        <v>613</v>
      </c>
    </row>
    <row r="21" spans="1:10" ht="23.25" customHeight="1">
      <c r="A21" s="42" t="s">
        <v>576</v>
      </c>
      <c r="B21" s="42">
        <v>121</v>
      </c>
      <c r="C21" s="43" t="s">
        <v>577</v>
      </c>
      <c r="D21" s="42" t="s">
        <v>617</v>
      </c>
      <c r="H21" s="44" t="s">
        <v>613</v>
      </c>
      <c r="I21" s="44" t="s">
        <v>618</v>
      </c>
      <c r="J21" s="44" t="s">
        <v>613</v>
      </c>
    </row>
    <row r="22" spans="1:10" ht="23.25" customHeight="1">
      <c r="A22" s="42" t="s">
        <v>576</v>
      </c>
      <c r="B22" s="42">
        <v>122</v>
      </c>
      <c r="C22" s="43" t="s">
        <v>577</v>
      </c>
      <c r="D22" s="42" t="s">
        <v>619</v>
      </c>
      <c r="H22" s="44" t="s">
        <v>613</v>
      </c>
      <c r="I22" s="44" t="s">
        <v>620</v>
      </c>
      <c r="J22" s="44" t="s">
        <v>613</v>
      </c>
    </row>
    <row r="23" spans="1:10" ht="23.25" customHeight="1">
      <c r="A23" s="42" t="s">
        <v>576</v>
      </c>
      <c r="B23" s="42">
        <v>123</v>
      </c>
      <c r="C23" s="43" t="s">
        <v>577</v>
      </c>
      <c r="D23" s="42" t="s">
        <v>621</v>
      </c>
      <c r="H23" s="44" t="s">
        <v>613</v>
      </c>
      <c r="I23" s="44" t="s">
        <v>622</v>
      </c>
      <c r="J23" s="44" t="s">
        <v>613</v>
      </c>
    </row>
    <row r="24" spans="1:10" ht="23.25" customHeight="1">
      <c r="A24" s="42" t="s">
        <v>576</v>
      </c>
      <c r="B24" s="42">
        <v>124</v>
      </c>
      <c r="C24" s="43" t="s">
        <v>577</v>
      </c>
      <c r="D24" s="42" t="s">
        <v>623</v>
      </c>
      <c r="H24" s="44" t="s">
        <v>613</v>
      </c>
      <c r="I24" s="44" t="s">
        <v>624</v>
      </c>
      <c r="J24" s="44" t="s">
        <v>613</v>
      </c>
    </row>
    <row r="25" spans="1:10" ht="23.25" customHeight="1">
      <c r="A25" s="42" t="s">
        <v>576</v>
      </c>
      <c r="B25" s="42">
        <v>125</v>
      </c>
      <c r="C25" s="43" t="s">
        <v>577</v>
      </c>
      <c r="D25" s="42" t="s">
        <v>625</v>
      </c>
      <c r="H25" s="44" t="s">
        <v>626</v>
      </c>
      <c r="I25" s="44" t="s">
        <v>175</v>
      </c>
      <c r="J25" s="44" t="s">
        <v>626</v>
      </c>
    </row>
    <row r="26" spans="1:10" ht="23.25" customHeight="1">
      <c r="A26" s="42" t="s">
        <v>576</v>
      </c>
      <c r="B26" s="42">
        <v>126</v>
      </c>
      <c r="C26" s="43" t="s">
        <v>577</v>
      </c>
      <c r="D26" s="42" t="s">
        <v>627</v>
      </c>
      <c r="H26" s="44" t="s">
        <v>626</v>
      </c>
      <c r="I26" s="44" t="s">
        <v>628</v>
      </c>
      <c r="J26" s="44" t="s">
        <v>626</v>
      </c>
    </row>
    <row r="27" spans="1:10" ht="23.25" customHeight="1">
      <c r="A27" s="42" t="s">
        <v>576</v>
      </c>
      <c r="B27" s="42">
        <v>127</v>
      </c>
      <c r="C27" s="43" t="s">
        <v>577</v>
      </c>
      <c r="D27" s="42" t="s">
        <v>629</v>
      </c>
      <c r="H27" s="44" t="s">
        <v>626</v>
      </c>
      <c r="I27" s="44" t="s">
        <v>630</v>
      </c>
      <c r="J27" s="44" t="s">
        <v>626</v>
      </c>
    </row>
    <row r="28" spans="1:10" ht="23.25" customHeight="1">
      <c r="A28" s="42" t="s">
        <v>576</v>
      </c>
      <c r="B28" s="42">
        <v>128</v>
      </c>
      <c r="C28" s="43" t="s">
        <v>577</v>
      </c>
      <c r="D28" s="42" t="s">
        <v>631</v>
      </c>
      <c r="H28" s="44" t="s">
        <v>626</v>
      </c>
      <c r="I28" s="44" t="s">
        <v>632</v>
      </c>
      <c r="J28" s="44" t="s">
        <v>626</v>
      </c>
    </row>
    <row r="29" spans="1:10" ht="23.25" customHeight="1">
      <c r="A29" s="42" t="s">
        <v>576</v>
      </c>
      <c r="B29" s="42">
        <v>129</v>
      </c>
      <c r="C29" s="43" t="s">
        <v>577</v>
      </c>
      <c r="D29" s="42" t="s">
        <v>633</v>
      </c>
      <c r="H29" s="44" t="s">
        <v>626</v>
      </c>
      <c r="I29" s="44" t="s">
        <v>634</v>
      </c>
      <c r="J29" s="44" t="s">
        <v>626</v>
      </c>
    </row>
    <row r="30" spans="1:10" ht="23.25" customHeight="1">
      <c r="A30" s="42" t="s">
        <v>576</v>
      </c>
      <c r="B30" s="42">
        <v>130</v>
      </c>
      <c r="C30" s="43" t="s">
        <v>577</v>
      </c>
      <c r="D30" s="42" t="s">
        <v>635</v>
      </c>
      <c r="H30" s="44" t="s">
        <v>626</v>
      </c>
      <c r="I30" s="44" t="s">
        <v>636</v>
      </c>
      <c r="J30" s="44" t="s">
        <v>626</v>
      </c>
    </row>
    <row r="31" spans="1:10" ht="23.25" customHeight="1">
      <c r="A31" s="42" t="s">
        <v>576</v>
      </c>
      <c r="B31" s="42">
        <v>131</v>
      </c>
      <c r="C31" s="43" t="s">
        <v>577</v>
      </c>
      <c r="D31" s="42" t="s">
        <v>637</v>
      </c>
      <c r="H31" s="44" t="s">
        <v>626</v>
      </c>
      <c r="I31" s="44" t="s">
        <v>638</v>
      </c>
      <c r="J31" s="44" t="s">
        <v>626</v>
      </c>
    </row>
    <row r="32" spans="1:10" ht="23.25" customHeight="1">
      <c r="A32" s="42" t="s">
        <v>576</v>
      </c>
      <c r="B32" s="42">
        <v>132</v>
      </c>
      <c r="C32" s="43" t="s">
        <v>577</v>
      </c>
      <c r="D32" s="42" t="s">
        <v>639</v>
      </c>
      <c r="H32" s="44" t="s">
        <v>626</v>
      </c>
      <c r="I32" s="44" t="s">
        <v>640</v>
      </c>
      <c r="J32" s="44" t="s">
        <v>626</v>
      </c>
    </row>
    <row r="33" spans="1:10" ht="23.25" customHeight="1">
      <c r="A33" s="42" t="s">
        <v>576</v>
      </c>
      <c r="B33" s="42">
        <v>133</v>
      </c>
      <c r="C33" s="43" t="s">
        <v>577</v>
      </c>
      <c r="D33" s="42" t="s">
        <v>641</v>
      </c>
      <c r="H33" s="44" t="s">
        <v>626</v>
      </c>
      <c r="I33" s="44" t="s">
        <v>642</v>
      </c>
      <c r="J33" s="44" t="s">
        <v>626</v>
      </c>
    </row>
    <row r="34" spans="1:10" ht="23.25" customHeight="1">
      <c r="A34" s="42" t="s">
        <v>576</v>
      </c>
      <c r="B34" s="42">
        <v>134</v>
      </c>
      <c r="C34" s="43" t="s">
        <v>577</v>
      </c>
      <c r="D34" s="42" t="s">
        <v>643</v>
      </c>
      <c r="H34" s="44" t="s">
        <v>626</v>
      </c>
      <c r="I34" s="44" t="s">
        <v>15</v>
      </c>
      <c r="J34" s="44" t="s">
        <v>626</v>
      </c>
    </row>
    <row r="35" spans="1:10" ht="23.25" customHeight="1">
      <c r="A35" s="42" t="s">
        <v>576</v>
      </c>
      <c r="B35" s="42">
        <v>135</v>
      </c>
      <c r="C35" s="43" t="s">
        <v>577</v>
      </c>
      <c r="D35" s="42" t="s">
        <v>644</v>
      </c>
      <c r="H35" s="44" t="s">
        <v>626</v>
      </c>
      <c r="I35" s="44" t="s">
        <v>645</v>
      </c>
      <c r="J35" s="44" t="s">
        <v>626</v>
      </c>
    </row>
    <row r="36" spans="1:10" ht="23.25" customHeight="1">
      <c r="A36" s="42" t="s">
        <v>576</v>
      </c>
      <c r="B36" s="42">
        <v>136</v>
      </c>
      <c r="C36" s="43" t="s">
        <v>577</v>
      </c>
      <c r="D36" s="42" t="s">
        <v>646</v>
      </c>
      <c r="H36" s="44" t="s">
        <v>626</v>
      </c>
      <c r="I36" s="44" t="s">
        <v>180</v>
      </c>
      <c r="J36" s="44" t="s">
        <v>626</v>
      </c>
    </row>
    <row r="37" spans="1:10" ht="23.25" customHeight="1">
      <c r="A37" s="42" t="s">
        <v>576</v>
      </c>
      <c r="B37" s="42">
        <v>137</v>
      </c>
      <c r="C37" s="43" t="s">
        <v>577</v>
      </c>
      <c r="D37" s="42" t="s">
        <v>647</v>
      </c>
      <c r="H37" s="44" t="s">
        <v>626</v>
      </c>
      <c r="I37" s="44" t="s">
        <v>648</v>
      </c>
      <c r="J37" s="44" t="s">
        <v>626</v>
      </c>
    </row>
    <row r="38" spans="1:10" ht="23.25" customHeight="1">
      <c r="A38" s="42" t="s">
        <v>576</v>
      </c>
      <c r="B38" s="42">
        <v>138</v>
      </c>
      <c r="C38" s="43" t="s">
        <v>577</v>
      </c>
      <c r="D38" s="42" t="s">
        <v>649</v>
      </c>
      <c r="H38" s="44" t="s">
        <v>626</v>
      </c>
      <c r="I38" s="44" t="s">
        <v>650</v>
      </c>
      <c r="J38" s="44" t="s">
        <v>626</v>
      </c>
    </row>
    <row r="39" spans="1:10" ht="23.25" customHeight="1">
      <c r="A39" s="42" t="s">
        <v>576</v>
      </c>
      <c r="B39" s="42">
        <v>139</v>
      </c>
      <c r="C39" s="43" t="s">
        <v>577</v>
      </c>
      <c r="D39" s="42" t="s">
        <v>651</v>
      </c>
      <c r="H39" s="44" t="s">
        <v>626</v>
      </c>
      <c r="I39" s="44" t="s">
        <v>652</v>
      </c>
      <c r="J39" s="44" t="s">
        <v>626</v>
      </c>
    </row>
    <row r="40" spans="1:10" ht="23.25" customHeight="1">
      <c r="A40" s="42" t="s">
        <v>576</v>
      </c>
      <c r="B40" s="42">
        <v>140</v>
      </c>
      <c r="C40" s="43" t="s">
        <v>577</v>
      </c>
      <c r="D40" s="42" t="s">
        <v>653</v>
      </c>
      <c r="H40" s="44" t="s">
        <v>641</v>
      </c>
      <c r="I40" s="44" t="s">
        <v>654</v>
      </c>
      <c r="J40" s="44" t="s">
        <v>641</v>
      </c>
    </row>
    <row r="41" spans="1:10" ht="23.25" customHeight="1">
      <c r="A41" s="42" t="s">
        <v>576</v>
      </c>
      <c r="B41" s="42">
        <v>141</v>
      </c>
      <c r="C41" s="43" t="s">
        <v>577</v>
      </c>
      <c r="D41" s="42" t="s">
        <v>655</v>
      </c>
      <c r="H41" s="44" t="s">
        <v>641</v>
      </c>
      <c r="I41" s="44" t="s">
        <v>656</v>
      </c>
      <c r="J41" s="44" t="s">
        <v>641</v>
      </c>
    </row>
    <row r="42" spans="1:10" ht="23.25" customHeight="1">
      <c r="A42" s="42" t="s">
        <v>576</v>
      </c>
      <c r="B42" s="42">
        <v>142</v>
      </c>
      <c r="C42" s="43" t="s">
        <v>577</v>
      </c>
      <c r="D42" s="42" t="s">
        <v>657</v>
      </c>
      <c r="H42" s="44" t="s">
        <v>641</v>
      </c>
      <c r="I42" s="44" t="s">
        <v>658</v>
      </c>
      <c r="J42" s="44" t="s">
        <v>641</v>
      </c>
    </row>
    <row r="43" spans="1:10" ht="23.25" customHeight="1">
      <c r="A43" s="42" t="s">
        <v>576</v>
      </c>
      <c r="B43" s="42">
        <v>143</v>
      </c>
      <c r="C43" s="43" t="s">
        <v>577</v>
      </c>
      <c r="D43" s="42" t="s">
        <v>659</v>
      </c>
      <c r="H43" s="44" t="s">
        <v>641</v>
      </c>
      <c r="I43" s="44" t="s">
        <v>660</v>
      </c>
      <c r="J43" s="44" t="s">
        <v>641</v>
      </c>
    </row>
    <row r="44" spans="1:10" ht="23.25" customHeight="1">
      <c r="A44" s="42" t="s">
        <v>576</v>
      </c>
      <c r="B44" s="42">
        <v>145</v>
      </c>
      <c r="C44" s="43" t="s">
        <v>577</v>
      </c>
      <c r="D44" s="42" t="s">
        <v>140</v>
      </c>
      <c r="H44" s="44" t="s">
        <v>641</v>
      </c>
      <c r="I44" s="44" t="s">
        <v>661</v>
      </c>
      <c r="J44" s="44" t="s">
        <v>641</v>
      </c>
    </row>
    <row r="45" spans="1:10" ht="23.25" customHeight="1">
      <c r="A45" s="42" t="s">
        <v>576</v>
      </c>
      <c r="B45" s="42">
        <v>146</v>
      </c>
      <c r="C45" s="43" t="s">
        <v>577</v>
      </c>
      <c r="D45" s="42" t="s">
        <v>662</v>
      </c>
      <c r="H45" s="44" t="s">
        <v>641</v>
      </c>
      <c r="I45" s="44" t="s">
        <v>140</v>
      </c>
      <c r="J45" s="44" t="s">
        <v>641</v>
      </c>
    </row>
    <row r="46" spans="1:10" ht="23.25" customHeight="1">
      <c r="A46" s="42" t="s">
        <v>576</v>
      </c>
      <c r="B46" s="42">
        <v>147</v>
      </c>
      <c r="C46" s="43" t="s">
        <v>577</v>
      </c>
      <c r="D46" s="42" t="s">
        <v>663</v>
      </c>
      <c r="H46" s="44" t="s">
        <v>641</v>
      </c>
      <c r="I46" s="44" t="s">
        <v>664</v>
      </c>
      <c r="J46" s="44" t="s">
        <v>641</v>
      </c>
    </row>
    <row r="47" spans="1:10" ht="23.25" customHeight="1">
      <c r="A47" s="42" t="s">
        <v>576</v>
      </c>
      <c r="B47" s="42">
        <v>148</v>
      </c>
      <c r="C47" s="43" t="s">
        <v>577</v>
      </c>
      <c r="D47" s="42" t="s">
        <v>665</v>
      </c>
      <c r="H47" s="44" t="s">
        <v>641</v>
      </c>
      <c r="I47" s="44" t="s">
        <v>666</v>
      </c>
      <c r="J47" s="44" t="s">
        <v>641</v>
      </c>
    </row>
    <row r="48" spans="1:10" ht="23.25" customHeight="1">
      <c r="A48" s="42" t="s">
        <v>576</v>
      </c>
      <c r="B48" s="42">
        <v>149</v>
      </c>
      <c r="C48" s="43" t="s">
        <v>577</v>
      </c>
      <c r="D48" s="42" t="s">
        <v>667</v>
      </c>
      <c r="H48" s="44" t="s">
        <v>641</v>
      </c>
      <c r="I48" s="44" t="s">
        <v>668</v>
      </c>
      <c r="J48" s="44" t="s">
        <v>641</v>
      </c>
    </row>
    <row r="49" spans="1:10" ht="23.25" customHeight="1">
      <c r="A49" s="42" t="s">
        <v>576</v>
      </c>
      <c r="B49" s="42">
        <v>150</v>
      </c>
      <c r="C49" s="43" t="s">
        <v>577</v>
      </c>
      <c r="D49" s="42" t="s">
        <v>669</v>
      </c>
      <c r="H49" s="44" t="s">
        <v>641</v>
      </c>
      <c r="I49" s="44" t="s">
        <v>670</v>
      </c>
      <c r="J49" s="44" t="s">
        <v>641</v>
      </c>
    </row>
    <row r="50" spans="1:10" ht="23.25" customHeight="1">
      <c r="A50" s="42" t="s">
        <v>576</v>
      </c>
      <c r="B50" s="42">
        <v>152</v>
      </c>
      <c r="C50" s="43" t="s">
        <v>577</v>
      </c>
      <c r="D50" s="42" t="s">
        <v>671</v>
      </c>
      <c r="H50" s="44" t="s">
        <v>641</v>
      </c>
      <c r="I50" s="44" t="s">
        <v>672</v>
      </c>
      <c r="J50" s="44" t="s">
        <v>641</v>
      </c>
    </row>
    <row r="51" spans="1:10" ht="23.25" customHeight="1">
      <c r="A51" s="42" t="s">
        <v>576</v>
      </c>
      <c r="B51" s="42">
        <v>153</v>
      </c>
      <c r="C51" s="43" t="s">
        <v>577</v>
      </c>
      <c r="D51" s="42" t="s">
        <v>656</v>
      </c>
      <c r="H51" s="44" t="s">
        <v>641</v>
      </c>
      <c r="I51" s="44" t="s">
        <v>673</v>
      </c>
      <c r="J51" s="44" t="s">
        <v>641</v>
      </c>
    </row>
    <row r="52" spans="1:10" ht="23.25" customHeight="1">
      <c r="A52" s="42" t="s">
        <v>576</v>
      </c>
      <c r="B52" s="42">
        <v>154</v>
      </c>
      <c r="C52" s="43" t="s">
        <v>577</v>
      </c>
      <c r="D52" s="42" t="s">
        <v>674</v>
      </c>
      <c r="H52" s="44" t="s">
        <v>675</v>
      </c>
      <c r="I52" s="44" t="s">
        <v>676</v>
      </c>
      <c r="J52" s="44" t="s">
        <v>675</v>
      </c>
    </row>
    <row r="53" spans="1:10" ht="23.25" customHeight="1">
      <c r="A53" s="42" t="s">
        <v>576</v>
      </c>
      <c r="B53" s="42">
        <v>155</v>
      </c>
      <c r="C53" s="43" t="s">
        <v>577</v>
      </c>
      <c r="D53" s="42" t="s">
        <v>677</v>
      </c>
      <c r="H53" s="44" t="s">
        <v>675</v>
      </c>
      <c r="I53" s="44" t="s">
        <v>678</v>
      </c>
      <c r="J53" s="44" t="s">
        <v>675</v>
      </c>
    </row>
    <row r="54" spans="1:10" ht="23.25" customHeight="1">
      <c r="A54" s="42" t="s">
        <v>576</v>
      </c>
      <c r="B54" s="42">
        <v>156</v>
      </c>
      <c r="C54" s="43" t="s">
        <v>577</v>
      </c>
      <c r="D54" s="42" t="s">
        <v>679</v>
      </c>
      <c r="H54" s="44" t="s">
        <v>675</v>
      </c>
      <c r="I54" s="44" t="s">
        <v>680</v>
      </c>
      <c r="J54" s="44" t="s">
        <v>675</v>
      </c>
    </row>
    <row r="55" spans="1:10" ht="23.25" customHeight="1">
      <c r="A55" s="42" t="s">
        <v>576</v>
      </c>
      <c r="B55" s="42">
        <v>157</v>
      </c>
      <c r="C55" s="43" t="s">
        <v>577</v>
      </c>
      <c r="D55" s="42" t="s">
        <v>664</v>
      </c>
      <c r="H55" s="44" t="s">
        <v>675</v>
      </c>
      <c r="I55" s="44" t="s">
        <v>681</v>
      </c>
      <c r="J55" s="44" t="s">
        <v>675</v>
      </c>
    </row>
    <row r="56" spans="1:10" ht="23.25" customHeight="1">
      <c r="A56" s="42" t="s">
        <v>576</v>
      </c>
      <c r="B56" s="42">
        <v>158</v>
      </c>
      <c r="C56" s="43" t="s">
        <v>577</v>
      </c>
      <c r="D56" s="42" t="s">
        <v>682</v>
      </c>
      <c r="H56" s="44" t="s">
        <v>675</v>
      </c>
      <c r="I56" s="44" t="s">
        <v>683</v>
      </c>
      <c r="J56" s="44" t="s">
        <v>675</v>
      </c>
    </row>
    <row r="57" spans="1:10" ht="23.25" customHeight="1">
      <c r="A57" s="42" t="s">
        <v>576</v>
      </c>
      <c r="B57" s="42">
        <v>159</v>
      </c>
      <c r="C57" s="43" t="s">
        <v>577</v>
      </c>
      <c r="D57" s="42" t="s">
        <v>684</v>
      </c>
      <c r="H57" s="44" t="s">
        <v>675</v>
      </c>
      <c r="I57" s="44" t="s">
        <v>685</v>
      </c>
      <c r="J57" s="44" t="s">
        <v>675</v>
      </c>
    </row>
    <row r="58" spans="1:10" ht="23.25" customHeight="1">
      <c r="A58" s="42" t="s">
        <v>576</v>
      </c>
      <c r="B58" s="42">
        <v>160</v>
      </c>
      <c r="C58" s="43" t="s">
        <v>577</v>
      </c>
      <c r="D58" s="42" t="s">
        <v>686</v>
      </c>
      <c r="H58" s="44" t="s">
        <v>675</v>
      </c>
      <c r="I58" s="44" t="s">
        <v>687</v>
      </c>
      <c r="J58" s="44" t="s">
        <v>675</v>
      </c>
    </row>
    <row r="59" spans="1:10" ht="23.25" customHeight="1">
      <c r="A59" s="42" t="s">
        <v>576</v>
      </c>
      <c r="B59" s="42">
        <v>161</v>
      </c>
      <c r="C59" s="43" t="s">
        <v>577</v>
      </c>
      <c r="D59" s="42" t="s">
        <v>688</v>
      </c>
      <c r="H59" s="44" t="s">
        <v>675</v>
      </c>
      <c r="I59" s="44" t="s">
        <v>204</v>
      </c>
      <c r="J59" s="44" t="s">
        <v>675</v>
      </c>
    </row>
    <row r="60" spans="1:10" ht="23.25" customHeight="1">
      <c r="A60" s="42" t="s">
        <v>576</v>
      </c>
      <c r="B60" s="42">
        <v>162</v>
      </c>
      <c r="C60" s="43" t="s">
        <v>577</v>
      </c>
      <c r="D60" s="42" t="s">
        <v>689</v>
      </c>
      <c r="H60" s="44" t="s">
        <v>675</v>
      </c>
      <c r="I60" s="44" t="s">
        <v>690</v>
      </c>
      <c r="J60" s="44" t="s">
        <v>675</v>
      </c>
    </row>
    <row r="61" spans="1:10" ht="23.25" customHeight="1">
      <c r="A61" s="42" t="s">
        <v>576</v>
      </c>
      <c r="B61" s="42">
        <v>163</v>
      </c>
      <c r="C61" s="43" t="s">
        <v>577</v>
      </c>
      <c r="D61" s="42" t="s">
        <v>691</v>
      </c>
      <c r="H61" s="44" t="s">
        <v>675</v>
      </c>
      <c r="I61" s="44" t="s">
        <v>692</v>
      </c>
      <c r="J61" s="44" t="s">
        <v>675</v>
      </c>
    </row>
    <row r="62" spans="1:10" ht="23.25" customHeight="1">
      <c r="A62" s="42" t="s">
        <v>576</v>
      </c>
      <c r="B62" s="42">
        <v>164</v>
      </c>
      <c r="C62" s="43" t="s">
        <v>577</v>
      </c>
      <c r="D62" s="42" t="s">
        <v>693</v>
      </c>
      <c r="H62" s="44" t="s">
        <v>675</v>
      </c>
      <c r="I62" s="44" t="s">
        <v>694</v>
      </c>
      <c r="J62" s="44" t="s">
        <v>675</v>
      </c>
    </row>
    <row r="63" spans="1:10" ht="23.25" customHeight="1">
      <c r="A63" s="42" t="s">
        <v>576</v>
      </c>
      <c r="B63" s="42">
        <v>165</v>
      </c>
      <c r="C63" s="43" t="s">
        <v>577</v>
      </c>
      <c r="D63" s="42" t="s">
        <v>695</v>
      </c>
      <c r="H63" s="44" t="s">
        <v>675</v>
      </c>
      <c r="I63" s="44" t="s">
        <v>696</v>
      </c>
      <c r="J63" s="44" t="s">
        <v>675</v>
      </c>
    </row>
    <row r="64" spans="1:10" ht="23.25" customHeight="1">
      <c r="A64" s="42" t="s">
        <v>576</v>
      </c>
      <c r="B64" s="42">
        <v>166</v>
      </c>
      <c r="C64" s="43" t="s">
        <v>577</v>
      </c>
      <c r="D64" s="42" t="s">
        <v>697</v>
      </c>
      <c r="H64" s="44" t="s">
        <v>675</v>
      </c>
      <c r="I64" s="44" t="s">
        <v>698</v>
      </c>
      <c r="J64" s="44" t="s">
        <v>675</v>
      </c>
    </row>
    <row r="65" spans="1:10" ht="23.25" customHeight="1">
      <c r="A65" s="42" t="s">
        <v>576</v>
      </c>
      <c r="B65" s="42">
        <v>167</v>
      </c>
      <c r="C65" s="43" t="s">
        <v>577</v>
      </c>
      <c r="D65" s="42" t="s">
        <v>699</v>
      </c>
      <c r="H65" s="44" t="s">
        <v>675</v>
      </c>
      <c r="I65" s="44" t="s">
        <v>700</v>
      </c>
      <c r="J65" s="44" t="s">
        <v>675</v>
      </c>
    </row>
    <row r="66" spans="1:10" ht="23.25" customHeight="1">
      <c r="A66" s="42" t="s">
        <v>576</v>
      </c>
      <c r="B66" s="42">
        <v>168</v>
      </c>
      <c r="C66" s="43" t="s">
        <v>577</v>
      </c>
      <c r="D66" s="42" t="s">
        <v>701</v>
      </c>
      <c r="H66" s="44" t="s">
        <v>675</v>
      </c>
      <c r="I66" s="44" t="s">
        <v>702</v>
      </c>
      <c r="J66" s="44" t="s">
        <v>675</v>
      </c>
    </row>
    <row r="67" spans="1:10" ht="23.25" customHeight="1">
      <c r="A67" s="42" t="s">
        <v>576</v>
      </c>
      <c r="B67" s="42">
        <v>169</v>
      </c>
      <c r="C67" s="43" t="s">
        <v>577</v>
      </c>
      <c r="D67" s="42" t="s">
        <v>703</v>
      </c>
      <c r="H67" s="44" t="s">
        <v>675</v>
      </c>
      <c r="I67" s="44" t="s">
        <v>704</v>
      </c>
      <c r="J67" s="44" t="s">
        <v>675</v>
      </c>
    </row>
    <row r="68" spans="1:10" ht="23.25" customHeight="1">
      <c r="A68" s="42" t="s">
        <v>576</v>
      </c>
      <c r="B68" s="42">
        <v>170</v>
      </c>
      <c r="C68" s="43" t="s">
        <v>577</v>
      </c>
      <c r="D68" s="42" t="s">
        <v>705</v>
      </c>
      <c r="H68" s="44" t="s">
        <v>675</v>
      </c>
      <c r="I68" s="44" t="s">
        <v>190</v>
      </c>
      <c r="J68" s="44" t="s">
        <v>675</v>
      </c>
    </row>
    <row r="69" spans="1:10" ht="23.25" customHeight="1">
      <c r="A69" s="42" t="s">
        <v>576</v>
      </c>
      <c r="B69" s="42">
        <v>171</v>
      </c>
      <c r="C69" s="43" t="s">
        <v>577</v>
      </c>
      <c r="D69" s="42" t="s">
        <v>706</v>
      </c>
      <c r="H69" s="44" t="s">
        <v>675</v>
      </c>
      <c r="I69" s="44" t="s">
        <v>707</v>
      </c>
      <c r="J69" s="44" t="s">
        <v>675</v>
      </c>
    </row>
    <row r="70" spans="1:10" ht="23.25" customHeight="1">
      <c r="A70" s="42" t="s">
        <v>576</v>
      </c>
      <c r="B70" s="42">
        <v>172</v>
      </c>
      <c r="C70" s="43" t="s">
        <v>577</v>
      </c>
      <c r="D70" s="42" t="s">
        <v>708</v>
      </c>
      <c r="H70" s="44" t="s">
        <v>660</v>
      </c>
      <c r="I70" s="44" t="s">
        <v>709</v>
      </c>
      <c r="J70" s="44" t="s">
        <v>660</v>
      </c>
    </row>
    <row r="71" spans="1:10" ht="23.25" customHeight="1">
      <c r="A71" s="42" t="s">
        <v>576</v>
      </c>
      <c r="B71" s="42">
        <v>173</v>
      </c>
      <c r="C71" s="43" t="s">
        <v>577</v>
      </c>
      <c r="D71" s="42" t="s">
        <v>710</v>
      </c>
      <c r="H71" s="44" t="s">
        <v>660</v>
      </c>
      <c r="I71" s="44" t="s">
        <v>711</v>
      </c>
      <c r="J71" s="44" t="s">
        <v>660</v>
      </c>
    </row>
    <row r="72" spans="1:10" ht="23.25" customHeight="1">
      <c r="A72" s="42" t="s">
        <v>576</v>
      </c>
      <c r="B72" s="42">
        <v>174</v>
      </c>
      <c r="C72" s="43" t="s">
        <v>577</v>
      </c>
      <c r="D72" s="42" t="s">
        <v>712</v>
      </c>
      <c r="H72" s="44" t="s">
        <v>660</v>
      </c>
      <c r="I72" s="44" t="s">
        <v>713</v>
      </c>
      <c r="J72" s="44" t="s">
        <v>660</v>
      </c>
    </row>
    <row r="73" spans="1:10" ht="23.25" customHeight="1">
      <c r="A73" s="42" t="s">
        <v>576</v>
      </c>
      <c r="B73" s="42">
        <v>175</v>
      </c>
      <c r="C73" s="43" t="s">
        <v>577</v>
      </c>
      <c r="D73" s="42" t="s">
        <v>714</v>
      </c>
      <c r="H73" s="44" t="s">
        <v>660</v>
      </c>
      <c r="I73" s="44" t="s">
        <v>715</v>
      </c>
      <c r="J73" s="44" t="s">
        <v>660</v>
      </c>
    </row>
    <row r="74" spans="1:10" ht="23.25" customHeight="1">
      <c r="A74" s="42" t="s">
        <v>576</v>
      </c>
      <c r="B74" s="42">
        <v>176</v>
      </c>
      <c r="C74" s="43" t="s">
        <v>577</v>
      </c>
      <c r="D74" s="42" t="s">
        <v>716</v>
      </c>
      <c r="H74" s="44" t="s">
        <v>660</v>
      </c>
      <c r="I74" s="44" t="s">
        <v>717</v>
      </c>
      <c r="J74" s="44" t="s">
        <v>660</v>
      </c>
    </row>
    <row r="75" spans="1:10" ht="23.25" customHeight="1">
      <c r="A75" s="42" t="s">
        <v>576</v>
      </c>
      <c r="B75" s="42">
        <v>178</v>
      </c>
      <c r="C75" s="43" t="s">
        <v>577</v>
      </c>
      <c r="D75" s="42" t="s">
        <v>718</v>
      </c>
      <c r="H75" s="44" t="s">
        <v>660</v>
      </c>
      <c r="I75" s="44" t="s">
        <v>719</v>
      </c>
      <c r="J75" s="44" t="s">
        <v>660</v>
      </c>
    </row>
    <row r="76" spans="1:10" ht="23.25" customHeight="1">
      <c r="A76" s="42" t="s">
        <v>576</v>
      </c>
      <c r="B76" s="42">
        <v>179</v>
      </c>
      <c r="C76" s="43" t="s">
        <v>577</v>
      </c>
      <c r="D76" s="42" t="s">
        <v>720</v>
      </c>
      <c r="H76" s="44" t="s">
        <v>660</v>
      </c>
      <c r="I76" s="44" t="s">
        <v>721</v>
      </c>
      <c r="J76" s="44" t="s">
        <v>660</v>
      </c>
    </row>
    <row r="77" spans="1:10" ht="23.25" customHeight="1">
      <c r="A77" s="42" t="s">
        <v>576</v>
      </c>
      <c r="B77" s="42">
        <v>180</v>
      </c>
      <c r="C77" s="43" t="s">
        <v>577</v>
      </c>
      <c r="D77" s="42" t="s">
        <v>722</v>
      </c>
      <c r="H77" s="44" t="s">
        <v>660</v>
      </c>
      <c r="I77" s="44" t="s">
        <v>723</v>
      </c>
      <c r="J77" s="44" t="s">
        <v>660</v>
      </c>
    </row>
    <row r="78" spans="1:10" ht="23.25" customHeight="1">
      <c r="A78" s="42" t="s">
        <v>576</v>
      </c>
      <c r="B78" s="42">
        <v>181</v>
      </c>
      <c r="C78" s="43" t="s">
        <v>577</v>
      </c>
      <c r="D78" s="42" t="s">
        <v>724</v>
      </c>
      <c r="H78" s="44" t="s">
        <v>660</v>
      </c>
      <c r="I78" s="44" t="s">
        <v>725</v>
      </c>
      <c r="J78" s="44" t="s">
        <v>660</v>
      </c>
    </row>
    <row r="79" spans="1:10" ht="23.25" customHeight="1">
      <c r="A79" s="42" t="s">
        <v>576</v>
      </c>
      <c r="B79" s="42">
        <v>182</v>
      </c>
      <c r="C79" s="43" t="s">
        <v>577</v>
      </c>
      <c r="D79" s="42" t="s">
        <v>726</v>
      </c>
      <c r="H79" s="44" t="s">
        <v>660</v>
      </c>
      <c r="I79" s="44" t="s">
        <v>727</v>
      </c>
      <c r="J79" s="44" t="s">
        <v>660</v>
      </c>
    </row>
    <row r="80" spans="1:10" ht="23.25" customHeight="1">
      <c r="A80" s="42" t="s">
        <v>576</v>
      </c>
      <c r="B80" s="42">
        <v>183</v>
      </c>
      <c r="C80" s="43" t="s">
        <v>577</v>
      </c>
      <c r="D80" s="42" t="s">
        <v>728</v>
      </c>
      <c r="H80" s="44" t="s">
        <v>660</v>
      </c>
      <c r="I80" s="44" t="s">
        <v>729</v>
      </c>
      <c r="J80" s="44" t="s">
        <v>660</v>
      </c>
    </row>
    <row r="81" spans="1:10" ht="23.25" customHeight="1">
      <c r="A81" s="42" t="s">
        <v>576</v>
      </c>
      <c r="B81" s="42">
        <v>184</v>
      </c>
      <c r="C81" s="43" t="s">
        <v>577</v>
      </c>
      <c r="D81" s="42" t="s">
        <v>730</v>
      </c>
      <c r="H81" s="44" t="s">
        <v>660</v>
      </c>
      <c r="I81" s="44" t="s">
        <v>731</v>
      </c>
      <c r="J81" s="44" t="s">
        <v>660</v>
      </c>
    </row>
    <row r="82" spans="1:10" ht="23.25" customHeight="1">
      <c r="A82" s="42" t="s">
        <v>576</v>
      </c>
      <c r="B82" s="42">
        <v>185</v>
      </c>
      <c r="C82" s="43" t="s">
        <v>577</v>
      </c>
      <c r="D82" s="42" t="s">
        <v>732</v>
      </c>
      <c r="H82" s="44" t="s">
        <v>733</v>
      </c>
      <c r="I82" s="44" t="s">
        <v>734</v>
      </c>
      <c r="J82" s="44" t="s">
        <v>733</v>
      </c>
    </row>
    <row r="83" spans="1:10" ht="23.25" customHeight="1">
      <c r="A83" s="42" t="s">
        <v>576</v>
      </c>
      <c r="B83" s="42">
        <v>186</v>
      </c>
      <c r="C83" s="43" t="s">
        <v>577</v>
      </c>
      <c r="D83" s="42" t="s">
        <v>735</v>
      </c>
      <c r="H83" s="44" t="s">
        <v>733</v>
      </c>
      <c r="I83" s="44" t="s">
        <v>736</v>
      </c>
      <c r="J83" s="44" t="s">
        <v>733</v>
      </c>
    </row>
    <row r="84" spans="1:10" ht="23.25" customHeight="1">
      <c r="A84" s="42" t="s">
        <v>576</v>
      </c>
      <c r="B84" s="42">
        <v>187</v>
      </c>
      <c r="C84" s="43" t="s">
        <v>577</v>
      </c>
      <c r="D84" s="42" t="s">
        <v>737</v>
      </c>
      <c r="H84" s="44" t="s">
        <v>733</v>
      </c>
      <c r="I84" s="44" t="s">
        <v>733</v>
      </c>
      <c r="J84" s="44" t="s">
        <v>733</v>
      </c>
    </row>
    <row r="85" spans="1:10" ht="23.25" customHeight="1">
      <c r="A85" s="42" t="s">
        <v>576</v>
      </c>
      <c r="B85" s="42">
        <v>188</v>
      </c>
      <c r="C85" s="43" t="s">
        <v>577</v>
      </c>
      <c r="D85" s="42" t="s">
        <v>738</v>
      </c>
      <c r="H85" s="44" t="s">
        <v>733</v>
      </c>
      <c r="I85" s="44" t="s">
        <v>739</v>
      </c>
      <c r="J85" s="44" t="s">
        <v>733</v>
      </c>
    </row>
    <row r="86" spans="1:10" ht="23.25" customHeight="1">
      <c r="A86" s="42" t="s">
        <v>576</v>
      </c>
      <c r="B86" s="42">
        <v>189</v>
      </c>
      <c r="C86" s="43" t="s">
        <v>577</v>
      </c>
      <c r="D86" s="42" t="s">
        <v>740</v>
      </c>
      <c r="H86" s="44" t="s">
        <v>741</v>
      </c>
      <c r="I86" s="44" t="s">
        <v>742</v>
      </c>
      <c r="J86" s="44" t="s">
        <v>741</v>
      </c>
    </row>
    <row r="87" spans="1:10" ht="23.25" customHeight="1">
      <c r="A87" s="42" t="s">
        <v>576</v>
      </c>
      <c r="B87" s="42">
        <v>190</v>
      </c>
      <c r="C87" s="43" t="s">
        <v>577</v>
      </c>
      <c r="D87" s="42" t="s">
        <v>743</v>
      </c>
      <c r="H87" s="44" t="s">
        <v>741</v>
      </c>
      <c r="I87" s="44" t="s">
        <v>744</v>
      </c>
      <c r="J87" s="44" t="s">
        <v>741</v>
      </c>
    </row>
    <row r="88" spans="1:10" ht="23.25" customHeight="1">
      <c r="A88" s="42" t="s">
        <v>576</v>
      </c>
      <c r="B88" s="42">
        <v>191</v>
      </c>
      <c r="C88" s="43" t="s">
        <v>577</v>
      </c>
      <c r="D88" s="42" t="s">
        <v>745</v>
      </c>
      <c r="H88" s="44" t="s">
        <v>741</v>
      </c>
      <c r="I88" s="44" t="s">
        <v>317</v>
      </c>
      <c r="J88" s="44" t="s">
        <v>741</v>
      </c>
    </row>
    <row r="89" spans="1:10" ht="23.25" customHeight="1">
      <c r="A89" s="42" t="s">
        <v>576</v>
      </c>
      <c r="B89" s="42">
        <v>193</v>
      </c>
      <c r="C89" s="43" t="s">
        <v>577</v>
      </c>
      <c r="D89" s="42" t="s">
        <v>746</v>
      </c>
      <c r="H89" s="44" t="s">
        <v>741</v>
      </c>
      <c r="I89" s="44" t="s">
        <v>747</v>
      </c>
      <c r="J89" s="44" t="s">
        <v>741</v>
      </c>
    </row>
    <row r="90" spans="1:10" ht="23.25" customHeight="1">
      <c r="A90" s="42" t="s">
        <v>576</v>
      </c>
      <c r="B90" s="42">
        <v>194</v>
      </c>
      <c r="C90" s="43" t="s">
        <v>577</v>
      </c>
      <c r="D90" s="42" t="s">
        <v>748</v>
      </c>
      <c r="H90" s="44" t="s">
        <v>741</v>
      </c>
      <c r="I90" s="44" t="s">
        <v>712</v>
      </c>
      <c r="J90" s="44" t="s">
        <v>741</v>
      </c>
    </row>
    <row r="91" spans="1:10" ht="23.25" customHeight="1">
      <c r="A91" s="42" t="s">
        <v>576</v>
      </c>
      <c r="B91" s="42">
        <v>195</v>
      </c>
      <c r="C91" s="43" t="s">
        <v>577</v>
      </c>
      <c r="D91" s="42" t="s">
        <v>749</v>
      </c>
      <c r="H91" s="44" t="s">
        <v>741</v>
      </c>
      <c r="I91" s="44" t="s">
        <v>750</v>
      </c>
      <c r="J91" s="44" t="s">
        <v>741</v>
      </c>
    </row>
    <row r="92" spans="1:10" ht="23.25" customHeight="1">
      <c r="A92" s="42" t="s">
        <v>576</v>
      </c>
      <c r="B92" s="42">
        <v>196</v>
      </c>
      <c r="C92" s="43" t="s">
        <v>577</v>
      </c>
      <c r="D92" s="42" t="s">
        <v>751</v>
      </c>
      <c r="H92" s="44" t="s">
        <v>741</v>
      </c>
      <c r="I92" s="44" t="s">
        <v>752</v>
      </c>
      <c r="J92" s="44" t="s">
        <v>741</v>
      </c>
    </row>
    <row r="93" spans="1:10" ht="23.25" customHeight="1">
      <c r="A93" s="42" t="s">
        <v>576</v>
      </c>
      <c r="B93" s="42">
        <v>197</v>
      </c>
      <c r="C93" s="43" t="s">
        <v>577</v>
      </c>
      <c r="D93" s="42" t="s">
        <v>753</v>
      </c>
      <c r="H93" s="44" t="s">
        <v>741</v>
      </c>
      <c r="I93" s="44" t="s">
        <v>754</v>
      </c>
      <c r="J93" s="44" t="s">
        <v>741</v>
      </c>
    </row>
    <row r="94" spans="1:10" ht="23.25" customHeight="1">
      <c r="A94" s="42" t="s">
        <v>576</v>
      </c>
      <c r="B94" s="42">
        <v>198</v>
      </c>
      <c r="C94" s="43" t="s">
        <v>577</v>
      </c>
      <c r="D94" s="42" t="s">
        <v>755</v>
      </c>
      <c r="H94" s="44" t="s">
        <v>741</v>
      </c>
      <c r="I94" s="44" t="s">
        <v>756</v>
      </c>
      <c r="J94" s="44" t="s">
        <v>741</v>
      </c>
    </row>
    <row r="95" spans="1:10" ht="23.25" customHeight="1">
      <c r="A95" s="42" t="s">
        <v>576</v>
      </c>
      <c r="B95" s="42">
        <v>199</v>
      </c>
      <c r="C95" s="43" t="s">
        <v>577</v>
      </c>
      <c r="D95" s="42" t="s">
        <v>757</v>
      </c>
      <c r="H95" s="44" t="s">
        <v>741</v>
      </c>
      <c r="I95" s="44" t="s">
        <v>758</v>
      </c>
      <c r="J95" s="44" t="s">
        <v>741</v>
      </c>
    </row>
    <row r="96" spans="1:10" ht="23.25" customHeight="1">
      <c r="A96" s="42" t="s">
        <v>576</v>
      </c>
      <c r="B96" s="42">
        <v>201</v>
      </c>
      <c r="C96" s="43" t="s">
        <v>577</v>
      </c>
      <c r="D96" s="42" t="s">
        <v>759</v>
      </c>
      <c r="H96" s="44" t="s">
        <v>741</v>
      </c>
      <c r="I96" s="44" t="s">
        <v>760</v>
      </c>
      <c r="J96" s="44" t="s">
        <v>741</v>
      </c>
    </row>
    <row r="97" spans="1:10" ht="23.25" customHeight="1">
      <c r="A97" s="42" t="s">
        <v>576</v>
      </c>
      <c r="B97" s="42">
        <v>202</v>
      </c>
      <c r="C97" s="43" t="s">
        <v>577</v>
      </c>
      <c r="D97" s="42" t="s">
        <v>15</v>
      </c>
      <c r="H97" s="44" t="s">
        <v>741</v>
      </c>
      <c r="I97" s="44" t="s">
        <v>761</v>
      </c>
      <c r="J97" s="44" t="s">
        <v>741</v>
      </c>
    </row>
    <row r="98" spans="1:10" ht="23.25" customHeight="1">
      <c r="A98" s="42" t="s">
        <v>576</v>
      </c>
      <c r="B98" s="42">
        <v>203</v>
      </c>
      <c r="C98" s="43" t="s">
        <v>577</v>
      </c>
      <c r="D98" s="42" t="s">
        <v>645</v>
      </c>
      <c r="H98" s="44" t="s">
        <v>741</v>
      </c>
      <c r="I98" s="44" t="s">
        <v>248</v>
      </c>
      <c r="J98" s="44" t="s">
        <v>741</v>
      </c>
    </row>
    <row r="99" spans="1:10" ht="23.25" customHeight="1">
      <c r="A99" s="42" t="s">
        <v>576</v>
      </c>
      <c r="B99" s="42">
        <v>204</v>
      </c>
      <c r="C99" s="43" t="s">
        <v>577</v>
      </c>
      <c r="D99" s="42" t="s">
        <v>762</v>
      </c>
      <c r="H99" s="44" t="s">
        <v>741</v>
      </c>
      <c r="I99" s="44" t="s">
        <v>763</v>
      </c>
      <c r="J99" s="44" t="s">
        <v>741</v>
      </c>
    </row>
    <row r="100" spans="1:10" ht="23.25" customHeight="1">
      <c r="A100" s="42" t="s">
        <v>576</v>
      </c>
      <c r="B100" s="42">
        <v>205</v>
      </c>
      <c r="C100" s="43" t="s">
        <v>577</v>
      </c>
      <c r="D100" s="42" t="s">
        <v>764</v>
      </c>
      <c r="H100" s="44" t="s">
        <v>741</v>
      </c>
      <c r="I100" s="44" t="s">
        <v>765</v>
      </c>
      <c r="J100" s="44" t="s">
        <v>741</v>
      </c>
    </row>
    <row r="101" spans="1:10" ht="23.25" customHeight="1">
      <c r="A101" s="42" t="s">
        <v>576</v>
      </c>
      <c r="B101" s="42">
        <v>206</v>
      </c>
      <c r="C101" s="43" t="s">
        <v>577</v>
      </c>
      <c r="D101" s="42" t="s">
        <v>321</v>
      </c>
      <c r="H101" s="44" t="s">
        <v>741</v>
      </c>
      <c r="I101" s="44" t="s">
        <v>766</v>
      </c>
      <c r="J101" s="44" t="s">
        <v>741</v>
      </c>
    </row>
    <row r="102" spans="1:10" ht="23.25" customHeight="1">
      <c r="A102" s="42" t="s">
        <v>576</v>
      </c>
      <c r="B102" s="42">
        <v>207</v>
      </c>
      <c r="C102" s="43" t="s">
        <v>577</v>
      </c>
      <c r="D102" s="42" t="s">
        <v>767</v>
      </c>
      <c r="H102" s="44" t="s">
        <v>741</v>
      </c>
      <c r="I102" s="44" t="s">
        <v>768</v>
      </c>
      <c r="J102" s="44" t="s">
        <v>741</v>
      </c>
    </row>
    <row r="103" spans="1:10" ht="23.25" customHeight="1">
      <c r="A103" s="42" t="s">
        <v>576</v>
      </c>
      <c r="B103" s="42">
        <v>208</v>
      </c>
      <c r="C103" s="43" t="s">
        <v>577</v>
      </c>
      <c r="D103" s="42" t="s">
        <v>685</v>
      </c>
      <c r="H103" s="44" t="s">
        <v>769</v>
      </c>
      <c r="I103" s="44" t="s">
        <v>770</v>
      </c>
      <c r="J103" s="44" t="s">
        <v>769</v>
      </c>
    </row>
    <row r="104" spans="1:10" ht="23.25" customHeight="1">
      <c r="A104" s="42" t="s">
        <v>576</v>
      </c>
      <c r="B104" s="42">
        <v>209</v>
      </c>
      <c r="C104" s="43" t="s">
        <v>577</v>
      </c>
      <c r="D104" s="42" t="s">
        <v>696</v>
      </c>
      <c r="H104" s="44" t="s">
        <v>769</v>
      </c>
      <c r="I104" s="44" t="s">
        <v>771</v>
      </c>
      <c r="J104" s="44" t="s">
        <v>769</v>
      </c>
    </row>
    <row r="105" spans="1:10" ht="23.25" customHeight="1">
      <c r="A105" s="42" t="s">
        <v>576</v>
      </c>
      <c r="B105" s="42">
        <v>210</v>
      </c>
      <c r="C105" s="43" t="s">
        <v>577</v>
      </c>
      <c r="D105" s="42" t="s">
        <v>698</v>
      </c>
      <c r="H105" s="44" t="s">
        <v>769</v>
      </c>
      <c r="I105" s="44" t="s">
        <v>772</v>
      </c>
      <c r="J105" s="44" t="s">
        <v>769</v>
      </c>
    </row>
    <row r="106" spans="1:10" ht="23.25" customHeight="1">
      <c r="A106" s="42" t="s">
        <v>576</v>
      </c>
      <c r="B106" s="42">
        <v>211</v>
      </c>
      <c r="C106" s="43" t="s">
        <v>577</v>
      </c>
      <c r="D106" s="42" t="s">
        <v>683</v>
      </c>
      <c r="H106" s="44" t="s">
        <v>769</v>
      </c>
      <c r="I106" s="44" t="s">
        <v>773</v>
      </c>
      <c r="J106" s="44" t="s">
        <v>769</v>
      </c>
    </row>
    <row r="107" spans="1:10" ht="23.25" customHeight="1">
      <c r="A107" s="42" t="s">
        <v>576</v>
      </c>
      <c r="B107" s="42">
        <v>212</v>
      </c>
      <c r="C107" s="43" t="s">
        <v>577</v>
      </c>
      <c r="D107" s="42" t="s">
        <v>204</v>
      </c>
      <c r="H107" s="44" t="s">
        <v>769</v>
      </c>
      <c r="I107" s="44" t="s">
        <v>774</v>
      </c>
      <c r="J107" s="44" t="s">
        <v>769</v>
      </c>
    </row>
    <row r="108" spans="1:10" ht="23.25" customHeight="1">
      <c r="A108" s="42" t="s">
        <v>576</v>
      </c>
      <c r="B108" s="42">
        <v>213</v>
      </c>
      <c r="C108" s="43" t="s">
        <v>577</v>
      </c>
      <c r="D108" s="42" t="s">
        <v>775</v>
      </c>
      <c r="H108" s="44" t="s">
        <v>769</v>
      </c>
      <c r="I108" s="44" t="s">
        <v>776</v>
      </c>
      <c r="J108" s="44" t="s">
        <v>769</v>
      </c>
    </row>
    <row r="109" spans="1:10" ht="23.25" customHeight="1">
      <c r="A109" s="42" t="s">
        <v>576</v>
      </c>
      <c r="B109" s="42">
        <v>214</v>
      </c>
      <c r="C109" s="43" t="s">
        <v>577</v>
      </c>
      <c r="D109" s="42" t="s">
        <v>678</v>
      </c>
      <c r="H109" s="44" t="s">
        <v>769</v>
      </c>
      <c r="I109" s="44" t="s">
        <v>777</v>
      </c>
      <c r="J109" s="44" t="s">
        <v>769</v>
      </c>
    </row>
    <row r="110" spans="1:10" ht="23.25" customHeight="1">
      <c r="A110" s="42" t="s">
        <v>576</v>
      </c>
      <c r="B110" s="42">
        <v>215</v>
      </c>
      <c r="C110" s="43" t="s">
        <v>577</v>
      </c>
      <c r="D110" s="42" t="s">
        <v>190</v>
      </c>
      <c r="H110" s="44" t="s">
        <v>769</v>
      </c>
      <c r="I110" s="44" t="s">
        <v>778</v>
      </c>
      <c r="J110" s="44" t="s">
        <v>769</v>
      </c>
    </row>
    <row r="111" spans="1:10" ht="23.25" customHeight="1">
      <c r="A111" s="42" t="s">
        <v>576</v>
      </c>
      <c r="B111" s="42">
        <v>216</v>
      </c>
      <c r="C111" s="43" t="s">
        <v>577</v>
      </c>
      <c r="D111" s="42" t="s">
        <v>45</v>
      </c>
      <c r="H111" s="44" t="s">
        <v>769</v>
      </c>
      <c r="I111" s="44" t="s">
        <v>779</v>
      </c>
      <c r="J111" s="44" t="s">
        <v>769</v>
      </c>
    </row>
    <row r="112" spans="1:10" ht="23.25" customHeight="1">
      <c r="A112" s="42" t="s">
        <v>576</v>
      </c>
      <c r="B112" s="42">
        <v>217</v>
      </c>
      <c r="C112" s="43" t="s">
        <v>577</v>
      </c>
      <c r="D112" s="42" t="s">
        <v>780</v>
      </c>
      <c r="H112" s="44" t="s">
        <v>769</v>
      </c>
      <c r="I112" s="44" t="s">
        <v>780</v>
      </c>
      <c r="J112" s="44" t="s">
        <v>769</v>
      </c>
    </row>
    <row r="113" spans="1:10" ht="23.25" customHeight="1">
      <c r="A113" s="42" t="s">
        <v>576</v>
      </c>
      <c r="B113" s="42">
        <v>218</v>
      </c>
      <c r="C113" s="43" t="s">
        <v>577</v>
      </c>
      <c r="D113" s="42" t="s">
        <v>781</v>
      </c>
      <c r="H113" s="44" t="s">
        <v>99</v>
      </c>
      <c r="I113" s="44" t="s">
        <v>99</v>
      </c>
      <c r="J113" s="44" t="s">
        <v>99</v>
      </c>
    </row>
    <row r="114" spans="1:10" ht="23.25" customHeight="1">
      <c r="A114" s="42" t="s">
        <v>576</v>
      </c>
      <c r="B114" s="42">
        <v>219</v>
      </c>
      <c r="C114" s="43" t="s">
        <v>577</v>
      </c>
      <c r="D114" s="42" t="s">
        <v>776</v>
      </c>
      <c r="H114" s="44" t="s">
        <v>99</v>
      </c>
      <c r="I114" s="44" t="s">
        <v>782</v>
      </c>
      <c r="J114" s="44" t="s">
        <v>99</v>
      </c>
    </row>
    <row r="115" spans="1:10" ht="23.25" customHeight="1">
      <c r="A115" s="42" t="s">
        <v>576</v>
      </c>
      <c r="B115" s="42">
        <v>220</v>
      </c>
      <c r="C115" s="43" t="s">
        <v>577</v>
      </c>
      <c r="D115" s="42" t="s">
        <v>774</v>
      </c>
      <c r="H115" s="44" t="s">
        <v>99</v>
      </c>
      <c r="I115" s="44" t="s">
        <v>783</v>
      </c>
      <c r="J115" s="44" t="s">
        <v>99</v>
      </c>
    </row>
    <row r="116" spans="1:10" ht="23.25" customHeight="1">
      <c r="A116" s="42" t="s">
        <v>576</v>
      </c>
      <c r="B116" s="42">
        <v>221</v>
      </c>
      <c r="C116" s="43" t="s">
        <v>577</v>
      </c>
      <c r="D116" s="42" t="s">
        <v>784</v>
      </c>
      <c r="H116" s="44" t="s">
        <v>99</v>
      </c>
      <c r="I116" s="44" t="s">
        <v>785</v>
      </c>
      <c r="J116" s="44" t="s">
        <v>99</v>
      </c>
    </row>
    <row r="117" spans="1:10" ht="23.25" customHeight="1">
      <c r="A117" s="42" t="s">
        <v>576</v>
      </c>
      <c r="B117" s="42">
        <v>223</v>
      </c>
      <c r="C117" s="43" t="s">
        <v>577</v>
      </c>
      <c r="D117" s="42" t="s">
        <v>317</v>
      </c>
      <c r="H117" s="44" t="s">
        <v>99</v>
      </c>
      <c r="I117" s="44" t="s">
        <v>786</v>
      </c>
      <c r="J117" s="44" t="s">
        <v>99</v>
      </c>
    </row>
    <row r="118" spans="1:10" ht="23.25" customHeight="1">
      <c r="A118" s="42" t="s">
        <v>576</v>
      </c>
      <c r="B118" s="42">
        <v>224</v>
      </c>
      <c r="C118" s="43" t="s">
        <v>577</v>
      </c>
      <c r="D118" s="42" t="s">
        <v>787</v>
      </c>
      <c r="H118" s="44" t="s">
        <v>788</v>
      </c>
      <c r="I118" s="44" t="s">
        <v>789</v>
      </c>
      <c r="J118" s="44" t="s">
        <v>788</v>
      </c>
    </row>
    <row r="119" spans="1:10" ht="23.25" customHeight="1">
      <c r="A119" s="42" t="s">
        <v>576</v>
      </c>
      <c r="B119" s="42">
        <v>225</v>
      </c>
      <c r="C119" s="43" t="s">
        <v>577</v>
      </c>
      <c r="D119" s="42" t="s">
        <v>766</v>
      </c>
      <c r="H119" s="44" t="s">
        <v>788</v>
      </c>
      <c r="I119" s="44" t="s">
        <v>790</v>
      </c>
      <c r="J119" s="44" t="s">
        <v>788</v>
      </c>
    </row>
    <row r="120" spans="1:10" ht="23.25" customHeight="1">
      <c r="A120" s="42" t="s">
        <v>576</v>
      </c>
      <c r="B120" s="42">
        <v>226</v>
      </c>
      <c r="C120" s="43" t="s">
        <v>577</v>
      </c>
      <c r="D120" s="42" t="s">
        <v>248</v>
      </c>
      <c r="H120" s="44" t="s">
        <v>788</v>
      </c>
      <c r="I120" s="44" t="s">
        <v>791</v>
      </c>
      <c r="J120" s="44" t="s">
        <v>788</v>
      </c>
    </row>
    <row r="121" spans="1:10" ht="23.25" customHeight="1">
      <c r="A121" s="42" t="s">
        <v>576</v>
      </c>
      <c r="B121" s="42">
        <v>227</v>
      </c>
      <c r="C121" s="43" t="s">
        <v>577</v>
      </c>
      <c r="D121" s="42" t="s">
        <v>760</v>
      </c>
      <c r="H121" s="44" t="s">
        <v>788</v>
      </c>
      <c r="I121" s="44" t="s">
        <v>792</v>
      </c>
      <c r="J121" s="44" t="s">
        <v>788</v>
      </c>
    </row>
    <row r="122" spans="1:10" ht="23.25" customHeight="1">
      <c r="A122" s="42" t="s">
        <v>576</v>
      </c>
      <c r="B122" s="42">
        <v>228</v>
      </c>
      <c r="C122" s="43" t="s">
        <v>577</v>
      </c>
      <c r="D122" s="42" t="s">
        <v>793</v>
      </c>
      <c r="H122" s="44" t="s">
        <v>788</v>
      </c>
      <c r="I122" s="44" t="s">
        <v>794</v>
      </c>
      <c r="J122" s="44" t="s">
        <v>788</v>
      </c>
    </row>
    <row r="123" spans="1:10" ht="23.25" customHeight="1">
      <c r="A123" s="42" t="s">
        <v>576</v>
      </c>
      <c r="B123" s="42">
        <v>229</v>
      </c>
      <c r="C123" s="43" t="s">
        <v>577</v>
      </c>
      <c r="D123" s="42" t="s">
        <v>795</v>
      </c>
      <c r="H123" s="44" t="s">
        <v>788</v>
      </c>
      <c r="I123" s="44" t="s">
        <v>796</v>
      </c>
      <c r="J123" s="44" t="s">
        <v>788</v>
      </c>
    </row>
    <row r="124" spans="1:10" ht="23.25" customHeight="1">
      <c r="A124" s="42" t="s">
        <v>576</v>
      </c>
      <c r="B124" s="42">
        <v>230</v>
      </c>
      <c r="C124" s="43" t="s">
        <v>577</v>
      </c>
      <c r="D124" s="42" t="s">
        <v>797</v>
      </c>
      <c r="H124" s="44" t="s">
        <v>788</v>
      </c>
      <c r="I124" s="44" t="s">
        <v>92</v>
      </c>
      <c r="J124" s="44" t="s">
        <v>788</v>
      </c>
    </row>
    <row r="125" spans="1:10" ht="23.25" customHeight="1">
      <c r="A125" s="42" t="s">
        <v>576</v>
      </c>
      <c r="B125" s="42">
        <v>231</v>
      </c>
      <c r="C125" s="43" t="s">
        <v>577</v>
      </c>
      <c r="D125" s="42" t="s">
        <v>27</v>
      </c>
      <c r="H125" s="44" t="s">
        <v>788</v>
      </c>
      <c r="I125" s="44" t="s">
        <v>798</v>
      </c>
      <c r="J125" s="44" t="s">
        <v>788</v>
      </c>
    </row>
    <row r="126" spans="1:10" ht="23.25" customHeight="1">
      <c r="A126" s="42" t="s">
        <v>576</v>
      </c>
      <c r="B126" s="42">
        <v>232</v>
      </c>
      <c r="C126" s="43" t="s">
        <v>577</v>
      </c>
      <c r="D126" s="42" t="s">
        <v>158</v>
      </c>
      <c r="H126" s="44" t="s">
        <v>788</v>
      </c>
      <c r="I126" s="44" t="s">
        <v>799</v>
      </c>
      <c r="J126" s="44" t="s">
        <v>788</v>
      </c>
    </row>
    <row r="127" spans="1:10" ht="23.25" customHeight="1">
      <c r="A127" s="42" t="s">
        <v>576</v>
      </c>
      <c r="B127" s="42">
        <v>233</v>
      </c>
      <c r="C127" s="43" t="s">
        <v>577</v>
      </c>
      <c r="D127" s="42" t="s">
        <v>800</v>
      </c>
      <c r="H127" s="44" t="s">
        <v>788</v>
      </c>
      <c r="I127" s="44" t="s">
        <v>243</v>
      </c>
      <c r="J127" s="44" t="s">
        <v>788</v>
      </c>
    </row>
    <row r="128" spans="1:10" ht="23.25" customHeight="1">
      <c r="A128" s="42" t="s">
        <v>576</v>
      </c>
      <c r="B128" s="42">
        <v>234</v>
      </c>
      <c r="C128" s="43" t="s">
        <v>577</v>
      </c>
      <c r="D128" s="42" t="s">
        <v>628</v>
      </c>
      <c r="H128" s="44" t="s">
        <v>788</v>
      </c>
      <c r="I128" s="44" t="s">
        <v>681</v>
      </c>
      <c r="J128" s="44" t="s">
        <v>788</v>
      </c>
    </row>
    <row r="129" spans="1:10" ht="23.25" customHeight="1">
      <c r="A129" s="42" t="s">
        <v>576</v>
      </c>
      <c r="B129" s="42">
        <v>235</v>
      </c>
      <c r="C129" s="43" t="s">
        <v>577</v>
      </c>
      <c r="D129" s="42" t="s">
        <v>429</v>
      </c>
      <c r="H129" s="44" t="s">
        <v>788</v>
      </c>
      <c r="I129" s="44" t="s">
        <v>801</v>
      </c>
      <c r="J129" s="44" t="s">
        <v>788</v>
      </c>
    </row>
    <row r="130" spans="1:10" ht="23.25" customHeight="1">
      <c r="A130" s="42" t="s">
        <v>576</v>
      </c>
      <c r="B130" s="42">
        <v>236</v>
      </c>
      <c r="C130" s="43" t="s">
        <v>577</v>
      </c>
      <c r="D130" s="42" t="s">
        <v>802</v>
      </c>
      <c r="H130" s="44" t="s">
        <v>788</v>
      </c>
      <c r="I130" s="44" t="s">
        <v>803</v>
      </c>
      <c r="J130" s="44" t="s">
        <v>788</v>
      </c>
    </row>
    <row r="131" spans="1:10" ht="23.25" customHeight="1">
      <c r="A131" s="42" t="s">
        <v>576</v>
      </c>
      <c r="B131" s="42">
        <v>237</v>
      </c>
      <c r="C131" s="43" t="s">
        <v>577</v>
      </c>
      <c r="D131" s="42" t="s">
        <v>804</v>
      </c>
      <c r="H131" s="44" t="s">
        <v>788</v>
      </c>
      <c r="I131" s="44" t="s">
        <v>805</v>
      </c>
      <c r="J131" s="44" t="s">
        <v>788</v>
      </c>
    </row>
    <row r="132" spans="1:10" ht="23.25" customHeight="1">
      <c r="A132" s="42" t="s">
        <v>576</v>
      </c>
      <c r="B132" s="42">
        <v>238</v>
      </c>
      <c r="C132" s="43" t="s">
        <v>577</v>
      </c>
      <c r="D132" s="42" t="s">
        <v>114</v>
      </c>
      <c r="H132" s="44" t="s">
        <v>788</v>
      </c>
      <c r="I132" s="44" t="s">
        <v>806</v>
      </c>
      <c r="J132" s="44" t="s">
        <v>788</v>
      </c>
    </row>
    <row r="133" spans="1:10" ht="23.25" customHeight="1">
      <c r="A133" s="42" t="s">
        <v>576</v>
      </c>
      <c r="B133" s="42">
        <v>239</v>
      </c>
      <c r="C133" s="43" t="s">
        <v>577</v>
      </c>
      <c r="D133" s="42" t="s">
        <v>807</v>
      </c>
      <c r="H133" s="44" t="s">
        <v>788</v>
      </c>
      <c r="I133" s="44" t="s">
        <v>808</v>
      </c>
      <c r="J133" s="44" t="s">
        <v>788</v>
      </c>
    </row>
    <row r="134" spans="1:10" ht="23.25" customHeight="1">
      <c r="A134" s="42" t="s">
        <v>576</v>
      </c>
      <c r="B134" s="42">
        <v>240</v>
      </c>
      <c r="C134" s="43" t="s">
        <v>577</v>
      </c>
      <c r="D134" s="42" t="s">
        <v>809</v>
      </c>
      <c r="H134" s="44" t="s">
        <v>788</v>
      </c>
      <c r="I134" s="44" t="s">
        <v>810</v>
      </c>
      <c r="J134" s="44" t="s">
        <v>788</v>
      </c>
    </row>
    <row r="135" spans="1:10" ht="23.25" customHeight="1">
      <c r="A135" s="42" t="s">
        <v>576</v>
      </c>
      <c r="B135" s="42">
        <v>241</v>
      </c>
      <c r="C135" s="43" t="s">
        <v>577</v>
      </c>
      <c r="D135" s="42" t="s">
        <v>811</v>
      </c>
      <c r="H135" s="44" t="s">
        <v>788</v>
      </c>
      <c r="I135" s="44" t="s">
        <v>812</v>
      </c>
      <c r="J135" s="44" t="s">
        <v>788</v>
      </c>
    </row>
    <row r="136" spans="1:10" ht="23.25" customHeight="1">
      <c r="A136" s="42" t="s">
        <v>576</v>
      </c>
      <c r="B136" s="42">
        <v>242</v>
      </c>
      <c r="C136" s="43" t="s">
        <v>577</v>
      </c>
      <c r="D136" s="42" t="s">
        <v>813</v>
      </c>
      <c r="H136" s="44" t="s">
        <v>788</v>
      </c>
      <c r="I136" s="44" t="s">
        <v>814</v>
      </c>
      <c r="J136" s="44" t="s">
        <v>788</v>
      </c>
    </row>
    <row r="137" spans="1:10" ht="23.25" customHeight="1">
      <c r="A137" s="42" t="s">
        <v>576</v>
      </c>
      <c r="B137" s="42">
        <v>243</v>
      </c>
      <c r="C137" s="43" t="s">
        <v>577</v>
      </c>
      <c r="D137" s="42" t="s">
        <v>815</v>
      </c>
      <c r="H137" s="44" t="s">
        <v>788</v>
      </c>
      <c r="I137" s="44" t="s">
        <v>373</v>
      </c>
      <c r="J137" s="44" t="s">
        <v>788</v>
      </c>
    </row>
    <row r="138" spans="1:10" ht="23.25" customHeight="1">
      <c r="A138" s="42" t="s">
        <v>576</v>
      </c>
      <c r="B138" s="42">
        <v>244</v>
      </c>
      <c r="C138" s="43" t="s">
        <v>577</v>
      </c>
      <c r="D138" s="42" t="s">
        <v>763</v>
      </c>
      <c r="H138" s="44" t="s">
        <v>788</v>
      </c>
      <c r="I138" s="44" t="s">
        <v>816</v>
      </c>
      <c r="J138" s="44" t="s">
        <v>788</v>
      </c>
    </row>
    <row r="139" spans="1:10" ht="23.25" customHeight="1">
      <c r="A139" s="42" t="s">
        <v>576</v>
      </c>
      <c r="B139" s="42">
        <v>245</v>
      </c>
      <c r="C139" s="43" t="s">
        <v>577</v>
      </c>
      <c r="D139" s="42" t="s">
        <v>817</v>
      </c>
      <c r="H139" s="44" t="s">
        <v>788</v>
      </c>
      <c r="I139" s="44" t="s">
        <v>209</v>
      </c>
      <c r="J139" s="44" t="s">
        <v>788</v>
      </c>
    </row>
    <row r="140" spans="1:10" ht="23.25" customHeight="1">
      <c r="A140" s="42" t="s">
        <v>576</v>
      </c>
      <c r="B140" s="42">
        <v>246</v>
      </c>
      <c r="C140" s="43" t="s">
        <v>577</v>
      </c>
      <c r="D140" s="42" t="s">
        <v>224</v>
      </c>
      <c r="H140" s="44" t="s">
        <v>788</v>
      </c>
      <c r="I140" s="44" t="s">
        <v>818</v>
      </c>
      <c r="J140" s="44" t="s">
        <v>788</v>
      </c>
    </row>
    <row r="141" spans="1:10" ht="23.25" customHeight="1">
      <c r="A141" s="42" t="s">
        <v>576</v>
      </c>
      <c r="B141" s="42">
        <v>247</v>
      </c>
      <c r="C141" s="43" t="s">
        <v>577</v>
      </c>
      <c r="D141" s="42" t="s">
        <v>819</v>
      </c>
      <c r="H141" s="44" t="s">
        <v>788</v>
      </c>
      <c r="I141" s="44" t="s">
        <v>820</v>
      </c>
      <c r="J141" s="44" t="s">
        <v>788</v>
      </c>
    </row>
    <row r="142" spans="1:10" ht="23.25" customHeight="1">
      <c r="A142" s="42" t="s">
        <v>576</v>
      </c>
      <c r="B142" s="42">
        <v>248</v>
      </c>
      <c r="C142" s="43" t="s">
        <v>577</v>
      </c>
      <c r="D142" s="42" t="s">
        <v>821</v>
      </c>
      <c r="H142" s="44" t="s">
        <v>788</v>
      </c>
      <c r="I142" s="44" t="s">
        <v>822</v>
      </c>
      <c r="J142" s="44" t="s">
        <v>788</v>
      </c>
    </row>
    <row r="143" spans="1:10" ht="23.25" customHeight="1">
      <c r="A143" s="42" t="s">
        <v>576</v>
      </c>
      <c r="B143" s="42">
        <v>249</v>
      </c>
      <c r="C143" s="43" t="s">
        <v>577</v>
      </c>
      <c r="D143" s="42" t="s">
        <v>823</v>
      </c>
      <c r="H143" s="44" t="s">
        <v>788</v>
      </c>
      <c r="I143" s="44" t="s">
        <v>824</v>
      </c>
      <c r="J143" s="44" t="s">
        <v>788</v>
      </c>
    </row>
    <row r="144" spans="1:10" ht="23.25" customHeight="1">
      <c r="A144" s="42" t="s">
        <v>576</v>
      </c>
      <c r="B144" s="42">
        <v>250</v>
      </c>
      <c r="C144" s="43" t="s">
        <v>577</v>
      </c>
      <c r="D144" s="42" t="s">
        <v>756</v>
      </c>
      <c r="H144" s="44" t="s">
        <v>788</v>
      </c>
      <c r="I144" s="44" t="s">
        <v>825</v>
      </c>
      <c r="J144" s="44" t="s">
        <v>788</v>
      </c>
    </row>
    <row r="145" spans="1:10" ht="23.25" customHeight="1">
      <c r="A145" s="42" t="s">
        <v>576</v>
      </c>
      <c r="B145" s="42">
        <v>251</v>
      </c>
      <c r="C145" s="43" t="s">
        <v>577</v>
      </c>
      <c r="D145" s="42" t="s">
        <v>826</v>
      </c>
      <c r="H145" s="44" t="s">
        <v>788</v>
      </c>
      <c r="I145" s="44" t="s">
        <v>827</v>
      </c>
      <c r="J145" s="44" t="s">
        <v>788</v>
      </c>
    </row>
    <row r="146" spans="1:10" ht="23.25" customHeight="1">
      <c r="A146" s="42" t="s">
        <v>576</v>
      </c>
      <c r="B146" s="42">
        <v>252</v>
      </c>
      <c r="C146" s="43" t="s">
        <v>577</v>
      </c>
      <c r="D146" s="42" t="s">
        <v>828</v>
      </c>
      <c r="H146" s="44" t="s">
        <v>788</v>
      </c>
      <c r="I146" s="44" t="s">
        <v>829</v>
      </c>
      <c r="J146" s="44" t="s">
        <v>788</v>
      </c>
    </row>
    <row r="147" spans="1:10" ht="23.25" customHeight="1">
      <c r="A147" s="42" t="s">
        <v>576</v>
      </c>
      <c r="B147" s="42">
        <v>253</v>
      </c>
      <c r="C147" s="43" t="s">
        <v>577</v>
      </c>
      <c r="D147" s="42" t="s">
        <v>761</v>
      </c>
      <c r="H147" s="44" t="s">
        <v>830</v>
      </c>
      <c r="I147" s="44" t="s">
        <v>831</v>
      </c>
      <c r="J147" s="44" t="s">
        <v>830</v>
      </c>
    </row>
    <row r="148" spans="1:10" ht="23.25" customHeight="1">
      <c r="A148" s="42" t="s">
        <v>576</v>
      </c>
      <c r="B148" s="42">
        <v>254</v>
      </c>
      <c r="C148" s="43" t="s">
        <v>577</v>
      </c>
      <c r="D148" s="42" t="s">
        <v>120</v>
      </c>
      <c r="H148" s="44" t="s">
        <v>830</v>
      </c>
      <c r="I148" s="44" t="s">
        <v>657</v>
      </c>
      <c r="J148" s="44" t="s">
        <v>830</v>
      </c>
    </row>
    <row r="149" spans="1:10" ht="23.25" customHeight="1">
      <c r="A149" s="42" t="s">
        <v>576</v>
      </c>
      <c r="B149" s="42">
        <v>255</v>
      </c>
      <c r="C149" s="43" t="s">
        <v>577</v>
      </c>
      <c r="D149" s="42" t="s">
        <v>832</v>
      </c>
      <c r="H149" s="44" t="s">
        <v>830</v>
      </c>
      <c r="I149" s="44" t="s">
        <v>833</v>
      </c>
      <c r="J149" s="44" t="s">
        <v>830</v>
      </c>
    </row>
    <row r="150" spans="1:10" ht="23.25" customHeight="1">
      <c r="A150" s="42" t="s">
        <v>576</v>
      </c>
      <c r="B150" s="42">
        <v>256</v>
      </c>
      <c r="C150" s="43" t="s">
        <v>577</v>
      </c>
      <c r="D150" s="42" t="s">
        <v>779</v>
      </c>
      <c r="H150" s="44" t="s">
        <v>830</v>
      </c>
      <c r="I150" s="44" t="s">
        <v>834</v>
      </c>
      <c r="J150" s="44" t="s">
        <v>830</v>
      </c>
    </row>
    <row r="151" spans="1:10" ht="23.25" customHeight="1">
      <c r="A151" s="42" t="s">
        <v>576</v>
      </c>
      <c r="B151" s="42">
        <v>257</v>
      </c>
      <c r="C151" s="43" t="s">
        <v>577</v>
      </c>
      <c r="D151" s="42" t="s">
        <v>773</v>
      </c>
      <c r="H151" s="44" t="s">
        <v>830</v>
      </c>
      <c r="I151" s="44" t="s">
        <v>802</v>
      </c>
      <c r="J151" s="44" t="s">
        <v>830</v>
      </c>
    </row>
    <row r="152" spans="1:10" ht="23.25" customHeight="1">
      <c r="A152" s="42" t="s">
        <v>576</v>
      </c>
      <c r="B152" s="42">
        <v>258</v>
      </c>
      <c r="C152" s="43" t="s">
        <v>577</v>
      </c>
      <c r="D152" s="42" t="s">
        <v>353</v>
      </c>
      <c r="H152" s="44" t="s">
        <v>830</v>
      </c>
      <c r="I152" s="44" t="s">
        <v>114</v>
      </c>
      <c r="J152" s="44" t="s">
        <v>830</v>
      </c>
    </row>
    <row r="153" spans="1:10" ht="23.25" customHeight="1">
      <c r="A153" s="42" t="s">
        <v>576</v>
      </c>
      <c r="B153" s="42">
        <v>259</v>
      </c>
      <c r="C153" s="43" t="s">
        <v>577</v>
      </c>
      <c r="D153" s="42" t="s">
        <v>835</v>
      </c>
      <c r="H153" s="44" t="s">
        <v>830</v>
      </c>
      <c r="I153" s="44" t="s">
        <v>836</v>
      </c>
      <c r="J153" s="44" t="s">
        <v>830</v>
      </c>
    </row>
    <row r="154" spans="1:10" ht="23.25" customHeight="1">
      <c r="A154" s="42" t="s">
        <v>576</v>
      </c>
      <c r="B154" s="42">
        <v>260</v>
      </c>
      <c r="C154" s="43" t="s">
        <v>577</v>
      </c>
      <c r="D154" s="42" t="s">
        <v>837</v>
      </c>
      <c r="H154" s="44" t="s">
        <v>830</v>
      </c>
      <c r="I154" s="44" t="s">
        <v>838</v>
      </c>
      <c r="J154" s="44" t="s">
        <v>830</v>
      </c>
    </row>
    <row r="155" spans="1:10" ht="23.25" customHeight="1">
      <c r="A155" s="42" t="s">
        <v>576</v>
      </c>
      <c r="B155" s="42">
        <v>261</v>
      </c>
      <c r="C155" s="43" t="s">
        <v>577</v>
      </c>
      <c r="D155" s="42" t="s">
        <v>839</v>
      </c>
      <c r="H155" s="44" t="s">
        <v>840</v>
      </c>
      <c r="I155" s="44" t="s">
        <v>841</v>
      </c>
      <c r="J155" s="44" t="s">
        <v>840</v>
      </c>
    </row>
    <row r="156" spans="1:10" ht="23.25" customHeight="1">
      <c r="A156" s="42" t="s">
        <v>576</v>
      </c>
      <c r="B156" s="42">
        <v>262</v>
      </c>
      <c r="C156" s="43" t="s">
        <v>577</v>
      </c>
      <c r="D156" s="42" t="s">
        <v>842</v>
      </c>
      <c r="H156" s="44" t="s">
        <v>840</v>
      </c>
      <c r="I156" s="44" t="s">
        <v>815</v>
      </c>
      <c r="J156" s="44" t="s">
        <v>840</v>
      </c>
    </row>
    <row r="157" spans="1:10" ht="23.25" customHeight="1">
      <c r="A157" s="42" t="s">
        <v>576</v>
      </c>
      <c r="B157" s="42">
        <v>263</v>
      </c>
      <c r="C157" s="43" t="s">
        <v>577</v>
      </c>
      <c r="D157" s="42" t="s">
        <v>843</v>
      </c>
      <c r="H157" s="44" t="s">
        <v>840</v>
      </c>
      <c r="I157" s="44" t="s">
        <v>844</v>
      </c>
      <c r="J157" s="44" t="s">
        <v>840</v>
      </c>
    </row>
    <row r="158" spans="1:10" ht="23.25" customHeight="1">
      <c r="A158" s="42" t="s">
        <v>576</v>
      </c>
      <c r="B158" s="42">
        <v>264</v>
      </c>
      <c r="C158" s="43" t="s">
        <v>577</v>
      </c>
      <c r="D158" s="42" t="s">
        <v>9</v>
      </c>
      <c r="H158" s="44" t="s">
        <v>840</v>
      </c>
      <c r="I158" s="44" t="s">
        <v>845</v>
      </c>
      <c r="J158" s="44" t="s">
        <v>840</v>
      </c>
    </row>
    <row r="159" spans="1:10" ht="23.25" customHeight="1">
      <c r="A159" s="42" t="s">
        <v>576</v>
      </c>
      <c r="B159" s="42">
        <v>265</v>
      </c>
      <c r="C159" s="43" t="s">
        <v>577</v>
      </c>
      <c r="D159" s="42" t="s">
        <v>846</v>
      </c>
      <c r="H159" s="44" t="s">
        <v>840</v>
      </c>
      <c r="I159" s="44" t="s">
        <v>847</v>
      </c>
      <c r="J159" s="44" t="s">
        <v>840</v>
      </c>
    </row>
    <row r="160" spans="1:10" ht="23.25" customHeight="1">
      <c r="A160" s="42" t="s">
        <v>576</v>
      </c>
      <c r="B160" s="42">
        <v>266</v>
      </c>
      <c r="C160" s="43" t="s">
        <v>577</v>
      </c>
      <c r="D160" s="42" t="s">
        <v>768</v>
      </c>
      <c r="H160" s="44" t="s">
        <v>840</v>
      </c>
      <c r="I160" s="44" t="s">
        <v>848</v>
      </c>
      <c r="J160" s="44" t="s">
        <v>840</v>
      </c>
    </row>
    <row r="161" spans="1:10" ht="23.25" customHeight="1">
      <c r="A161" s="42" t="s">
        <v>576</v>
      </c>
      <c r="B161" s="42">
        <v>267</v>
      </c>
      <c r="C161" s="43" t="s">
        <v>577</v>
      </c>
      <c r="D161" s="42" t="s">
        <v>849</v>
      </c>
      <c r="H161" s="44" t="s">
        <v>840</v>
      </c>
      <c r="I161" s="44" t="s">
        <v>795</v>
      </c>
      <c r="J161" s="44" t="s">
        <v>840</v>
      </c>
    </row>
    <row r="162" spans="1:10" ht="23.25" customHeight="1">
      <c r="A162" s="42" t="s">
        <v>576</v>
      </c>
      <c r="B162" s="42">
        <v>268</v>
      </c>
      <c r="C162" s="43" t="s">
        <v>577</v>
      </c>
      <c r="D162" s="42" t="s">
        <v>850</v>
      </c>
      <c r="H162" s="44" t="s">
        <v>840</v>
      </c>
      <c r="I162" s="44" t="s">
        <v>821</v>
      </c>
      <c r="J162" s="44" t="s">
        <v>840</v>
      </c>
    </row>
    <row r="163" spans="1:10" ht="23.25" customHeight="1">
      <c r="A163" s="42" t="s">
        <v>576</v>
      </c>
      <c r="B163" s="42">
        <v>269</v>
      </c>
      <c r="C163" s="43" t="s">
        <v>577</v>
      </c>
      <c r="D163" s="42" t="s">
        <v>851</v>
      </c>
      <c r="H163" s="44" t="s">
        <v>840</v>
      </c>
      <c r="I163" s="44" t="s">
        <v>852</v>
      </c>
      <c r="J163" s="44" t="s">
        <v>840</v>
      </c>
    </row>
    <row r="164" spans="1:10" ht="23.25" customHeight="1">
      <c r="A164" s="42" t="s">
        <v>576</v>
      </c>
      <c r="B164" s="42">
        <v>270</v>
      </c>
      <c r="C164" s="43" t="s">
        <v>577</v>
      </c>
      <c r="D164" s="42" t="s">
        <v>853</v>
      </c>
      <c r="H164" s="44" t="s">
        <v>840</v>
      </c>
      <c r="I164" s="44" t="s">
        <v>797</v>
      </c>
      <c r="J164" s="44" t="s">
        <v>840</v>
      </c>
    </row>
    <row r="165" spans="1:10" ht="23.25" customHeight="1">
      <c r="A165" s="42" t="s">
        <v>576</v>
      </c>
      <c r="B165" s="42">
        <v>271</v>
      </c>
      <c r="C165" s="43" t="s">
        <v>577</v>
      </c>
      <c r="D165" s="42" t="s">
        <v>854</v>
      </c>
      <c r="H165" s="44" t="s">
        <v>153</v>
      </c>
      <c r="I165" s="44" t="s">
        <v>855</v>
      </c>
      <c r="J165" s="44" t="s">
        <v>153</v>
      </c>
    </row>
    <row r="166" spans="1:10" ht="23.25" customHeight="1">
      <c r="A166" s="42" t="s">
        <v>576</v>
      </c>
      <c r="B166" s="42">
        <v>272</v>
      </c>
      <c r="C166" s="43" t="s">
        <v>577</v>
      </c>
      <c r="D166" s="42" t="s">
        <v>856</v>
      </c>
      <c r="H166" s="44" t="s">
        <v>153</v>
      </c>
      <c r="I166" s="44" t="s">
        <v>153</v>
      </c>
      <c r="J166" s="44" t="s">
        <v>153</v>
      </c>
    </row>
    <row r="167" spans="1:10" ht="23.25" customHeight="1">
      <c r="A167" s="42" t="s">
        <v>576</v>
      </c>
      <c r="B167" s="42">
        <v>273</v>
      </c>
      <c r="C167" s="43" t="s">
        <v>577</v>
      </c>
      <c r="D167" s="42" t="s">
        <v>857</v>
      </c>
      <c r="H167" s="44" t="s">
        <v>153</v>
      </c>
      <c r="I167" s="44" t="s">
        <v>858</v>
      </c>
      <c r="J167" s="44" t="s">
        <v>153</v>
      </c>
    </row>
    <row r="168" spans="1:10" ht="23.25" customHeight="1">
      <c r="A168" s="42" t="s">
        <v>576</v>
      </c>
      <c r="B168" s="42">
        <v>274</v>
      </c>
      <c r="C168" s="43" t="s">
        <v>577</v>
      </c>
      <c r="D168" s="42" t="s">
        <v>750</v>
      </c>
      <c r="H168" s="44" t="s">
        <v>153</v>
      </c>
      <c r="I168" s="44" t="s">
        <v>859</v>
      </c>
      <c r="J168" s="44" t="s">
        <v>153</v>
      </c>
    </row>
    <row r="169" spans="1:10" ht="23.25" customHeight="1">
      <c r="A169" s="42" t="s">
        <v>576</v>
      </c>
      <c r="B169" s="42">
        <v>275</v>
      </c>
      <c r="C169" s="43" t="s">
        <v>577</v>
      </c>
      <c r="D169" s="42" t="s">
        <v>860</v>
      </c>
      <c r="H169" s="44" t="s">
        <v>153</v>
      </c>
      <c r="I169" s="44" t="s">
        <v>861</v>
      </c>
      <c r="J169" s="44" t="s">
        <v>153</v>
      </c>
    </row>
    <row r="170" spans="1:10" ht="23.25" customHeight="1">
      <c r="A170" s="42" t="s">
        <v>576</v>
      </c>
      <c r="B170" s="42">
        <v>276</v>
      </c>
      <c r="C170" s="43" t="s">
        <v>577</v>
      </c>
      <c r="D170" s="42" t="s">
        <v>180</v>
      </c>
      <c r="H170" s="44" t="s">
        <v>153</v>
      </c>
      <c r="I170" s="44" t="s">
        <v>862</v>
      </c>
      <c r="J170" s="44" t="s">
        <v>153</v>
      </c>
    </row>
    <row r="171" spans="1:10" ht="23.25" customHeight="1">
      <c r="A171" s="42" t="s">
        <v>576</v>
      </c>
      <c r="B171" s="42">
        <v>277</v>
      </c>
      <c r="C171" s="43" t="s">
        <v>577</v>
      </c>
      <c r="D171" s="42" t="s">
        <v>863</v>
      </c>
      <c r="H171" s="44" t="s">
        <v>153</v>
      </c>
      <c r="I171" s="44" t="s">
        <v>864</v>
      </c>
      <c r="J171" s="44" t="s">
        <v>153</v>
      </c>
    </row>
    <row r="172" spans="1:10" ht="23.25" customHeight="1">
      <c r="A172" s="42" t="s">
        <v>576</v>
      </c>
      <c r="B172" s="42">
        <v>278</v>
      </c>
      <c r="C172" s="43" t="s">
        <v>577</v>
      </c>
      <c r="D172" s="42" t="s">
        <v>865</v>
      </c>
      <c r="H172" s="44" t="s">
        <v>153</v>
      </c>
      <c r="I172" s="44" t="s">
        <v>866</v>
      </c>
      <c r="J172" s="44" t="s">
        <v>153</v>
      </c>
    </row>
    <row r="173" spans="1:10" ht="23.25" customHeight="1">
      <c r="A173" s="42" t="s">
        <v>576</v>
      </c>
      <c r="B173" s="42">
        <v>279</v>
      </c>
      <c r="C173" s="43" t="s">
        <v>577</v>
      </c>
      <c r="D173" s="42" t="s">
        <v>867</v>
      </c>
      <c r="H173" s="44" t="s">
        <v>153</v>
      </c>
      <c r="I173" s="44" t="s">
        <v>868</v>
      </c>
      <c r="J173" s="44" t="s">
        <v>153</v>
      </c>
    </row>
    <row r="174" spans="1:10" ht="23.25" customHeight="1">
      <c r="A174" s="42" t="s">
        <v>576</v>
      </c>
      <c r="B174" s="42">
        <v>280</v>
      </c>
      <c r="C174" s="43" t="s">
        <v>577</v>
      </c>
      <c r="D174" s="42" t="s">
        <v>702</v>
      </c>
      <c r="H174" s="44" t="s">
        <v>153</v>
      </c>
      <c r="I174" s="44" t="s">
        <v>869</v>
      </c>
      <c r="J174" s="44" t="s">
        <v>153</v>
      </c>
    </row>
    <row r="175" spans="1:10" ht="23.25" customHeight="1">
      <c r="A175" s="42" t="s">
        <v>576</v>
      </c>
      <c r="B175" s="42">
        <v>281</v>
      </c>
      <c r="C175" s="43" t="s">
        <v>577</v>
      </c>
      <c r="D175" s="42" t="s">
        <v>870</v>
      </c>
      <c r="H175" s="44" t="s">
        <v>871</v>
      </c>
      <c r="I175" s="44" t="s">
        <v>872</v>
      </c>
      <c r="J175" s="44" t="s">
        <v>871</v>
      </c>
    </row>
    <row r="176" spans="1:10" ht="23.25" customHeight="1">
      <c r="A176" s="42" t="s">
        <v>576</v>
      </c>
      <c r="B176" s="42">
        <v>282</v>
      </c>
      <c r="C176" s="43" t="s">
        <v>577</v>
      </c>
      <c r="D176" s="42" t="s">
        <v>873</v>
      </c>
      <c r="H176" s="44" t="s">
        <v>871</v>
      </c>
      <c r="I176" s="44" t="s">
        <v>874</v>
      </c>
      <c r="J176" s="44" t="s">
        <v>871</v>
      </c>
    </row>
    <row r="177" spans="1:10" ht="23.25" customHeight="1">
      <c r="A177" s="42" t="s">
        <v>576</v>
      </c>
      <c r="B177" s="42">
        <v>284</v>
      </c>
      <c r="C177" s="43" t="s">
        <v>577</v>
      </c>
      <c r="D177" s="42" t="s">
        <v>875</v>
      </c>
      <c r="H177" s="44" t="s">
        <v>871</v>
      </c>
      <c r="I177" s="44" t="s">
        <v>876</v>
      </c>
      <c r="J177" s="44" t="s">
        <v>871</v>
      </c>
    </row>
    <row r="178" spans="1:10" ht="23.25" customHeight="1">
      <c r="A178" s="42" t="s">
        <v>576</v>
      </c>
      <c r="B178" s="42">
        <v>285</v>
      </c>
      <c r="C178" s="43" t="s">
        <v>577</v>
      </c>
      <c r="D178" s="42" t="s">
        <v>877</v>
      </c>
      <c r="H178" s="44" t="s">
        <v>878</v>
      </c>
      <c r="I178" s="44" t="s">
        <v>878</v>
      </c>
      <c r="J178" s="44" t="s">
        <v>878</v>
      </c>
    </row>
    <row r="179" spans="1:10" ht="23.25" customHeight="1">
      <c r="A179" s="42" t="s">
        <v>576</v>
      </c>
      <c r="B179" s="42">
        <v>286</v>
      </c>
      <c r="C179" s="43" t="s">
        <v>577</v>
      </c>
      <c r="D179" s="42" t="s">
        <v>758</v>
      </c>
      <c r="H179" s="44" t="s">
        <v>878</v>
      </c>
      <c r="I179" s="44" t="s">
        <v>879</v>
      </c>
      <c r="J179" s="44" t="s">
        <v>878</v>
      </c>
    </row>
    <row r="180" spans="1:10" ht="23.25" customHeight="1">
      <c r="A180" s="42" t="s">
        <v>576</v>
      </c>
      <c r="B180" s="42">
        <v>287</v>
      </c>
      <c r="C180" s="43" t="s">
        <v>577</v>
      </c>
      <c r="D180" s="42" t="s">
        <v>880</v>
      </c>
      <c r="H180" s="44" t="s">
        <v>878</v>
      </c>
      <c r="I180" s="44" t="s">
        <v>881</v>
      </c>
      <c r="J180" s="44" t="s">
        <v>878</v>
      </c>
    </row>
    <row r="181" spans="1:10" ht="23.25" customHeight="1">
      <c r="A181" s="42" t="s">
        <v>576</v>
      </c>
      <c r="B181" s="42">
        <v>288</v>
      </c>
      <c r="C181" s="43" t="s">
        <v>577</v>
      </c>
      <c r="D181" s="42" t="s">
        <v>700</v>
      </c>
      <c r="H181" s="44" t="s">
        <v>878</v>
      </c>
      <c r="I181" s="44" t="s">
        <v>882</v>
      </c>
      <c r="J181" s="44" t="s">
        <v>878</v>
      </c>
    </row>
    <row r="182" spans="1:10" ht="23.25" customHeight="1">
      <c r="A182" s="42" t="s">
        <v>576</v>
      </c>
      <c r="B182" s="42">
        <v>289</v>
      </c>
      <c r="C182" s="43" t="s">
        <v>577</v>
      </c>
      <c r="D182" s="42" t="s">
        <v>883</v>
      </c>
      <c r="H182" s="44" t="s">
        <v>878</v>
      </c>
      <c r="I182" s="44" t="s">
        <v>884</v>
      </c>
      <c r="J182" s="44" t="s">
        <v>878</v>
      </c>
    </row>
    <row r="183" spans="1:10" ht="23.25" customHeight="1">
      <c r="A183" s="42" t="s">
        <v>576</v>
      </c>
      <c r="B183" s="42">
        <v>290</v>
      </c>
      <c r="C183" s="43" t="s">
        <v>577</v>
      </c>
      <c r="D183" s="42" t="s">
        <v>848</v>
      </c>
      <c r="H183" s="44" t="s">
        <v>396</v>
      </c>
      <c r="I183" s="44" t="s">
        <v>885</v>
      </c>
      <c r="J183" s="44" t="s">
        <v>396</v>
      </c>
    </row>
    <row r="184" spans="1:10" ht="23.25" customHeight="1">
      <c r="A184" s="42" t="s">
        <v>576</v>
      </c>
      <c r="B184" s="42">
        <v>291</v>
      </c>
      <c r="C184" s="43" t="s">
        <v>577</v>
      </c>
      <c r="D184" s="42" t="s">
        <v>744</v>
      </c>
      <c r="H184" s="44" t="s">
        <v>396</v>
      </c>
      <c r="I184" s="44" t="s">
        <v>886</v>
      </c>
      <c r="J184" s="44" t="s">
        <v>396</v>
      </c>
    </row>
    <row r="185" spans="1:10" ht="23.25" customHeight="1">
      <c r="A185" s="42" t="s">
        <v>576</v>
      </c>
      <c r="B185" s="42">
        <v>292</v>
      </c>
      <c r="C185" s="43" t="s">
        <v>577</v>
      </c>
      <c r="D185" s="42" t="s">
        <v>887</v>
      </c>
      <c r="H185" s="44" t="s">
        <v>396</v>
      </c>
      <c r="I185" s="44" t="s">
        <v>888</v>
      </c>
      <c r="J185" s="44" t="s">
        <v>396</v>
      </c>
    </row>
    <row r="186" spans="1:10" ht="23.25" customHeight="1">
      <c r="A186" s="42" t="s">
        <v>576</v>
      </c>
      <c r="B186" s="42">
        <v>293</v>
      </c>
      <c r="C186" s="43" t="s">
        <v>577</v>
      </c>
      <c r="D186" s="42" t="s">
        <v>770</v>
      </c>
      <c r="H186" s="44" t="s">
        <v>396</v>
      </c>
      <c r="I186" s="44" t="s">
        <v>889</v>
      </c>
      <c r="J186" s="44" t="s">
        <v>396</v>
      </c>
    </row>
    <row r="187" spans="1:10" ht="23.25" customHeight="1">
      <c r="A187" s="42" t="s">
        <v>576</v>
      </c>
      <c r="B187" s="42">
        <v>294</v>
      </c>
      <c r="C187" s="43" t="s">
        <v>577</v>
      </c>
      <c r="D187" s="42" t="s">
        <v>836</v>
      </c>
      <c r="H187" s="44" t="s">
        <v>396</v>
      </c>
      <c r="I187" s="44" t="s">
        <v>890</v>
      </c>
      <c r="J187" s="44" t="s">
        <v>396</v>
      </c>
    </row>
    <row r="188" spans="1:10" ht="23.25" customHeight="1">
      <c r="A188" s="42" t="s">
        <v>576</v>
      </c>
      <c r="B188" s="42">
        <v>295</v>
      </c>
      <c r="C188" s="43" t="s">
        <v>577</v>
      </c>
      <c r="D188" s="42" t="s">
        <v>891</v>
      </c>
      <c r="H188" s="44" t="s">
        <v>396</v>
      </c>
      <c r="I188" s="44" t="s">
        <v>396</v>
      </c>
      <c r="J188" s="44" t="s">
        <v>396</v>
      </c>
    </row>
    <row r="189" spans="1:10" ht="23.25" customHeight="1">
      <c r="A189" s="42" t="s">
        <v>576</v>
      </c>
      <c r="B189" s="42">
        <v>297</v>
      </c>
      <c r="C189" s="43" t="s">
        <v>577</v>
      </c>
      <c r="D189" s="42" t="s">
        <v>892</v>
      </c>
      <c r="H189" s="44" t="s">
        <v>396</v>
      </c>
      <c r="I189" s="44" t="s">
        <v>893</v>
      </c>
      <c r="J189" s="44" t="s">
        <v>396</v>
      </c>
    </row>
    <row r="190" spans="1:10" ht="23.25" customHeight="1">
      <c r="A190" s="42" t="s">
        <v>576</v>
      </c>
      <c r="B190" s="42">
        <v>298</v>
      </c>
      <c r="C190" s="43" t="s">
        <v>577</v>
      </c>
      <c r="D190" s="42" t="s">
        <v>894</v>
      </c>
      <c r="H190" s="44" t="s">
        <v>396</v>
      </c>
      <c r="I190" s="44" t="s">
        <v>895</v>
      </c>
      <c r="J190" s="44" t="s">
        <v>396</v>
      </c>
    </row>
    <row r="191" spans="1:10" ht="23.25" customHeight="1">
      <c r="A191" s="42" t="s">
        <v>576</v>
      </c>
      <c r="B191" s="42">
        <v>299</v>
      </c>
      <c r="C191" s="43" t="s">
        <v>577</v>
      </c>
      <c r="D191" s="42" t="s">
        <v>896</v>
      </c>
      <c r="H191" s="44" t="s">
        <v>396</v>
      </c>
      <c r="I191" s="44" t="s">
        <v>897</v>
      </c>
      <c r="J191" s="44" t="s">
        <v>396</v>
      </c>
    </row>
    <row r="192" spans="1:10" ht="23.25" customHeight="1">
      <c r="A192" s="42" t="s">
        <v>576</v>
      </c>
      <c r="B192" s="42">
        <v>301</v>
      </c>
      <c r="C192" s="43" t="s">
        <v>577</v>
      </c>
      <c r="D192" s="42" t="s">
        <v>898</v>
      </c>
      <c r="H192" s="44" t="s">
        <v>396</v>
      </c>
      <c r="I192" s="44" t="s">
        <v>899</v>
      </c>
      <c r="J192" s="44" t="s">
        <v>396</v>
      </c>
    </row>
    <row r="193" spans="1:10" ht="23.25" customHeight="1">
      <c r="A193" s="42" t="s">
        <v>576</v>
      </c>
      <c r="B193" s="42">
        <v>302</v>
      </c>
      <c r="C193" s="43" t="s">
        <v>577</v>
      </c>
      <c r="D193" s="42" t="s">
        <v>900</v>
      </c>
      <c r="H193" s="44" t="s">
        <v>396</v>
      </c>
      <c r="I193" s="44" t="s">
        <v>395</v>
      </c>
      <c r="J193" s="44" t="s">
        <v>396</v>
      </c>
    </row>
    <row r="194" spans="1:10" ht="23.25" customHeight="1">
      <c r="A194" s="42" t="s">
        <v>576</v>
      </c>
      <c r="B194" s="42">
        <v>303</v>
      </c>
      <c r="C194" s="43" t="s">
        <v>577</v>
      </c>
      <c r="D194" s="42" t="s">
        <v>901</v>
      </c>
      <c r="H194" s="44" t="s">
        <v>902</v>
      </c>
      <c r="I194" s="44" t="s">
        <v>900</v>
      </c>
      <c r="J194" s="44" t="s">
        <v>902</v>
      </c>
    </row>
    <row r="195" spans="1:10" ht="23.25" customHeight="1">
      <c r="A195" s="42" t="s">
        <v>576</v>
      </c>
      <c r="B195" s="42">
        <v>304</v>
      </c>
      <c r="C195" s="43" t="s">
        <v>577</v>
      </c>
      <c r="D195" s="42" t="s">
        <v>903</v>
      </c>
      <c r="H195" s="44" t="s">
        <v>902</v>
      </c>
      <c r="I195" s="44" t="s">
        <v>904</v>
      </c>
      <c r="J195" s="44" t="s">
        <v>902</v>
      </c>
    </row>
    <row r="196" spans="1:10" ht="23.25" customHeight="1">
      <c r="A196" s="42" t="s">
        <v>576</v>
      </c>
      <c r="B196" s="42">
        <v>305</v>
      </c>
      <c r="C196" s="43" t="s">
        <v>577</v>
      </c>
      <c r="D196" s="42" t="s">
        <v>153</v>
      </c>
      <c r="H196" s="44" t="s">
        <v>902</v>
      </c>
      <c r="I196" s="44" t="s">
        <v>905</v>
      </c>
      <c r="J196" s="44" t="s">
        <v>902</v>
      </c>
    </row>
    <row r="197" spans="1:10" ht="23.25" customHeight="1">
      <c r="A197" s="42" t="s">
        <v>576</v>
      </c>
      <c r="B197" s="42">
        <v>306</v>
      </c>
      <c r="C197" s="43" t="s">
        <v>577</v>
      </c>
      <c r="D197" s="42" t="s">
        <v>864</v>
      </c>
      <c r="H197" s="44" t="s">
        <v>902</v>
      </c>
      <c r="I197" s="44" t="s">
        <v>901</v>
      </c>
      <c r="J197" s="44" t="s">
        <v>902</v>
      </c>
    </row>
    <row r="198" spans="1:10" ht="23.25" customHeight="1">
      <c r="A198" s="42" t="s">
        <v>576</v>
      </c>
      <c r="B198" s="42">
        <v>307</v>
      </c>
      <c r="C198" s="43" t="s">
        <v>577</v>
      </c>
      <c r="D198" s="42" t="s">
        <v>152</v>
      </c>
      <c r="H198" s="44" t="s">
        <v>902</v>
      </c>
      <c r="I198" s="44" t="s">
        <v>902</v>
      </c>
      <c r="J198" s="44" t="s">
        <v>902</v>
      </c>
    </row>
    <row r="199" spans="1:10" ht="23.25" customHeight="1">
      <c r="A199" s="42" t="s">
        <v>576</v>
      </c>
      <c r="B199" s="42">
        <v>308</v>
      </c>
      <c r="C199" s="43" t="s">
        <v>577</v>
      </c>
      <c r="D199" s="42" t="s">
        <v>906</v>
      </c>
      <c r="H199" s="44" t="s">
        <v>902</v>
      </c>
      <c r="I199" s="44" t="s">
        <v>907</v>
      </c>
      <c r="J199" s="44" t="s">
        <v>902</v>
      </c>
    </row>
    <row r="200" spans="1:10" ht="23.25" customHeight="1">
      <c r="A200" s="42" t="s">
        <v>576</v>
      </c>
      <c r="B200" s="42">
        <v>309</v>
      </c>
      <c r="C200" s="43" t="s">
        <v>577</v>
      </c>
      <c r="D200" s="42" t="s">
        <v>908</v>
      </c>
      <c r="H200" s="44" t="s">
        <v>902</v>
      </c>
      <c r="I200" s="44" t="s">
        <v>909</v>
      </c>
      <c r="J200" s="44" t="s">
        <v>902</v>
      </c>
    </row>
    <row r="201" spans="1:10" ht="23.25" customHeight="1">
      <c r="A201" s="42" t="s">
        <v>576</v>
      </c>
      <c r="B201" s="42">
        <v>310</v>
      </c>
      <c r="C201" s="43" t="s">
        <v>577</v>
      </c>
      <c r="D201" s="42" t="s">
        <v>910</v>
      </c>
      <c r="H201" s="44" t="s">
        <v>911</v>
      </c>
      <c r="I201" s="44" t="s">
        <v>912</v>
      </c>
      <c r="J201" s="44" t="s">
        <v>911</v>
      </c>
    </row>
    <row r="202" spans="1:10" ht="23.25" customHeight="1">
      <c r="A202" s="42" t="s">
        <v>576</v>
      </c>
      <c r="B202" s="42">
        <v>311</v>
      </c>
      <c r="C202" s="43" t="s">
        <v>577</v>
      </c>
      <c r="D202" s="42" t="s">
        <v>913</v>
      </c>
      <c r="H202" s="44" t="s">
        <v>911</v>
      </c>
      <c r="I202" s="44" t="s">
        <v>914</v>
      </c>
      <c r="J202" s="44" t="s">
        <v>911</v>
      </c>
    </row>
    <row r="203" spans="1:10" ht="23.25" customHeight="1">
      <c r="A203" s="42" t="s">
        <v>576</v>
      </c>
      <c r="B203" s="42">
        <v>312</v>
      </c>
      <c r="C203" s="43" t="s">
        <v>577</v>
      </c>
      <c r="D203" s="42" t="s">
        <v>915</v>
      </c>
      <c r="H203" s="44" t="s">
        <v>911</v>
      </c>
      <c r="I203" s="44" t="s">
        <v>916</v>
      </c>
      <c r="J203" s="44" t="s">
        <v>911</v>
      </c>
    </row>
    <row r="204" spans="1:10" ht="23.25" customHeight="1">
      <c r="A204" s="42" t="s">
        <v>576</v>
      </c>
      <c r="B204" s="42">
        <v>313</v>
      </c>
      <c r="C204" s="43" t="s">
        <v>577</v>
      </c>
      <c r="D204" s="42" t="s">
        <v>917</v>
      </c>
      <c r="H204" s="44" t="s">
        <v>911</v>
      </c>
      <c r="I204" s="44" t="s">
        <v>918</v>
      </c>
      <c r="J204" s="44" t="s">
        <v>911</v>
      </c>
    </row>
    <row r="205" spans="1:10" ht="23.25" customHeight="1">
      <c r="A205" s="42" t="s">
        <v>576</v>
      </c>
      <c r="B205" s="42">
        <v>314</v>
      </c>
      <c r="C205" s="43" t="s">
        <v>577</v>
      </c>
      <c r="D205" s="42" t="s">
        <v>919</v>
      </c>
      <c r="H205" s="44" t="s">
        <v>911</v>
      </c>
      <c r="I205" s="44" t="s">
        <v>920</v>
      </c>
      <c r="J205" s="44" t="s">
        <v>911</v>
      </c>
    </row>
    <row r="206" spans="1:10" ht="23.25" customHeight="1">
      <c r="A206" s="42" t="s">
        <v>576</v>
      </c>
      <c r="B206" s="42">
        <v>315</v>
      </c>
      <c r="C206" s="43" t="s">
        <v>577</v>
      </c>
      <c r="D206" s="42" t="s">
        <v>921</v>
      </c>
      <c r="H206" s="44" t="s">
        <v>911</v>
      </c>
      <c r="I206" s="44" t="s">
        <v>922</v>
      </c>
      <c r="J206" s="44" t="s">
        <v>911</v>
      </c>
    </row>
    <row r="207" spans="1:10" ht="23.25" customHeight="1">
      <c r="A207" s="42" t="s">
        <v>576</v>
      </c>
      <c r="B207" s="42">
        <v>316</v>
      </c>
      <c r="C207" s="43" t="s">
        <v>577</v>
      </c>
      <c r="D207" s="42" t="s">
        <v>893</v>
      </c>
      <c r="H207" s="44" t="s">
        <v>911</v>
      </c>
      <c r="I207" s="44" t="s">
        <v>923</v>
      </c>
      <c r="J207" s="44" t="s">
        <v>911</v>
      </c>
    </row>
    <row r="208" spans="1:10" ht="23.25" customHeight="1">
      <c r="A208" s="42" t="s">
        <v>576</v>
      </c>
      <c r="B208" s="42">
        <v>317</v>
      </c>
      <c r="C208" s="43" t="s">
        <v>577</v>
      </c>
      <c r="D208" s="42" t="s">
        <v>105</v>
      </c>
      <c r="H208" s="44" t="s">
        <v>924</v>
      </c>
      <c r="I208" s="44" t="s">
        <v>925</v>
      </c>
      <c r="J208" s="44" t="s">
        <v>924</v>
      </c>
    </row>
    <row r="209" spans="1:10" ht="23.25" customHeight="1">
      <c r="A209" s="42" t="s">
        <v>576</v>
      </c>
      <c r="B209" s="42">
        <v>318</v>
      </c>
      <c r="C209" s="43" t="s">
        <v>577</v>
      </c>
      <c r="D209" s="42" t="s">
        <v>926</v>
      </c>
      <c r="H209" s="44" t="s">
        <v>924</v>
      </c>
      <c r="I209" s="44" t="s">
        <v>927</v>
      </c>
      <c r="J209" s="44" t="s">
        <v>924</v>
      </c>
    </row>
    <row r="210" spans="1:10" ht="23.25" customHeight="1">
      <c r="A210" s="42" t="s">
        <v>576</v>
      </c>
      <c r="B210" s="42">
        <v>319</v>
      </c>
      <c r="C210" s="43" t="s">
        <v>577</v>
      </c>
      <c r="D210" s="42" t="s">
        <v>878</v>
      </c>
      <c r="H210" s="44" t="s">
        <v>924</v>
      </c>
      <c r="I210" s="44" t="s">
        <v>928</v>
      </c>
      <c r="J210" s="44" t="s">
        <v>924</v>
      </c>
    </row>
    <row r="211" spans="1:10" ht="23.25" customHeight="1">
      <c r="A211" s="42" t="s">
        <v>576</v>
      </c>
      <c r="B211" s="42">
        <v>320</v>
      </c>
      <c r="C211" s="43" t="s">
        <v>577</v>
      </c>
      <c r="D211" s="42" t="s">
        <v>929</v>
      </c>
      <c r="H211" s="44" t="s">
        <v>924</v>
      </c>
      <c r="I211" s="44" t="s">
        <v>930</v>
      </c>
      <c r="J211" s="44" t="s">
        <v>924</v>
      </c>
    </row>
    <row r="212" spans="1:10" ht="23.25" customHeight="1">
      <c r="A212" s="42" t="s">
        <v>576</v>
      </c>
      <c r="B212" s="42">
        <v>321</v>
      </c>
      <c r="C212" s="43" t="s">
        <v>577</v>
      </c>
      <c r="D212" s="42" t="s">
        <v>931</v>
      </c>
      <c r="H212" s="44" t="s">
        <v>924</v>
      </c>
      <c r="I212" s="44" t="s">
        <v>932</v>
      </c>
      <c r="J212" s="44" t="s">
        <v>924</v>
      </c>
    </row>
    <row r="213" spans="1:10" ht="23.25" customHeight="1">
      <c r="A213" s="42" t="s">
        <v>576</v>
      </c>
      <c r="B213" s="42">
        <v>322</v>
      </c>
      <c r="C213" s="43" t="s">
        <v>577</v>
      </c>
      <c r="D213" s="42" t="s">
        <v>413</v>
      </c>
      <c r="H213" s="44" t="s">
        <v>924</v>
      </c>
      <c r="I213" s="44" t="s">
        <v>933</v>
      </c>
      <c r="J213" s="44" t="s">
        <v>924</v>
      </c>
    </row>
    <row r="214" spans="1:10" ht="23.25" customHeight="1">
      <c r="A214" s="42" t="s">
        <v>576</v>
      </c>
      <c r="B214" s="42">
        <v>323</v>
      </c>
      <c r="C214" s="43" t="s">
        <v>577</v>
      </c>
      <c r="D214" s="42" t="s">
        <v>277</v>
      </c>
      <c r="H214" s="44" t="s">
        <v>812</v>
      </c>
      <c r="I214" s="44" t="s">
        <v>790</v>
      </c>
      <c r="J214" s="44" t="s">
        <v>812</v>
      </c>
    </row>
    <row r="215" spans="1:10" ht="23.25" customHeight="1">
      <c r="A215" s="42" t="s">
        <v>576</v>
      </c>
      <c r="B215" s="42">
        <v>324</v>
      </c>
      <c r="C215" s="43" t="s">
        <v>577</v>
      </c>
      <c r="D215" s="42" t="s">
        <v>385</v>
      </c>
      <c r="H215" s="44" t="s">
        <v>812</v>
      </c>
      <c r="I215" s="44" t="s">
        <v>934</v>
      </c>
      <c r="J215" s="44" t="s">
        <v>812</v>
      </c>
    </row>
    <row r="216" spans="1:10" ht="23.25" customHeight="1">
      <c r="A216" s="42" t="s">
        <v>576</v>
      </c>
      <c r="B216" s="42">
        <v>325</v>
      </c>
      <c r="C216" s="43" t="s">
        <v>577</v>
      </c>
      <c r="D216" s="42" t="s">
        <v>935</v>
      </c>
      <c r="H216" s="44" t="s">
        <v>812</v>
      </c>
      <c r="I216" s="44" t="s">
        <v>936</v>
      </c>
      <c r="J216" s="44" t="s">
        <v>812</v>
      </c>
    </row>
    <row r="217" spans="1:10" ht="23.25" customHeight="1">
      <c r="A217" s="42" t="s">
        <v>576</v>
      </c>
      <c r="B217" s="42">
        <v>326</v>
      </c>
      <c r="C217" s="43" t="s">
        <v>577</v>
      </c>
      <c r="D217" s="42" t="s">
        <v>937</v>
      </c>
      <c r="H217" s="44" t="s">
        <v>812</v>
      </c>
      <c r="I217" s="44" t="s">
        <v>938</v>
      </c>
      <c r="J217" s="44" t="s">
        <v>812</v>
      </c>
    </row>
    <row r="218" spans="1:10" ht="23.25" customHeight="1">
      <c r="A218" s="42" t="s">
        <v>576</v>
      </c>
      <c r="B218" s="42">
        <v>327</v>
      </c>
      <c r="C218" s="43" t="s">
        <v>577</v>
      </c>
      <c r="D218" s="42" t="s">
        <v>881</v>
      </c>
      <c r="H218" s="44" t="s">
        <v>812</v>
      </c>
      <c r="I218" s="44" t="s">
        <v>939</v>
      </c>
      <c r="J218" s="44" t="s">
        <v>812</v>
      </c>
    </row>
    <row r="219" spans="1:10" ht="23.25" customHeight="1">
      <c r="A219" s="42" t="s">
        <v>576</v>
      </c>
      <c r="B219" s="42">
        <v>328</v>
      </c>
      <c r="C219" s="43" t="s">
        <v>577</v>
      </c>
      <c r="D219" s="42" t="s">
        <v>940</v>
      </c>
      <c r="H219" s="44" t="s">
        <v>812</v>
      </c>
      <c r="I219" s="44" t="s">
        <v>941</v>
      </c>
      <c r="J219" s="44" t="s">
        <v>812</v>
      </c>
    </row>
    <row r="220" spans="1:10" ht="23.25" customHeight="1">
      <c r="A220" s="42" t="s">
        <v>576</v>
      </c>
      <c r="B220" s="42">
        <v>329</v>
      </c>
      <c r="C220" s="43" t="s">
        <v>577</v>
      </c>
      <c r="D220" s="42" t="s">
        <v>99</v>
      </c>
      <c r="H220" s="44" t="s">
        <v>812</v>
      </c>
      <c r="I220" s="44" t="s">
        <v>942</v>
      </c>
      <c r="J220" s="44" t="s">
        <v>812</v>
      </c>
    </row>
    <row r="221" spans="1:10" ht="23.25" customHeight="1">
      <c r="A221" s="42" t="s">
        <v>576</v>
      </c>
      <c r="B221" s="42">
        <v>330</v>
      </c>
      <c r="C221" s="43" t="s">
        <v>577</v>
      </c>
      <c r="D221" s="42" t="s">
        <v>943</v>
      </c>
      <c r="H221" s="44" t="s">
        <v>812</v>
      </c>
      <c r="I221" s="44" t="s">
        <v>944</v>
      </c>
      <c r="J221" s="44" t="s">
        <v>812</v>
      </c>
    </row>
    <row r="222" spans="1:10" ht="23.25" customHeight="1">
      <c r="A222" s="42" t="s">
        <v>576</v>
      </c>
      <c r="B222" s="42">
        <v>331</v>
      </c>
      <c r="C222" s="43" t="s">
        <v>577</v>
      </c>
      <c r="D222" s="42" t="s">
        <v>376</v>
      </c>
      <c r="H222" s="44" t="s">
        <v>399</v>
      </c>
      <c r="I222" s="44" t="s">
        <v>945</v>
      </c>
      <c r="J222" s="44" t="s">
        <v>399</v>
      </c>
    </row>
    <row r="223" spans="1:10" ht="23.25" customHeight="1">
      <c r="A223" s="42" t="s">
        <v>576</v>
      </c>
      <c r="B223" s="42">
        <v>332</v>
      </c>
      <c r="C223" s="43" t="s">
        <v>577</v>
      </c>
      <c r="D223" s="42" t="s">
        <v>946</v>
      </c>
      <c r="H223" s="44" t="s">
        <v>399</v>
      </c>
      <c r="I223" s="44" t="s">
        <v>399</v>
      </c>
      <c r="J223" s="44" t="s">
        <v>399</v>
      </c>
    </row>
    <row r="224" spans="1:10" ht="23.25" customHeight="1">
      <c r="A224" s="42" t="s">
        <v>576</v>
      </c>
      <c r="B224" s="42">
        <v>333</v>
      </c>
      <c r="C224" s="43" t="s">
        <v>577</v>
      </c>
      <c r="D224" s="42" t="s">
        <v>947</v>
      </c>
      <c r="H224" s="44" t="s">
        <v>399</v>
      </c>
      <c r="I224" s="44" t="s">
        <v>817</v>
      </c>
      <c r="J224" s="44" t="s">
        <v>399</v>
      </c>
    </row>
    <row r="225" spans="1:10" ht="23.25" customHeight="1">
      <c r="A225" s="42" t="s">
        <v>576</v>
      </c>
      <c r="B225" s="42">
        <v>334</v>
      </c>
      <c r="C225" s="43" t="s">
        <v>577</v>
      </c>
      <c r="D225" s="42" t="s">
        <v>948</v>
      </c>
      <c r="H225" s="44" t="s">
        <v>399</v>
      </c>
      <c r="I225" s="44" t="s">
        <v>949</v>
      </c>
      <c r="J225" s="44" t="s">
        <v>399</v>
      </c>
    </row>
    <row r="226" spans="1:10" ht="23.25" customHeight="1">
      <c r="A226" s="42" t="s">
        <v>576</v>
      </c>
      <c r="B226" s="42">
        <v>335</v>
      </c>
      <c r="C226" s="43" t="s">
        <v>577</v>
      </c>
      <c r="D226" s="42" t="s">
        <v>950</v>
      </c>
      <c r="H226" s="44" t="s">
        <v>105</v>
      </c>
      <c r="I226" s="44" t="s">
        <v>406</v>
      </c>
      <c r="J226" s="44" t="s">
        <v>105</v>
      </c>
    </row>
    <row r="227" spans="1:10" ht="23.25" customHeight="1">
      <c r="A227" s="42" t="s">
        <v>576</v>
      </c>
      <c r="B227" s="42">
        <v>336</v>
      </c>
      <c r="C227" s="43" t="s">
        <v>577</v>
      </c>
      <c r="D227" s="42" t="s">
        <v>951</v>
      </c>
      <c r="H227" s="44" t="s">
        <v>105</v>
      </c>
      <c r="I227" s="44" t="s">
        <v>931</v>
      </c>
      <c r="J227" s="44" t="s">
        <v>105</v>
      </c>
    </row>
    <row r="228" spans="1:10" ht="23.25" customHeight="1">
      <c r="A228" s="42" t="s">
        <v>576</v>
      </c>
      <c r="B228" s="42">
        <v>337</v>
      </c>
      <c r="C228" s="43" t="s">
        <v>577</v>
      </c>
      <c r="D228" s="42" t="s">
        <v>904</v>
      </c>
      <c r="H228" s="44" t="s">
        <v>105</v>
      </c>
      <c r="I228" s="44" t="s">
        <v>952</v>
      </c>
      <c r="J228" s="44" t="s">
        <v>105</v>
      </c>
    </row>
    <row r="229" spans="1:10" ht="23.25" customHeight="1">
      <c r="A229" s="42" t="s">
        <v>576</v>
      </c>
      <c r="B229" s="42">
        <v>338</v>
      </c>
      <c r="C229" s="43" t="s">
        <v>577</v>
      </c>
      <c r="D229" s="42" t="s">
        <v>953</v>
      </c>
      <c r="H229" s="44" t="s">
        <v>105</v>
      </c>
      <c r="I229" s="44" t="s">
        <v>954</v>
      </c>
      <c r="J229" s="44" t="s">
        <v>105</v>
      </c>
    </row>
    <row r="230" spans="1:10" ht="23.25" customHeight="1">
      <c r="A230" s="42" t="s">
        <v>576</v>
      </c>
      <c r="B230" s="42">
        <v>339</v>
      </c>
      <c r="C230" s="43" t="s">
        <v>577</v>
      </c>
      <c r="D230" s="42" t="s">
        <v>955</v>
      </c>
      <c r="H230" s="44" t="s">
        <v>105</v>
      </c>
      <c r="I230" s="44" t="s">
        <v>413</v>
      </c>
      <c r="J230" s="44" t="s">
        <v>105</v>
      </c>
    </row>
    <row r="231" spans="1:10" ht="23.25" customHeight="1">
      <c r="A231" s="42" t="s">
        <v>576</v>
      </c>
      <c r="B231" s="42">
        <v>340</v>
      </c>
      <c r="C231" s="43" t="s">
        <v>577</v>
      </c>
      <c r="D231" s="42" t="s">
        <v>395</v>
      </c>
      <c r="H231" s="44" t="s">
        <v>105</v>
      </c>
      <c r="I231" s="44" t="s">
        <v>956</v>
      </c>
      <c r="J231" s="44" t="s">
        <v>105</v>
      </c>
    </row>
    <row r="232" spans="1:10" ht="23.25" customHeight="1">
      <c r="A232" s="42" t="s">
        <v>576</v>
      </c>
      <c r="B232" s="42">
        <v>341</v>
      </c>
      <c r="C232" s="43" t="s">
        <v>577</v>
      </c>
      <c r="D232" s="42" t="s">
        <v>882</v>
      </c>
      <c r="H232" s="44" t="s">
        <v>105</v>
      </c>
      <c r="I232" s="44" t="s">
        <v>671</v>
      </c>
      <c r="J232" s="44" t="s">
        <v>105</v>
      </c>
    </row>
    <row r="233" spans="1:10" ht="23.25" customHeight="1">
      <c r="A233" s="42" t="s">
        <v>576</v>
      </c>
      <c r="B233" s="42">
        <v>342</v>
      </c>
      <c r="C233" s="43" t="s">
        <v>577</v>
      </c>
      <c r="D233" s="42" t="s">
        <v>957</v>
      </c>
      <c r="H233" s="44" t="s">
        <v>105</v>
      </c>
      <c r="I233" s="44" t="s">
        <v>958</v>
      </c>
      <c r="J233" s="44" t="s">
        <v>105</v>
      </c>
    </row>
    <row r="234" spans="1:10" ht="23.25" customHeight="1">
      <c r="A234" s="42" t="s">
        <v>576</v>
      </c>
      <c r="B234" s="42">
        <v>343</v>
      </c>
      <c r="C234" s="43" t="s">
        <v>577</v>
      </c>
      <c r="D234" s="42" t="s">
        <v>427</v>
      </c>
      <c r="H234" s="44" t="s">
        <v>105</v>
      </c>
      <c r="I234" s="44" t="s">
        <v>105</v>
      </c>
      <c r="J234" s="44" t="s">
        <v>105</v>
      </c>
    </row>
    <row r="235" spans="1:10" ht="23.25" customHeight="1">
      <c r="A235" s="42" t="s">
        <v>576</v>
      </c>
      <c r="B235" s="42">
        <v>344</v>
      </c>
      <c r="C235" s="43" t="s">
        <v>577</v>
      </c>
      <c r="D235" s="42" t="s">
        <v>406</v>
      </c>
      <c r="H235" s="44" t="s">
        <v>105</v>
      </c>
      <c r="I235" s="44" t="s">
        <v>959</v>
      </c>
      <c r="J235" s="44" t="s">
        <v>105</v>
      </c>
    </row>
    <row r="236" spans="1:10" ht="23.25" customHeight="1">
      <c r="A236" s="42" t="s">
        <v>576</v>
      </c>
      <c r="B236" s="42">
        <v>345</v>
      </c>
      <c r="C236" s="43" t="s">
        <v>577</v>
      </c>
      <c r="D236" s="42" t="s">
        <v>960</v>
      </c>
      <c r="H236" s="44" t="s">
        <v>105</v>
      </c>
      <c r="I236" s="44" t="s">
        <v>104</v>
      </c>
      <c r="J236" s="44" t="s">
        <v>105</v>
      </c>
    </row>
    <row r="237" spans="1:10" ht="23.25" customHeight="1">
      <c r="A237" s="42" t="s">
        <v>576</v>
      </c>
      <c r="B237" s="42">
        <v>346</v>
      </c>
      <c r="C237" s="43" t="s">
        <v>577</v>
      </c>
      <c r="D237" s="42" t="s">
        <v>961</v>
      </c>
      <c r="H237" s="44" t="s">
        <v>962</v>
      </c>
      <c r="I237" s="44" t="s">
        <v>963</v>
      </c>
      <c r="J237" s="44" t="s">
        <v>962</v>
      </c>
    </row>
    <row r="238" spans="1:10" ht="23.25" customHeight="1">
      <c r="A238" s="42" t="s">
        <v>576</v>
      </c>
      <c r="B238" s="42">
        <v>347</v>
      </c>
      <c r="C238" s="43" t="s">
        <v>577</v>
      </c>
      <c r="D238" s="42" t="s">
        <v>964</v>
      </c>
      <c r="H238" s="44" t="s">
        <v>962</v>
      </c>
      <c r="I238" s="44" t="s">
        <v>965</v>
      </c>
      <c r="J238" s="44" t="s">
        <v>962</v>
      </c>
    </row>
    <row r="239" spans="1:10" ht="23.25" customHeight="1">
      <c r="A239" s="42" t="s">
        <v>576</v>
      </c>
      <c r="B239" s="42">
        <v>348</v>
      </c>
      <c r="C239" s="43" t="s">
        <v>577</v>
      </c>
      <c r="D239" s="42" t="s">
        <v>966</v>
      </c>
      <c r="H239" s="44" t="s">
        <v>962</v>
      </c>
      <c r="I239" s="44" t="s">
        <v>967</v>
      </c>
      <c r="J239" s="44" t="s">
        <v>962</v>
      </c>
    </row>
    <row r="240" spans="1:10" ht="23.25" customHeight="1">
      <c r="A240" s="42" t="s">
        <v>576</v>
      </c>
      <c r="B240" s="42">
        <v>349</v>
      </c>
      <c r="C240" s="43" t="s">
        <v>577</v>
      </c>
      <c r="D240" s="42" t="s">
        <v>968</v>
      </c>
      <c r="H240" s="44" t="s">
        <v>962</v>
      </c>
      <c r="I240" s="44" t="s">
        <v>969</v>
      </c>
      <c r="J240" s="44" t="s">
        <v>962</v>
      </c>
    </row>
    <row r="241" spans="1:10" ht="23.25" customHeight="1">
      <c r="A241" s="42" t="s">
        <v>576</v>
      </c>
      <c r="B241" s="42">
        <v>350</v>
      </c>
      <c r="C241" s="43" t="s">
        <v>577</v>
      </c>
      <c r="D241" s="42" t="s">
        <v>970</v>
      </c>
      <c r="H241" s="44" t="s">
        <v>962</v>
      </c>
      <c r="I241" s="44" t="s">
        <v>971</v>
      </c>
      <c r="J241" s="44" t="s">
        <v>962</v>
      </c>
    </row>
    <row r="242" spans="1:10" ht="23.25" customHeight="1">
      <c r="A242" s="42" t="s">
        <v>576</v>
      </c>
      <c r="B242" s="42">
        <v>351</v>
      </c>
      <c r="C242" s="43" t="s">
        <v>577</v>
      </c>
      <c r="D242" s="42" t="s">
        <v>620</v>
      </c>
      <c r="H242" s="44" t="s">
        <v>962</v>
      </c>
      <c r="I242" s="44" t="s">
        <v>932</v>
      </c>
      <c r="J242" s="44" t="s">
        <v>962</v>
      </c>
    </row>
    <row r="243" spans="1:10" ht="23.25" customHeight="1">
      <c r="A243" s="42" t="s">
        <v>576</v>
      </c>
      <c r="B243" s="42">
        <v>352</v>
      </c>
      <c r="C243" s="43" t="s">
        <v>577</v>
      </c>
      <c r="D243" s="42" t="s">
        <v>972</v>
      </c>
      <c r="H243" s="44" t="s">
        <v>277</v>
      </c>
      <c r="I243" s="44" t="s">
        <v>385</v>
      </c>
      <c r="J243" s="44" t="s">
        <v>277</v>
      </c>
    </row>
    <row r="244" spans="1:10" ht="23.25" customHeight="1">
      <c r="A244" s="42" t="s">
        <v>576</v>
      </c>
      <c r="B244" s="42">
        <v>353</v>
      </c>
      <c r="C244" s="43" t="s">
        <v>577</v>
      </c>
      <c r="D244" s="42" t="s">
        <v>973</v>
      </c>
      <c r="H244" s="44" t="s">
        <v>277</v>
      </c>
      <c r="I244" s="44" t="s">
        <v>974</v>
      </c>
      <c r="J244" s="44" t="s">
        <v>277</v>
      </c>
    </row>
    <row r="245" spans="1:10" ht="23.25" customHeight="1">
      <c r="A245" s="42" t="s">
        <v>576</v>
      </c>
      <c r="B245" s="42">
        <v>355</v>
      </c>
      <c r="C245" s="43" t="s">
        <v>577</v>
      </c>
      <c r="D245" s="42" t="s">
        <v>897</v>
      </c>
      <c r="H245" s="44" t="s">
        <v>277</v>
      </c>
      <c r="I245" s="44" t="s">
        <v>975</v>
      </c>
      <c r="J245" s="44" t="s">
        <v>277</v>
      </c>
    </row>
    <row r="246" spans="1:10" ht="23.25" customHeight="1">
      <c r="A246" s="42" t="s">
        <v>576</v>
      </c>
      <c r="B246" s="42">
        <v>356</v>
      </c>
      <c r="C246" s="43" t="s">
        <v>577</v>
      </c>
      <c r="D246" s="42" t="s">
        <v>976</v>
      </c>
      <c r="H246" s="44" t="s">
        <v>277</v>
      </c>
      <c r="I246" s="44" t="s">
        <v>955</v>
      </c>
      <c r="J246" s="44" t="s">
        <v>277</v>
      </c>
    </row>
    <row r="247" spans="1:10" ht="23.25" customHeight="1">
      <c r="A247" s="42" t="s">
        <v>576</v>
      </c>
      <c r="B247" s="42">
        <v>357</v>
      </c>
      <c r="C247" s="43" t="s">
        <v>577</v>
      </c>
      <c r="D247" s="42" t="s">
        <v>977</v>
      </c>
      <c r="H247" s="44" t="s">
        <v>277</v>
      </c>
      <c r="I247" s="44" t="s">
        <v>978</v>
      </c>
      <c r="J247" s="44" t="s">
        <v>277</v>
      </c>
    </row>
    <row r="248" spans="1:10" ht="23.25" customHeight="1">
      <c r="A248" s="42" t="s">
        <v>576</v>
      </c>
      <c r="B248" s="42">
        <v>358</v>
      </c>
      <c r="C248" s="43" t="s">
        <v>577</v>
      </c>
      <c r="D248" s="42" t="s">
        <v>979</v>
      </c>
      <c r="H248" s="44" t="s">
        <v>277</v>
      </c>
      <c r="I248" s="44" t="s">
        <v>948</v>
      </c>
      <c r="J248" s="44" t="s">
        <v>277</v>
      </c>
    </row>
    <row r="249" spans="1:10" ht="23.25" customHeight="1">
      <c r="A249" s="42" t="s">
        <v>576</v>
      </c>
      <c r="B249" s="42">
        <v>359</v>
      </c>
      <c r="C249" s="43" t="s">
        <v>577</v>
      </c>
      <c r="D249" s="42" t="s">
        <v>616</v>
      </c>
      <c r="H249" s="44" t="s">
        <v>277</v>
      </c>
      <c r="I249" s="44" t="s">
        <v>276</v>
      </c>
      <c r="J249" s="44" t="s">
        <v>277</v>
      </c>
    </row>
    <row r="250" spans="1:10" ht="23.25" customHeight="1">
      <c r="A250" s="42" t="s">
        <v>576</v>
      </c>
      <c r="B250" s="42">
        <v>360</v>
      </c>
      <c r="C250" s="43" t="s">
        <v>577</v>
      </c>
      <c r="D250" s="42" t="s">
        <v>980</v>
      </c>
      <c r="H250" s="44" t="s">
        <v>277</v>
      </c>
      <c r="I250" s="44" t="s">
        <v>972</v>
      </c>
      <c r="J250" s="44" t="s">
        <v>277</v>
      </c>
    </row>
    <row r="251" spans="1:10" ht="23.25" customHeight="1">
      <c r="A251" s="42" t="s">
        <v>576</v>
      </c>
      <c r="B251" s="42">
        <v>361</v>
      </c>
      <c r="C251" s="43" t="s">
        <v>577</v>
      </c>
      <c r="D251" s="42" t="s">
        <v>981</v>
      </c>
      <c r="H251" s="44" t="s">
        <v>277</v>
      </c>
      <c r="I251" s="44" t="s">
        <v>277</v>
      </c>
      <c r="J251" s="44" t="s">
        <v>277</v>
      </c>
    </row>
    <row r="252" spans="1:10" ht="23.25" customHeight="1">
      <c r="A252" s="42" t="s">
        <v>576</v>
      </c>
      <c r="B252" s="42">
        <v>362</v>
      </c>
      <c r="C252" s="43" t="s">
        <v>577</v>
      </c>
      <c r="D252" s="42" t="s">
        <v>982</v>
      </c>
      <c r="H252" s="44" t="s">
        <v>277</v>
      </c>
      <c r="I252" s="44" t="s">
        <v>376</v>
      </c>
      <c r="J252" s="44" t="s">
        <v>277</v>
      </c>
    </row>
    <row r="253" spans="1:10" ht="23.25" customHeight="1">
      <c r="A253" s="42" t="s">
        <v>576</v>
      </c>
      <c r="B253" s="42">
        <v>363</v>
      </c>
      <c r="C253" s="43" t="s">
        <v>577</v>
      </c>
      <c r="D253" s="42" t="s">
        <v>858</v>
      </c>
      <c r="H253" s="44" t="s">
        <v>277</v>
      </c>
      <c r="I253" s="44" t="s">
        <v>983</v>
      </c>
      <c r="J253" s="44" t="s">
        <v>277</v>
      </c>
    </row>
    <row r="254" spans="1:10" ht="23.25" customHeight="1">
      <c r="A254" s="42" t="s">
        <v>576</v>
      </c>
      <c r="B254" s="42">
        <v>364</v>
      </c>
      <c r="C254" s="43" t="s">
        <v>577</v>
      </c>
      <c r="D254" s="42" t="s">
        <v>984</v>
      </c>
      <c r="H254" s="44" t="s">
        <v>277</v>
      </c>
      <c r="I254" s="44" t="s">
        <v>985</v>
      </c>
      <c r="J254" s="44" t="s">
        <v>277</v>
      </c>
    </row>
    <row r="255" spans="1:10" ht="23.25" customHeight="1">
      <c r="A255" s="42" t="s">
        <v>576</v>
      </c>
      <c r="B255" s="42">
        <v>365</v>
      </c>
      <c r="C255" s="43" t="s">
        <v>577</v>
      </c>
      <c r="D255" s="42" t="s">
        <v>986</v>
      </c>
      <c r="H255" s="44" t="s">
        <v>27</v>
      </c>
      <c r="I255" s="44" t="s">
        <v>987</v>
      </c>
      <c r="J255" s="44" t="s">
        <v>27</v>
      </c>
    </row>
    <row r="256" spans="1:10" ht="23.25" customHeight="1">
      <c r="A256" s="42" t="s">
        <v>576</v>
      </c>
      <c r="B256" s="42">
        <v>366</v>
      </c>
      <c r="C256" s="43" t="s">
        <v>577</v>
      </c>
      <c r="D256" s="42" t="s">
        <v>988</v>
      </c>
      <c r="H256" s="44" t="s">
        <v>27</v>
      </c>
      <c r="I256" s="44" t="s">
        <v>989</v>
      </c>
      <c r="J256" s="44" t="s">
        <v>27</v>
      </c>
    </row>
    <row r="257" spans="1:10" ht="23.25" customHeight="1">
      <c r="A257" s="42" t="s">
        <v>576</v>
      </c>
      <c r="B257" s="42">
        <v>367</v>
      </c>
      <c r="C257" s="43" t="s">
        <v>577</v>
      </c>
      <c r="D257" s="42" t="s">
        <v>990</v>
      </c>
      <c r="H257" s="44" t="s">
        <v>27</v>
      </c>
      <c r="I257" s="44" t="s">
        <v>991</v>
      </c>
      <c r="J257" s="44" t="s">
        <v>27</v>
      </c>
    </row>
    <row r="258" spans="1:10" ht="23.25" customHeight="1">
      <c r="A258" s="42" t="s">
        <v>576</v>
      </c>
      <c r="B258" s="42">
        <v>368</v>
      </c>
      <c r="C258" s="43" t="s">
        <v>577</v>
      </c>
      <c r="D258" s="42" t="s">
        <v>876</v>
      </c>
      <c r="H258" s="44" t="s">
        <v>27</v>
      </c>
      <c r="I258" s="44" t="s">
        <v>992</v>
      </c>
      <c r="J258" s="44" t="s">
        <v>27</v>
      </c>
    </row>
    <row r="259" spans="1:10" ht="23.25" customHeight="1">
      <c r="A259" s="42" t="s">
        <v>576</v>
      </c>
      <c r="B259" s="42">
        <v>369</v>
      </c>
      <c r="C259" s="43" t="s">
        <v>577</v>
      </c>
      <c r="D259" s="42" t="s">
        <v>993</v>
      </c>
      <c r="H259" s="44" t="s">
        <v>27</v>
      </c>
      <c r="I259" s="44" t="s">
        <v>158</v>
      </c>
      <c r="J259" s="44" t="s">
        <v>27</v>
      </c>
    </row>
    <row r="260" spans="1:10" ht="23.25" customHeight="1">
      <c r="A260" s="42" t="s">
        <v>576</v>
      </c>
      <c r="B260" s="42">
        <v>370</v>
      </c>
      <c r="C260" s="43" t="s">
        <v>577</v>
      </c>
      <c r="D260" s="42" t="s">
        <v>994</v>
      </c>
      <c r="H260" s="44" t="s">
        <v>27</v>
      </c>
      <c r="I260" s="44" t="s">
        <v>995</v>
      </c>
      <c r="J260" s="44" t="s">
        <v>27</v>
      </c>
    </row>
    <row r="261" spans="1:10" ht="23.25" customHeight="1">
      <c r="A261" s="42" t="s">
        <v>576</v>
      </c>
      <c r="B261" s="42">
        <v>371</v>
      </c>
      <c r="C261" s="43" t="s">
        <v>577</v>
      </c>
      <c r="D261" s="42" t="s">
        <v>996</v>
      </c>
      <c r="H261" s="44" t="s">
        <v>27</v>
      </c>
      <c r="I261" s="44" t="s">
        <v>997</v>
      </c>
      <c r="J261" s="44" t="s">
        <v>27</v>
      </c>
    </row>
    <row r="262" spans="1:10" ht="23.25" customHeight="1">
      <c r="A262" s="42" t="s">
        <v>576</v>
      </c>
      <c r="B262" s="42">
        <v>372</v>
      </c>
      <c r="C262" s="43" t="s">
        <v>577</v>
      </c>
      <c r="D262" s="42" t="s">
        <v>998</v>
      </c>
      <c r="H262" s="44" t="s">
        <v>27</v>
      </c>
      <c r="I262" s="44" t="s">
        <v>135</v>
      </c>
      <c r="J262" s="44" t="s">
        <v>27</v>
      </c>
    </row>
    <row r="263" spans="1:10" ht="23.25" customHeight="1">
      <c r="A263" s="42" t="s">
        <v>576</v>
      </c>
      <c r="B263" s="42">
        <v>373</v>
      </c>
      <c r="C263" s="43" t="s">
        <v>577</v>
      </c>
      <c r="D263" s="42" t="s">
        <v>999</v>
      </c>
      <c r="H263" s="44" t="s">
        <v>27</v>
      </c>
      <c r="I263" s="44" t="s">
        <v>27</v>
      </c>
      <c r="J263" s="44" t="s">
        <v>27</v>
      </c>
    </row>
    <row r="264" spans="1:10" ht="23.25" customHeight="1">
      <c r="A264" s="42" t="s">
        <v>576</v>
      </c>
      <c r="B264" s="42">
        <v>374</v>
      </c>
      <c r="C264" s="43" t="s">
        <v>577</v>
      </c>
      <c r="D264" s="42" t="s">
        <v>1000</v>
      </c>
      <c r="H264" s="44" t="s">
        <v>27</v>
      </c>
      <c r="I264" s="44" t="s">
        <v>804</v>
      </c>
      <c r="J264" s="44" t="s">
        <v>27</v>
      </c>
    </row>
    <row r="265" spans="1:10" ht="23.25" customHeight="1">
      <c r="A265" s="42" t="s">
        <v>576</v>
      </c>
      <c r="B265" s="42">
        <v>375</v>
      </c>
      <c r="C265" s="43" t="s">
        <v>577</v>
      </c>
      <c r="D265" s="42" t="s">
        <v>1001</v>
      </c>
      <c r="H265" s="44" t="s">
        <v>1002</v>
      </c>
      <c r="I265" s="44" t="s">
        <v>1003</v>
      </c>
      <c r="J265" s="44" t="s">
        <v>1002</v>
      </c>
    </row>
    <row r="266" spans="1:10" ht="23.25" customHeight="1">
      <c r="A266" s="42" t="s">
        <v>576</v>
      </c>
      <c r="B266" s="42">
        <v>376</v>
      </c>
      <c r="C266" s="43" t="s">
        <v>577</v>
      </c>
      <c r="D266" s="42" t="s">
        <v>1004</v>
      </c>
      <c r="H266" s="44" t="s">
        <v>1002</v>
      </c>
      <c r="I266" s="44" t="s">
        <v>1005</v>
      </c>
      <c r="J266" s="44" t="s">
        <v>1002</v>
      </c>
    </row>
    <row r="267" spans="1:10" ht="23.25" customHeight="1">
      <c r="A267" s="42" t="s">
        <v>576</v>
      </c>
      <c r="B267" s="42">
        <v>377</v>
      </c>
      <c r="C267" s="43" t="s">
        <v>577</v>
      </c>
      <c r="D267" s="42" t="s">
        <v>1006</v>
      </c>
      <c r="H267" s="44" t="s">
        <v>1002</v>
      </c>
      <c r="I267" s="44" t="s">
        <v>1007</v>
      </c>
      <c r="J267" s="44" t="s">
        <v>1002</v>
      </c>
    </row>
    <row r="268" spans="1:10" ht="23.25" customHeight="1">
      <c r="A268" s="42" t="s">
        <v>576</v>
      </c>
      <c r="B268" s="42">
        <v>378</v>
      </c>
      <c r="C268" s="43" t="s">
        <v>577</v>
      </c>
      <c r="D268" s="42" t="s">
        <v>1008</v>
      </c>
      <c r="H268" s="44" t="s">
        <v>1002</v>
      </c>
      <c r="I268" s="44" t="s">
        <v>1009</v>
      </c>
      <c r="J268" s="44" t="s">
        <v>1002</v>
      </c>
    </row>
    <row r="269" spans="1:10" ht="23.25" customHeight="1">
      <c r="A269" s="42" t="s">
        <v>576</v>
      </c>
      <c r="B269" s="42">
        <v>380</v>
      </c>
      <c r="C269" s="43" t="s">
        <v>577</v>
      </c>
      <c r="D269" s="42" t="s">
        <v>1010</v>
      </c>
      <c r="H269" s="44" t="s">
        <v>1002</v>
      </c>
      <c r="I269" s="44" t="s">
        <v>1011</v>
      </c>
      <c r="J269" s="44" t="s">
        <v>1002</v>
      </c>
    </row>
    <row r="270" spans="1:10" ht="23.25" customHeight="1">
      <c r="A270" s="42" t="s">
        <v>576</v>
      </c>
      <c r="B270" s="42">
        <v>381</v>
      </c>
      <c r="C270" s="43" t="s">
        <v>577</v>
      </c>
      <c r="D270" s="42" t="s">
        <v>1012</v>
      </c>
      <c r="H270" s="44" t="s">
        <v>1002</v>
      </c>
      <c r="I270" s="44" t="s">
        <v>1013</v>
      </c>
      <c r="J270" s="44" t="s">
        <v>1002</v>
      </c>
    </row>
    <row r="271" spans="1:10" ht="23.25" customHeight="1">
      <c r="A271" s="42" t="s">
        <v>576</v>
      </c>
      <c r="B271" s="42">
        <v>383</v>
      </c>
      <c r="C271" s="43" t="s">
        <v>577</v>
      </c>
      <c r="D271" s="42" t="s">
        <v>1014</v>
      </c>
      <c r="H271" s="44" t="s">
        <v>1002</v>
      </c>
      <c r="I271" s="44" t="s">
        <v>1015</v>
      </c>
      <c r="J271" s="44" t="s">
        <v>1002</v>
      </c>
    </row>
    <row r="272" spans="1:10" ht="23.25" customHeight="1">
      <c r="A272" s="42" t="s">
        <v>576</v>
      </c>
      <c r="B272" s="42">
        <v>385</v>
      </c>
      <c r="C272" s="43" t="s">
        <v>577</v>
      </c>
      <c r="D272" s="42" t="s">
        <v>783</v>
      </c>
      <c r="H272" s="44" t="s">
        <v>1002</v>
      </c>
      <c r="I272" s="44" t="s">
        <v>1002</v>
      </c>
      <c r="J272" s="44" t="s">
        <v>1002</v>
      </c>
    </row>
    <row r="273" spans="1:4" ht="23.25" customHeight="1">
      <c r="A273" s="42" t="s">
        <v>576</v>
      </c>
      <c r="B273" s="42">
        <v>386</v>
      </c>
      <c r="C273" s="43" t="s">
        <v>577</v>
      </c>
      <c r="D273" s="42" t="s">
        <v>1016</v>
      </c>
    </row>
    <row r="274" spans="1:4" ht="23.25" customHeight="1">
      <c r="A274" s="42" t="s">
        <v>576</v>
      </c>
      <c r="B274" s="42">
        <v>387</v>
      </c>
      <c r="C274" s="43" t="s">
        <v>577</v>
      </c>
      <c r="D274" s="42" t="s">
        <v>1017</v>
      </c>
    </row>
    <row r="275" spans="1:4" ht="23.25" customHeight="1">
      <c r="A275" s="42" t="s">
        <v>576</v>
      </c>
      <c r="B275" s="42">
        <v>388</v>
      </c>
      <c r="C275" s="43" t="s">
        <v>577</v>
      </c>
      <c r="D275" s="42" t="s">
        <v>1018</v>
      </c>
    </row>
    <row r="276" spans="1:4" ht="23.25" customHeight="1">
      <c r="A276" s="42" t="s">
        <v>576</v>
      </c>
      <c r="B276" s="42">
        <v>389</v>
      </c>
      <c r="C276" s="43" t="s">
        <v>577</v>
      </c>
      <c r="D276" s="42" t="s">
        <v>1019</v>
      </c>
    </row>
    <row r="277" spans="1:4" ht="23.25" customHeight="1">
      <c r="A277" s="42" t="s">
        <v>576</v>
      </c>
      <c r="B277" s="42">
        <v>391</v>
      </c>
      <c r="C277" s="43" t="s">
        <v>577</v>
      </c>
      <c r="D277" s="42" t="s">
        <v>1020</v>
      </c>
    </row>
    <row r="278" spans="1:4" ht="23.25" customHeight="1">
      <c r="A278" s="42" t="s">
        <v>576</v>
      </c>
      <c r="B278" s="42">
        <v>392</v>
      </c>
      <c r="C278" s="43" t="s">
        <v>577</v>
      </c>
      <c r="D278" s="42" t="s">
        <v>1021</v>
      </c>
    </row>
    <row r="279" spans="1:4" ht="23.25" customHeight="1">
      <c r="A279" s="42" t="s">
        <v>576</v>
      </c>
      <c r="B279" s="42">
        <v>393</v>
      </c>
      <c r="C279" s="43" t="s">
        <v>577</v>
      </c>
      <c r="D279" s="42" t="s">
        <v>1022</v>
      </c>
    </row>
    <row r="280" spans="1:4" ht="23.25" customHeight="1">
      <c r="A280" s="42" t="s">
        <v>576</v>
      </c>
      <c r="B280" s="42">
        <v>394</v>
      </c>
      <c r="C280" s="43" t="s">
        <v>577</v>
      </c>
      <c r="D280" s="42" t="s">
        <v>1023</v>
      </c>
    </row>
    <row r="281" spans="1:4" ht="23.25" customHeight="1">
      <c r="A281" s="42" t="s">
        <v>576</v>
      </c>
      <c r="B281" s="42">
        <v>395</v>
      </c>
      <c r="C281" s="43" t="s">
        <v>577</v>
      </c>
      <c r="D281" s="42" t="s">
        <v>1024</v>
      </c>
    </row>
    <row r="282" spans="1:4" ht="23.25" customHeight="1">
      <c r="A282" s="42" t="s">
        <v>576</v>
      </c>
      <c r="B282" s="42">
        <v>396</v>
      </c>
      <c r="C282" s="43" t="s">
        <v>577</v>
      </c>
      <c r="D282" s="42" t="s">
        <v>1025</v>
      </c>
    </row>
    <row r="283" spans="1:4" ht="23.25" customHeight="1">
      <c r="A283" s="42" t="s">
        <v>576</v>
      </c>
      <c r="B283" s="42">
        <v>397</v>
      </c>
      <c r="C283" s="43" t="s">
        <v>577</v>
      </c>
      <c r="D283" s="42" t="s">
        <v>895</v>
      </c>
    </row>
    <row r="284" spans="1:4" ht="23.25" customHeight="1">
      <c r="A284" s="42" t="s">
        <v>576</v>
      </c>
      <c r="B284" s="42">
        <v>398</v>
      </c>
      <c r="C284" s="43" t="s">
        <v>577</v>
      </c>
      <c r="D284" s="42" t="s">
        <v>1026</v>
      </c>
    </row>
    <row r="285" spans="1:4" ht="23.25" customHeight="1">
      <c r="A285" s="42" t="s">
        <v>576</v>
      </c>
      <c r="B285" s="42">
        <v>399</v>
      </c>
      <c r="C285" s="43" t="s">
        <v>577</v>
      </c>
      <c r="D285" s="42" t="s">
        <v>909</v>
      </c>
    </row>
    <row r="286" spans="1:4" ht="23.25" customHeight="1">
      <c r="A286" s="42" t="s">
        <v>576</v>
      </c>
      <c r="B286" s="42">
        <v>401</v>
      </c>
      <c r="C286" s="43" t="s">
        <v>577</v>
      </c>
      <c r="D286" s="42" t="s">
        <v>1027</v>
      </c>
    </row>
    <row r="287" spans="1:4" ht="23.25" customHeight="1">
      <c r="A287" s="42" t="s">
        <v>576</v>
      </c>
      <c r="B287" s="42">
        <v>404</v>
      </c>
      <c r="C287" s="43" t="s">
        <v>577</v>
      </c>
      <c r="D287" s="42" t="s">
        <v>1028</v>
      </c>
    </row>
    <row r="288" spans="1:4" ht="23.25" customHeight="1">
      <c r="A288" s="42" t="s">
        <v>576</v>
      </c>
      <c r="B288" s="42">
        <v>405</v>
      </c>
      <c r="C288" s="43" t="s">
        <v>577</v>
      </c>
      <c r="D288" s="42" t="s">
        <v>1029</v>
      </c>
    </row>
    <row r="289" spans="1:4" ht="23.25" customHeight="1">
      <c r="A289" s="42" t="s">
        <v>576</v>
      </c>
      <c r="B289" s="42">
        <v>406</v>
      </c>
      <c r="C289" s="43" t="s">
        <v>577</v>
      </c>
      <c r="D289" s="42" t="s">
        <v>1030</v>
      </c>
    </row>
    <row r="290" spans="1:4" ht="23.25" customHeight="1">
      <c r="A290" s="42" t="s">
        <v>576</v>
      </c>
      <c r="B290" s="42">
        <v>407</v>
      </c>
      <c r="C290" s="43" t="s">
        <v>577</v>
      </c>
      <c r="D290" s="42" t="s">
        <v>1031</v>
      </c>
    </row>
    <row r="291" spans="1:4" ht="23.25" customHeight="1">
      <c r="A291" s="42" t="s">
        <v>576</v>
      </c>
      <c r="B291" s="42">
        <v>409</v>
      </c>
      <c r="C291" s="43" t="s">
        <v>577</v>
      </c>
      <c r="D291" s="42" t="s">
        <v>1032</v>
      </c>
    </row>
    <row r="292" spans="1:4" ht="23.25" customHeight="1">
      <c r="A292" s="42" t="s">
        <v>576</v>
      </c>
      <c r="B292" s="42">
        <v>410</v>
      </c>
      <c r="C292" s="43" t="s">
        <v>577</v>
      </c>
      <c r="D292" s="42" t="s">
        <v>1033</v>
      </c>
    </row>
    <row r="293" spans="1:4" ht="23.25" customHeight="1">
      <c r="A293" s="42" t="s">
        <v>576</v>
      </c>
      <c r="B293" s="42">
        <v>411</v>
      </c>
      <c r="C293" s="43" t="s">
        <v>577</v>
      </c>
      <c r="D293" s="42" t="s">
        <v>1034</v>
      </c>
    </row>
    <row r="294" spans="1:4" ht="23.25" customHeight="1">
      <c r="A294" s="42" t="s">
        <v>576</v>
      </c>
      <c r="B294" s="42">
        <v>412</v>
      </c>
      <c r="C294" s="43" t="s">
        <v>577</v>
      </c>
      <c r="D294" s="42" t="s">
        <v>733</v>
      </c>
    </row>
    <row r="295" spans="1:4" ht="23.25" customHeight="1">
      <c r="A295" s="42" t="s">
        <v>576</v>
      </c>
      <c r="B295" s="42">
        <v>413</v>
      </c>
      <c r="C295" s="43" t="s">
        <v>577</v>
      </c>
      <c r="D295" s="42" t="s">
        <v>1035</v>
      </c>
    </row>
    <row r="296" spans="1:4" ht="23.25" customHeight="1">
      <c r="A296" s="42" t="s">
        <v>576</v>
      </c>
      <c r="B296" s="42">
        <v>414</v>
      </c>
      <c r="C296" s="43" t="s">
        <v>577</v>
      </c>
      <c r="D296" s="42" t="s">
        <v>1036</v>
      </c>
    </row>
    <row r="297" spans="1:4" ht="23.25" customHeight="1">
      <c r="A297" s="42" t="s">
        <v>576</v>
      </c>
      <c r="B297" s="42">
        <v>415</v>
      </c>
      <c r="C297" s="43" t="s">
        <v>577</v>
      </c>
      <c r="D297" s="42" t="s">
        <v>1037</v>
      </c>
    </row>
    <row r="298" spans="1:4" ht="23.25" customHeight="1">
      <c r="A298" s="42" t="s">
        <v>576</v>
      </c>
      <c r="B298" s="42">
        <v>416</v>
      </c>
      <c r="C298" s="43" t="s">
        <v>577</v>
      </c>
      <c r="D298" s="42" t="s">
        <v>1038</v>
      </c>
    </row>
    <row r="299" spans="1:4" ht="23.25" customHeight="1">
      <c r="A299" s="42" t="s">
        <v>576</v>
      </c>
      <c r="B299" s="42">
        <v>417</v>
      </c>
      <c r="C299" s="43" t="s">
        <v>577</v>
      </c>
      <c r="D299" s="42" t="s">
        <v>1039</v>
      </c>
    </row>
    <row r="300" spans="1:4" ht="23.25" customHeight="1">
      <c r="A300" s="42" t="s">
        <v>576</v>
      </c>
      <c r="B300" s="42">
        <v>418</v>
      </c>
      <c r="C300" s="43" t="s">
        <v>577</v>
      </c>
      <c r="D300" s="42" t="s">
        <v>1040</v>
      </c>
    </row>
    <row r="301" spans="1:4" ht="23.25" customHeight="1">
      <c r="A301" s="42" t="s">
        <v>576</v>
      </c>
      <c r="B301" s="42">
        <v>419</v>
      </c>
      <c r="C301" s="43" t="s">
        <v>577</v>
      </c>
      <c r="D301" s="42" t="s">
        <v>1041</v>
      </c>
    </row>
    <row r="302" spans="1:4" ht="23.25" customHeight="1">
      <c r="A302" s="42" t="s">
        <v>576</v>
      </c>
      <c r="B302" s="42">
        <v>420</v>
      </c>
      <c r="C302" s="43" t="s">
        <v>577</v>
      </c>
      <c r="D302" s="42" t="s">
        <v>967</v>
      </c>
    </row>
    <row r="303" spans="1:4" ht="23.25" customHeight="1">
      <c r="A303" s="42" t="s">
        <v>576</v>
      </c>
      <c r="B303" s="42">
        <v>421</v>
      </c>
      <c r="C303" s="43" t="s">
        <v>577</v>
      </c>
      <c r="D303" s="42" t="s">
        <v>1042</v>
      </c>
    </row>
    <row r="304" spans="1:4" ht="23.25" customHeight="1">
      <c r="A304" s="42" t="s">
        <v>576</v>
      </c>
      <c r="B304" s="42">
        <v>423</v>
      </c>
      <c r="C304" s="43" t="s">
        <v>577</v>
      </c>
      <c r="D304" s="42" t="s">
        <v>1043</v>
      </c>
    </row>
    <row r="305" spans="1:4" ht="23.25" customHeight="1">
      <c r="A305" s="42" t="s">
        <v>576</v>
      </c>
      <c r="B305" s="42">
        <v>424</v>
      </c>
      <c r="C305" s="43" t="s">
        <v>577</v>
      </c>
      <c r="D305" s="42" t="s">
        <v>1044</v>
      </c>
    </row>
    <row r="306" spans="1:4" ht="23.25" customHeight="1">
      <c r="A306" s="42" t="s">
        <v>576</v>
      </c>
      <c r="B306" s="42">
        <v>425</v>
      </c>
      <c r="C306" s="43" t="s">
        <v>577</v>
      </c>
      <c r="D306" s="42" t="s">
        <v>1045</v>
      </c>
    </row>
    <row r="307" spans="1:4" ht="23.25" customHeight="1">
      <c r="A307" s="42" t="s">
        <v>576</v>
      </c>
      <c r="B307" s="42">
        <v>426</v>
      </c>
      <c r="C307" s="43" t="s">
        <v>577</v>
      </c>
      <c r="D307" s="42" t="s">
        <v>1046</v>
      </c>
    </row>
    <row r="308" spans="1:4" ht="23.25" customHeight="1">
      <c r="A308" s="42" t="s">
        <v>576</v>
      </c>
      <c r="B308" s="42">
        <v>427</v>
      </c>
      <c r="C308" s="43" t="s">
        <v>577</v>
      </c>
      <c r="D308" s="42" t="s">
        <v>971</v>
      </c>
    </row>
    <row r="309" spans="1:4" ht="23.25" customHeight="1">
      <c r="A309" s="42" t="s">
        <v>576</v>
      </c>
      <c r="B309" s="42">
        <v>428</v>
      </c>
      <c r="C309" s="43" t="s">
        <v>577</v>
      </c>
      <c r="D309" s="42" t="s">
        <v>1047</v>
      </c>
    </row>
    <row r="310" spans="1:4" ht="23.25" customHeight="1">
      <c r="A310" s="42" t="s">
        <v>576</v>
      </c>
      <c r="B310" s="42">
        <v>429</v>
      </c>
      <c r="C310" s="43" t="s">
        <v>577</v>
      </c>
      <c r="D310" s="42" t="s">
        <v>1048</v>
      </c>
    </row>
    <row r="311" spans="1:4" ht="23.25" customHeight="1">
      <c r="A311" s="42" t="s">
        <v>576</v>
      </c>
      <c r="B311" s="42">
        <v>430</v>
      </c>
      <c r="C311" s="43" t="s">
        <v>577</v>
      </c>
      <c r="D311" s="42" t="s">
        <v>1049</v>
      </c>
    </row>
    <row r="312" spans="1:4" ht="23.25" customHeight="1">
      <c r="A312" s="42" t="s">
        <v>576</v>
      </c>
      <c r="B312" s="42">
        <v>431</v>
      </c>
      <c r="C312" s="43" t="s">
        <v>577</v>
      </c>
      <c r="D312" s="42" t="s">
        <v>1050</v>
      </c>
    </row>
    <row r="313" spans="1:4" ht="23.25" customHeight="1">
      <c r="A313" s="42" t="s">
        <v>576</v>
      </c>
      <c r="B313" s="42">
        <v>432</v>
      </c>
      <c r="C313" s="43" t="s">
        <v>577</v>
      </c>
      <c r="D313" s="42" t="s">
        <v>1051</v>
      </c>
    </row>
    <row r="314" spans="1:4" ht="23.25" customHeight="1">
      <c r="A314" s="42" t="s">
        <v>576</v>
      </c>
      <c r="B314" s="42">
        <v>433</v>
      </c>
      <c r="C314" s="43" t="s">
        <v>577</v>
      </c>
      <c r="D314" s="42" t="s">
        <v>1052</v>
      </c>
    </row>
    <row r="315" spans="1:4" ht="23.25" customHeight="1">
      <c r="A315" s="42" t="s">
        <v>576</v>
      </c>
      <c r="B315" s="42">
        <v>434</v>
      </c>
      <c r="C315" s="43" t="s">
        <v>577</v>
      </c>
      <c r="D315" s="42" t="s">
        <v>1053</v>
      </c>
    </row>
    <row r="316" spans="1:4" ht="23.25" customHeight="1">
      <c r="A316" s="42" t="s">
        <v>576</v>
      </c>
      <c r="B316" s="42">
        <v>435</v>
      </c>
      <c r="C316" s="43" t="s">
        <v>577</v>
      </c>
      <c r="D316" s="42" t="s">
        <v>1054</v>
      </c>
    </row>
    <row r="317" spans="1:4" ht="23.25" customHeight="1">
      <c r="A317" s="42" t="s">
        <v>576</v>
      </c>
      <c r="B317" s="42">
        <v>436</v>
      </c>
      <c r="C317" s="43" t="s">
        <v>577</v>
      </c>
      <c r="D317" s="42" t="s">
        <v>1055</v>
      </c>
    </row>
    <row r="318" spans="1:4" ht="23.25" customHeight="1">
      <c r="A318" s="42" t="s">
        <v>576</v>
      </c>
      <c r="B318" s="42">
        <v>437</v>
      </c>
      <c r="C318" s="43" t="s">
        <v>577</v>
      </c>
      <c r="D318" s="42" t="s">
        <v>601</v>
      </c>
    </row>
    <row r="319" spans="1:4" ht="23.25" customHeight="1">
      <c r="A319" s="42" t="s">
        <v>576</v>
      </c>
      <c r="B319" s="42">
        <v>438</v>
      </c>
      <c r="C319" s="43" t="s">
        <v>577</v>
      </c>
      <c r="D319" s="42" t="s">
        <v>589</v>
      </c>
    </row>
    <row r="320" spans="1:4" ht="23.25" customHeight="1">
      <c r="A320" s="42" t="s">
        <v>576</v>
      </c>
      <c r="B320" s="42">
        <v>439</v>
      </c>
      <c r="C320" s="43" t="s">
        <v>577</v>
      </c>
      <c r="D320" s="42" t="s">
        <v>1056</v>
      </c>
    </row>
    <row r="321" spans="1:4" ht="23.25" customHeight="1">
      <c r="A321" s="42" t="s">
        <v>576</v>
      </c>
      <c r="B321" s="42">
        <v>440</v>
      </c>
      <c r="C321" s="43" t="s">
        <v>577</v>
      </c>
      <c r="D321" s="42" t="s">
        <v>1057</v>
      </c>
    </row>
    <row r="322" spans="1:4" ht="23.25" customHeight="1">
      <c r="A322" s="42" t="s">
        <v>576</v>
      </c>
      <c r="B322" s="42">
        <v>441</v>
      </c>
      <c r="C322" s="43" t="s">
        <v>577</v>
      </c>
      <c r="D322" s="42" t="s">
        <v>1058</v>
      </c>
    </row>
    <row r="323" spans="1:4" ht="23.25" customHeight="1">
      <c r="A323" s="42" t="s">
        <v>576</v>
      </c>
      <c r="B323" s="42">
        <v>442</v>
      </c>
      <c r="C323" s="43" t="s">
        <v>577</v>
      </c>
      <c r="D323" s="42" t="s">
        <v>632</v>
      </c>
    </row>
    <row r="324" spans="1:4" ht="23.25" customHeight="1">
      <c r="A324" s="42" t="s">
        <v>576</v>
      </c>
      <c r="B324" s="42">
        <v>443</v>
      </c>
      <c r="C324" s="43" t="s">
        <v>577</v>
      </c>
      <c r="D324" s="42" t="s">
        <v>933</v>
      </c>
    </row>
    <row r="325" spans="1:4" ht="23.25" customHeight="1">
      <c r="A325" s="42" t="s">
        <v>576</v>
      </c>
      <c r="B325" s="42">
        <v>444</v>
      </c>
      <c r="C325" s="43" t="s">
        <v>577</v>
      </c>
      <c r="D325" s="42" t="s">
        <v>928</v>
      </c>
    </row>
    <row r="326" spans="1:4" ht="23.25" customHeight="1">
      <c r="A326" s="42" t="s">
        <v>576</v>
      </c>
      <c r="B326" s="42">
        <v>445</v>
      </c>
      <c r="C326" s="43" t="s">
        <v>577</v>
      </c>
      <c r="D326" s="42" t="s">
        <v>146</v>
      </c>
    </row>
    <row r="327" spans="1:4" ht="23.25" customHeight="1">
      <c r="A327" s="42" t="s">
        <v>576</v>
      </c>
      <c r="B327" s="42">
        <v>446</v>
      </c>
      <c r="C327" s="43" t="s">
        <v>577</v>
      </c>
      <c r="D327" s="42" t="s">
        <v>585</v>
      </c>
    </row>
    <row r="328" spans="1:4" ht="23.25" customHeight="1">
      <c r="A328" s="42" t="s">
        <v>576</v>
      </c>
      <c r="B328" s="42">
        <v>447</v>
      </c>
      <c r="C328" s="43" t="s">
        <v>577</v>
      </c>
      <c r="D328" s="42" t="s">
        <v>1059</v>
      </c>
    </row>
    <row r="329" spans="1:4" ht="23.25" customHeight="1">
      <c r="A329" s="42" t="s">
        <v>576</v>
      </c>
      <c r="B329" s="42">
        <v>448</v>
      </c>
      <c r="C329" s="43" t="s">
        <v>577</v>
      </c>
      <c r="D329" s="42" t="s">
        <v>607</v>
      </c>
    </row>
    <row r="330" spans="1:4" ht="23.25" customHeight="1">
      <c r="A330" s="42" t="s">
        <v>576</v>
      </c>
      <c r="B330" s="42">
        <v>449</v>
      </c>
      <c r="C330" s="43" t="s">
        <v>577</v>
      </c>
      <c r="D330" s="42" t="s">
        <v>1060</v>
      </c>
    </row>
    <row r="331" spans="1:4" ht="23.25" customHeight="1">
      <c r="A331" s="42" t="s">
        <v>576</v>
      </c>
      <c r="B331" s="42">
        <v>450</v>
      </c>
      <c r="C331" s="43" t="s">
        <v>577</v>
      </c>
      <c r="D331" s="42" t="s">
        <v>611</v>
      </c>
    </row>
    <row r="332" spans="1:4" ht="23.25" customHeight="1">
      <c r="A332" s="42" t="s">
        <v>576</v>
      </c>
      <c r="B332" s="42">
        <v>451</v>
      </c>
      <c r="C332" s="43" t="s">
        <v>577</v>
      </c>
      <c r="D332" s="42" t="s">
        <v>1061</v>
      </c>
    </row>
    <row r="333" spans="1:4" ht="23.25" customHeight="1">
      <c r="A333" s="42" t="s">
        <v>576</v>
      </c>
      <c r="B333" s="42">
        <v>452</v>
      </c>
      <c r="C333" s="43" t="s">
        <v>577</v>
      </c>
      <c r="D333" s="42" t="s">
        <v>1062</v>
      </c>
    </row>
    <row r="334" spans="1:4" ht="23.25" customHeight="1">
      <c r="A334" s="42" t="s">
        <v>576</v>
      </c>
      <c r="B334" s="42">
        <v>453</v>
      </c>
      <c r="C334" s="43" t="s">
        <v>577</v>
      </c>
      <c r="D334" s="42" t="s">
        <v>1063</v>
      </c>
    </row>
    <row r="335" spans="1:4" ht="23.25" customHeight="1">
      <c r="A335" s="42" t="s">
        <v>576</v>
      </c>
      <c r="B335" s="42">
        <v>454</v>
      </c>
      <c r="C335" s="43" t="s">
        <v>577</v>
      </c>
      <c r="D335" s="42" t="s">
        <v>1064</v>
      </c>
    </row>
    <row r="336" spans="1:4" ht="23.25" customHeight="1">
      <c r="A336" s="42" t="s">
        <v>576</v>
      </c>
      <c r="B336" s="42">
        <v>455</v>
      </c>
      <c r="C336" s="43" t="s">
        <v>577</v>
      </c>
      <c r="D336" s="42" t="s">
        <v>1065</v>
      </c>
    </row>
    <row r="337" spans="1:4" ht="23.25" customHeight="1">
      <c r="A337" s="42" t="s">
        <v>576</v>
      </c>
      <c r="B337" s="42">
        <v>457</v>
      </c>
      <c r="C337" s="43" t="s">
        <v>577</v>
      </c>
      <c r="D337" s="42" t="s">
        <v>1066</v>
      </c>
    </row>
    <row r="338" spans="1:4" ht="23.25" customHeight="1">
      <c r="A338" s="42" t="s">
        <v>576</v>
      </c>
      <c r="B338" s="42">
        <v>459</v>
      </c>
      <c r="C338" s="43" t="s">
        <v>577</v>
      </c>
      <c r="D338" s="42" t="s">
        <v>925</v>
      </c>
    </row>
    <row r="339" spans="1:4" ht="23.25" customHeight="1">
      <c r="A339" s="42" t="s">
        <v>576</v>
      </c>
      <c r="B339" s="42">
        <v>461</v>
      </c>
      <c r="C339" s="43" t="s">
        <v>577</v>
      </c>
      <c r="D339" s="42" t="s">
        <v>1067</v>
      </c>
    </row>
    <row r="340" spans="1:4" ht="23.25" customHeight="1">
      <c r="A340" s="42" t="s">
        <v>576</v>
      </c>
      <c r="B340" s="42">
        <v>462</v>
      </c>
      <c r="C340" s="43" t="s">
        <v>577</v>
      </c>
      <c r="D340" s="42" t="s">
        <v>1068</v>
      </c>
    </row>
    <row r="341" spans="1:4" ht="23.25" customHeight="1">
      <c r="A341" s="42" t="s">
        <v>576</v>
      </c>
      <c r="B341" s="42">
        <v>463</v>
      </c>
      <c r="C341" s="43" t="s">
        <v>577</v>
      </c>
      <c r="D341" s="42" t="s">
        <v>1069</v>
      </c>
    </row>
    <row r="342" spans="1:4" ht="23.25" customHeight="1">
      <c r="A342" s="42" t="s">
        <v>576</v>
      </c>
      <c r="B342" s="42">
        <v>464</v>
      </c>
      <c r="C342" s="43" t="s">
        <v>577</v>
      </c>
      <c r="D342" s="42" t="s">
        <v>364</v>
      </c>
    </row>
    <row r="343" spans="1:4" ht="23.25" customHeight="1">
      <c r="A343" s="42" t="s">
        <v>576</v>
      </c>
      <c r="B343" s="42">
        <v>465</v>
      </c>
      <c r="C343" s="43" t="s">
        <v>577</v>
      </c>
      <c r="D343" s="42" t="s">
        <v>1070</v>
      </c>
    </row>
    <row r="344" spans="1:4" ht="23.25" customHeight="1">
      <c r="A344" s="42" t="s">
        <v>576</v>
      </c>
      <c r="B344" s="42">
        <v>466</v>
      </c>
      <c r="C344" s="43" t="s">
        <v>577</v>
      </c>
      <c r="D344" s="42" t="s">
        <v>1071</v>
      </c>
    </row>
    <row r="345" spans="1:4" ht="23.25" customHeight="1">
      <c r="A345" s="42" t="s">
        <v>576</v>
      </c>
      <c r="B345" s="42">
        <v>467</v>
      </c>
      <c r="C345" s="43" t="s">
        <v>577</v>
      </c>
      <c r="D345" s="42" t="s">
        <v>1072</v>
      </c>
    </row>
    <row r="346" spans="1:4" ht="23.25" customHeight="1">
      <c r="A346" s="42" t="s">
        <v>576</v>
      </c>
      <c r="B346" s="42">
        <v>468</v>
      </c>
      <c r="C346" s="43" t="s">
        <v>577</v>
      </c>
      <c r="D346" s="42" t="s">
        <v>1073</v>
      </c>
    </row>
    <row r="347" spans="1:4" ht="23.25" customHeight="1">
      <c r="A347" s="42" t="s">
        <v>576</v>
      </c>
      <c r="B347" s="42">
        <v>469</v>
      </c>
      <c r="C347" s="43" t="s">
        <v>577</v>
      </c>
      <c r="D347" s="42" t="s">
        <v>1074</v>
      </c>
    </row>
    <row r="348" spans="1:4" ht="23.25" customHeight="1">
      <c r="A348" s="42" t="s">
        <v>576</v>
      </c>
      <c r="B348" s="42">
        <v>470</v>
      </c>
      <c r="C348" s="43" t="s">
        <v>577</v>
      </c>
      <c r="D348" s="42" t="s">
        <v>1075</v>
      </c>
    </row>
    <row r="349" spans="1:4" ht="23.25" customHeight="1">
      <c r="A349" s="42" t="s">
        <v>576</v>
      </c>
      <c r="B349" s="42">
        <v>471</v>
      </c>
      <c r="C349" s="43" t="s">
        <v>577</v>
      </c>
      <c r="D349" s="42" t="s">
        <v>1076</v>
      </c>
    </row>
    <row r="350" spans="1:4" ht="23.25" customHeight="1">
      <c r="A350" s="42" t="s">
        <v>576</v>
      </c>
      <c r="B350" s="42">
        <v>472</v>
      </c>
      <c r="C350" s="43" t="s">
        <v>577</v>
      </c>
      <c r="D350" s="42" t="s">
        <v>1077</v>
      </c>
    </row>
    <row r="351" spans="1:4" ht="23.25" customHeight="1">
      <c r="A351" s="42" t="s">
        <v>576</v>
      </c>
      <c r="B351" s="42">
        <v>473</v>
      </c>
      <c r="C351" s="43" t="s">
        <v>577</v>
      </c>
      <c r="D351" s="42" t="s">
        <v>1078</v>
      </c>
    </row>
    <row r="352" spans="1:4" ht="23.25" customHeight="1">
      <c r="A352" s="42" t="s">
        <v>576</v>
      </c>
      <c r="B352" s="42">
        <v>474</v>
      </c>
      <c r="C352" s="43" t="s">
        <v>577</v>
      </c>
      <c r="D352" s="42" t="s">
        <v>1079</v>
      </c>
    </row>
    <row r="353" spans="1:4" ht="23.25" customHeight="1">
      <c r="A353" s="42" t="s">
        <v>576</v>
      </c>
      <c r="B353" s="42">
        <v>475</v>
      </c>
      <c r="C353" s="43" t="s">
        <v>577</v>
      </c>
      <c r="D353" s="42" t="s">
        <v>1080</v>
      </c>
    </row>
    <row r="354" spans="1:4" ht="23.25" customHeight="1">
      <c r="A354" s="42" t="s">
        <v>576</v>
      </c>
      <c r="B354" s="42">
        <v>476</v>
      </c>
      <c r="C354" s="43" t="s">
        <v>577</v>
      </c>
      <c r="D354" s="42" t="s">
        <v>1081</v>
      </c>
    </row>
    <row r="355" spans="1:4" ht="23.25" customHeight="1">
      <c r="A355" s="42" t="s">
        <v>576</v>
      </c>
      <c r="B355" s="42">
        <v>478</v>
      </c>
      <c r="C355" s="43" t="s">
        <v>577</v>
      </c>
      <c r="D355" s="42" t="s">
        <v>1082</v>
      </c>
    </row>
    <row r="356" spans="1:4" ht="23.25" customHeight="1">
      <c r="A356" s="42" t="s">
        <v>576</v>
      </c>
      <c r="B356" s="42">
        <v>484</v>
      </c>
      <c r="C356" s="43" t="s">
        <v>577</v>
      </c>
      <c r="D356" s="42" t="s">
        <v>1083</v>
      </c>
    </row>
    <row r="357" spans="1:4" ht="23.25" customHeight="1">
      <c r="A357" s="42" t="s">
        <v>576</v>
      </c>
      <c r="B357" s="42">
        <v>485</v>
      </c>
      <c r="C357" s="43" t="s">
        <v>577</v>
      </c>
      <c r="D357" s="42" t="s">
        <v>1084</v>
      </c>
    </row>
    <row r="358" spans="1:4" ht="23.25" customHeight="1">
      <c r="A358" s="42" t="s">
        <v>576</v>
      </c>
      <c r="B358" s="42">
        <v>488</v>
      </c>
      <c r="C358" s="43" t="s">
        <v>577</v>
      </c>
      <c r="D358" s="42" t="s">
        <v>1085</v>
      </c>
    </row>
    <row r="359" spans="1:4" ht="23.25" customHeight="1">
      <c r="A359" s="42" t="s">
        <v>576</v>
      </c>
      <c r="B359" s="42">
        <v>489</v>
      </c>
      <c r="C359" s="43" t="s">
        <v>577</v>
      </c>
      <c r="D359" s="42" t="s">
        <v>1086</v>
      </c>
    </row>
    <row r="360" spans="1:4" ht="23.25" customHeight="1">
      <c r="A360" s="42" t="s">
        <v>576</v>
      </c>
      <c r="B360" s="42">
        <v>490</v>
      </c>
      <c r="C360" s="43" t="s">
        <v>577</v>
      </c>
      <c r="D360" s="42" t="s">
        <v>1087</v>
      </c>
    </row>
    <row r="361" spans="1:4" ht="23.25" customHeight="1">
      <c r="A361" s="42" t="s">
        <v>576</v>
      </c>
      <c r="B361" s="42">
        <v>491</v>
      </c>
      <c r="C361" s="43" t="s">
        <v>577</v>
      </c>
      <c r="D361" s="42" t="s">
        <v>1088</v>
      </c>
    </row>
    <row r="362" spans="1:4" ht="23.25" customHeight="1">
      <c r="A362" s="42" t="s">
        <v>576</v>
      </c>
      <c r="B362" s="42">
        <v>492</v>
      </c>
      <c r="C362" s="43" t="s">
        <v>577</v>
      </c>
      <c r="D362" s="42" t="s">
        <v>1089</v>
      </c>
    </row>
    <row r="363" spans="1:4" ht="23.25" customHeight="1">
      <c r="A363" s="42" t="s">
        <v>576</v>
      </c>
      <c r="B363" s="42">
        <v>493</v>
      </c>
      <c r="C363" s="43" t="s">
        <v>577</v>
      </c>
      <c r="D363" s="42" t="s">
        <v>1090</v>
      </c>
    </row>
    <row r="364" spans="1:4" ht="23.25" customHeight="1">
      <c r="A364" s="42" t="s">
        <v>576</v>
      </c>
      <c r="B364" s="42">
        <v>496</v>
      </c>
      <c r="C364" s="43" t="s">
        <v>577</v>
      </c>
      <c r="D364" s="42" t="s">
        <v>1091</v>
      </c>
    </row>
    <row r="365" spans="1:4" ht="23.25" customHeight="1">
      <c r="A365" s="42" t="s">
        <v>576</v>
      </c>
      <c r="B365" s="42">
        <v>501</v>
      </c>
      <c r="C365" s="43" t="s">
        <v>577</v>
      </c>
      <c r="D365" s="42" t="s">
        <v>1092</v>
      </c>
    </row>
    <row r="366" spans="1:4" ht="23.25" customHeight="1">
      <c r="A366" s="42" t="s">
        <v>576</v>
      </c>
      <c r="B366" s="42">
        <v>502</v>
      </c>
      <c r="C366" s="43" t="s">
        <v>577</v>
      </c>
      <c r="D366" s="42" t="s">
        <v>1093</v>
      </c>
    </row>
    <row r="367" spans="1:4" ht="23.25" customHeight="1">
      <c r="A367" s="42" t="s">
        <v>576</v>
      </c>
      <c r="B367" s="42">
        <v>503</v>
      </c>
      <c r="C367" s="43" t="s">
        <v>577</v>
      </c>
      <c r="D367" s="42" t="s">
        <v>1094</v>
      </c>
    </row>
    <row r="368" spans="1:4" ht="23.25" customHeight="1">
      <c r="A368" s="42" t="s">
        <v>576</v>
      </c>
      <c r="B368" s="42">
        <v>504</v>
      </c>
      <c r="C368" s="43" t="s">
        <v>577</v>
      </c>
      <c r="D368" s="42" t="s">
        <v>1095</v>
      </c>
    </row>
    <row r="369" spans="1:4" ht="23.25" customHeight="1">
      <c r="A369" s="42" t="s">
        <v>576</v>
      </c>
      <c r="B369" s="42">
        <v>505</v>
      </c>
      <c r="C369" s="43" t="s">
        <v>577</v>
      </c>
      <c r="D369" s="42" t="s">
        <v>1096</v>
      </c>
    </row>
    <row r="370" spans="1:4" ht="23.25" customHeight="1">
      <c r="A370" s="42" t="s">
        <v>576</v>
      </c>
      <c r="B370" s="42">
        <v>506</v>
      </c>
      <c r="C370" s="43" t="s">
        <v>577</v>
      </c>
      <c r="D370" s="42" t="s">
        <v>1097</v>
      </c>
    </row>
    <row r="371" spans="1:4" ht="23.25" customHeight="1">
      <c r="A371" s="42" t="s">
        <v>576</v>
      </c>
      <c r="B371" s="42">
        <v>507</v>
      </c>
      <c r="C371" s="43" t="s">
        <v>577</v>
      </c>
      <c r="D371" s="42" t="s">
        <v>1098</v>
      </c>
    </row>
    <row r="372" spans="1:4" ht="23.25" customHeight="1">
      <c r="A372" s="42" t="s">
        <v>576</v>
      </c>
      <c r="B372" s="42">
        <v>508</v>
      </c>
      <c r="C372" s="43" t="s">
        <v>577</v>
      </c>
      <c r="D372" s="42" t="s">
        <v>1099</v>
      </c>
    </row>
    <row r="373" spans="1:4" ht="23.25" customHeight="1">
      <c r="A373" s="42" t="s">
        <v>576</v>
      </c>
      <c r="B373" s="42">
        <v>509</v>
      </c>
      <c r="C373" s="43" t="s">
        <v>577</v>
      </c>
      <c r="D373" s="42" t="s">
        <v>1100</v>
      </c>
    </row>
    <row r="374" spans="1:4" ht="23.25" customHeight="1">
      <c r="A374" s="42" t="s">
        <v>576</v>
      </c>
      <c r="B374" s="42">
        <v>510</v>
      </c>
      <c r="C374" s="43" t="s">
        <v>577</v>
      </c>
      <c r="D374" s="42" t="s">
        <v>1101</v>
      </c>
    </row>
    <row r="375" spans="1:4" ht="23.25" customHeight="1">
      <c r="A375" s="42" t="s">
        <v>576</v>
      </c>
      <c r="B375" s="42">
        <v>511</v>
      </c>
      <c r="C375" s="43" t="s">
        <v>577</v>
      </c>
      <c r="D375" s="42" t="s">
        <v>1102</v>
      </c>
    </row>
    <row r="376" spans="1:4" ht="23.25" customHeight="1">
      <c r="A376" s="42" t="s">
        <v>576</v>
      </c>
      <c r="B376" s="42">
        <v>512</v>
      </c>
      <c r="C376" s="43" t="s">
        <v>577</v>
      </c>
      <c r="D376" s="42" t="s">
        <v>1103</v>
      </c>
    </row>
    <row r="377" spans="1:4" ht="23.25" customHeight="1">
      <c r="A377" s="42" t="s">
        <v>576</v>
      </c>
      <c r="B377" s="42">
        <v>513</v>
      </c>
      <c r="C377" s="43" t="s">
        <v>577</v>
      </c>
      <c r="D377" s="42" t="s">
        <v>1104</v>
      </c>
    </row>
    <row r="378" spans="1:4" ht="23.25" customHeight="1">
      <c r="A378" s="42" t="s">
        <v>576</v>
      </c>
      <c r="B378" s="42">
        <v>514</v>
      </c>
      <c r="C378" s="43" t="s">
        <v>577</v>
      </c>
      <c r="D378" s="42" t="s">
        <v>1105</v>
      </c>
    </row>
    <row r="379" spans="1:4" ht="23.25" customHeight="1">
      <c r="A379" s="42" t="s">
        <v>576</v>
      </c>
      <c r="B379" s="42">
        <v>515</v>
      </c>
      <c r="C379" s="43" t="s">
        <v>577</v>
      </c>
      <c r="D379" s="42" t="s">
        <v>1106</v>
      </c>
    </row>
    <row r="380" spans="1:4" ht="23.25" customHeight="1">
      <c r="A380" s="42" t="s">
        <v>576</v>
      </c>
      <c r="B380" s="42">
        <v>516</v>
      </c>
      <c r="C380" s="43" t="s">
        <v>577</v>
      </c>
      <c r="D380" s="42" t="s">
        <v>1107</v>
      </c>
    </row>
    <row r="381" spans="1:4" ht="23.25" customHeight="1">
      <c r="A381" s="42" t="s">
        <v>576</v>
      </c>
      <c r="B381" s="42">
        <v>517</v>
      </c>
      <c r="C381" s="43" t="s">
        <v>577</v>
      </c>
      <c r="D381" s="42" t="s">
        <v>1108</v>
      </c>
    </row>
    <row r="382" spans="1:4" ht="23.25" customHeight="1">
      <c r="A382" s="42" t="s">
        <v>576</v>
      </c>
      <c r="B382" s="42">
        <v>518</v>
      </c>
      <c r="C382" s="43" t="s">
        <v>577</v>
      </c>
      <c r="D382" s="42" t="s">
        <v>1109</v>
      </c>
    </row>
    <row r="383" spans="1:4" ht="23.25" customHeight="1">
      <c r="A383" s="42" t="s">
        <v>576</v>
      </c>
      <c r="B383" s="42">
        <v>519</v>
      </c>
      <c r="C383" s="43" t="s">
        <v>577</v>
      </c>
      <c r="D383" s="42" t="s">
        <v>1110</v>
      </c>
    </row>
    <row r="384" spans="1:4" ht="23.25" customHeight="1">
      <c r="A384" s="42" t="s">
        <v>576</v>
      </c>
      <c r="B384" s="42">
        <v>520</v>
      </c>
      <c r="C384" s="43" t="s">
        <v>577</v>
      </c>
      <c r="D384" s="42" t="s">
        <v>1111</v>
      </c>
    </row>
    <row r="385" spans="1:4" ht="23.25" customHeight="1">
      <c r="A385" s="42" t="s">
        <v>576</v>
      </c>
      <c r="B385" s="42">
        <v>521</v>
      </c>
      <c r="C385" s="43" t="s">
        <v>577</v>
      </c>
      <c r="D385" s="42" t="s">
        <v>1112</v>
      </c>
    </row>
    <row r="386" spans="1:4" ht="23.25" customHeight="1">
      <c r="A386" s="42" t="s">
        <v>576</v>
      </c>
      <c r="B386" s="42">
        <v>522</v>
      </c>
      <c r="C386" s="43" t="s">
        <v>577</v>
      </c>
      <c r="D386" s="42" t="s">
        <v>1113</v>
      </c>
    </row>
    <row r="387" spans="1:4" ht="23.25" customHeight="1">
      <c r="A387" s="42" t="s">
        <v>576</v>
      </c>
      <c r="B387" s="42">
        <v>523</v>
      </c>
      <c r="C387" s="43" t="s">
        <v>577</v>
      </c>
      <c r="D387" s="42" t="s">
        <v>1114</v>
      </c>
    </row>
    <row r="388" spans="1:4" ht="23.25" customHeight="1">
      <c r="A388" s="42" t="s">
        <v>576</v>
      </c>
      <c r="B388" s="42">
        <v>524</v>
      </c>
      <c r="C388" s="43" t="s">
        <v>577</v>
      </c>
      <c r="D388" s="42" t="s">
        <v>1115</v>
      </c>
    </row>
    <row r="389" spans="1:4" ht="23.25" customHeight="1">
      <c r="A389" s="42" t="s">
        <v>576</v>
      </c>
      <c r="B389" s="42">
        <v>525</v>
      </c>
      <c r="C389" s="43" t="s">
        <v>577</v>
      </c>
      <c r="D389" s="42" t="s">
        <v>1116</v>
      </c>
    </row>
    <row r="390" spans="1:4" ht="23.25" customHeight="1">
      <c r="A390" s="42" t="s">
        <v>576</v>
      </c>
      <c r="B390" s="42">
        <v>526</v>
      </c>
      <c r="C390" s="43" t="s">
        <v>577</v>
      </c>
      <c r="D390" s="42" t="s">
        <v>1117</v>
      </c>
    </row>
    <row r="391" spans="1:4" ht="23.25" customHeight="1">
      <c r="A391" s="42" t="s">
        <v>576</v>
      </c>
      <c r="B391" s="42">
        <v>528</v>
      </c>
      <c r="C391" s="43" t="s">
        <v>577</v>
      </c>
      <c r="D391" s="42" t="s">
        <v>1118</v>
      </c>
    </row>
    <row r="392" spans="1:4" ht="23.25" customHeight="1">
      <c r="A392" s="42" t="s">
        <v>576</v>
      </c>
      <c r="B392" s="42">
        <v>529</v>
      </c>
      <c r="C392" s="43" t="s">
        <v>577</v>
      </c>
      <c r="D392" s="42" t="s">
        <v>1119</v>
      </c>
    </row>
    <row r="393" spans="1:4" ht="23.25" customHeight="1">
      <c r="A393" s="42" t="s">
        <v>576</v>
      </c>
      <c r="B393" s="42">
        <v>530</v>
      </c>
      <c r="C393" s="43" t="s">
        <v>577</v>
      </c>
      <c r="D393" s="42" t="s">
        <v>1120</v>
      </c>
    </row>
    <row r="394" spans="1:4" ht="23.25" customHeight="1">
      <c r="A394" s="42" t="s">
        <v>576</v>
      </c>
      <c r="B394" s="42">
        <v>531</v>
      </c>
      <c r="C394" s="43" t="s">
        <v>577</v>
      </c>
      <c r="D394" s="42" t="s">
        <v>1121</v>
      </c>
    </row>
    <row r="395" spans="1:4" ht="23.25" customHeight="1">
      <c r="A395" s="42" t="s">
        <v>576</v>
      </c>
      <c r="B395" s="42">
        <v>532</v>
      </c>
      <c r="C395" s="43" t="s">
        <v>577</v>
      </c>
      <c r="D395" s="42" t="s">
        <v>1122</v>
      </c>
    </row>
    <row r="396" spans="1:4" ht="23.25" customHeight="1">
      <c r="A396" s="42" t="s">
        <v>576</v>
      </c>
      <c r="B396" s="42">
        <v>534</v>
      </c>
      <c r="C396" s="43" t="s">
        <v>577</v>
      </c>
      <c r="D396" s="42" t="s">
        <v>1123</v>
      </c>
    </row>
    <row r="397" spans="1:4" ht="23.25" customHeight="1">
      <c r="A397" s="42" t="s">
        <v>576</v>
      </c>
      <c r="B397" s="42">
        <v>535</v>
      </c>
      <c r="C397" s="43" t="s">
        <v>577</v>
      </c>
      <c r="D397" s="42" t="s">
        <v>1124</v>
      </c>
    </row>
    <row r="398" spans="1:4" ht="23.25" customHeight="1">
      <c r="A398" s="42" t="s">
        <v>576</v>
      </c>
      <c r="B398" s="42">
        <v>536</v>
      </c>
      <c r="C398" s="43" t="s">
        <v>577</v>
      </c>
      <c r="D398" s="42" t="s">
        <v>1125</v>
      </c>
    </row>
    <row r="399" spans="1:4" ht="23.25" customHeight="1">
      <c r="A399" s="42" t="s">
        <v>576</v>
      </c>
      <c r="B399" s="42">
        <v>537</v>
      </c>
      <c r="C399" s="43" t="s">
        <v>577</v>
      </c>
      <c r="D399" s="42" t="s">
        <v>1126</v>
      </c>
    </row>
    <row r="400" spans="1:4" ht="23.25" customHeight="1">
      <c r="A400" s="42" t="s">
        <v>576</v>
      </c>
      <c r="B400" s="42">
        <v>538</v>
      </c>
      <c r="C400" s="43" t="s">
        <v>577</v>
      </c>
      <c r="D400" s="42" t="s">
        <v>1127</v>
      </c>
    </row>
    <row r="401" spans="1:4" ht="23.25" customHeight="1">
      <c r="A401" s="42" t="s">
        <v>576</v>
      </c>
      <c r="B401" s="42">
        <v>539</v>
      </c>
      <c r="C401" s="43" t="s">
        <v>577</v>
      </c>
      <c r="D401" s="42" t="s">
        <v>1128</v>
      </c>
    </row>
    <row r="402" spans="1:4" ht="23.25" customHeight="1">
      <c r="A402" s="42" t="s">
        <v>576</v>
      </c>
      <c r="B402" s="42">
        <v>541</v>
      </c>
      <c r="C402" s="43" t="s">
        <v>577</v>
      </c>
      <c r="D402" s="42" t="s">
        <v>1129</v>
      </c>
    </row>
    <row r="403" spans="1:4" ht="23.25" customHeight="1">
      <c r="A403" s="42" t="s">
        <v>576</v>
      </c>
      <c r="B403" s="42">
        <v>542</v>
      </c>
      <c r="C403" s="43" t="s">
        <v>577</v>
      </c>
      <c r="D403" s="42" t="s">
        <v>1130</v>
      </c>
    </row>
    <row r="404" spans="1:4" ht="23.25" customHeight="1">
      <c r="A404" s="42" t="s">
        <v>576</v>
      </c>
      <c r="B404" s="42">
        <v>543</v>
      </c>
      <c r="C404" s="43" t="s">
        <v>577</v>
      </c>
      <c r="D404" s="42" t="s">
        <v>1131</v>
      </c>
    </row>
    <row r="405" spans="1:4" ht="23.25" customHeight="1">
      <c r="A405" s="42" t="s">
        <v>576</v>
      </c>
      <c r="B405" s="42">
        <v>544</v>
      </c>
      <c r="C405" s="43" t="s">
        <v>577</v>
      </c>
      <c r="D405" s="42" t="s">
        <v>1132</v>
      </c>
    </row>
    <row r="406" spans="1:4" ht="23.25" customHeight="1">
      <c r="A406" s="42" t="s">
        <v>576</v>
      </c>
      <c r="B406" s="42">
        <v>545</v>
      </c>
      <c r="C406" s="43" t="s">
        <v>577</v>
      </c>
      <c r="D406" s="42" t="s">
        <v>1133</v>
      </c>
    </row>
    <row r="407" spans="1:4" ht="23.25" customHeight="1">
      <c r="A407" s="42" t="s">
        <v>576</v>
      </c>
      <c r="B407" s="42">
        <v>546</v>
      </c>
      <c r="C407" s="43" t="s">
        <v>577</v>
      </c>
      <c r="D407" s="42" t="s">
        <v>1134</v>
      </c>
    </row>
    <row r="408" spans="1:4" ht="23.25" customHeight="1">
      <c r="A408" s="42" t="s">
        <v>576</v>
      </c>
      <c r="B408" s="42">
        <v>547</v>
      </c>
      <c r="C408" s="43" t="s">
        <v>577</v>
      </c>
      <c r="D408" s="42" t="s">
        <v>1135</v>
      </c>
    </row>
    <row r="409" spans="1:4" ht="23.25" customHeight="1">
      <c r="A409" s="42" t="s">
        <v>576</v>
      </c>
      <c r="B409" s="42">
        <v>548</v>
      </c>
      <c r="C409" s="43" t="s">
        <v>577</v>
      </c>
      <c r="D409" s="42" t="s">
        <v>1136</v>
      </c>
    </row>
    <row r="410" spans="1:4" ht="23.25" customHeight="1">
      <c r="A410" s="42" t="s">
        <v>576</v>
      </c>
      <c r="B410" s="42">
        <v>549</v>
      </c>
      <c r="C410" s="43" t="s">
        <v>577</v>
      </c>
      <c r="D410" s="42" t="s">
        <v>1137</v>
      </c>
    </row>
    <row r="411" spans="1:4" ht="23.25" customHeight="1">
      <c r="A411" s="42" t="s">
        <v>576</v>
      </c>
      <c r="B411" s="42">
        <v>550</v>
      </c>
      <c r="C411" s="43" t="s">
        <v>577</v>
      </c>
      <c r="D411" s="42" t="s">
        <v>1138</v>
      </c>
    </row>
    <row r="412" spans="1:4" ht="23.25" customHeight="1">
      <c r="A412" s="42" t="s">
        <v>576</v>
      </c>
      <c r="B412" s="42">
        <v>551</v>
      </c>
      <c r="C412" s="43" t="s">
        <v>577</v>
      </c>
      <c r="D412" s="42" t="s">
        <v>1139</v>
      </c>
    </row>
    <row r="413" spans="1:4" ht="23.25" customHeight="1">
      <c r="A413" s="42" t="s">
        <v>576</v>
      </c>
      <c r="B413" s="42">
        <v>552</v>
      </c>
      <c r="C413" s="43" t="s">
        <v>577</v>
      </c>
      <c r="D413" s="42" t="s">
        <v>1140</v>
      </c>
    </row>
    <row r="414" spans="1:4" ht="23.25" customHeight="1">
      <c r="A414" s="42" t="s">
        <v>576</v>
      </c>
      <c r="B414" s="42">
        <v>553</v>
      </c>
      <c r="C414" s="43" t="s">
        <v>577</v>
      </c>
      <c r="D414" s="42" t="s">
        <v>1141</v>
      </c>
    </row>
    <row r="415" spans="1:4" ht="23.25" customHeight="1">
      <c r="A415" s="42" t="s">
        <v>576</v>
      </c>
      <c r="B415" s="42">
        <v>554</v>
      </c>
      <c r="C415" s="43" t="s">
        <v>577</v>
      </c>
      <c r="D415" s="42" t="s">
        <v>1142</v>
      </c>
    </row>
    <row r="416" spans="1:4" ht="23.25" customHeight="1">
      <c r="A416" s="42" t="s">
        <v>576</v>
      </c>
      <c r="B416" s="42">
        <v>555</v>
      </c>
      <c r="C416" s="43" t="s">
        <v>577</v>
      </c>
      <c r="D416" s="42" t="s">
        <v>1143</v>
      </c>
    </row>
    <row r="417" spans="1:4" ht="23.25" customHeight="1">
      <c r="A417" s="42" t="s">
        <v>576</v>
      </c>
      <c r="B417" s="42">
        <v>556</v>
      </c>
      <c r="C417" s="43" t="s">
        <v>577</v>
      </c>
      <c r="D417" s="42" t="s">
        <v>1144</v>
      </c>
    </row>
    <row r="418" spans="1:4" ht="23.25" customHeight="1">
      <c r="A418" s="42" t="s">
        <v>576</v>
      </c>
      <c r="B418" s="42">
        <v>557</v>
      </c>
      <c r="C418" s="43" t="s">
        <v>577</v>
      </c>
      <c r="D418" s="42" t="s">
        <v>1145</v>
      </c>
    </row>
    <row r="419" spans="1:4" ht="23.25" customHeight="1">
      <c r="A419" s="42" t="s">
        <v>576</v>
      </c>
      <c r="B419" s="42">
        <v>558</v>
      </c>
      <c r="C419" s="43" t="s">
        <v>577</v>
      </c>
      <c r="D419" s="42" t="s">
        <v>1146</v>
      </c>
    </row>
    <row r="420" spans="1:4" ht="23.25" customHeight="1">
      <c r="A420" s="42" t="s">
        <v>576</v>
      </c>
      <c r="B420" s="42">
        <v>559</v>
      </c>
      <c r="C420" s="43" t="s">
        <v>577</v>
      </c>
      <c r="D420" s="42" t="s">
        <v>593</v>
      </c>
    </row>
    <row r="421" spans="1:4" ht="23.25" customHeight="1">
      <c r="A421" s="42" t="s">
        <v>576</v>
      </c>
      <c r="B421" s="42">
        <v>560</v>
      </c>
      <c r="C421" s="43" t="s">
        <v>577</v>
      </c>
      <c r="D421" s="42" t="s">
        <v>1147</v>
      </c>
    </row>
    <row r="422" spans="1:4" ht="23.25" customHeight="1">
      <c r="A422" s="42" t="s">
        <v>576</v>
      </c>
      <c r="B422" s="42">
        <v>561</v>
      </c>
      <c r="C422" s="43" t="s">
        <v>577</v>
      </c>
      <c r="D422" s="42" t="s">
        <v>1148</v>
      </c>
    </row>
    <row r="423" spans="1:4" ht="23.25" customHeight="1">
      <c r="A423" s="42" t="s">
        <v>576</v>
      </c>
      <c r="B423" s="42">
        <v>562</v>
      </c>
      <c r="C423" s="43" t="s">
        <v>577</v>
      </c>
      <c r="D423" s="42" t="s">
        <v>1149</v>
      </c>
    </row>
    <row r="424" spans="1:4" ht="23.25" customHeight="1">
      <c r="A424" s="42" t="s">
        <v>576</v>
      </c>
      <c r="B424" s="42">
        <v>563</v>
      </c>
      <c r="C424" s="43" t="s">
        <v>577</v>
      </c>
      <c r="D424" s="42" t="s">
        <v>1150</v>
      </c>
    </row>
    <row r="425" spans="1:4" ht="23.25" customHeight="1">
      <c r="A425" s="42" t="s">
        <v>576</v>
      </c>
      <c r="B425" s="42">
        <v>564</v>
      </c>
      <c r="C425" s="43" t="s">
        <v>577</v>
      </c>
      <c r="D425" s="42" t="s">
        <v>1151</v>
      </c>
    </row>
    <row r="426" spans="1:4" ht="23.25" customHeight="1">
      <c r="A426" s="42" t="s">
        <v>576</v>
      </c>
      <c r="B426" s="42">
        <v>565</v>
      </c>
      <c r="C426" s="43" t="s">
        <v>577</v>
      </c>
      <c r="D426" s="42" t="s">
        <v>1152</v>
      </c>
    </row>
    <row r="427" spans="1:4" ht="23.25" customHeight="1">
      <c r="A427" s="42" t="s">
        <v>576</v>
      </c>
      <c r="B427" s="42">
        <v>568</v>
      </c>
      <c r="C427" s="43" t="s">
        <v>577</v>
      </c>
      <c r="D427" s="42" t="s">
        <v>1153</v>
      </c>
    </row>
    <row r="428" spans="1:4" ht="23.25" customHeight="1">
      <c r="A428" s="42" t="s">
        <v>576</v>
      </c>
      <c r="B428" s="42">
        <v>569</v>
      </c>
      <c r="C428" s="43" t="s">
        <v>577</v>
      </c>
      <c r="D428" s="42" t="s">
        <v>1154</v>
      </c>
    </row>
    <row r="429" spans="1:4" ht="23.25" customHeight="1">
      <c r="A429" s="42" t="s">
        <v>576</v>
      </c>
      <c r="B429" s="42">
        <v>570</v>
      </c>
      <c r="C429" s="43" t="s">
        <v>577</v>
      </c>
      <c r="D429" s="42" t="s">
        <v>1155</v>
      </c>
    </row>
    <row r="430" spans="1:4" ht="23.25" customHeight="1">
      <c r="A430" s="42" t="s">
        <v>576</v>
      </c>
      <c r="B430" s="42">
        <v>571</v>
      </c>
      <c r="C430" s="43" t="s">
        <v>577</v>
      </c>
      <c r="D430" s="42" t="s">
        <v>1156</v>
      </c>
    </row>
    <row r="431" spans="1:4" ht="23.25" customHeight="1">
      <c r="A431" s="42" t="s">
        <v>576</v>
      </c>
      <c r="B431" s="42">
        <v>572</v>
      </c>
      <c r="C431" s="43" t="s">
        <v>577</v>
      </c>
      <c r="D431" s="42" t="s">
        <v>1157</v>
      </c>
    </row>
    <row r="432" spans="1:4" ht="23.25" customHeight="1">
      <c r="A432" s="42" t="s">
        <v>576</v>
      </c>
      <c r="B432" s="42">
        <v>573</v>
      </c>
      <c r="C432" s="43" t="s">
        <v>577</v>
      </c>
      <c r="D432" s="42" t="s">
        <v>1158</v>
      </c>
    </row>
    <row r="433" spans="1:4" ht="23.25" customHeight="1">
      <c r="A433" s="42" t="s">
        <v>576</v>
      </c>
      <c r="B433" s="42">
        <v>574</v>
      </c>
      <c r="C433" s="43" t="s">
        <v>577</v>
      </c>
      <c r="D433" s="42" t="s">
        <v>1159</v>
      </c>
    </row>
    <row r="434" spans="1:4" ht="23.25" customHeight="1">
      <c r="A434" s="42" t="s">
        <v>576</v>
      </c>
      <c r="B434" s="42">
        <v>575</v>
      </c>
      <c r="C434" s="43" t="s">
        <v>577</v>
      </c>
      <c r="D434" s="42" t="s">
        <v>1160</v>
      </c>
    </row>
    <row r="435" spans="1:4" ht="23.25" customHeight="1">
      <c r="A435" s="42" t="s">
        <v>576</v>
      </c>
      <c r="B435" s="42">
        <v>576</v>
      </c>
      <c r="C435" s="43" t="s">
        <v>577</v>
      </c>
      <c r="D435" s="42" t="s">
        <v>1161</v>
      </c>
    </row>
    <row r="436" spans="1:4" ht="23.25" customHeight="1">
      <c r="A436" s="42" t="s">
        <v>576</v>
      </c>
      <c r="B436" s="42">
        <v>577</v>
      </c>
      <c r="C436" s="43" t="s">
        <v>577</v>
      </c>
      <c r="D436" s="42" t="s">
        <v>1162</v>
      </c>
    </row>
    <row r="437" spans="1:4" ht="23.25" customHeight="1">
      <c r="A437" s="42" t="s">
        <v>576</v>
      </c>
      <c r="B437" s="42">
        <v>578</v>
      </c>
      <c r="C437" s="43" t="s">
        <v>577</v>
      </c>
      <c r="D437" s="42" t="s">
        <v>1163</v>
      </c>
    </row>
    <row r="438" spans="1:4" ht="23.25" customHeight="1">
      <c r="A438" s="42" t="s">
        <v>576</v>
      </c>
      <c r="B438" s="42">
        <v>579</v>
      </c>
      <c r="C438" s="43" t="s">
        <v>577</v>
      </c>
      <c r="D438" s="42" t="s">
        <v>956</v>
      </c>
    </row>
    <row r="439" spans="1:4" ht="23.25" customHeight="1">
      <c r="A439" s="42" t="s">
        <v>576</v>
      </c>
      <c r="B439" s="42">
        <v>580</v>
      </c>
      <c r="C439" s="43" t="s">
        <v>577</v>
      </c>
      <c r="D439" s="42" t="s">
        <v>1164</v>
      </c>
    </row>
    <row r="440" spans="1:4" ht="23.25" customHeight="1">
      <c r="A440" s="42" t="s">
        <v>576</v>
      </c>
      <c r="B440" s="42">
        <v>581</v>
      </c>
      <c r="C440" s="43" t="s">
        <v>577</v>
      </c>
      <c r="D440" s="42" t="s">
        <v>1165</v>
      </c>
    </row>
    <row r="441" spans="1:4" ht="23.25" customHeight="1">
      <c r="A441" s="42" t="s">
        <v>576</v>
      </c>
      <c r="B441" s="42">
        <v>582</v>
      </c>
      <c r="C441" s="43" t="s">
        <v>577</v>
      </c>
      <c r="D441" s="42" t="s">
        <v>1166</v>
      </c>
    </row>
    <row r="442" spans="1:4" ht="23.25" customHeight="1">
      <c r="A442" s="42" t="s">
        <v>576</v>
      </c>
      <c r="B442" s="42">
        <v>583</v>
      </c>
      <c r="C442" s="43" t="s">
        <v>577</v>
      </c>
      <c r="D442" s="42" t="s">
        <v>1167</v>
      </c>
    </row>
    <row r="443" spans="1:4" ht="23.25" customHeight="1">
      <c r="A443" s="42" t="s">
        <v>576</v>
      </c>
      <c r="B443" s="42">
        <v>584</v>
      </c>
      <c r="C443" s="43" t="s">
        <v>577</v>
      </c>
      <c r="D443" s="42" t="s">
        <v>1168</v>
      </c>
    </row>
    <row r="444" spans="1:4" ht="23.25" customHeight="1">
      <c r="A444" s="42" t="s">
        <v>576</v>
      </c>
      <c r="B444" s="42">
        <v>585</v>
      </c>
      <c r="C444" s="43" t="s">
        <v>577</v>
      </c>
      <c r="D444" s="42" t="s">
        <v>1169</v>
      </c>
    </row>
    <row r="445" spans="1:4" ht="23.25" customHeight="1">
      <c r="A445" s="42" t="s">
        <v>576</v>
      </c>
      <c r="B445" s="42">
        <v>586</v>
      </c>
      <c r="C445" s="43" t="s">
        <v>577</v>
      </c>
      <c r="D445" s="42" t="s">
        <v>1170</v>
      </c>
    </row>
    <row r="446" spans="1:4" ht="23.25" customHeight="1">
      <c r="A446" s="42" t="s">
        <v>576</v>
      </c>
      <c r="B446" s="42">
        <v>587</v>
      </c>
      <c r="C446" s="43" t="s">
        <v>577</v>
      </c>
      <c r="D446" s="42" t="s">
        <v>1171</v>
      </c>
    </row>
    <row r="447" spans="1:4" ht="23.25" customHeight="1">
      <c r="A447" s="42" t="s">
        <v>576</v>
      </c>
      <c r="B447" s="42">
        <v>588</v>
      </c>
      <c r="C447" s="43" t="s">
        <v>577</v>
      </c>
      <c r="D447" s="42" t="s">
        <v>105</v>
      </c>
    </row>
    <row r="448" spans="1:4" ht="23.25" customHeight="1">
      <c r="A448" s="42" t="s">
        <v>576</v>
      </c>
      <c r="B448" s="42">
        <v>589</v>
      </c>
      <c r="C448" s="43" t="s">
        <v>577</v>
      </c>
      <c r="D448" s="42" t="s">
        <v>671</v>
      </c>
    </row>
    <row r="449" spans="1:4" ht="23.25" customHeight="1">
      <c r="A449" s="42" t="s">
        <v>576</v>
      </c>
      <c r="B449" s="42">
        <v>590</v>
      </c>
      <c r="C449" s="43" t="s">
        <v>577</v>
      </c>
      <c r="D449" s="42" t="s">
        <v>1172</v>
      </c>
    </row>
    <row r="450" spans="1:4" ht="23.25" customHeight="1">
      <c r="A450" s="42" t="s">
        <v>576</v>
      </c>
      <c r="B450" s="42">
        <v>591</v>
      </c>
      <c r="C450" s="43" t="s">
        <v>577</v>
      </c>
      <c r="D450" s="42" t="s">
        <v>1173</v>
      </c>
    </row>
    <row r="451" spans="1:4" ht="23.25" customHeight="1">
      <c r="A451" s="42" t="s">
        <v>576</v>
      </c>
      <c r="B451" s="42">
        <v>592</v>
      </c>
      <c r="C451" s="43" t="s">
        <v>577</v>
      </c>
      <c r="D451" s="42" t="s">
        <v>1174</v>
      </c>
    </row>
    <row r="452" spans="1:4" ht="23.25" customHeight="1">
      <c r="A452" s="42" t="s">
        <v>576</v>
      </c>
      <c r="B452" s="42">
        <v>593</v>
      </c>
      <c r="C452" s="43" t="s">
        <v>577</v>
      </c>
      <c r="D452" s="42" t="s">
        <v>1175</v>
      </c>
    </row>
    <row r="453" spans="1:4" ht="23.25" customHeight="1">
      <c r="A453" s="42" t="s">
        <v>576</v>
      </c>
      <c r="B453" s="42">
        <v>594</v>
      </c>
      <c r="C453" s="43" t="s">
        <v>577</v>
      </c>
      <c r="D453" s="42" t="s">
        <v>1176</v>
      </c>
    </row>
    <row r="454" spans="1:4" ht="23.25" customHeight="1">
      <c r="A454" s="42" t="s">
        <v>576</v>
      </c>
      <c r="B454" s="42">
        <v>595</v>
      </c>
      <c r="C454" s="43" t="s">
        <v>577</v>
      </c>
      <c r="D454" s="42" t="s">
        <v>855</v>
      </c>
    </row>
    <row r="455" spans="1:4" ht="23.25" customHeight="1">
      <c r="A455" s="42" t="s">
        <v>576</v>
      </c>
      <c r="B455" s="42">
        <v>596</v>
      </c>
      <c r="C455" s="43" t="s">
        <v>577</v>
      </c>
      <c r="D455" s="42" t="s">
        <v>1177</v>
      </c>
    </row>
    <row r="456" spans="1:4" ht="23.25" customHeight="1">
      <c r="A456" s="42" t="s">
        <v>576</v>
      </c>
      <c r="B456" s="42">
        <v>597</v>
      </c>
      <c r="C456" s="43" t="s">
        <v>577</v>
      </c>
      <c r="D456" s="42" t="s">
        <v>871</v>
      </c>
    </row>
    <row r="457" spans="1:4" ht="23.25" customHeight="1">
      <c r="A457" s="42" t="s">
        <v>576</v>
      </c>
      <c r="B457" s="42">
        <v>598</v>
      </c>
      <c r="C457" s="43" t="s">
        <v>577</v>
      </c>
      <c r="D457" s="42" t="s">
        <v>1178</v>
      </c>
    </row>
    <row r="458" spans="1:4" ht="23.25" customHeight="1">
      <c r="A458" s="42" t="s">
        <v>576</v>
      </c>
      <c r="B458" s="42">
        <v>599</v>
      </c>
      <c r="C458" s="43" t="s">
        <v>577</v>
      </c>
      <c r="D458" s="42" t="s">
        <v>1179</v>
      </c>
    </row>
    <row r="459" spans="1:4" ht="23.25" customHeight="1">
      <c r="A459" s="42" t="s">
        <v>576</v>
      </c>
      <c r="B459" s="42">
        <v>601</v>
      </c>
      <c r="C459" s="43" t="s">
        <v>577</v>
      </c>
      <c r="D459" s="42" t="s">
        <v>1180</v>
      </c>
    </row>
    <row r="460" spans="1:4" ht="23.25" customHeight="1">
      <c r="A460" s="42" t="s">
        <v>576</v>
      </c>
      <c r="B460" s="42">
        <v>602</v>
      </c>
      <c r="C460" s="43" t="s">
        <v>577</v>
      </c>
      <c r="D460" s="42" t="s">
        <v>1181</v>
      </c>
    </row>
    <row r="461" spans="1:4" ht="23.25" customHeight="1">
      <c r="A461" s="42" t="s">
        <v>576</v>
      </c>
      <c r="B461" s="42">
        <v>603</v>
      </c>
      <c r="C461" s="43" t="s">
        <v>577</v>
      </c>
      <c r="D461" s="42" t="s">
        <v>1182</v>
      </c>
    </row>
    <row r="462" spans="1:4" ht="23.25" customHeight="1">
      <c r="A462" s="42" t="s">
        <v>576</v>
      </c>
      <c r="B462" s="42">
        <v>604</v>
      </c>
      <c r="C462" s="43" t="s">
        <v>577</v>
      </c>
      <c r="D462" s="42" t="s">
        <v>1183</v>
      </c>
    </row>
    <row r="463" spans="1:4" ht="23.25" customHeight="1">
      <c r="A463" s="42" t="s">
        <v>576</v>
      </c>
      <c r="B463" s="42">
        <v>605</v>
      </c>
      <c r="C463" s="43" t="s">
        <v>577</v>
      </c>
      <c r="D463" s="42" t="s">
        <v>1184</v>
      </c>
    </row>
    <row r="464" spans="1:4" ht="23.25" customHeight="1">
      <c r="A464" s="42" t="s">
        <v>576</v>
      </c>
      <c r="B464" s="42">
        <v>606</v>
      </c>
      <c r="C464" s="43" t="s">
        <v>577</v>
      </c>
      <c r="D464" s="42" t="s">
        <v>1185</v>
      </c>
    </row>
    <row r="465" spans="1:4" ht="23.25" customHeight="1">
      <c r="A465" s="42" t="s">
        <v>576</v>
      </c>
      <c r="B465" s="42">
        <v>607</v>
      </c>
      <c r="C465" s="43" t="s">
        <v>577</v>
      </c>
      <c r="D465" s="42" t="s">
        <v>1186</v>
      </c>
    </row>
    <row r="466" spans="1:4" ht="23.25" customHeight="1">
      <c r="A466" s="42" t="s">
        <v>576</v>
      </c>
      <c r="B466" s="42">
        <v>608</v>
      </c>
      <c r="C466" s="43" t="s">
        <v>577</v>
      </c>
      <c r="D466" s="42" t="s">
        <v>1187</v>
      </c>
    </row>
    <row r="467" spans="1:4" ht="23.25" customHeight="1">
      <c r="A467" s="42" t="s">
        <v>576</v>
      </c>
      <c r="B467" s="42">
        <v>609</v>
      </c>
      <c r="C467" s="43" t="s">
        <v>577</v>
      </c>
      <c r="D467" s="42" t="s">
        <v>1188</v>
      </c>
    </row>
    <row r="468" spans="1:4" ht="23.25" customHeight="1">
      <c r="A468" s="42" t="s">
        <v>576</v>
      </c>
      <c r="B468" s="42">
        <v>611</v>
      </c>
      <c r="C468" s="43" t="s">
        <v>577</v>
      </c>
      <c r="D468" s="42" t="s">
        <v>1189</v>
      </c>
    </row>
    <row r="469" spans="1:4" ht="23.25" customHeight="1">
      <c r="A469" s="42" t="s">
        <v>576</v>
      </c>
      <c r="B469" s="42">
        <v>619</v>
      </c>
      <c r="C469" s="43" t="s">
        <v>577</v>
      </c>
      <c r="D469" s="42" t="s">
        <v>1190</v>
      </c>
    </row>
    <row r="470" spans="1:4" ht="23.25" customHeight="1">
      <c r="A470" s="42" t="s">
        <v>576</v>
      </c>
      <c r="B470" s="42">
        <v>620</v>
      </c>
      <c r="C470" s="43" t="s">
        <v>577</v>
      </c>
      <c r="D470" s="42" t="s">
        <v>1191</v>
      </c>
    </row>
    <row r="471" spans="1:4" ht="23.25" customHeight="1">
      <c r="A471" s="42" t="s">
        <v>576</v>
      </c>
      <c r="B471" s="42">
        <v>621</v>
      </c>
      <c r="C471" s="43" t="s">
        <v>577</v>
      </c>
      <c r="D471" s="42" t="s">
        <v>1192</v>
      </c>
    </row>
    <row r="472" spans="1:4" ht="23.25" customHeight="1">
      <c r="A472" s="42" t="s">
        <v>576</v>
      </c>
      <c r="B472" s="42">
        <v>622</v>
      </c>
      <c r="C472" s="43" t="s">
        <v>577</v>
      </c>
      <c r="D472" s="42" t="s">
        <v>1193</v>
      </c>
    </row>
    <row r="473" spans="1:4" ht="23.25" customHeight="1">
      <c r="A473" s="42" t="s">
        <v>576</v>
      </c>
      <c r="B473" s="42">
        <v>623</v>
      </c>
      <c r="C473" s="43" t="s">
        <v>577</v>
      </c>
      <c r="D473" s="42" t="s">
        <v>1194</v>
      </c>
    </row>
    <row r="474" spans="1:4" ht="23.25" customHeight="1">
      <c r="A474" s="42" t="s">
        <v>576</v>
      </c>
      <c r="B474" s="42">
        <v>624</v>
      </c>
      <c r="C474" s="43" t="s">
        <v>577</v>
      </c>
      <c r="D474" s="42" t="s">
        <v>1195</v>
      </c>
    </row>
    <row r="475" spans="1:4" ht="23.25" customHeight="1">
      <c r="A475" s="42" t="s">
        <v>576</v>
      </c>
      <c r="B475" s="42">
        <v>626</v>
      </c>
      <c r="C475" s="43" t="s">
        <v>577</v>
      </c>
      <c r="D475" s="42" t="s">
        <v>1196</v>
      </c>
    </row>
    <row r="476" spans="1:4" ht="23.25" customHeight="1">
      <c r="A476" s="42" t="s">
        <v>576</v>
      </c>
      <c r="B476" s="42">
        <v>628</v>
      </c>
      <c r="C476" s="43" t="s">
        <v>577</v>
      </c>
      <c r="D476" s="42" t="s">
        <v>1197</v>
      </c>
    </row>
    <row r="477" spans="1:4" ht="23.25" customHeight="1">
      <c r="A477" s="42" t="s">
        <v>576</v>
      </c>
      <c r="B477" s="42">
        <v>630</v>
      </c>
      <c r="C477" s="43" t="s">
        <v>577</v>
      </c>
      <c r="D477" s="42" t="s">
        <v>1198</v>
      </c>
    </row>
    <row r="478" spans="1:4" ht="23.25" customHeight="1">
      <c r="A478" s="42" t="s">
        <v>576</v>
      </c>
      <c r="B478" s="42">
        <v>631</v>
      </c>
      <c r="C478" s="43" t="s">
        <v>577</v>
      </c>
      <c r="D478" s="42" t="s">
        <v>1199</v>
      </c>
    </row>
    <row r="479" spans="1:4" ht="23.25" customHeight="1">
      <c r="A479" s="42" t="s">
        <v>576</v>
      </c>
      <c r="B479" s="42">
        <v>634</v>
      </c>
      <c r="C479" s="43" t="s">
        <v>577</v>
      </c>
      <c r="D479" s="42" t="s">
        <v>1200</v>
      </c>
    </row>
    <row r="480" spans="1:4" ht="23.25" customHeight="1">
      <c r="A480" s="42" t="s">
        <v>576</v>
      </c>
      <c r="B480" s="42">
        <v>635</v>
      </c>
      <c r="C480" s="43" t="s">
        <v>577</v>
      </c>
      <c r="D480" s="42" t="s">
        <v>1201</v>
      </c>
    </row>
    <row r="481" spans="1:4" ht="23.25" customHeight="1">
      <c r="A481" s="42" t="s">
        <v>576</v>
      </c>
      <c r="B481" s="42">
        <v>636</v>
      </c>
      <c r="C481" s="43" t="s">
        <v>577</v>
      </c>
      <c r="D481" s="42" t="s">
        <v>1202</v>
      </c>
    </row>
    <row r="482" spans="1:4" ht="23.25" customHeight="1">
      <c r="A482" s="42" t="s">
        <v>576</v>
      </c>
      <c r="B482" s="42">
        <v>639</v>
      </c>
      <c r="C482" s="43" t="s">
        <v>577</v>
      </c>
      <c r="D482" s="42" t="s">
        <v>1203</v>
      </c>
    </row>
    <row r="483" spans="1:4" ht="23.25" customHeight="1">
      <c r="A483" s="42" t="s">
        <v>576</v>
      </c>
      <c r="B483" s="42">
        <v>640</v>
      </c>
      <c r="C483" s="43" t="s">
        <v>577</v>
      </c>
      <c r="D483" s="42" t="s">
        <v>1204</v>
      </c>
    </row>
    <row r="484" spans="1:4" ht="23.25" customHeight="1">
      <c r="A484" s="42" t="s">
        <v>576</v>
      </c>
      <c r="B484" s="42">
        <v>641</v>
      </c>
      <c r="C484" s="43" t="s">
        <v>577</v>
      </c>
      <c r="D484" s="42" t="s">
        <v>1205</v>
      </c>
    </row>
    <row r="485" spans="1:4" ht="23.25" customHeight="1">
      <c r="A485" s="42" t="s">
        <v>576</v>
      </c>
      <c r="B485" s="42">
        <v>642</v>
      </c>
      <c r="C485" s="43" t="s">
        <v>577</v>
      </c>
      <c r="D485" s="42" t="s">
        <v>1206</v>
      </c>
    </row>
    <row r="486" spans="1:4" ht="23.25" customHeight="1">
      <c r="A486" s="42" t="s">
        <v>576</v>
      </c>
      <c r="B486" s="42">
        <v>643</v>
      </c>
      <c r="C486" s="43" t="s">
        <v>577</v>
      </c>
      <c r="D486" s="42" t="s">
        <v>1207</v>
      </c>
    </row>
    <row r="487" spans="1:4" ht="23.25" customHeight="1">
      <c r="A487" s="42" t="s">
        <v>576</v>
      </c>
      <c r="B487" s="42">
        <v>644</v>
      </c>
      <c r="C487" s="43" t="s">
        <v>577</v>
      </c>
      <c r="D487" s="42" t="s">
        <v>1208</v>
      </c>
    </row>
    <row r="488" spans="1:4" ht="23.25" customHeight="1">
      <c r="A488" s="42" t="s">
        <v>576</v>
      </c>
      <c r="B488" s="42">
        <v>645</v>
      </c>
      <c r="C488" s="43" t="s">
        <v>577</v>
      </c>
      <c r="D488" s="42" t="s">
        <v>1209</v>
      </c>
    </row>
    <row r="489" spans="1:4" ht="23.25" customHeight="1">
      <c r="A489" s="42" t="s">
        <v>576</v>
      </c>
      <c r="B489" s="42">
        <v>646</v>
      </c>
      <c r="C489" s="43" t="s">
        <v>577</v>
      </c>
      <c r="D489" s="42" t="s">
        <v>1210</v>
      </c>
    </row>
    <row r="490" spans="1:4" ht="23.25" customHeight="1">
      <c r="A490" s="42" t="s">
        <v>576</v>
      </c>
      <c r="B490" s="42">
        <v>647</v>
      </c>
      <c r="C490" s="43" t="s">
        <v>577</v>
      </c>
      <c r="D490" s="42" t="s">
        <v>1211</v>
      </c>
    </row>
    <row r="491" spans="1:4" ht="23.25" customHeight="1">
      <c r="A491" s="42" t="s">
        <v>576</v>
      </c>
      <c r="B491" s="42">
        <v>649</v>
      </c>
      <c r="C491" s="43" t="s">
        <v>577</v>
      </c>
      <c r="D491" s="42" t="s">
        <v>1212</v>
      </c>
    </row>
    <row r="492" spans="1:4" ht="23.25" customHeight="1">
      <c r="A492" s="42" t="s">
        <v>576</v>
      </c>
      <c r="B492" s="42">
        <v>650</v>
      </c>
      <c r="C492" s="43" t="s">
        <v>577</v>
      </c>
      <c r="D492" s="42" t="s">
        <v>1213</v>
      </c>
    </row>
    <row r="493" spans="1:4" ht="23.25" customHeight="1">
      <c r="A493" s="42" t="s">
        <v>576</v>
      </c>
      <c r="B493" s="42">
        <v>651</v>
      </c>
      <c r="C493" s="43" t="s">
        <v>577</v>
      </c>
      <c r="D493" s="42" t="s">
        <v>1214</v>
      </c>
    </row>
    <row r="494" spans="1:4" ht="23.25" customHeight="1">
      <c r="A494" s="42" t="s">
        <v>576</v>
      </c>
      <c r="B494" s="42">
        <v>652</v>
      </c>
      <c r="C494" s="43" t="s">
        <v>577</v>
      </c>
      <c r="D494" s="42" t="s">
        <v>1215</v>
      </c>
    </row>
    <row r="495" spans="1:4" ht="23.25" customHeight="1">
      <c r="A495" s="42" t="s">
        <v>576</v>
      </c>
      <c r="B495" s="42">
        <v>653</v>
      </c>
      <c r="C495" s="43" t="s">
        <v>577</v>
      </c>
      <c r="D495" s="42" t="s">
        <v>1216</v>
      </c>
    </row>
    <row r="496" spans="1:4" ht="23.25" customHeight="1">
      <c r="A496" s="42" t="s">
        <v>576</v>
      </c>
      <c r="B496" s="42">
        <v>654</v>
      </c>
      <c r="C496" s="43" t="s">
        <v>577</v>
      </c>
      <c r="D496" s="42" t="s">
        <v>1217</v>
      </c>
    </row>
    <row r="497" spans="1:4" ht="23.25" customHeight="1">
      <c r="A497" s="42" t="s">
        <v>576</v>
      </c>
      <c r="B497" s="42">
        <v>655</v>
      </c>
      <c r="C497" s="43" t="s">
        <v>577</v>
      </c>
      <c r="D497" s="42" t="s">
        <v>1218</v>
      </c>
    </row>
    <row r="498" spans="1:4" ht="23.25" customHeight="1">
      <c r="A498" s="42" t="s">
        <v>576</v>
      </c>
      <c r="B498" s="42">
        <v>656</v>
      </c>
      <c r="C498" s="43" t="s">
        <v>577</v>
      </c>
      <c r="D498" s="42" t="s">
        <v>1219</v>
      </c>
    </row>
    <row r="499" spans="1:4" ht="23.25" customHeight="1">
      <c r="A499" s="42" t="s">
        <v>576</v>
      </c>
      <c r="B499" s="42">
        <v>657</v>
      </c>
      <c r="C499" s="43" t="s">
        <v>577</v>
      </c>
      <c r="D499" s="42" t="s">
        <v>1220</v>
      </c>
    </row>
    <row r="500" spans="1:4" ht="23.25" customHeight="1">
      <c r="A500" s="42" t="s">
        <v>576</v>
      </c>
      <c r="B500" s="42">
        <v>658</v>
      </c>
      <c r="C500" s="43" t="s">
        <v>577</v>
      </c>
      <c r="D500" s="42" t="s">
        <v>1221</v>
      </c>
    </row>
    <row r="501" spans="1:4" ht="23.25" customHeight="1">
      <c r="A501" s="42" t="s">
        <v>576</v>
      </c>
      <c r="B501" s="42">
        <v>659</v>
      </c>
      <c r="C501" s="43" t="s">
        <v>577</v>
      </c>
      <c r="D501" s="42" t="s">
        <v>1222</v>
      </c>
    </row>
  </sheetData>
  <hyperlinks>
    <hyperlink ref="C2" r:id="rId1" tooltip="كود البنك" display="https://www.alahlynet.com.eg/?page=flow~adhoc-payments-generic"/>
    <hyperlink ref="C3" r:id="rId2" tooltip="كود البنك" display="https://www.alahlynet.com.eg/?page=flow~adhoc-payments-generic"/>
    <hyperlink ref="C4" r:id="rId3" tooltip="كود البنك" display="https://www.alahlynet.com.eg/?page=flow~adhoc-payments-generic"/>
    <hyperlink ref="C5" r:id="rId4" tooltip="كود البنك" display="https://www.alahlynet.com.eg/?page=flow~adhoc-payments-generic"/>
    <hyperlink ref="C6" r:id="rId5" tooltip="كود البنك" display="https://www.alahlynet.com.eg/?page=flow~adhoc-payments-generic"/>
    <hyperlink ref="C7" r:id="rId6" tooltip="كود البنك" display="https://www.alahlynet.com.eg/?page=flow~adhoc-payments-generic"/>
    <hyperlink ref="C8" r:id="rId7" tooltip="كود البنك" display="https://www.alahlynet.com.eg/?page=flow~adhoc-payments-generic"/>
    <hyperlink ref="C9" r:id="rId8" tooltip="كود البنك" display="https://www.alahlynet.com.eg/?page=flow~adhoc-payments-generic"/>
    <hyperlink ref="C10" r:id="rId9" tooltip="كود البنك" display="https://www.alahlynet.com.eg/?page=flow~adhoc-payments-generic"/>
    <hyperlink ref="C11" r:id="rId10" tooltip="كود البنك" display="https://www.alahlynet.com.eg/?page=flow~adhoc-payments-generic"/>
    <hyperlink ref="C12" r:id="rId11" tooltip="كود البنك" display="https://www.alahlynet.com.eg/?page=flow~adhoc-payments-generic"/>
    <hyperlink ref="C13" r:id="rId12" tooltip="كود البنك" display="https://www.alahlynet.com.eg/?page=flow~adhoc-payments-generic"/>
    <hyperlink ref="C14" r:id="rId13" tooltip="كود البنك" display="https://www.alahlynet.com.eg/?page=flow~adhoc-payments-generic"/>
    <hyperlink ref="C15" r:id="rId14" tooltip="كود البنك" display="https://www.alahlynet.com.eg/?page=flow~adhoc-payments-generic"/>
    <hyperlink ref="C16" r:id="rId15" tooltip="كود البنك" display="https://www.alahlynet.com.eg/?page=flow~adhoc-payments-generic"/>
    <hyperlink ref="C17" r:id="rId16" tooltip="كود البنك" display="https://www.alahlynet.com.eg/?page=flow~adhoc-payments-generic"/>
    <hyperlink ref="C18" r:id="rId17" tooltip="كود البنك" display="https://www.alahlynet.com.eg/?page=flow~adhoc-payments-generic"/>
    <hyperlink ref="C19" r:id="rId18" tooltip="كود البنك" display="https://www.alahlynet.com.eg/?page=flow~adhoc-payments-generic"/>
    <hyperlink ref="C20" r:id="rId19" tooltip="كود البنك" display="https://www.alahlynet.com.eg/?page=flow~adhoc-payments-generic"/>
    <hyperlink ref="C21" r:id="rId20" tooltip="كود البنك" display="https://www.alahlynet.com.eg/?page=flow~adhoc-payments-generic"/>
    <hyperlink ref="C22" r:id="rId21" tooltip="كود البنك" display="https://www.alahlynet.com.eg/?page=flow~adhoc-payments-generic"/>
    <hyperlink ref="C23" r:id="rId22" tooltip="كود البنك" display="https://www.alahlynet.com.eg/?page=flow~adhoc-payments-generic"/>
    <hyperlink ref="C24" r:id="rId23" tooltip="كود البنك" display="https://www.alahlynet.com.eg/?page=flow~adhoc-payments-generic"/>
    <hyperlink ref="C25" r:id="rId24" tooltip="كود البنك" display="https://www.alahlynet.com.eg/?page=flow~adhoc-payments-generic"/>
    <hyperlink ref="C26" r:id="rId25" tooltip="كود البنك" display="https://www.alahlynet.com.eg/?page=flow~adhoc-payments-generic"/>
    <hyperlink ref="C27" r:id="rId26" tooltip="كود البنك" display="https://www.alahlynet.com.eg/?page=flow~adhoc-payments-generic"/>
    <hyperlink ref="C28" r:id="rId27" tooltip="كود البنك" display="https://www.alahlynet.com.eg/?page=flow~adhoc-payments-generic"/>
    <hyperlink ref="C29" r:id="rId28" tooltip="كود البنك" display="https://www.alahlynet.com.eg/?page=flow~adhoc-payments-generic"/>
    <hyperlink ref="C30" r:id="rId29" tooltip="كود البنك" display="https://www.alahlynet.com.eg/?page=flow~adhoc-payments-generic"/>
    <hyperlink ref="C31" r:id="rId30" tooltip="كود البنك" display="https://www.alahlynet.com.eg/?page=flow~adhoc-payments-generic"/>
    <hyperlink ref="C32" r:id="rId31" tooltip="كود البنك" display="https://www.alahlynet.com.eg/?page=flow~adhoc-payments-generic"/>
    <hyperlink ref="C33" r:id="rId32" tooltip="كود البنك" display="https://www.alahlynet.com.eg/?page=flow~adhoc-payments-generic"/>
    <hyperlink ref="C34" r:id="rId33" tooltip="كود البنك" display="https://www.alahlynet.com.eg/?page=flow~adhoc-payments-generic"/>
    <hyperlink ref="C35" r:id="rId34" tooltip="كود البنك" display="https://www.alahlynet.com.eg/?page=flow~adhoc-payments-generic"/>
    <hyperlink ref="C36" r:id="rId35" tooltip="كود البنك" display="https://www.alahlynet.com.eg/?page=flow~adhoc-payments-generic"/>
    <hyperlink ref="C37" r:id="rId36" tooltip="كود البنك" display="https://www.alahlynet.com.eg/?page=flow~adhoc-payments-generic"/>
    <hyperlink ref="C38" r:id="rId37" tooltip="كود البنك" display="https://www.alahlynet.com.eg/?page=flow~adhoc-payments-generic"/>
    <hyperlink ref="C39" r:id="rId38" tooltip="كود البنك" display="https://www.alahlynet.com.eg/?page=flow~adhoc-payments-generic"/>
    <hyperlink ref="C40" r:id="rId39" tooltip="كود البنك" display="https://www.alahlynet.com.eg/?page=flow~adhoc-payments-generic"/>
    <hyperlink ref="C41" r:id="rId40" tooltip="كود البنك" display="https://www.alahlynet.com.eg/?page=flow~adhoc-payments-generic"/>
    <hyperlink ref="C42" r:id="rId41" tooltip="كود البنك" display="https://www.alahlynet.com.eg/?page=flow~adhoc-payments-generic"/>
    <hyperlink ref="C43" r:id="rId42" tooltip="كود البنك" display="https://www.alahlynet.com.eg/?page=flow~adhoc-payments-generic"/>
    <hyperlink ref="C44" r:id="rId43" tooltip="كود البنك" display="https://www.alahlynet.com.eg/?page=flow~adhoc-payments-generic"/>
    <hyperlink ref="C45" r:id="rId44" tooltip="كود البنك" display="https://www.alahlynet.com.eg/?page=flow~adhoc-payments-generic"/>
    <hyperlink ref="C46" r:id="rId45" tooltip="كود البنك" display="https://www.alahlynet.com.eg/?page=flow~adhoc-payments-generic"/>
    <hyperlink ref="C47" r:id="rId46" tooltip="كود البنك" display="https://www.alahlynet.com.eg/?page=flow~adhoc-payments-generic"/>
    <hyperlink ref="C48" r:id="rId47" tooltip="كود البنك" display="https://www.alahlynet.com.eg/?page=flow~adhoc-payments-generic"/>
    <hyperlink ref="C49" r:id="rId48" tooltip="كود البنك" display="https://www.alahlynet.com.eg/?page=flow~adhoc-payments-generic"/>
    <hyperlink ref="C50" r:id="rId49" tooltip="كود البنك" display="https://www.alahlynet.com.eg/?page=flow~adhoc-payments-generic"/>
    <hyperlink ref="C51" r:id="rId50" tooltip="كود البنك" display="https://www.alahlynet.com.eg/?page=flow~adhoc-payments-generic"/>
    <hyperlink ref="C52" r:id="rId51" tooltip="كود البنك" display="https://www.alahlynet.com.eg/?page=flow~adhoc-payments-generic"/>
    <hyperlink ref="C53" r:id="rId52" tooltip="كود البنك" display="https://www.alahlynet.com.eg/?page=flow~adhoc-payments-generic"/>
    <hyperlink ref="C54" r:id="rId53" tooltip="كود البنك" display="https://www.alahlynet.com.eg/?page=flow~adhoc-payments-generic"/>
    <hyperlink ref="C55" r:id="rId54" tooltip="كود البنك" display="https://www.alahlynet.com.eg/?page=flow~adhoc-payments-generic"/>
    <hyperlink ref="C56" r:id="rId55" tooltip="كود البنك" display="https://www.alahlynet.com.eg/?page=flow~adhoc-payments-generic"/>
    <hyperlink ref="C57" r:id="rId56" tooltip="كود البنك" display="https://www.alahlynet.com.eg/?page=flow~adhoc-payments-generic"/>
    <hyperlink ref="C58" r:id="rId57" tooltip="كود البنك" display="https://www.alahlynet.com.eg/?page=flow~adhoc-payments-generic"/>
    <hyperlink ref="C59" r:id="rId58" tooltip="كود البنك" display="https://www.alahlynet.com.eg/?page=flow~adhoc-payments-generic"/>
    <hyperlink ref="C60" r:id="rId59" tooltip="كود البنك" display="https://www.alahlynet.com.eg/?page=flow~adhoc-payments-generic"/>
    <hyperlink ref="C61" r:id="rId60" tooltip="كود البنك" display="https://www.alahlynet.com.eg/?page=flow~adhoc-payments-generic"/>
    <hyperlink ref="C62" r:id="rId61" tooltip="كود البنك" display="https://www.alahlynet.com.eg/?page=flow~adhoc-payments-generic"/>
    <hyperlink ref="C63" r:id="rId62" tooltip="كود البنك" display="https://www.alahlynet.com.eg/?page=flow~adhoc-payments-generic"/>
    <hyperlink ref="C64" r:id="rId63" tooltip="كود البنك" display="https://www.alahlynet.com.eg/?page=flow~adhoc-payments-generic"/>
    <hyperlink ref="C65" r:id="rId64" tooltip="كود البنك" display="https://www.alahlynet.com.eg/?page=flow~adhoc-payments-generic"/>
    <hyperlink ref="C66" r:id="rId65" tooltip="كود البنك" display="https://www.alahlynet.com.eg/?page=flow~adhoc-payments-generic"/>
    <hyperlink ref="C67" r:id="rId66" tooltip="كود البنك" display="https://www.alahlynet.com.eg/?page=flow~adhoc-payments-generic"/>
    <hyperlink ref="C68" r:id="rId67" tooltip="كود البنك" display="https://www.alahlynet.com.eg/?page=flow~adhoc-payments-generic"/>
    <hyperlink ref="C69" r:id="rId68" tooltip="كود البنك" display="https://www.alahlynet.com.eg/?page=flow~adhoc-payments-generic"/>
    <hyperlink ref="C70" r:id="rId69" tooltip="كود البنك" display="https://www.alahlynet.com.eg/?page=flow~adhoc-payments-generic"/>
    <hyperlink ref="C71" r:id="rId70" tooltip="كود البنك" display="https://www.alahlynet.com.eg/?page=flow~adhoc-payments-generic"/>
    <hyperlink ref="C72" r:id="rId71" tooltip="كود البنك" display="https://www.alahlynet.com.eg/?page=flow~adhoc-payments-generic"/>
    <hyperlink ref="C73" r:id="rId72" tooltip="كود البنك" display="https://www.alahlynet.com.eg/?page=flow~adhoc-payments-generic"/>
    <hyperlink ref="C74" r:id="rId73" tooltip="كود البنك" display="https://www.alahlynet.com.eg/?page=flow~adhoc-payments-generic"/>
    <hyperlink ref="C75" r:id="rId74" tooltip="كود البنك" display="https://www.alahlynet.com.eg/?page=flow~adhoc-payments-generic"/>
    <hyperlink ref="C76" r:id="rId75" tooltip="كود البنك" display="https://www.alahlynet.com.eg/?page=flow~adhoc-payments-generic"/>
    <hyperlink ref="C77" r:id="rId76" tooltip="كود البنك" display="https://www.alahlynet.com.eg/?page=flow~adhoc-payments-generic"/>
    <hyperlink ref="C78" r:id="rId77" tooltip="كود البنك" display="https://www.alahlynet.com.eg/?page=flow~adhoc-payments-generic"/>
    <hyperlink ref="C79" r:id="rId78" tooltip="كود البنك" display="https://www.alahlynet.com.eg/?page=flow~adhoc-payments-generic"/>
    <hyperlink ref="C80" r:id="rId79" tooltip="كود البنك" display="https://www.alahlynet.com.eg/?page=flow~adhoc-payments-generic"/>
    <hyperlink ref="C81" r:id="rId80" tooltip="كود البنك" display="https://www.alahlynet.com.eg/?page=flow~adhoc-payments-generic"/>
    <hyperlink ref="C82" r:id="rId81" tooltip="كود البنك" display="https://www.alahlynet.com.eg/?page=flow~adhoc-payments-generic"/>
    <hyperlink ref="C83" r:id="rId82" tooltip="كود البنك" display="https://www.alahlynet.com.eg/?page=flow~adhoc-payments-generic"/>
    <hyperlink ref="C84" r:id="rId83" tooltip="كود البنك" display="https://www.alahlynet.com.eg/?page=flow~adhoc-payments-generic"/>
    <hyperlink ref="C85" r:id="rId84" tooltip="كود البنك" display="https://www.alahlynet.com.eg/?page=flow~adhoc-payments-generic"/>
    <hyperlink ref="C86" r:id="rId85" tooltip="كود البنك" display="https://www.alahlynet.com.eg/?page=flow~adhoc-payments-generic"/>
    <hyperlink ref="C87" r:id="rId86" tooltip="كود البنك" display="https://www.alahlynet.com.eg/?page=flow~adhoc-payments-generic"/>
    <hyperlink ref="C88" r:id="rId87" tooltip="كود البنك" display="https://www.alahlynet.com.eg/?page=flow~adhoc-payments-generic"/>
    <hyperlink ref="C89" r:id="rId88" tooltip="كود البنك" display="https://www.alahlynet.com.eg/?page=flow~adhoc-payments-generic"/>
    <hyperlink ref="C90" r:id="rId89" tooltip="كود البنك" display="https://www.alahlynet.com.eg/?page=flow~adhoc-payments-generic"/>
    <hyperlink ref="C91" r:id="rId90" tooltip="كود البنك" display="https://www.alahlynet.com.eg/?page=flow~adhoc-payments-generic"/>
    <hyperlink ref="C92" r:id="rId91" tooltip="كود البنك" display="https://www.alahlynet.com.eg/?page=flow~adhoc-payments-generic"/>
    <hyperlink ref="C93" r:id="rId92" tooltip="كود البنك" display="https://www.alahlynet.com.eg/?page=flow~adhoc-payments-generic"/>
    <hyperlink ref="C94" r:id="rId93" tooltip="كود البنك" display="https://www.alahlynet.com.eg/?page=flow~adhoc-payments-generic"/>
    <hyperlink ref="C95" r:id="rId94" tooltip="كود البنك" display="https://www.alahlynet.com.eg/?page=flow~adhoc-payments-generic"/>
    <hyperlink ref="C96" r:id="rId95" tooltip="كود البنك" display="https://www.alahlynet.com.eg/?page=flow~adhoc-payments-generic"/>
    <hyperlink ref="C97" r:id="rId96" tooltip="كود البنك" display="https://www.alahlynet.com.eg/?page=flow~adhoc-payments-generic"/>
    <hyperlink ref="C98" r:id="rId97" tooltip="كود البنك" display="https://www.alahlynet.com.eg/?page=flow~adhoc-payments-generic"/>
    <hyperlink ref="C99" r:id="rId98" tooltip="كود البنك" display="https://www.alahlynet.com.eg/?page=flow~adhoc-payments-generic"/>
    <hyperlink ref="C100" r:id="rId99" tooltip="كود البنك" display="https://www.alahlynet.com.eg/?page=flow~adhoc-payments-generic"/>
    <hyperlink ref="C101" r:id="rId100" tooltip="كود البنك" display="https://www.alahlynet.com.eg/?page=flow~adhoc-payments-generic"/>
    <hyperlink ref="C102" r:id="rId101" tooltip="كود البنك" display="https://www.alahlynet.com.eg/?page=flow~adhoc-payments-generic"/>
    <hyperlink ref="C103" r:id="rId102" tooltip="كود البنك" display="https://www.alahlynet.com.eg/?page=flow~adhoc-payments-generic"/>
    <hyperlink ref="C104" r:id="rId103" tooltip="كود البنك" display="https://www.alahlynet.com.eg/?page=flow~adhoc-payments-generic"/>
    <hyperlink ref="C105" r:id="rId104" tooltip="كود البنك" display="https://www.alahlynet.com.eg/?page=flow~adhoc-payments-generic"/>
    <hyperlink ref="C106" r:id="rId105" tooltip="كود البنك" display="https://www.alahlynet.com.eg/?page=flow~adhoc-payments-generic"/>
    <hyperlink ref="C107" r:id="rId106" tooltip="كود البنك" display="https://www.alahlynet.com.eg/?page=flow~adhoc-payments-generic"/>
    <hyperlink ref="C108" r:id="rId107" tooltip="كود البنك" display="https://www.alahlynet.com.eg/?page=flow~adhoc-payments-generic"/>
    <hyperlink ref="C109" r:id="rId108" tooltip="كود البنك" display="https://www.alahlynet.com.eg/?page=flow~adhoc-payments-generic"/>
    <hyperlink ref="C110" r:id="rId109" tooltip="كود البنك" display="https://www.alahlynet.com.eg/?page=flow~adhoc-payments-generic"/>
    <hyperlink ref="C111" r:id="rId110" tooltip="كود البنك" display="https://www.alahlynet.com.eg/?page=flow~adhoc-payments-generic"/>
    <hyperlink ref="C112" r:id="rId111" tooltip="كود البنك" display="https://www.alahlynet.com.eg/?page=flow~adhoc-payments-generic"/>
    <hyperlink ref="C113" r:id="rId112" tooltip="كود البنك" display="https://www.alahlynet.com.eg/?page=flow~adhoc-payments-generic"/>
    <hyperlink ref="C114" r:id="rId113" tooltip="كود البنك" display="https://www.alahlynet.com.eg/?page=flow~adhoc-payments-generic"/>
    <hyperlink ref="C115" r:id="rId114" tooltip="كود البنك" display="https://www.alahlynet.com.eg/?page=flow~adhoc-payments-generic"/>
    <hyperlink ref="C116" r:id="rId115" tooltip="كود البنك" display="https://www.alahlynet.com.eg/?page=flow~adhoc-payments-generic"/>
    <hyperlink ref="C117" r:id="rId116" tooltip="كود البنك" display="https://www.alahlynet.com.eg/?page=flow~adhoc-payments-generic"/>
    <hyperlink ref="C118" r:id="rId117" tooltip="كود البنك" display="https://www.alahlynet.com.eg/?page=flow~adhoc-payments-generic"/>
    <hyperlink ref="C119" r:id="rId118" tooltip="كود البنك" display="https://www.alahlynet.com.eg/?page=flow~adhoc-payments-generic"/>
    <hyperlink ref="C120" r:id="rId119" tooltip="كود البنك" display="https://www.alahlynet.com.eg/?page=flow~adhoc-payments-generic"/>
    <hyperlink ref="C121" r:id="rId120" tooltip="كود البنك" display="https://www.alahlynet.com.eg/?page=flow~adhoc-payments-generic"/>
    <hyperlink ref="C122" r:id="rId121" tooltip="كود البنك" display="https://www.alahlynet.com.eg/?page=flow~adhoc-payments-generic"/>
    <hyperlink ref="C123" r:id="rId122" tooltip="كود البنك" display="https://www.alahlynet.com.eg/?page=flow~adhoc-payments-generic"/>
    <hyperlink ref="C124" r:id="rId123" tooltip="كود البنك" display="https://www.alahlynet.com.eg/?page=flow~adhoc-payments-generic"/>
    <hyperlink ref="C125" r:id="rId124" tooltip="كود البنك" display="https://www.alahlynet.com.eg/?page=flow~adhoc-payments-generic"/>
    <hyperlink ref="C126" r:id="rId125" tooltip="كود البنك" display="https://www.alahlynet.com.eg/?page=flow~adhoc-payments-generic"/>
    <hyperlink ref="C127" r:id="rId126" tooltip="كود البنك" display="https://www.alahlynet.com.eg/?page=flow~adhoc-payments-generic"/>
    <hyperlink ref="C128" r:id="rId127" tooltip="كود البنك" display="https://www.alahlynet.com.eg/?page=flow~adhoc-payments-generic"/>
    <hyperlink ref="C129" r:id="rId128" tooltip="كود البنك" display="https://www.alahlynet.com.eg/?page=flow~adhoc-payments-generic"/>
    <hyperlink ref="C130" r:id="rId129" tooltip="كود البنك" display="https://www.alahlynet.com.eg/?page=flow~adhoc-payments-generic"/>
    <hyperlink ref="C131" r:id="rId130" tooltip="كود البنك" display="https://www.alahlynet.com.eg/?page=flow~adhoc-payments-generic"/>
    <hyperlink ref="C132" r:id="rId131" tooltip="كود البنك" display="https://www.alahlynet.com.eg/?page=flow~adhoc-payments-generic"/>
    <hyperlink ref="C133" r:id="rId132" tooltip="كود البنك" display="https://www.alahlynet.com.eg/?page=flow~adhoc-payments-generic"/>
    <hyperlink ref="C134" r:id="rId133" tooltip="كود البنك" display="https://www.alahlynet.com.eg/?page=flow~adhoc-payments-generic"/>
    <hyperlink ref="C135" r:id="rId134" tooltip="كود البنك" display="https://www.alahlynet.com.eg/?page=flow~adhoc-payments-generic"/>
    <hyperlink ref="C136" r:id="rId135" tooltip="كود البنك" display="https://www.alahlynet.com.eg/?page=flow~adhoc-payments-generic"/>
    <hyperlink ref="C137" r:id="rId136" tooltip="كود البنك" display="https://www.alahlynet.com.eg/?page=flow~adhoc-payments-generic"/>
    <hyperlink ref="C138" r:id="rId137" tooltip="كود البنك" display="https://www.alahlynet.com.eg/?page=flow~adhoc-payments-generic"/>
    <hyperlink ref="C139" r:id="rId138" tooltip="كود البنك" display="https://www.alahlynet.com.eg/?page=flow~adhoc-payments-generic"/>
    <hyperlink ref="C140" r:id="rId139" tooltip="كود البنك" display="https://www.alahlynet.com.eg/?page=flow~adhoc-payments-generic"/>
    <hyperlink ref="C141" r:id="rId140" tooltip="كود البنك" display="https://www.alahlynet.com.eg/?page=flow~adhoc-payments-generic"/>
    <hyperlink ref="C142" r:id="rId141" tooltip="كود البنك" display="https://www.alahlynet.com.eg/?page=flow~adhoc-payments-generic"/>
    <hyperlink ref="C143" r:id="rId142" tooltip="كود البنك" display="https://www.alahlynet.com.eg/?page=flow~adhoc-payments-generic"/>
    <hyperlink ref="C144" r:id="rId143" tooltip="كود البنك" display="https://www.alahlynet.com.eg/?page=flow~adhoc-payments-generic"/>
    <hyperlink ref="C145" r:id="rId144" tooltip="كود البنك" display="https://www.alahlynet.com.eg/?page=flow~adhoc-payments-generic"/>
    <hyperlink ref="C146" r:id="rId145" tooltip="كود البنك" display="https://www.alahlynet.com.eg/?page=flow~adhoc-payments-generic"/>
    <hyperlink ref="C147" r:id="rId146" tooltip="كود البنك" display="https://www.alahlynet.com.eg/?page=flow~adhoc-payments-generic"/>
    <hyperlink ref="C148" r:id="rId147" tooltip="كود البنك" display="https://www.alahlynet.com.eg/?page=flow~adhoc-payments-generic"/>
    <hyperlink ref="C149" r:id="rId148" tooltip="كود البنك" display="https://www.alahlynet.com.eg/?page=flow~adhoc-payments-generic"/>
    <hyperlink ref="C150" r:id="rId149" tooltip="كود البنك" display="https://www.alahlynet.com.eg/?page=flow~adhoc-payments-generic"/>
    <hyperlink ref="C151" r:id="rId150" tooltip="كود البنك" display="https://www.alahlynet.com.eg/?page=flow~adhoc-payments-generic"/>
    <hyperlink ref="C152" r:id="rId151" tooltip="كود البنك" display="https://www.alahlynet.com.eg/?page=flow~adhoc-payments-generic"/>
    <hyperlink ref="C153" r:id="rId152" tooltip="كود البنك" display="https://www.alahlynet.com.eg/?page=flow~adhoc-payments-generic"/>
    <hyperlink ref="C154" r:id="rId153" tooltip="كود البنك" display="https://www.alahlynet.com.eg/?page=flow~adhoc-payments-generic"/>
    <hyperlink ref="C155" r:id="rId154" tooltip="كود البنك" display="https://www.alahlynet.com.eg/?page=flow~adhoc-payments-generic"/>
    <hyperlink ref="C156" r:id="rId155" tooltip="كود البنك" display="https://www.alahlynet.com.eg/?page=flow~adhoc-payments-generic"/>
    <hyperlink ref="C157" r:id="rId156" tooltip="كود البنك" display="https://www.alahlynet.com.eg/?page=flow~adhoc-payments-generic"/>
    <hyperlink ref="C158" r:id="rId157" tooltip="كود البنك" display="https://www.alahlynet.com.eg/?page=flow~adhoc-payments-generic"/>
    <hyperlink ref="C159" r:id="rId158" tooltip="كود البنك" display="https://www.alahlynet.com.eg/?page=flow~adhoc-payments-generic"/>
    <hyperlink ref="C160" r:id="rId159" tooltip="كود البنك" display="https://www.alahlynet.com.eg/?page=flow~adhoc-payments-generic"/>
    <hyperlink ref="C161" r:id="rId160" tooltip="كود البنك" display="https://www.alahlynet.com.eg/?page=flow~adhoc-payments-generic"/>
    <hyperlink ref="C162" r:id="rId161" tooltip="كود البنك" display="https://www.alahlynet.com.eg/?page=flow~adhoc-payments-generic"/>
    <hyperlink ref="C163" r:id="rId162" tooltip="كود البنك" display="https://www.alahlynet.com.eg/?page=flow~adhoc-payments-generic"/>
    <hyperlink ref="C164" r:id="rId163" tooltip="كود البنك" display="https://www.alahlynet.com.eg/?page=flow~adhoc-payments-generic"/>
    <hyperlink ref="C165" r:id="rId164" tooltip="كود البنك" display="https://www.alahlynet.com.eg/?page=flow~adhoc-payments-generic"/>
    <hyperlink ref="C166" r:id="rId165" tooltip="كود البنك" display="https://www.alahlynet.com.eg/?page=flow~adhoc-payments-generic"/>
    <hyperlink ref="C167" r:id="rId166" tooltip="كود البنك" display="https://www.alahlynet.com.eg/?page=flow~adhoc-payments-generic"/>
    <hyperlink ref="C168" r:id="rId167" tooltip="كود البنك" display="https://www.alahlynet.com.eg/?page=flow~adhoc-payments-generic"/>
    <hyperlink ref="C169" r:id="rId168" tooltip="كود البنك" display="https://www.alahlynet.com.eg/?page=flow~adhoc-payments-generic"/>
    <hyperlink ref="C170" r:id="rId169" tooltip="كود البنك" display="https://www.alahlynet.com.eg/?page=flow~adhoc-payments-generic"/>
    <hyperlink ref="C171" r:id="rId170" tooltip="كود البنك" display="https://www.alahlynet.com.eg/?page=flow~adhoc-payments-generic"/>
    <hyperlink ref="C172" r:id="rId171" tooltip="كود البنك" display="https://www.alahlynet.com.eg/?page=flow~adhoc-payments-generic"/>
    <hyperlink ref="C173" r:id="rId172" tooltip="كود البنك" display="https://www.alahlynet.com.eg/?page=flow~adhoc-payments-generic"/>
    <hyperlink ref="C174" r:id="rId173" tooltip="كود البنك" display="https://www.alahlynet.com.eg/?page=flow~adhoc-payments-generic"/>
    <hyperlink ref="C175" r:id="rId174" tooltip="كود البنك" display="https://www.alahlynet.com.eg/?page=flow~adhoc-payments-generic"/>
    <hyperlink ref="C176" r:id="rId175" tooltip="كود البنك" display="https://www.alahlynet.com.eg/?page=flow~adhoc-payments-generic"/>
    <hyperlink ref="C177" r:id="rId176" tooltip="كود البنك" display="https://www.alahlynet.com.eg/?page=flow~adhoc-payments-generic"/>
    <hyperlink ref="C178" r:id="rId177" tooltip="كود البنك" display="https://www.alahlynet.com.eg/?page=flow~adhoc-payments-generic"/>
    <hyperlink ref="C179" r:id="rId178" tooltip="كود البنك" display="https://www.alahlynet.com.eg/?page=flow~adhoc-payments-generic"/>
    <hyperlink ref="C180" r:id="rId179" tooltip="كود البنك" display="https://www.alahlynet.com.eg/?page=flow~adhoc-payments-generic"/>
    <hyperlink ref="C181" r:id="rId180" tooltip="كود البنك" display="https://www.alahlynet.com.eg/?page=flow~adhoc-payments-generic"/>
    <hyperlink ref="C182" r:id="rId181" tooltip="كود البنك" display="https://www.alahlynet.com.eg/?page=flow~adhoc-payments-generic"/>
    <hyperlink ref="C183" r:id="rId182" tooltip="كود البنك" display="https://www.alahlynet.com.eg/?page=flow~adhoc-payments-generic"/>
    <hyperlink ref="C184" r:id="rId183" tooltip="كود البنك" display="https://www.alahlynet.com.eg/?page=flow~adhoc-payments-generic"/>
    <hyperlink ref="C185" r:id="rId184" tooltip="كود البنك" display="https://www.alahlynet.com.eg/?page=flow~adhoc-payments-generic"/>
    <hyperlink ref="C186" r:id="rId185" tooltip="كود البنك" display="https://www.alahlynet.com.eg/?page=flow~adhoc-payments-generic"/>
    <hyperlink ref="C187" r:id="rId186" tooltip="كود البنك" display="https://www.alahlynet.com.eg/?page=flow~adhoc-payments-generic"/>
    <hyperlink ref="C188" r:id="rId187" tooltip="كود البنك" display="https://www.alahlynet.com.eg/?page=flow~adhoc-payments-generic"/>
    <hyperlink ref="C189" r:id="rId188" tooltip="كود البنك" display="https://www.alahlynet.com.eg/?page=flow~adhoc-payments-generic"/>
    <hyperlink ref="C190" r:id="rId189" tooltip="كود البنك" display="https://www.alahlynet.com.eg/?page=flow~adhoc-payments-generic"/>
    <hyperlink ref="C191" r:id="rId190" tooltip="كود البنك" display="https://www.alahlynet.com.eg/?page=flow~adhoc-payments-generic"/>
    <hyperlink ref="C192" r:id="rId191" tooltip="كود البنك" display="https://www.alahlynet.com.eg/?page=flow~adhoc-payments-generic"/>
    <hyperlink ref="C193" r:id="rId192" tooltip="كود البنك" display="https://www.alahlynet.com.eg/?page=flow~adhoc-payments-generic"/>
    <hyperlink ref="C194" r:id="rId193" tooltip="كود البنك" display="https://www.alahlynet.com.eg/?page=flow~adhoc-payments-generic"/>
    <hyperlink ref="C195" r:id="rId194" tooltip="كود البنك" display="https://www.alahlynet.com.eg/?page=flow~adhoc-payments-generic"/>
    <hyperlink ref="C196" r:id="rId195" tooltip="كود البنك" display="https://www.alahlynet.com.eg/?page=flow~adhoc-payments-generic"/>
    <hyperlink ref="C197" r:id="rId196" tooltip="كود البنك" display="https://www.alahlynet.com.eg/?page=flow~adhoc-payments-generic"/>
    <hyperlink ref="C198" r:id="rId197" tooltip="كود البنك" display="https://www.alahlynet.com.eg/?page=flow~adhoc-payments-generic"/>
    <hyperlink ref="C199" r:id="rId198" tooltip="كود البنك" display="https://www.alahlynet.com.eg/?page=flow~adhoc-payments-generic"/>
    <hyperlink ref="C200" r:id="rId199" tooltip="كود البنك" display="https://www.alahlynet.com.eg/?page=flow~adhoc-payments-generic"/>
    <hyperlink ref="C201" r:id="rId200" tooltip="كود البنك" display="https://www.alahlynet.com.eg/?page=flow~adhoc-payments-generic"/>
    <hyperlink ref="C202" r:id="rId201" tooltip="كود البنك" display="https://www.alahlynet.com.eg/?page=flow~adhoc-payments-generic"/>
    <hyperlink ref="C203" r:id="rId202" tooltip="كود البنك" display="https://www.alahlynet.com.eg/?page=flow~adhoc-payments-generic"/>
    <hyperlink ref="C204" r:id="rId203" tooltip="كود البنك" display="https://www.alahlynet.com.eg/?page=flow~adhoc-payments-generic"/>
    <hyperlink ref="C205" r:id="rId204" tooltip="كود البنك" display="https://www.alahlynet.com.eg/?page=flow~adhoc-payments-generic"/>
    <hyperlink ref="C206" r:id="rId205" tooltip="كود البنك" display="https://www.alahlynet.com.eg/?page=flow~adhoc-payments-generic"/>
    <hyperlink ref="C207" r:id="rId206" tooltip="كود البنك" display="https://www.alahlynet.com.eg/?page=flow~adhoc-payments-generic"/>
    <hyperlink ref="C208" r:id="rId207" tooltip="كود البنك" display="https://www.alahlynet.com.eg/?page=flow~adhoc-payments-generic"/>
    <hyperlink ref="C209" r:id="rId208" tooltip="كود البنك" display="https://www.alahlynet.com.eg/?page=flow~adhoc-payments-generic"/>
    <hyperlink ref="C210" r:id="rId209" tooltip="كود البنك" display="https://www.alahlynet.com.eg/?page=flow~adhoc-payments-generic"/>
    <hyperlink ref="C211" r:id="rId210" tooltip="كود البنك" display="https://www.alahlynet.com.eg/?page=flow~adhoc-payments-generic"/>
    <hyperlink ref="C212" r:id="rId211" tooltip="كود البنك" display="https://www.alahlynet.com.eg/?page=flow~adhoc-payments-generic"/>
    <hyperlink ref="C213" r:id="rId212" tooltip="كود البنك" display="https://www.alahlynet.com.eg/?page=flow~adhoc-payments-generic"/>
    <hyperlink ref="C214" r:id="rId213" tooltip="كود البنك" display="https://www.alahlynet.com.eg/?page=flow~adhoc-payments-generic"/>
    <hyperlink ref="C215" r:id="rId214" tooltip="كود البنك" display="https://www.alahlynet.com.eg/?page=flow~adhoc-payments-generic"/>
    <hyperlink ref="C216" r:id="rId215" tooltip="كود البنك" display="https://www.alahlynet.com.eg/?page=flow~adhoc-payments-generic"/>
    <hyperlink ref="C217" r:id="rId216" tooltip="كود البنك" display="https://www.alahlynet.com.eg/?page=flow~adhoc-payments-generic"/>
    <hyperlink ref="C218" r:id="rId217" tooltip="كود البنك" display="https://www.alahlynet.com.eg/?page=flow~adhoc-payments-generic"/>
    <hyperlink ref="C219" r:id="rId218" tooltip="كود البنك" display="https://www.alahlynet.com.eg/?page=flow~adhoc-payments-generic"/>
    <hyperlink ref="C220" r:id="rId219" tooltip="كود البنك" display="https://www.alahlynet.com.eg/?page=flow~adhoc-payments-generic"/>
    <hyperlink ref="C221" r:id="rId220" tooltip="كود البنك" display="https://www.alahlynet.com.eg/?page=flow~adhoc-payments-generic"/>
    <hyperlink ref="C222" r:id="rId221" tooltip="كود البنك" display="https://www.alahlynet.com.eg/?page=flow~adhoc-payments-generic"/>
    <hyperlink ref="C223" r:id="rId222" tooltip="كود البنك" display="https://www.alahlynet.com.eg/?page=flow~adhoc-payments-generic"/>
    <hyperlink ref="C224" r:id="rId223" tooltip="كود البنك" display="https://www.alahlynet.com.eg/?page=flow~adhoc-payments-generic"/>
    <hyperlink ref="C225" r:id="rId224" tooltip="كود البنك" display="https://www.alahlynet.com.eg/?page=flow~adhoc-payments-generic"/>
    <hyperlink ref="C226" r:id="rId225" tooltip="كود البنك" display="https://www.alahlynet.com.eg/?page=flow~adhoc-payments-generic"/>
    <hyperlink ref="C227" r:id="rId226" tooltip="كود البنك" display="https://www.alahlynet.com.eg/?page=flow~adhoc-payments-generic"/>
    <hyperlink ref="C228" r:id="rId227" tooltip="كود البنك" display="https://www.alahlynet.com.eg/?page=flow~adhoc-payments-generic"/>
    <hyperlink ref="C229" r:id="rId228" tooltip="كود البنك" display="https://www.alahlynet.com.eg/?page=flow~adhoc-payments-generic"/>
    <hyperlink ref="C230" r:id="rId229" tooltip="كود البنك" display="https://www.alahlynet.com.eg/?page=flow~adhoc-payments-generic"/>
    <hyperlink ref="C231" r:id="rId230" tooltip="كود البنك" display="https://www.alahlynet.com.eg/?page=flow~adhoc-payments-generic"/>
    <hyperlink ref="C232" r:id="rId231" tooltip="كود البنك" display="https://www.alahlynet.com.eg/?page=flow~adhoc-payments-generic"/>
    <hyperlink ref="C233" r:id="rId232" tooltip="كود البنك" display="https://www.alahlynet.com.eg/?page=flow~adhoc-payments-generic"/>
    <hyperlink ref="C234" r:id="rId233" tooltip="كود البنك" display="https://www.alahlynet.com.eg/?page=flow~adhoc-payments-generic"/>
    <hyperlink ref="C235" r:id="rId234" tooltip="كود البنك" display="https://www.alahlynet.com.eg/?page=flow~adhoc-payments-generic"/>
    <hyperlink ref="C236" r:id="rId235" tooltip="كود البنك" display="https://www.alahlynet.com.eg/?page=flow~adhoc-payments-generic"/>
    <hyperlink ref="C237" r:id="rId236" tooltip="كود البنك" display="https://www.alahlynet.com.eg/?page=flow~adhoc-payments-generic"/>
    <hyperlink ref="C238" r:id="rId237" tooltip="كود البنك" display="https://www.alahlynet.com.eg/?page=flow~adhoc-payments-generic"/>
    <hyperlink ref="C239" r:id="rId238" tooltip="كود البنك" display="https://www.alahlynet.com.eg/?page=flow~adhoc-payments-generic"/>
    <hyperlink ref="C240" r:id="rId239" tooltip="كود البنك" display="https://www.alahlynet.com.eg/?page=flow~adhoc-payments-generic"/>
    <hyperlink ref="C241" r:id="rId240" tooltip="كود البنك" display="https://www.alahlynet.com.eg/?page=flow~adhoc-payments-generic"/>
    <hyperlink ref="C242" r:id="rId241" tooltip="كود البنك" display="https://www.alahlynet.com.eg/?page=flow~adhoc-payments-generic"/>
    <hyperlink ref="C243" r:id="rId242" tooltip="كود البنك" display="https://www.alahlynet.com.eg/?page=flow~adhoc-payments-generic"/>
    <hyperlink ref="C244" r:id="rId243" tooltip="كود البنك" display="https://www.alahlynet.com.eg/?page=flow~adhoc-payments-generic"/>
    <hyperlink ref="C245" r:id="rId244" tooltip="كود البنك" display="https://www.alahlynet.com.eg/?page=flow~adhoc-payments-generic"/>
    <hyperlink ref="C246" r:id="rId245" tooltip="كود البنك" display="https://www.alahlynet.com.eg/?page=flow~adhoc-payments-generic"/>
    <hyperlink ref="C247" r:id="rId246" tooltip="كود البنك" display="https://www.alahlynet.com.eg/?page=flow~adhoc-payments-generic"/>
    <hyperlink ref="C248" r:id="rId247" tooltip="كود البنك" display="https://www.alahlynet.com.eg/?page=flow~adhoc-payments-generic"/>
    <hyperlink ref="C249" r:id="rId248" tooltip="كود البنك" display="https://www.alahlynet.com.eg/?page=flow~adhoc-payments-generic"/>
    <hyperlink ref="C250" r:id="rId249" tooltip="كود البنك" display="https://www.alahlynet.com.eg/?page=flow~adhoc-payments-generic"/>
    <hyperlink ref="C251" r:id="rId250" tooltip="كود البنك" display="https://www.alahlynet.com.eg/?page=flow~adhoc-payments-generic"/>
    <hyperlink ref="C252" r:id="rId251" tooltip="كود البنك" display="https://www.alahlynet.com.eg/?page=flow~adhoc-payments-generic"/>
    <hyperlink ref="C253" r:id="rId252" tooltip="كود البنك" display="https://www.alahlynet.com.eg/?page=flow~adhoc-payments-generic"/>
    <hyperlink ref="C254" r:id="rId253" tooltip="كود البنك" display="https://www.alahlynet.com.eg/?page=flow~adhoc-payments-generic"/>
    <hyperlink ref="C255" r:id="rId254" tooltip="كود البنك" display="https://www.alahlynet.com.eg/?page=flow~adhoc-payments-generic"/>
    <hyperlink ref="C256" r:id="rId255" tooltip="كود البنك" display="https://www.alahlynet.com.eg/?page=flow~adhoc-payments-generic"/>
    <hyperlink ref="C257" r:id="rId256" tooltip="كود البنك" display="https://www.alahlynet.com.eg/?page=flow~adhoc-payments-generic"/>
    <hyperlink ref="C258" r:id="rId257" tooltip="كود البنك" display="https://www.alahlynet.com.eg/?page=flow~adhoc-payments-generic"/>
    <hyperlink ref="C259" r:id="rId258" tooltip="كود البنك" display="https://www.alahlynet.com.eg/?page=flow~adhoc-payments-generic"/>
    <hyperlink ref="C260" r:id="rId259" tooltip="كود البنك" display="https://www.alahlynet.com.eg/?page=flow~adhoc-payments-generic"/>
    <hyperlink ref="C261" r:id="rId260" tooltip="كود البنك" display="https://www.alahlynet.com.eg/?page=flow~adhoc-payments-generic"/>
    <hyperlink ref="C262" r:id="rId261" tooltip="كود البنك" display="https://www.alahlynet.com.eg/?page=flow~adhoc-payments-generic"/>
    <hyperlink ref="C263" r:id="rId262" tooltip="كود البنك" display="https://www.alahlynet.com.eg/?page=flow~adhoc-payments-generic"/>
    <hyperlink ref="C264" r:id="rId263" tooltip="كود البنك" display="https://www.alahlynet.com.eg/?page=flow~adhoc-payments-generic"/>
    <hyperlink ref="C265" r:id="rId264" tooltip="كود البنك" display="https://www.alahlynet.com.eg/?page=flow~adhoc-payments-generic"/>
    <hyperlink ref="C266" r:id="rId265" tooltip="كود البنك" display="https://www.alahlynet.com.eg/?page=flow~adhoc-payments-generic"/>
    <hyperlink ref="C267" r:id="rId266" tooltip="كود البنك" display="https://www.alahlynet.com.eg/?page=flow~adhoc-payments-generic"/>
    <hyperlink ref="C268" r:id="rId267" tooltip="كود البنك" display="https://www.alahlynet.com.eg/?page=flow~adhoc-payments-generic"/>
    <hyperlink ref="C269" r:id="rId268" tooltip="كود البنك" display="https://www.alahlynet.com.eg/?page=flow~adhoc-payments-generic"/>
    <hyperlink ref="C270" r:id="rId269" tooltip="كود البنك" display="https://www.alahlynet.com.eg/?page=flow~adhoc-payments-generic"/>
    <hyperlink ref="C271" r:id="rId270" tooltip="كود البنك" display="https://www.alahlynet.com.eg/?page=flow~adhoc-payments-generic"/>
    <hyperlink ref="C272" r:id="rId271" tooltip="كود البنك" display="https://www.alahlynet.com.eg/?page=flow~adhoc-payments-generic"/>
    <hyperlink ref="C273" r:id="rId272" tooltip="كود البنك" display="https://www.alahlynet.com.eg/?page=flow~adhoc-payments-generic"/>
    <hyperlink ref="C274" r:id="rId273" tooltip="كود البنك" display="https://www.alahlynet.com.eg/?page=flow~adhoc-payments-generic"/>
    <hyperlink ref="C275" r:id="rId274" tooltip="كود البنك" display="https://www.alahlynet.com.eg/?page=flow~adhoc-payments-generic"/>
    <hyperlink ref="C276" r:id="rId275" tooltip="كود البنك" display="https://www.alahlynet.com.eg/?page=flow~adhoc-payments-generic"/>
    <hyperlink ref="C277" r:id="rId276" tooltip="كود البنك" display="https://www.alahlynet.com.eg/?page=flow~adhoc-payments-generic"/>
    <hyperlink ref="C278" r:id="rId277" tooltip="كود البنك" display="https://www.alahlynet.com.eg/?page=flow~adhoc-payments-generic"/>
    <hyperlink ref="C279" r:id="rId278" tooltip="كود البنك" display="https://www.alahlynet.com.eg/?page=flow~adhoc-payments-generic"/>
    <hyperlink ref="C280" r:id="rId279" tooltip="كود البنك" display="https://www.alahlynet.com.eg/?page=flow~adhoc-payments-generic"/>
    <hyperlink ref="C281" r:id="rId280" tooltip="كود البنك" display="https://www.alahlynet.com.eg/?page=flow~adhoc-payments-generic"/>
    <hyperlink ref="C282" r:id="rId281" tooltip="كود البنك" display="https://www.alahlynet.com.eg/?page=flow~adhoc-payments-generic"/>
    <hyperlink ref="C283" r:id="rId282" tooltip="كود البنك" display="https://www.alahlynet.com.eg/?page=flow~adhoc-payments-generic"/>
    <hyperlink ref="C284" r:id="rId283" tooltip="كود البنك" display="https://www.alahlynet.com.eg/?page=flow~adhoc-payments-generic"/>
    <hyperlink ref="C285" r:id="rId284" tooltip="كود البنك" display="https://www.alahlynet.com.eg/?page=flow~adhoc-payments-generic"/>
    <hyperlink ref="C286" r:id="rId285" tooltip="كود البنك" display="https://www.alahlynet.com.eg/?page=flow~adhoc-payments-generic"/>
    <hyperlink ref="C287" r:id="rId286" tooltip="كود البنك" display="https://www.alahlynet.com.eg/?page=flow~adhoc-payments-generic"/>
    <hyperlink ref="C288" r:id="rId287" tooltip="كود البنك" display="https://www.alahlynet.com.eg/?page=flow~adhoc-payments-generic"/>
    <hyperlink ref="C289" r:id="rId288" tooltip="كود البنك" display="https://www.alahlynet.com.eg/?page=flow~adhoc-payments-generic"/>
    <hyperlink ref="C290" r:id="rId289" tooltip="كود البنك" display="https://www.alahlynet.com.eg/?page=flow~adhoc-payments-generic"/>
    <hyperlink ref="C291" r:id="rId290" tooltip="كود البنك" display="https://www.alahlynet.com.eg/?page=flow~adhoc-payments-generic"/>
    <hyperlink ref="C292" r:id="rId291" tooltip="كود البنك" display="https://www.alahlynet.com.eg/?page=flow~adhoc-payments-generic"/>
    <hyperlink ref="C293" r:id="rId292" tooltip="كود البنك" display="https://www.alahlynet.com.eg/?page=flow~adhoc-payments-generic"/>
    <hyperlink ref="C294" r:id="rId293" tooltip="كود البنك" display="https://www.alahlynet.com.eg/?page=flow~adhoc-payments-generic"/>
    <hyperlink ref="C295" r:id="rId294" tooltip="كود البنك" display="https://www.alahlynet.com.eg/?page=flow~adhoc-payments-generic"/>
    <hyperlink ref="C296" r:id="rId295" tooltip="كود البنك" display="https://www.alahlynet.com.eg/?page=flow~adhoc-payments-generic"/>
    <hyperlink ref="C297" r:id="rId296" tooltip="كود البنك" display="https://www.alahlynet.com.eg/?page=flow~adhoc-payments-generic"/>
    <hyperlink ref="C298" r:id="rId297" tooltip="كود البنك" display="https://www.alahlynet.com.eg/?page=flow~adhoc-payments-generic"/>
    <hyperlink ref="C299" r:id="rId298" tooltip="كود البنك" display="https://www.alahlynet.com.eg/?page=flow~adhoc-payments-generic"/>
    <hyperlink ref="C300" r:id="rId299" tooltip="كود البنك" display="https://www.alahlynet.com.eg/?page=flow~adhoc-payments-generic"/>
    <hyperlink ref="C301" r:id="rId300" tooltip="كود البنك" display="https://www.alahlynet.com.eg/?page=flow~adhoc-payments-generic"/>
    <hyperlink ref="C302" r:id="rId301" tooltip="كود البنك" display="https://www.alahlynet.com.eg/?page=flow~adhoc-payments-generic"/>
    <hyperlink ref="C303" r:id="rId302" tooltip="كود البنك" display="https://www.alahlynet.com.eg/?page=flow~adhoc-payments-generic"/>
    <hyperlink ref="C304" r:id="rId303" tooltip="كود البنك" display="https://www.alahlynet.com.eg/?page=flow~adhoc-payments-generic"/>
    <hyperlink ref="C305" r:id="rId304" tooltip="كود البنك" display="https://www.alahlynet.com.eg/?page=flow~adhoc-payments-generic"/>
    <hyperlink ref="C306" r:id="rId305" tooltip="كود البنك" display="https://www.alahlynet.com.eg/?page=flow~adhoc-payments-generic"/>
    <hyperlink ref="C307" r:id="rId306" tooltip="كود البنك" display="https://www.alahlynet.com.eg/?page=flow~adhoc-payments-generic"/>
    <hyperlink ref="C308" r:id="rId307" tooltip="كود البنك" display="https://www.alahlynet.com.eg/?page=flow~adhoc-payments-generic"/>
    <hyperlink ref="C309" r:id="rId308" tooltip="كود البنك" display="https://www.alahlynet.com.eg/?page=flow~adhoc-payments-generic"/>
    <hyperlink ref="C310" r:id="rId309" tooltip="كود البنك" display="https://www.alahlynet.com.eg/?page=flow~adhoc-payments-generic"/>
    <hyperlink ref="C311" r:id="rId310" tooltip="كود البنك" display="https://www.alahlynet.com.eg/?page=flow~adhoc-payments-generic"/>
    <hyperlink ref="C312" r:id="rId311" tooltip="كود البنك" display="https://www.alahlynet.com.eg/?page=flow~adhoc-payments-generic"/>
    <hyperlink ref="C313" r:id="rId312" tooltip="كود البنك" display="https://www.alahlynet.com.eg/?page=flow~adhoc-payments-generic"/>
    <hyperlink ref="C314" r:id="rId313" tooltip="كود البنك" display="https://www.alahlynet.com.eg/?page=flow~adhoc-payments-generic"/>
    <hyperlink ref="C315" r:id="rId314" tooltip="كود البنك" display="https://www.alahlynet.com.eg/?page=flow~adhoc-payments-generic"/>
    <hyperlink ref="C316" r:id="rId315" tooltip="كود البنك" display="https://www.alahlynet.com.eg/?page=flow~adhoc-payments-generic"/>
    <hyperlink ref="C317" r:id="rId316" tooltip="كود البنك" display="https://www.alahlynet.com.eg/?page=flow~adhoc-payments-generic"/>
    <hyperlink ref="C318" r:id="rId317" tooltip="كود البنك" display="https://www.alahlynet.com.eg/?page=flow~adhoc-payments-generic"/>
    <hyperlink ref="C319" r:id="rId318" tooltip="كود البنك" display="https://www.alahlynet.com.eg/?page=flow~adhoc-payments-generic"/>
    <hyperlink ref="C320" r:id="rId319" tooltip="كود البنك" display="https://www.alahlynet.com.eg/?page=flow~adhoc-payments-generic"/>
    <hyperlink ref="C321" r:id="rId320" tooltip="كود البنك" display="https://www.alahlynet.com.eg/?page=flow~adhoc-payments-generic"/>
    <hyperlink ref="C322" r:id="rId321" tooltip="كود البنك" display="https://www.alahlynet.com.eg/?page=flow~adhoc-payments-generic"/>
    <hyperlink ref="C323" r:id="rId322" tooltip="كود البنك" display="https://www.alahlynet.com.eg/?page=flow~adhoc-payments-generic"/>
    <hyperlink ref="C324" r:id="rId323" tooltip="كود البنك" display="https://www.alahlynet.com.eg/?page=flow~adhoc-payments-generic"/>
    <hyperlink ref="C325" r:id="rId324" tooltip="كود البنك" display="https://www.alahlynet.com.eg/?page=flow~adhoc-payments-generic"/>
    <hyperlink ref="C326" r:id="rId325" tooltip="كود البنك" display="https://www.alahlynet.com.eg/?page=flow~adhoc-payments-generic"/>
    <hyperlink ref="C327" r:id="rId326" tooltip="كود البنك" display="https://www.alahlynet.com.eg/?page=flow~adhoc-payments-generic"/>
    <hyperlink ref="C328" r:id="rId327" tooltip="كود البنك" display="https://www.alahlynet.com.eg/?page=flow~adhoc-payments-generic"/>
    <hyperlink ref="C329" r:id="rId328" tooltip="كود البنك" display="https://www.alahlynet.com.eg/?page=flow~adhoc-payments-generic"/>
    <hyperlink ref="C330" r:id="rId329" tooltip="كود البنك" display="https://www.alahlynet.com.eg/?page=flow~adhoc-payments-generic"/>
    <hyperlink ref="C331" r:id="rId330" tooltip="كود البنك" display="https://www.alahlynet.com.eg/?page=flow~adhoc-payments-generic"/>
    <hyperlink ref="C332" r:id="rId331" tooltip="كود البنك" display="https://www.alahlynet.com.eg/?page=flow~adhoc-payments-generic"/>
    <hyperlink ref="C333" r:id="rId332" tooltip="كود البنك" display="https://www.alahlynet.com.eg/?page=flow~adhoc-payments-generic"/>
    <hyperlink ref="C334" r:id="rId333" tooltip="كود البنك" display="https://www.alahlynet.com.eg/?page=flow~adhoc-payments-generic"/>
    <hyperlink ref="C335" r:id="rId334" tooltip="كود البنك" display="https://www.alahlynet.com.eg/?page=flow~adhoc-payments-generic"/>
    <hyperlink ref="C336" r:id="rId335" tooltip="كود البنك" display="https://www.alahlynet.com.eg/?page=flow~adhoc-payments-generic"/>
    <hyperlink ref="C337" r:id="rId336" tooltip="كود البنك" display="https://www.alahlynet.com.eg/?page=flow~adhoc-payments-generic"/>
    <hyperlink ref="C338" r:id="rId337" tooltip="كود البنك" display="https://www.alahlynet.com.eg/?page=flow~adhoc-payments-generic"/>
    <hyperlink ref="C339" r:id="rId338" tooltip="كود البنك" display="https://www.alahlynet.com.eg/?page=flow~adhoc-payments-generic"/>
    <hyperlink ref="C340" r:id="rId339" tooltip="كود البنك" display="https://www.alahlynet.com.eg/?page=flow~adhoc-payments-generic"/>
    <hyperlink ref="C341" r:id="rId340" tooltip="كود البنك" display="https://www.alahlynet.com.eg/?page=flow~adhoc-payments-generic"/>
    <hyperlink ref="C342" r:id="rId341" tooltip="كود البنك" display="https://www.alahlynet.com.eg/?page=flow~adhoc-payments-generic"/>
    <hyperlink ref="C343" r:id="rId342" tooltip="كود البنك" display="https://www.alahlynet.com.eg/?page=flow~adhoc-payments-generic"/>
    <hyperlink ref="C344" r:id="rId343" tooltip="كود البنك" display="https://www.alahlynet.com.eg/?page=flow~adhoc-payments-generic"/>
    <hyperlink ref="C345" r:id="rId344" tooltip="كود البنك" display="https://www.alahlynet.com.eg/?page=flow~adhoc-payments-generic"/>
    <hyperlink ref="C346" r:id="rId345" tooltip="كود البنك" display="https://www.alahlynet.com.eg/?page=flow~adhoc-payments-generic"/>
    <hyperlink ref="C347" r:id="rId346" tooltip="كود البنك" display="https://www.alahlynet.com.eg/?page=flow~adhoc-payments-generic"/>
    <hyperlink ref="C348" r:id="rId347" tooltip="كود البنك" display="https://www.alahlynet.com.eg/?page=flow~adhoc-payments-generic"/>
    <hyperlink ref="C349" r:id="rId348" tooltip="كود البنك" display="https://www.alahlynet.com.eg/?page=flow~adhoc-payments-generic"/>
    <hyperlink ref="C350" r:id="rId349" tooltip="كود البنك" display="https://www.alahlynet.com.eg/?page=flow~adhoc-payments-generic"/>
    <hyperlink ref="C351" r:id="rId350" tooltip="كود البنك" display="https://www.alahlynet.com.eg/?page=flow~adhoc-payments-generic"/>
    <hyperlink ref="C352" r:id="rId351" tooltip="كود البنك" display="https://www.alahlynet.com.eg/?page=flow~adhoc-payments-generic"/>
    <hyperlink ref="C353" r:id="rId352" tooltip="كود البنك" display="https://www.alahlynet.com.eg/?page=flow~adhoc-payments-generic"/>
    <hyperlink ref="C354" r:id="rId353" tooltip="كود البنك" display="https://www.alahlynet.com.eg/?page=flow~adhoc-payments-generic"/>
    <hyperlink ref="C355" r:id="rId354" tooltip="كود البنك" display="https://www.alahlynet.com.eg/?page=flow~adhoc-payments-generic"/>
    <hyperlink ref="C356" r:id="rId355" tooltip="كود البنك" display="https://www.alahlynet.com.eg/?page=flow~adhoc-payments-generic"/>
    <hyperlink ref="C357" r:id="rId356" tooltip="كود البنك" display="https://www.alahlynet.com.eg/?page=flow~adhoc-payments-generic"/>
    <hyperlink ref="C358" r:id="rId357" tooltip="كود البنك" display="https://www.alahlynet.com.eg/?page=flow~adhoc-payments-generic"/>
    <hyperlink ref="C359" r:id="rId358" tooltip="كود البنك" display="https://www.alahlynet.com.eg/?page=flow~adhoc-payments-generic"/>
    <hyperlink ref="C360" r:id="rId359" tooltip="كود البنك" display="https://www.alahlynet.com.eg/?page=flow~adhoc-payments-generic"/>
    <hyperlink ref="C361" r:id="rId360" tooltip="كود البنك" display="https://www.alahlynet.com.eg/?page=flow~adhoc-payments-generic"/>
    <hyperlink ref="C362" r:id="rId361" tooltip="كود البنك" display="https://www.alahlynet.com.eg/?page=flow~adhoc-payments-generic"/>
    <hyperlink ref="C363" r:id="rId362" tooltip="كود البنك" display="https://www.alahlynet.com.eg/?page=flow~adhoc-payments-generic"/>
    <hyperlink ref="C364" r:id="rId363" tooltip="كود البنك" display="https://www.alahlynet.com.eg/?page=flow~adhoc-payments-generic"/>
    <hyperlink ref="C365" r:id="rId364" tooltip="كود البنك" display="https://www.alahlynet.com.eg/?page=flow~adhoc-payments-generic"/>
    <hyperlink ref="C366" r:id="rId365" tooltip="كود البنك" display="https://www.alahlynet.com.eg/?page=flow~adhoc-payments-generic"/>
    <hyperlink ref="C367" r:id="rId366" tooltip="كود البنك" display="https://www.alahlynet.com.eg/?page=flow~adhoc-payments-generic"/>
    <hyperlink ref="C368" r:id="rId367" tooltip="كود البنك" display="https://www.alahlynet.com.eg/?page=flow~adhoc-payments-generic"/>
    <hyperlink ref="C369" r:id="rId368" tooltip="كود البنك" display="https://www.alahlynet.com.eg/?page=flow~adhoc-payments-generic"/>
    <hyperlink ref="C370" r:id="rId369" tooltip="كود البنك" display="https://www.alahlynet.com.eg/?page=flow~adhoc-payments-generic"/>
    <hyperlink ref="C371" r:id="rId370" tooltip="كود البنك" display="https://www.alahlynet.com.eg/?page=flow~adhoc-payments-generic"/>
    <hyperlink ref="C372" r:id="rId371" tooltip="كود البنك" display="https://www.alahlynet.com.eg/?page=flow~adhoc-payments-generic"/>
    <hyperlink ref="C373" r:id="rId372" tooltip="كود البنك" display="https://www.alahlynet.com.eg/?page=flow~adhoc-payments-generic"/>
    <hyperlink ref="C374" r:id="rId373" tooltip="كود البنك" display="https://www.alahlynet.com.eg/?page=flow~adhoc-payments-generic"/>
    <hyperlink ref="C375" r:id="rId374" tooltip="كود البنك" display="https://www.alahlynet.com.eg/?page=flow~adhoc-payments-generic"/>
    <hyperlink ref="C376" r:id="rId375" tooltip="كود البنك" display="https://www.alahlynet.com.eg/?page=flow~adhoc-payments-generic"/>
    <hyperlink ref="C377" r:id="rId376" tooltip="كود البنك" display="https://www.alahlynet.com.eg/?page=flow~adhoc-payments-generic"/>
    <hyperlink ref="C378" r:id="rId377" tooltip="كود البنك" display="https://www.alahlynet.com.eg/?page=flow~adhoc-payments-generic"/>
    <hyperlink ref="C379" r:id="rId378" tooltip="كود البنك" display="https://www.alahlynet.com.eg/?page=flow~adhoc-payments-generic"/>
    <hyperlink ref="C380" r:id="rId379" tooltip="كود البنك" display="https://www.alahlynet.com.eg/?page=flow~adhoc-payments-generic"/>
    <hyperlink ref="C381" r:id="rId380" tooltip="كود البنك" display="https://www.alahlynet.com.eg/?page=flow~adhoc-payments-generic"/>
    <hyperlink ref="C382" r:id="rId381" tooltip="كود البنك" display="https://www.alahlynet.com.eg/?page=flow~adhoc-payments-generic"/>
    <hyperlink ref="C383" r:id="rId382" tooltip="كود البنك" display="https://www.alahlynet.com.eg/?page=flow~adhoc-payments-generic"/>
    <hyperlink ref="C384" r:id="rId383" tooltip="كود البنك" display="https://www.alahlynet.com.eg/?page=flow~adhoc-payments-generic"/>
    <hyperlink ref="C385" r:id="rId384" tooltip="كود البنك" display="https://www.alahlynet.com.eg/?page=flow~adhoc-payments-generic"/>
    <hyperlink ref="C386" r:id="rId385" tooltip="كود البنك" display="https://www.alahlynet.com.eg/?page=flow~adhoc-payments-generic"/>
    <hyperlink ref="C387" r:id="rId386" tooltip="كود البنك" display="https://www.alahlynet.com.eg/?page=flow~adhoc-payments-generic"/>
    <hyperlink ref="C388" r:id="rId387" tooltip="كود البنك" display="https://www.alahlynet.com.eg/?page=flow~adhoc-payments-generic"/>
    <hyperlink ref="C389" r:id="rId388" tooltip="كود البنك" display="https://www.alahlynet.com.eg/?page=flow~adhoc-payments-generic"/>
    <hyperlink ref="C390" r:id="rId389" tooltip="كود البنك" display="https://www.alahlynet.com.eg/?page=flow~adhoc-payments-generic"/>
    <hyperlink ref="C391" r:id="rId390" tooltip="كود البنك" display="https://www.alahlynet.com.eg/?page=flow~adhoc-payments-generic"/>
    <hyperlink ref="C392" r:id="rId391" tooltip="كود البنك" display="https://www.alahlynet.com.eg/?page=flow~adhoc-payments-generic"/>
    <hyperlink ref="C393" r:id="rId392" tooltip="كود البنك" display="https://www.alahlynet.com.eg/?page=flow~adhoc-payments-generic"/>
    <hyperlink ref="C394" r:id="rId393" tooltip="كود البنك" display="https://www.alahlynet.com.eg/?page=flow~adhoc-payments-generic"/>
    <hyperlink ref="C395" r:id="rId394" tooltip="كود البنك" display="https://www.alahlynet.com.eg/?page=flow~adhoc-payments-generic"/>
    <hyperlink ref="C396" r:id="rId395" tooltip="كود البنك" display="https://www.alahlynet.com.eg/?page=flow~adhoc-payments-generic"/>
    <hyperlink ref="C397" r:id="rId396" tooltip="كود البنك" display="https://www.alahlynet.com.eg/?page=flow~adhoc-payments-generic"/>
    <hyperlink ref="C398" r:id="rId397" tooltip="كود البنك" display="https://www.alahlynet.com.eg/?page=flow~adhoc-payments-generic"/>
    <hyperlink ref="C399" r:id="rId398" tooltip="كود البنك" display="https://www.alahlynet.com.eg/?page=flow~adhoc-payments-generic"/>
    <hyperlink ref="C400" r:id="rId399" tooltip="كود البنك" display="https://www.alahlynet.com.eg/?page=flow~adhoc-payments-generic"/>
    <hyperlink ref="C401" r:id="rId400" tooltip="كود البنك" display="https://www.alahlynet.com.eg/?page=flow~adhoc-payments-generic"/>
    <hyperlink ref="C402" r:id="rId401" tooltip="كود البنك" display="https://www.alahlynet.com.eg/?page=flow~adhoc-payments-generic"/>
    <hyperlink ref="C403" r:id="rId402" tooltip="كود البنك" display="https://www.alahlynet.com.eg/?page=flow~adhoc-payments-generic"/>
    <hyperlink ref="C404" r:id="rId403" tooltip="كود البنك" display="https://www.alahlynet.com.eg/?page=flow~adhoc-payments-generic"/>
    <hyperlink ref="C405" r:id="rId404" tooltip="كود البنك" display="https://www.alahlynet.com.eg/?page=flow~adhoc-payments-generic"/>
    <hyperlink ref="C406" r:id="rId405" tooltip="كود البنك" display="https://www.alahlynet.com.eg/?page=flow~adhoc-payments-generic"/>
    <hyperlink ref="C407" r:id="rId406" tooltip="كود البنك" display="https://www.alahlynet.com.eg/?page=flow~adhoc-payments-generic"/>
    <hyperlink ref="C408" r:id="rId407" tooltip="كود البنك" display="https://www.alahlynet.com.eg/?page=flow~adhoc-payments-generic"/>
    <hyperlink ref="C409" r:id="rId408" tooltip="كود البنك" display="https://www.alahlynet.com.eg/?page=flow~adhoc-payments-generic"/>
    <hyperlink ref="C410" r:id="rId409" tooltip="كود البنك" display="https://www.alahlynet.com.eg/?page=flow~adhoc-payments-generic"/>
    <hyperlink ref="C411" r:id="rId410" tooltip="كود البنك" display="https://www.alahlynet.com.eg/?page=flow~adhoc-payments-generic"/>
    <hyperlink ref="C412" r:id="rId411" tooltip="كود البنك" display="https://www.alahlynet.com.eg/?page=flow~adhoc-payments-generic"/>
    <hyperlink ref="C413" r:id="rId412" tooltip="كود البنك" display="https://www.alahlynet.com.eg/?page=flow~adhoc-payments-generic"/>
    <hyperlink ref="C414" r:id="rId413" tooltip="كود البنك" display="https://www.alahlynet.com.eg/?page=flow~adhoc-payments-generic"/>
    <hyperlink ref="C415" r:id="rId414" tooltip="كود البنك" display="https://www.alahlynet.com.eg/?page=flow~adhoc-payments-generic"/>
    <hyperlink ref="C416" r:id="rId415" tooltip="كود البنك" display="https://www.alahlynet.com.eg/?page=flow~adhoc-payments-generic"/>
    <hyperlink ref="C417" r:id="rId416" tooltip="كود البنك" display="https://www.alahlynet.com.eg/?page=flow~adhoc-payments-generic"/>
    <hyperlink ref="C418" r:id="rId417" tooltip="كود البنك" display="https://www.alahlynet.com.eg/?page=flow~adhoc-payments-generic"/>
    <hyperlink ref="C419" r:id="rId418" tooltip="كود البنك" display="https://www.alahlynet.com.eg/?page=flow~adhoc-payments-generic"/>
    <hyperlink ref="C420" r:id="rId419" tooltip="كود البنك" display="https://www.alahlynet.com.eg/?page=flow~adhoc-payments-generic"/>
    <hyperlink ref="C421" r:id="rId420" tooltip="كود البنك" display="https://www.alahlynet.com.eg/?page=flow~adhoc-payments-generic"/>
    <hyperlink ref="C422" r:id="rId421" tooltip="كود البنك" display="https://www.alahlynet.com.eg/?page=flow~adhoc-payments-generic"/>
    <hyperlink ref="C423" r:id="rId422" tooltip="كود البنك" display="https://www.alahlynet.com.eg/?page=flow~adhoc-payments-generic"/>
    <hyperlink ref="C424" r:id="rId423" tooltip="كود البنك" display="https://www.alahlynet.com.eg/?page=flow~adhoc-payments-generic"/>
    <hyperlink ref="C425" r:id="rId424" tooltip="كود البنك" display="https://www.alahlynet.com.eg/?page=flow~adhoc-payments-generic"/>
    <hyperlink ref="C426" r:id="rId425" tooltip="كود البنك" display="https://www.alahlynet.com.eg/?page=flow~adhoc-payments-generic"/>
    <hyperlink ref="C427" r:id="rId426" tooltip="كود البنك" display="https://www.alahlynet.com.eg/?page=flow~adhoc-payments-generic"/>
    <hyperlink ref="C428" r:id="rId427" tooltip="كود البنك" display="https://www.alahlynet.com.eg/?page=flow~adhoc-payments-generic"/>
    <hyperlink ref="C429" r:id="rId428" tooltip="كود البنك" display="https://www.alahlynet.com.eg/?page=flow~adhoc-payments-generic"/>
    <hyperlink ref="C430" r:id="rId429" tooltip="كود البنك" display="https://www.alahlynet.com.eg/?page=flow~adhoc-payments-generic"/>
    <hyperlink ref="C431" r:id="rId430" tooltip="كود البنك" display="https://www.alahlynet.com.eg/?page=flow~adhoc-payments-generic"/>
    <hyperlink ref="C432" r:id="rId431" tooltip="كود البنك" display="https://www.alahlynet.com.eg/?page=flow~adhoc-payments-generic"/>
    <hyperlink ref="C433" r:id="rId432" tooltip="كود البنك" display="https://www.alahlynet.com.eg/?page=flow~adhoc-payments-generic"/>
    <hyperlink ref="C434" r:id="rId433" tooltip="كود البنك" display="https://www.alahlynet.com.eg/?page=flow~adhoc-payments-generic"/>
    <hyperlink ref="C435" r:id="rId434" tooltip="كود البنك" display="https://www.alahlynet.com.eg/?page=flow~adhoc-payments-generic"/>
    <hyperlink ref="C436" r:id="rId435" tooltip="كود البنك" display="https://www.alahlynet.com.eg/?page=flow~adhoc-payments-generic"/>
    <hyperlink ref="C437" r:id="rId436" tooltip="كود البنك" display="https://www.alahlynet.com.eg/?page=flow~adhoc-payments-generic"/>
    <hyperlink ref="C438" r:id="rId437" tooltip="كود البنك" display="https://www.alahlynet.com.eg/?page=flow~adhoc-payments-generic"/>
    <hyperlink ref="C439" r:id="rId438" tooltip="كود البنك" display="https://www.alahlynet.com.eg/?page=flow~adhoc-payments-generic"/>
    <hyperlink ref="C440" r:id="rId439" tooltip="كود البنك" display="https://www.alahlynet.com.eg/?page=flow~adhoc-payments-generic"/>
    <hyperlink ref="C441" r:id="rId440" tooltip="كود البنك" display="https://www.alahlynet.com.eg/?page=flow~adhoc-payments-generic"/>
    <hyperlink ref="C442" r:id="rId441" tooltip="كود البنك" display="https://www.alahlynet.com.eg/?page=flow~adhoc-payments-generic"/>
    <hyperlink ref="C443" r:id="rId442" tooltip="كود البنك" display="https://www.alahlynet.com.eg/?page=flow~adhoc-payments-generic"/>
    <hyperlink ref="C444" r:id="rId443" tooltip="كود البنك" display="https://www.alahlynet.com.eg/?page=flow~adhoc-payments-generic"/>
    <hyperlink ref="C445" r:id="rId444" tooltip="كود البنك" display="https://www.alahlynet.com.eg/?page=flow~adhoc-payments-generic"/>
    <hyperlink ref="C446" r:id="rId445" tooltip="كود البنك" display="https://www.alahlynet.com.eg/?page=flow~adhoc-payments-generic"/>
    <hyperlink ref="C447" r:id="rId446" tooltip="كود البنك" display="https://www.alahlynet.com.eg/?page=flow~adhoc-payments-generic"/>
    <hyperlink ref="C448" r:id="rId447" tooltip="كود البنك" display="https://www.alahlynet.com.eg/?page=flow~adhoc-payments-generic"/>
    <hyperlink ref="C449" r:id="rId448" tooltip="كود البنك" display="https://www.alahlynet.com.eg/?page=flow~adhoc-payments-generic"/>
    <hyperlink ref="C450" r:id="rId449" tooltip="كود البنك" display="https://www.alahlynet.com.eg/?page=flow~adhoc-payments-generic"/>
    <hyperlink ref="C451" r:id="rId450" tooltip="كود البنك" display="https://www.alahlynet.com.eg/?page=flow~adhoc-payments-generic"/>
    <hyperlink ref="C452" r:id="rId451" tooltip="كود البنك" display="https://www.alahlynet.com.eg/?page=flow~adhoc-payments-generic"/>
    <hyperlink ref="C453" r:id="rId452" tooltip="كود البنك" display="https://www.alahlynet.com.eg/?page=flow~adhoc-payments-generic"/>
    <hyperlink ref="C454" r:id="rId453" tooltip="كود البنك" display="https://www.alahlynet.com.eg/?page=flow~adhoc-payments-generic"/>
    <hyperlink ref="C455" r:id="rId454" tooltip="كود البنك" display="https://www.alahlynet.com.eg/?page=flow~adhoc-payments-generic"/>
    <hyperlink ref="C456" r:id="rId455" tooltip="كود البنك" display="https://www.alahlynet.com.eg/?page=flow~adhoc-payments-generic"/>
    <hyperlink ref="C457" r:id="rId456" tooltip="كود البنك" display="https://www.alahlynet.com.eg/?page=flow~adhoc-payments-generic"/>
    <hyperlink ref="C458" r:id="rId457" tooltip="كود البنك" display="https://www.alahlynet.com.eg/?page=flow~adhoc-payments-generic"/>
    <hyperlink ref="C459" r:id="rId458" tooltip="كود البنك" display="https://www.alahlynet.com.eg/?page=flow~adhoc-payments-generic"/>
    <hyperlink ref="C460" r:id="rId459" tooltip="كود البنك" display="https://www.alahlynet.com.eg/?page=flow~adhoc-payments-generic"/>
    <hyperlink ref="C461" r:id="rId460" tooltip="كود البنك" display="https://www.alahlynet.com.eg/?page=flow~adhoc-payments-generic"/>
    <hyperlink ref="C462" r:id="rId461" tooltip="كود البنك" display="https://www.alahlynet.com.eg/?page=flow~adhoc-payments-generic"/>
    <hyperlink ref="C463" r:id="rId462" tooltip="كود البنك" display="https://www.alahlynet.com.eg/?page=flow~adhoc-payments-generic"/>
    <hyperlink ref="C464" r:id="rId463" tooltip="كود البنك" display="https://www.alahlynet.com.eg/?page=flow~adhoc-payments-generic"/>
    <hyperlink ref="C465" r:id="rId464" tooltip="كود البنك" display="https://www.alahlynet.com.eg/?page=flow~adhoc-payments-generic"/>
    <hyperlink ref="C466" r:id="rId465" tooltip="كود البنك" display="https://www.alahlynet.com.eg/?page=flow~adhoc-payments-generic"/>
    <hyperlink ref="C467" r:id="rId466" tooltip="كود البنك" display="https://www.alahlynet.com.eg/?page=flow~adhoc-payments-generic"/>
    <hyperlink ref="C468" r:id="rId467" tooltip="كود البنك" display="https://www.alahlynet.com.eg/?page=flow~adhoc-payments-generic"/>
    <hyperlink ref="C469" r:id="rId468" tooltip="كود البنك" display="https://www.alahlynet.com.eg/?page=flow~adhoc-payments-generic"/>
    <hyperlink ref="C470" r:id="rId469" tooltip="كود البنك" display="https://www.alahlynet.com.eg/?page=flow~adhoc-payments-generic"/>
    <hyperlink ref="C471" r:id="rId470" tooltip="كود البنك" display="https://www.alahlynet.com.eg/?page=flow~adhoc-payments-generic"/>
    <hyperlink ref="C472" r:id="rId471" tooltip="كود البنك" display="https://www.alahlynet.com.eg/?page=flow~adhoc-payments-generic"/>
    <hyperlink ref="C473" r:id="rId472" tooltip="كود البنك" display="https://www.alahlynet.com.eg/?page=flow~adhoc-payments-generic"/>
    <hyperlink ref="C474" r:id="rId473" tooltip="كود البنك" display="https://www.alahlynet.com.eg/?page=flow~adhoc-payments-generic"/>
    <hyperlink ref="C475" r:id="rId474" tooltip="كود البنك" display="https://www.alahlynet.com.eg/?page=flow~adhoc-payments-generic"/>
    <hyperlink ref="C476" r:id="rId475" tooltip="كود البنك" display="https://www.alahlynet.com.eg/?page=flow~adhoc-payments-generic"/>
    <hyperlink ref="C477" r:id="rId476" tooltip="كود البنك" display="https://www.alahlynet.com.eg/?page=flow~adhoc-payments-generic"/>
    <hyperlink ref="C478" r:id="rId477" tooltip="كود البنك" display="https://www.alahlynet.com.eg/?page=flow~adhoc-payments-generic"/>
    <hyperlink ref="C479" r:id="rId478" tooltip="كود البنك" display="https://www.alahlynet.com.eg/?page=flow~adhoc-payments-generic"/>
    <hyperlink ref="C480" r:id="rId479" tooltip="كود البنك" display="https://www.alahlynet.com.eg/?page=flow~adhoc-payments-generic"/>
    <hyperlink ref="C481" r:id="rId480" tooltip="كود البنك" display="https://www.alahlynet.com.eg/?page=flow~adhoc-payments-generic"/>
    <hyperlink ref="C482" r:id="rId481" tooltip="كود البنك" display="https://www.alahlynet.com.eg/?page=flow~adhoc-payments-generic"/>
    <hyperlink ref="C483" r:id="rId482" tooltip="كود البنك" display="https://www.alahlynet.com.eg/?page=flow~adhoc-payments-generic"/>
    <hyperlink ref="C484" r:id="rId483" tooltip="كود البنك" display="https://www.alahlynet.com.eg/?page=flow~adhoc-payments-generic"/>
    <hyperlink ref="C485" r:id="rId484" tooltip="كود البنك" display="https://www.alahlynet.com.eg/?page=flow~adhoc-payments-generic"/>
    <hyperlink ref="C486" r:id="rId485" tooltip="كود البنك" display="https://www.alahlynet.com.eg/?page=flow~adhoc-payments-generic"/>
    <hyperlink ref="C487" r:id="rId486" tooltip="كود البنك" display="https://www.alahlynet.com.eg/?page=flow~adhoc-payments-generic"/>
    <hyperlink ref="C488" r:id="rId487" tooltip="كود البنك" display="https://www.alahlynet.com.eg/?page=flow~adhoc-payments-generic"/>
    <hyperlink ref="C489" r:id="rId488" tooltip="كود البنك" display="https://www.alahlynet.com.eg/?page=flow~adhoc-payments-generic"/>
    <hyperlink ref="C490" r:id="rId489" tooltip="كود البنك" display="https://www.alahlynet.com.eg/?page=flow~adhoc-payments-generic"/>
    <hyperlink ref="C491" r:id="rId490" tooltip="كود البنك" display="https://www.alahlynet.com.eg/?page=flow~adhoc-payments-generic"/>
    <hyperlink ref="C492" r:id="rId491" tooltip="كود البنك" display="https://www.alahlynet.com.eg/?page=flow~adhoc-payments-generic"/>
    <hyperlink ref="C493" r:id="rId492" tooltip="كود البنك" display="https://www.alahlynet.com.eg/?page=flow~adhoc-payments-generic"/>
    <hyperlink ref="C494" r:id="rId493" tooltip="كود البنك" display="https://www.alahlynet.com.eg/?page=flow~adhoc-payments-generic"/>
    <hyperlink ref="C495" r:id="rId494" tooltip="كود البنك" display="https://www.alahlynet.com.eg/?page=flow~adhoc-payments-generic"/>
    <hyperlink ref="C496" r:id="rId495" tooltip="كود البنك" display="https://www.alahlynet.com.eg/?page=flow~adhoc-payments-generic"/>
    <hyperlink ref="C497" r:id="rId496" tooltip="كود البنك" display="https://www.alahlynet.com.eg/?page=flow~adhoc-payments-generic"/>
    <hyperlink ref="C498" r:id="rId497" tooltip="كود البنك" display="https://www.alahlynet.com.eg/?page=flow~adhoc-payments-generic"/>
    <hyperlink ref="C499" r:id="rId498" tooltip="كود البنك" display="https://www.alahlynet.com.eg/?page=flow~adhoc-payments-generic"/>
    <hyperlink ref="C500" r:id="rId499" tooltip="كود البنك" display="https://www.alahlynet.com.eg/?page=flow~adhoc-payments-generic"/>
    <hyperlink ref="C501" r:id="rId500" tooltip="كود البنك" display="https://www.alahlynet.com.eg/?page=flow~adhoc-payments-generic"/>
  </hyperlinks>
  <pageMargins left="0.7" right="0.7" top="0.75" bottom="0.75" header="0.3" footer="0.3"/>
  <pageSetup orientation="portrait" r:id="rId501"/>
  <drawing r:id="rId502"/>
  <legacyDrawing r:id="rId503"/>
  <controls>
    <mc:AlternateContent xmlns:mc="http://schemas.openxmlformats.org/markup-compatibility/2006">
      <mc:Choice Requires="x14">
        <control shapeId="5121" r:id="rId504" name="Control 1">
          <controlPr defaultSize="0" r:id="rId50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2</xdr:row>
                <xdr:rowOff>0</xdr:rowOff>
              </to>
            </anchor>
          </controlPr>
        </control>
      </mc:Choice>
      <mc:Fallback>
        <control shapeId="5121" r:id="rId504" name="Control 1"/>
      </mc:Fallback>
    </mc:AlternateContent>
    <mc:AlternateContent xmlns:mc="http://schemas.openxmlformats.org/markup-compatibility/2006">
      <mc:Choice Requires="x14">
        <control shapeId="5122" r:id="rId506" name="Control 2">
          <controlPr defaultSize="0" r:id="rId507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3</xdr:row>
                <xdr:rowOff>0</xdr:rowOff>
              </to>
            </anchor>
          </controlPr>
        </control>
      </mc:Choice>
      <mc:Fallback>
        <control shapeId="5122" r:id="rId506" name="Control 2"/>
      </mc:Fallback>
    </mc:AlternateContent>
    <mc:AlternateContent xmlns:mc="http://schemas.openxmlformats.org/markup-compatibility/2006">
      <mc:Choice Requires="x14">
        <control shapeId="5123" r:id="rId508" name="Control 3">
          <controlPr defaultSize="0" r:id="rId505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4</xdr:row>
                <xdr:rowOff>0</xdr:rowOff>
              </to>
            </anchor>
          </controlPr>
        </control>
      </mc:Choice>
      <mc:Fallback>
        <control shapeId="5123" r:id="rId508" name="Control 3"/>
      </mc:Fallback>
    </mc:AlternateContent>
    <mc:AlternateContent xmlns:mc="http://schemas.openxmlformats.org/markup-compatibility/2006">
      <mc:Choice Requires="x14">
        <control shapeId="5124" r:id="rId509" name="Control 4">
          <controlPr defaultSize="0" r:id="rId505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5</xdr:row>
                <xdr:rowOff>0</xdr:rowOff>
              </to>
            </anchor>
          </controlPr>
        </control>
      </mc:Choice>
      <mc:Fallback>
        <control shapeId="5124" r:id="rId509" name="Control 4"/>
      </mc:Fallback>
    </mc:AlternateContent>
    <mc:AlternateContent xmlns:mc="http://schemas.openxmlformats.org/markup-compatibility/2006">
      <mc:Choice Requires="x14">
        <control shapeId="5125" r:id="rId510" name="Control 5">
          <controlPr defaultSize="0" r:id="rId505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6</xdr:row>
                <xdr:rowOff>0</xdr:rowOff>
              </to>
            </anchor>
          </controlPr>
        </control>
      </mc:Choice>
      <mc:Fallback>
        <control shapeId="5125" r:id="rId510" name="Control 5"/>
      </mc:Fallback>
    </mc:AlternateContent>
    <mc:AlternateContent xmlns:mc="http://schemas.openxmlformats.org/markup-compatibility/2006">
      <mc:Choice Requires="x14">
        <control shapeId="5126" r:id="rId511" name="Control 6">
          <controlPr defaultSize="0" r:id="rId505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7</xdr:row>
                <xdr:rowOff>0</xdr:rowOff>
              </to>
            </anchor>
          </controlPr>
        </control>
      </mc:Choice>
      <mc:Fallback>
        <control shapeId="5126" r:id="rId511" name="Control 6"/>
      </mc:Fallback>
    </mc:AlternateContent>
    <mc:AlternateContent xmlns:mc="http://schemas.openxmlformats.org/markup-compatibility/2006">
      <mc:Choice Requires="x14">
        <control shapeId="5127" r:id="rId512" name="Control 7">
          <controlPr defaultSize="0" r:id="rId505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8</xdr:row>
                <xdr:rowOff>0</xdr:rowOff>
              </to>
            </anchor>
          </controlPr>
        </control>
      </mc:Choice>
      <mc:Fallback>
        <control shapeId="5127" r:id="rId512" name="Control 7"/>
      </mc:Fallback>
    </mc:AlternateContent>
    <mc:AlternateContent xmlns:mc="http://schemas.openxmlformats.org/markup-compatibility/2006">
      <mc:Choice Requires="x14">
        <control shapeId="5128" r:id="rId513" name="Control 8">
          <controlPr defaultSize="0" r:id="rId505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9</xdr:row>
                <xdr:rowOff>0</xdr:rowOff>
              </to>
            </anchor>
          </controlPr>
        </control>
      </mc:Choice>
      <mc:Fallback>
        <control shapeId="5128" r:id="rId513" name="Control 8"/>
      </mc:Fallback>
    </mc:AlternateContent>
    <mc:AlternateContent xmlns:mc="http://schemas.openxmlformats.org/markup-compatibility/2006">
      <mc:Choice Requires="x14">
        <control shapeId="5129" r:id="rId514" name="Control 9">
          <controlPr defaultSize="0" r:id="rId505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10</xdr:row>
                <xdr:rowOff>0</xdr:rowOff>
              </to>
            </anchor>
          </controlPr>
        </control>
      </mc:Choice>
      <mc:Fallback>
        <control shapeId="5129" r:id="rId514" name="Control 9"/>
      </mc:Fallback>
    </mc:AlternateContent>
    <mc:AlternateContent xmlns:mc="http://schemas.openxmlformats.org/markup-compatibility/2006">
      <mc:Choice Requires="x14">
        <control shapeId="5130" r:id="rId515" name="Control 10">
          <controlPr defaultSize="0" r:id="rId505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11</xdr:row>
                <xdr:rowOff>0</xdr:rowOff>
              </to>
            </anchor>
          </controlPr>
        </control>
      </mc:Choice>
      <mc:Fallback>
        <control shapeId="5130" r:id="rId515" name="Control 10"/>
      </mc:Fallback>
    </mc:AlternateContent>
    <mc:AlternateContent xmlns:mc="http://schemas.openxmlformats.org/markup-compatibility/2006">
      <mc:Choice Requires="x14">
        <control shapeId="5131" r:id="rId516" name="Control 11">
          <controlPr defaultSize="0" r:id="rId505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12</xdr:row>
                <xdr:rowOff>0</xdr:rowOff>
              </to>
            </anchor>
          </controlPr>
        </control>
      </mc:Choice>
      <mc:Fallback>
        <control shapeId="5131" r:id="rId516" name="Control 11"/>
      </mc:Fallback>
    </mc:AlternateContent>
    <mc:AlternateContent xmlns:mc="http://schemas.openxmlformats.org/markup-compatibility/2006">
      <mc:Choice Requires="x14">
        <control shapeId="5132" r:id="rId517" name="Control 12">
          <controlPr defaultSize="0" r:id="rId505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13</xdr:row>
                <xdr:rowOff>0</xdr:rowOff>
              </to>
            </anchor>
          </controlPr>
        </control>
      </mc:Choice>
      <mc:Fallback>
        <control shapeId="5132" r:id="rId517" name="Control 12"/>
      </mc:Fallback>
    </mc:AlternateContent>
    <mc:AlternateContent xmlns:mc="http://schemas.openxmlformats.org/markup-compatibility/2006">
      <mc:Choice Requires="x14">
        <control shapeId="5133" r:id="rId518" name="Control 13">
          <controlPr defaultSize="0" r:id="rId505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14</xdr:row>
                <xdr:rowOff>0</xdr:rowOff>
              </to>
            </anchor>
          </controlPr>
        </control>
      </mc:Choice>
      <mc:Fallback>
        <control shapeId="5133" r:id="rId518" name="Control 13"/>
      </mc:Fallback>
    </mc:AlternateContent>
    <mc:AlternateContent xmlns:mc="http://schemas.openxmlformats.org/markup-compatibility/2006">
      <mc:Choice Requires="x14">
        <control shapeId="5134" r:id="rId519" name="Control 14">
          <controlPr defaultSize="0" r:id="rId505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15</xdr:row>
                <xdr:rowOff>0</xdr:rowOff>
              </to>
            </anchor>
          </controlPr>
        </control>
      </mc:Choice>
      <mc:Fallback>
        <control shapeId="5134" r:id="rId519" name="Control 14"/>
      </mc:Fallback>
    </mc:AlternateContent>
    <mc:AlternateContent xmlns:mc="http://schemas.openxmlformats.org/markup-compatibility/2006">
      <mc:Choice Requires="x14">
        <control shapeId="5135" r:id="rId520" name="Control 15">
          <controlPr defaultSize="0" r:id="rId505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16</xdr:row>
                <xdr:rowOff>0</xdr:rowOff>
              </to>
            </anchor>
          </controlPr>
        </control>
      </mc:Choice>
      <mc:Fallback>
        <control shapeId="5135" r:id="rId520" name="Control 15"/>
      </mc:Fallback>
    </mc:AlternateContent>
    <mc:AlternateContent xmlns:mc="http://schemas.openxmlformats.org/markup-compatibility/2006">
      <mc:Choice Requires="x14">
        <control shapeId="5136" r:id="rId521" name="Control 16">
          <controlPr defaultSize="0" r:id="rId505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17</xdr:row>
                <xdr:rowOff>0</xdr:rowOff>
              </to>
            </anchor>
          </controlPr>
        </control>
      </mc:Choice>
      <mc:Fallback>
        <control shapeId="5136" r:id="rId521" name="Control 16"/>
      </mc:Fallback>
    </mc:AlternateContent>
    <mc:AlternateContent xmlns:mc="http://schemas.openxmlformats.org/markup-compatibility/2006">
      <mc:Choice Requires="x14">
        <control shapeId="5137" r:id="rId522" name="Control 17">
          <controlPr defaultSize="0" r:id="rId505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18</xdr:row>
                <xdr:rowOff>0</xdr:rowOff>
              </to>
            </anchor>
          </controlPr>
        </control>
      </mc:Choice>
      <mc:Fallback>
        <control shapeId="5137" r:id="rId522" name="Control 17"/>
      </mc:Fallback>
    </mc:AlternateContent>
    <mc:AlternateContent xmlns:mc="http://schemas.openxmlformats.org/markup-compatibility/2006">
      <mc:Choice Requires="x14">
        <control shapeId="5138" r:id="rId523" name="Control 18">
          <controlPr defaultSize="0" r:id="rId505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19</xdr:row>
                <xdr:rowOff>0</xdr:rowOff>
              </to>
            </anchor>
          </controlPr>
        </control>
      </mc:Choice>
      <mc:Fallback>
        <control shapeId="5138" r:id="rId523" name="Control 18"/>
      </mc:Fallback>
    </mc:AlternateContent>
    <mc:AlternateContent xmlns:mc="http://schemas.openxmlformats.org/markup-compatibility/2006">
      <mc:Choice Requires="x14">
        <control shapeId="5139" r:id="rId524" name="Control 19">
          <controlPr defaultSize="0" r:id="rId505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20</xdr:row>
                <xdr:rowOff>0</xdr:rowOff>
              </to>
            </anchor>
          </controlPr>
        </control>
      </mc:Choice>
      <mc:Fallback>
        <control shapeId="5139" r:id="rId524" name="Control 19"/>
      </mc:Fallback>
    </mc:AlternateContent>
    <mc:AlternateContent xmlns:mc="http://schemas.openxmlformats.org/markup-compatibility/2006">
      <mc:Choice Requires="x14">
        <control shapeId="5140" r:id="rId525" name="Control 20">
          <controlPr defaultSize="0" r:id="rId505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21</xdr:row>
                <xdr:rowOff>0</xdr:rowOff>
              </to>
            </anchor>
          </controlPr>
        </control>
      </mc:Choice>
      <mc:Fallback>
        <control shapeId="5140" r:id="rId525" name="Control 20"/>
      </mc:Fallback>
    </mc:AlternateContent>
    <mc:AlternateContent xmlns:mc="http://schemas.openxmlformats.org/markup-compatibility/2006">
      <mc:Choice Requires="x14">
        <control shapeId="5141" r:id="rId526" name="Control 21">
          <controlPr defaultSize="0" r:id="rId505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22</xdr:row>
                <xdr:rowOff>0</xdr:rowOff>
              </to>
            </anchor>
          </controlPr>
        </control>
      </mc:Choice>
      <mc:Fallback>
        <control shapeId="5141" r:id="rId526" name="Control 21"/>
      </mc:Fallback>
    </mc:AlternateContent>
    <mc:AlternateContent xmlns:mc="http://schemas.openxmlformats.org/markup-compatibility/2006">
      <mc:Choice Requires="x14">
        <control shapeId="5142" r:id="rId527" name="Control 22">
          <controlPr defaultSize="0" r:id="rId505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23</xdr:row>
                <xdr:rowOff>0</xdr:rowOff>
              </to>
            </anchor>
          </controlPr>
        </control>
      </mc:Choice>
      <mc:Fallback>
        <control shapeId="5142" r:id="rId527" name="Control 22"/>
      </mc:Fallback>
    </mc:AlternateContent>
    <mc:AlternateContent xmlns:mc="http://schemas.openxmlformats.org/markup-compatibility/2006">
      <mc:Choice Requires="x14">
        <control shapeId="5143" r:id="rId528" name="Control 23">
          <controlPr defaultSize="0" r:id="rId505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24</xdr:row>
                <xdr:rowOff>0</xdr:rowOff>
              </to>
            </anchor>
          </controlPr>
        </control>
      </mc:Choice>
      <mc:Fallback>
        <control shapeId="5143" r:id="rId528" name="Control 23"/>
      </mc:Fallback>
    </mc:AlternateContent>
    <mc:AlternateContent xmlns:mc="http://schemas.openxmlformats.org/markup-compatibility/2006">
      <mc:Choice Requires="x14">
        <control shapeId="5144" r:id="rId529" name="Control 24">
          <controlPr defaultSize="0" r:id="rId505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257175</xdr:colOff>
                <xdr:row>25</xdr:row>
                <xdr:rowOff>0</xdr:rowOff>
              </to>
            </anchor>
          </controlPr>
        </control>
      </mc:Choice>
      <mc:Fallback>
        <control shapeId="5144" r:id="rId529" name="Control 24"/>
      </mc:Fallback>
    </mc:AlternateContent>
    <mc:AlternateContent xmlns:mc="http://schemas.openxmlformats.org/markup-compatibility/2006">
      <mc:Choice Requires="x14">
        <control shapeId="5145" r:id="rId530" name="Control 25">
          <controlPr defaultSize="0" r:id="rId505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257175</xdr:colOff>
                <xdr:row>26</xdr:row>
                <xdr:rowOff>0</xdr:rowOff>
              </to>
            </anchor>
          </controlPr>
        </control>
      </mc:Choice>
      <mc:Fallback>
        <control shapeId="5145" r:id="rId530" name="Control 25"/>
      </mc:Fallback>
    </mc:AlternateContent>
    <mc:AlternateContent xmlns:mc="http://schemas.openxmlformats.org/markup-compatibility/2006">
      <mc:Choice Requires="x14">
        <control shapeId="5146" r:id="rId531" name="Control 26">
          <controlPr defaultSize="0" r:id="rId505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257175</xdr:colOff>
                <xdr:row>27</xdr:row>
                <xdr:rowOff>0</xdr:rowOff>
              </to>
            </anchor>
          </controlPr>
        </control>
      </mc:Choice>
      <mc:Fallback>
        <control shapeId="5146" r:id="rId531" name="Control 26"/>
      </mc:Fallback>
    </mc:AlternateContent>
    <mc:AlternateContent xmlns:mc="http://schemas.openxmlformats.org/markup-compatibility/2006">
      <mc:Choice Requires="x14">
        <control shapeId="5147" r:id="rId532" name="Control 27">
          <controlPr defaultSize="0" r:id="rId505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257175</xdr:colOff>
                <xdr:row>28</xdr:row>
                <xdr:rowOff>0</xdr:rowOff>
              </to>
            </anchor>
          </controlPr>
        </control>
      </mc:Choice>
      <mc:Fallback>
        <control shapeId="5147" r:id="rId532" name="Control 27"/>
      </mc:Fallback>
    </mc:AlternateContent>
    <mc:AlternateContent xmlns:mc="http://schemas.openxmlformats.org/markup-compatibility/2006">
      <mc:Choice Requires="x14">
        <control shapeId="5148" r:id="rId533" name="Control 28">
          <controlPr defaultSize="0" r:id="rId505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257175</xdr:colOff>
                <xdr:row>29</xdr:row>
                <xdr:rowOff>0</xdr:rowOff>
              </to>
            </anchor>
          </controlPr>
        </control>
      </mc:Choice>
      <mc:Fallback>
        <control shapeId="5148" r:id="rId533" name="Control 28"/>
      </mc:Fallback>
    </mc:AlternateContent>
    <mc:AlternateContent xmlns:mc="http://schemas.openxmlformats.org/markup-compatibility/2006">
      <mc:Choice Requires="x14">
        <control shapeId="5149" r:id="rId534" name="Control 29">
          <controlPr defaultSize="0" r:id="rId505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0</xdr:col>
                <xdr:colOff>257175</xdr:colOff>
                <xdr:row>30</xdr:row>
                <xdr:rowOff>0</xdr:rowOff>
              </to>
            </anchor>
          </controlPr>
        </control>
      </mc:Choice>
      <mc:Fallback>
        <control shapeId="5149" r:id="rId534" name="Control 29"/>
      </mc:Fallback>
    </mc:AlternateContent>
    <mc:AlternateContent xmlns:mc="http://schemas.openxmlformats.org/markup-compatibility/2006">
      <mc:Choice Requires="x14">
        <control shapeId="5150" r:id="rId535" name="Control 30">
          <controlPr defaultSize="0" r:id="rId505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0</xdr:col>
                <xdr:colOff>257175</xdr:colOff>
                <xdr:row>31</xdr:row>
                <xdr:rowOff>0</xdr:rowOff>
              </to>
            </anchor>
          </controlPr>
        </control>
      </mc:Choice>
      <mc:Fallback>
        <control shapeId="5150" r:id="rId535" name="Control 30"/>
      </mc:Fallback>
    </mc:AlternateContent>
    <mc:AlternateContent xmlns:mc="http://schemas.openxmlformats.org/markup-compatibility/2006">
      <mc:Choice Requires="x14">
        <control shapeId="5151" r:id="rId536" name="Control 31">
          <controlPr defaultSize="0" r:id="rId505">
            <anchor moveWithCells="1">
              <from>
                <xdr:col>0</xdr:col>
                <xdr:colOff>0</xdr:colOff>
                <xdr:row>31</xdr:row>
                <xdr:rowOff>0</xdr:rowOff>
              </from>
              <to>
                <xdr:col>0</xdr:col>
                <xdr:colOff>257175</xdr:colOff>
                <xdr:row>32</xdr:row>
                <xdr:rowOff>0</xdr:rowOff>
              </to>
            </anchor>
          </controlPr>
        </control>
      </mc:Choice>
      <mc:Fallback>
        <control shapeId="5151" r:id="rId536" name="Control 31"/>
      </mc:Fallback>
    </mc:AlternateContent>
    <mc:AlternateContent xmlns:mc="http://schemas.openxmlformats.org/markup-compatibility/2006">
      <mc:Choice Requires="x14">
        <control shapeId="5152" r:id="rId537" name="Control 32">
          <controlPr defaultSize="0" r:id="rId505">
            <anchor moveWithCells="1">
              <from>
                <xdr:col>0</xdr:col>
                <xdr:colOff>0</xdr:colOff>
                <xdr:row>32</xdr:row>
                <xdr:rowOff>0</xdr:rowOff>
              </from>
              <to>
                <xdr:col>0</xdr:col>
                <xdr:colOff>257175</xdr:colOff>
                <xdr:row>33</xdr:row>
                <xdr:rowOff>0</xdr:rowOff>
              </to>
            </anchor>
          </controlPr>
        </control>
      </mc:Choice>
      <mc:Fallback>
        <control shapeId="5152" r:id="rId537" name="Control 32"/>
      </mc:Fallback>
    </mc:AlternateContent>
    <mc:AlternateContent xmlns:mc="http://schemas.openxmlformats.org/markup-compatibility/2006">
      <mc:Choice Requires="x14">
        <control shapeId="5153" r:id="rId538" name="Control 33">
          <controlPr defaultSize="0" r:id="rId505">
            <anchor moveWithCells="1">
              <from>
                <xdr:col>0</xdr:col>
                <xdr:colOff>0</xdr:colOff>
                <xdr:row>33</xdr:row>
                <xdr:rowOff>0</xdr:rowOff>
              </from>
              <to>
                <xdr:col>0</xdr:col>
                <xdr:colOff>257175</xdr:colOff>
                <xdr:row>34</xdr:row>
                <xdr:rowOff>0</xdr:rowOff>
              </to>
            </anchor>
          </controlPr>
        </control>
      </mc:Choice>
      <mc:Fallback>
        <control shapeId="5153" r:id="rId538" name="Control 33"/>
      </mc:Fallback>
    </mc:AlternateContent>
    <mc:AlternateContent xmlns:mc="http://schemas.openxmlformats.org/markup-compatibility/2006">
      <mc:Choice Requires="x14">
        <control shapeId="5154" r:id="rId539" name="Control 34">
          <controlPr defaultSize="0" r:id="rId505">
            <anchor moveWithCells="1">
              <from>
                <xdr:col>0</xdr:col>
                <xdr:colOff>0</xdr:colOff>
                <xdr:row>34</xdr:row>
                <xdr:rowOff>0</xdr:rowOff>
              </from>
              <to>
                <xdr:col>0</xdr:col>
                <xdr:colOff>257175</xdr:colOff>
                <xdr:row>35</xdr:row>
                <xdr:rowOff>0</xdr:rowOff>
              </to>
            </anchor>
          </controlPr>
        </control>
      </mc:Choice>
      <mc:Fallback>
        <control shapeId="5154" r:id="rId539" name="Control 34"/>
      </mc:Fallback>
    </mc:AlternateContent>
    <mc:AlternateContent xmlns:mc="http://schemas.openxmlformats.org/markup-compatibility/2006">
      <mc:Choice Requires="x14">
        <control shapeId="5155" r:id="rId540" name="Control 35">
          <controlPr defaultSize="0" r:id="rId505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0</xdr:col>
                <xdr:colOff>257175</xdr:colOff>
                <xdr:row>36</xdr:row>
                <xdr:rowOff>0</xdr:rowOff>
              </to>
            </anchor>
          </controlPr>
        </control>
      </mc:Choice>
      <mc:Fallback>
        <control shapeId="5155" r:id="rId540" name="Control 35"/>
      </mc:Fallback>
    </mc:AlternateContent>
    <mc:AlternateContent xmlns:mc="http://schemas.openxmlformats.org/markup-compatibility/2006">
      <mc:Choice Requires="x14">
        <control shapeId="5156" r:id="rId541" name="Control 36">
          <controlPr defaultSize="0" r:id="rId505">
            <anchor moveWithCells="1">
              <from>
                <xdr:col>0</xdr:col>
                <xdr:colOff>0</xdr:colOff>
                <xdr:row>36</xdr:row>
                <xdr:rowOff>0</xdr:rowOff>
              </from>
              <to>
                <xdr:col>0</xdr:col>
                <xdr:colOff>257175</xdr:colOff>
                <xdr:row>37</xdr:row>
                <xdr:rowOff>0</xdr:rowOff>
              </to>
            </anchor>
          </controlPr>
        </control>
      </mc:Choice>
      <mc:Fallback>
        <control shapeId="5156" r:id="rId541" name="Control 36"/>
      </mc:Fallback>
    </mc:AlternateContent>
    <mc:AlternateContent xmlns:mc="http://schemas.openxmlformats.org/markup-compatibility/2006">
      <mc:Choice Requires="x14">
        <control shapeId="5157" r:id="rId542" name="Control 37">
          <controlPr defaultSize="0" r:id="rId505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257175</xdr:colOff>
                <xdr:row>38</xdr:row>
                <xdr:rowOff>0</xdr:rowOff>
              </to>
            </anchor>
          </controlPr>
        </control>
      </mc:Choice>
      <mc:Fallback>
        <control shapeId="5157" r:id="rId542" name="Control 37"/>
      </mc:Fallback>
    </mc:AlternateContent>
    <mc:AlternateContent xmlns:mc="http://schemas.openxmlformats.org/markup-compatibility/2006">
      <mc:Choice Requires="x14">
        <control shapeId="5158" r:id="rId543" name="Control 38">
          <controlPr defaultSize="0" r:id="rId505">
            <anchor moveWithCells="1">
              <from>
                <xdr:col>0</xdr:col>
                <xdr:colOff>0</xdr:colOff>
                <xdr:row>38</xdr:row>
                <xdr:rowOff>0</xdr:rowOff>
              </from>
              <to>
                <xdr:col>0</xdr:col>
                <xdr:colOff>257175</xdr:colOff>
                <xdr:row>39</xdr:row>
                <xdr:rowOff>0</xdr:rowOff>
              </to>
            </anchor>
          </controlPr>
        </control>
      </mc:Choice>
      <mc:Fallback>
        <control shapeId="5158" r:id="rId543" name="Control 38"/>
      </mc:Fallback>
    </mc:AlternateContent>
    <mc:AlternateContent xmlns:mc="http://schemas.openxmlformats.org/markup-compatibility/2006">
      <mc:Choice Requires="x14">
        <control shapeId="5159" r:id="rId544" name="Control 39">
          <controlPr defaultSize="0" r:id="rId505">
            <anchor moveWithCells="1">
              <from>
                <xdr:col>0</xdr:col>
                <xdr:colOff>0</xdr:colOff>
                <xdr:row>39</xdr:row>
                <xdr:rowOff>0</xdr:rowOff>
              </from>
              <to>
                <xdr:col>0</xdr:col>
                <xdr:colOff>257175</xdr:colOff>
                <xdr:row>40</xdr:row>
                <xdr:rowOff>0</xdr:rowOff>
              </to>
            </anchor>
          </controlPr>
        </control>
      </mc:Choice>
      <mc:Fallback>
        <control shapeId="5159" r:id="rId544" name="Control 39"/>
      </mc:Fallback>
    </mc:AlternateContent>
    <mc:AlternateContent xmlns:mc="http://schemas.openxmlformats.org/markup-compatibility/2006">
      <mc:Choice Requires="x14">
        <control shapeId="5160" r:id="rId545" name="Control 40">
          <controlPr defaultSize="0" r:id="rId505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257175</xdr:colOff>
                <xdr:row>41</xdr:row>
                <xdr:rowOff>0</xdr:rowOff>
              </to>
            </anchor>
          </controlPr>
        </control>
      </mc:Choice>
      <mc:Fallback>
        <control shapeId="5160" r:id="rId545" name="Control 40"/>
      </mc:Fallback>
    </mc:AlternateContent>
    <mc:AlternateContent xmlns:mc="http://schemas.openxmlformats.org/markup-compatibility/2006">
      <mc:Choice Requires="x14">
        <control shapeId="5161" r:id="rId546" name="Control 41">
          <controlPr defaultSize="0" r:id="rId505">
            <anchor moveWithCells="1">
              <from>
                <xdr:col>0</xdr:col>
                <xdr:colOff>0</xdr:colOff>
                <xdr:row>41</xdr:row>
                <xdr:rowOff>0</xdr:rowOff>
              </from>
              <to>
                <xdr:col>0</xdr:col>
                <xdr:colOff>257175</xdr:colOff>
                <xdr:row>42</xdr:row>
                <xdr:rowOff>0</xdr:rowOff>
              </to>
            </anchor>
          </controlPr>
        </control>
      </mc:Choice>
      <mc:Fallback>
        <control shapeId="5161" r:id="rId546" name="Control 41"/>
      </mc:Fallback>
    </mc:AlternateContent>
    <mc:AlternateContent xmlns:mc="http://schemas.openxmlformats.org/markup-compatibility/2006">
      <mc:Choice Requires="x14">
        <control shapeId="5162" r:id="rId547" name="Control 42">
          <controlPr defaultSize="0" r:id="rId505">
            <anchor moveWithCells="1">
              <from>
                <xdr:col>0</xdr:col>
                <xdr:colOff>0</xdr:colOff>
                <xdr:row>42</xdr:row>
                <xdr:rowOff>0</xdr:rowOff>
              </from>
              <to>
                <xdr:col>0</xdr:col>
                <xdr:colOff>257175</xdr:colOff>
                <xdr:row>43</xdr:row>
                <xdr:rowOff>0</xdr:rowOff>
              </to>
            </anchor>
          </controlPr>
        </control>
      </mc:Choice>
      <mc:Fallback>
        <control shapeId="5162" r:id="rId547" name="Control 42"/>
      </mc:Fallback>
    </mc:AlternateContent>
    <mc:AlternateContent xmlns:mc="http://schemas.openxmlformats.org/markup-compatibility/2006">
      <mc:Choice Requires="x14">
        <control shapeId="5163" r:id="rId548" name="Control 43">
          <controlPr defaultSize="0" r:id="rId505">
            <anchor moveWithCells="1">
              <from>
                <xdr:col>0</xdr:col>
                <xdr:colOff>0</xdr:colOff>
                <xdr:row>43</xdr:row>
                <xdr:rowOff>0</xdr:rowOff>
              </from>
              <to>
                <xdr:col>0</xdr:col>
                <xdr:colOff>257175</xdr:colOff>
                <xdr:row>44</xdr:row>
                <xdr:rowOff>0</xdr:rowOff>
              </to>
            </anchor>
          </controlPr>
        </control>
      </mc:Choice>
      <mc:Fallback>
        <control shapeId="5163" r:id="rId548" name="Control 43"/>
      </mc:Fallback>
    </mc:AlternateContent>
    <mc:AlternateContent xmlns:mc="http://schemas.openxmlformats.org/markup-compatibility/2006">
      <mc:Choice Requires="x14">
        <control shapeId="5164" r:id="rId549" name="Control 44">
          <controlPr defaultSize="0" r:id="rId505">
            <anchor moveWithCells="1">
              <from>
                <xdr:col>0</xdr:col>
                <xdr:colOff>0</xdr:colOff>
                <xdr:row>44</xdr:row>
                <xdr:rowOff>0</xdr:rowOff>
              </from>
              <to>
                <xdr:col>0</xdr:col>
                <xdr:colOff>257175</xdr:colOff>
                <xdr:row>45</xdr:row>
                <xdr:rowOff>0</xdr:rowOff>
              </to>
            </anchor>
          </controlPr>
        </control>
      </mc:Choice>
      <mc:Fallback>
        <control shapeId="5164" r:id="rId549" name="Control 44"/>
      </mc:Fallback>
    </mc:AlternateContent>
    <mc:AlternateContent xmlns:mc="http://schemas.openxmlformats.org/markup-compatibility/2006">
      <mc:Choice Requires="x14">
        <control shapeId="5165" r:id="rId550" name="Control 45">
          <controlPr defaultSize="0" r:id="rId505">
            <anchor moveWithCells="1">
              <from>
                <xdr:col>0</xdr:col>
                <xdr:colOff>0</xdr:colOff>
                <xdr:row>45</xdr:row>
                <xdr:rowOff>0</xdr:rowOff>
              </from>
              <to>
                <xdr:col>0</xdr:col>
                <xdr:colOff>257175</xdr:colOff>
                <xdr:row>46</xdr:row>
                <xdr:rowOff>0</xdr:rowOff>
              </to>
            </anchor>
          </controlPr>
        </control>
      </mc:Choice>
      <mc:Fallback>
        <control shapeId="5165" r:id="rId550" name="Control 45"/>
      </mc:Fallback>
    </mc:AlternateContent>
    <mc:AlternateContent xmlns:mc="http://schemas.openxmlformats.org/markup-compatibility/2006">
      <mc:Choice Requires="x14">
        <control shapeId="5166" r:id="rId551" name="Control 46">
          <controlPr defaultSize="0" r:id="rId505">
            <anchor moveWithCells="1">
              <from>
                <xdr:col>0</xdr:col>
                <xdr:colOff>0</xdr:colOff>
                <xdr:row>46</xdr:row>
                <xdr:rowOff>0</xdr:rowOff>
              </from>
              <to>
                <xdr:col>0</xdr:col>
                <xdr:colOff>257175</xdr:colOff>
                <xdr:row>47</xdr:row>
                <xdr:rowOff>0</xdr:rowOff>
              </to>
            </anchor>
          </controlPr>
        </control>
      </mc:Choice>
      <mc:Fallback>
        <control shapeId="5166" r:id="rId551" name="Control 46"/>
      </mc:Fallback>
    </mc:AlternateContent>
    <mc:AlternateContent xmlns:mc="http://schemas.openxmlformats.org/markup-compatibility/2006">
      <mc:Choice Requires="x14">
        <control shapeId="5167" r:id="rId552" name="Control 47">
          <controlPr defaultSize="0" r:id="rId505">
            <anchor moveWithCells="1">
              <from>
                <xdr:col>0</xdr:col>
                <xdr:colOff>0</xdr:colOff>
                <xdr:row>47</xdr:row>
                <xdr:rowOff>0</xdr:rowOff>
              </from>
              <to>
                <xdr:col>0</xdr:col>
                <xdr:colOff>257175</xdr:colOff>
                <xdr:row>48</xdr:row>
                <xdr:rowOff>0</xdr:rowOff>
              </to>
            </anchor>
          </controlPr>
        </control>
      </mc:Choice>
      <mc:Fallback>
        <control shapeId="5167" r:id="rId552" name="Control 47"/>
      </mc:Fallback>
    </mc:AlternateContent>
    <mc:AlternateContent xmlns:mc="http://schemas.openxmlformats.org/markup-compatibility/2006">
      <mc:Choice Requires="x14">
        <control shapeId="5168" r:id="rId553" name="Control 48">
          <controlPr defaultSize="0" r:id="rId505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257175</xdr:colOff>
                <xdr:row>49</xdr:row>
                <xdr:rowOff>0</xdr:rowOff>
              </to>
            </anchor>
          </controlPr>
        </control>
      </mc:Choice>
      <mc:Fallback>
        <control shapeId="5168" r:id="rId553" name="Control 48"/>
      </mc:Fallback>
    </mc:AlternateContent>
    <mc:AlternateContent xmlns:mc="http://schemas.openxmlformats.org/markup-compatibility/2006">
      <mc:Choice Requires="x14">
        <control shapeId="5169" r:id="rId554" name="Control 49">
          <controlPr defaultSize="0" r:id="rId505">
            <anchor moveWithCells="1">
              <from>
                <xdr:col>0</xdr:col>
                <xdr:colOff>0</xdr:colOff>
                <xdr:row>49</xdr:row>
                <xdr:rowOff>0</xdr:rowOff>
              </from>
              <to>
                <xdr:col>0</xdr:col>
                <xdr:colOff>257175</xdr:colOff>
                <xdr:row>50</xdr:row>
                <xdr:rowOff>0</xdr:rowOff>
              </to>
            </anchor>
          </controlPr>
        </control>
      </mc:Choice>
      <mc:Fallback>
        <control shapeId="5169" r:id="rId554" name="Control 49"/>
      </mc:Fallback>
    </mc:AlternateContent>
    <mc:AlternateContent xmlns:mc="http://schemas.openxmlformats.org/markup-compatibility/2006">
      <mc:Choice Requires="x14">
        <control shapeId="5170" r:id="rId555" name="Control 50">
          <controlPr defaultSize="0" r:id="rId505">
            <anchor moveWithCells="1">
              <from>
                <xdr:col>0</xdr:col>
                <xdr:colOff>0</xdr:colOff>
                <xdr:row>50</xdr:row>
                <xdr:rowOff>0</xdr:rowOff>
              </from>
              <to>
                <xdr:col>0</xdr:col>
                <xdr:colOff>257175</xdr:colOff>
                <xdr:row>51</xdr:row>
                <xdr:rowOff>0</xdr:rowOff>
              </to>
            </anchor>
          </controlPr>
        </control>
      </mc:Choice>
      <mc:Fallback>
        <control shapeId="5170" r:id="rId555" name="Control 50"/>
      </mc:Fallback>
    </mc:AlternateContent>
    <mc:AlternateContent xmlns:mc="http://schemas.openxmlformats.org/markup-compatibility/2006">
      <mc:Choice Requires="x14">
        <control shapeId="5171" r:id="rId556" name="Control 51">
          <controlPr defaultSize="0" r:id="rId50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257175</xdr:colOff>
                <xdr:row>52</xdr:row>
                <xdr:rowOff>0</xdr:rowOff>
              </to>
            </anchor>
          </controlPr>
        </control>
      </mc:Choice>
      <mc:Fallback>
        <control shapeId="5171" r:id="rId556" name="Control 51"/>
      </mc:Fallback>
    </mc:AlternateContent>
    <mc:AlternateContent xmlns:mc="http://schemas.openxmlformats.org/markup-compatibility/2006">
      <mc:Choice Requires="x14">
        <control shapeId="5172" r:id="rId557" name="Control 52">
          <controlPr defaultSize="0" r:id="rId505">
            <anchor moveWithCells="1">
              <from>
                <xdr:col>0</xdr:col>
                <xdr:colOff>0</xdr:colOff>
                <xdr:row>52</xdr:row>
                <xdr:rowOff>0</xdr:rowOff>
              </from>
              <to>
                <xdr:col>0</xdr:col>
                <xdr:colOff>257175</xdr:colOff>
                <xdr:row>53</xdr:row>
                <xdr:rowOff>0</xdr:rowOff>
              </to>
            </anchor>
          </controlPr>
        </control>
      </mc:Choice>
      <mc:Fallback>
        <control shapeId="5172" r:id="rId557" name="Control 52"/>
      </mc:Fallback>
    </mc:AlternateContent>
    <mc:AlternateContent xmlns:mc="http://schemas.openxmlformats.org/markup-compatibility/2006">
      <mc:Choice Requires="x14">
        <control shapeId="5173" r:id="rId558" name="Control 53">
          <controlPr defaultSize="0" r:id="rId505">
            <anchor moveWithCells="1">
              <from>
                <xdr:col>0</xdr:col>
                <xdr:colOff>0</xdr:colOff>
                <xdr:row>53</xdr:row>
                <xdr:rowOff>0</xdr:rowOff>
              </from>
              <to>
                <xdr:col>0</xdr:col>
                <xdr:colOff>257175</xdr:colOff>
                <xdr:row>54</xdr:row>
                <xdr:rowOff>0</xdr:rowOff>
              </to>
            </anchor>
          </controlPr>
        </control>
      </mc:Choice>
      <mc:Fallback>
        <control shapeId="5173" r:id="rId558" name="Control 53"/>
      </mc:Fallback>
    </mc:AlternateContent>
    <mc:AlternateContent xmlns:mc="http://schemas.openxmlformats.org/markup-compatibility/2006">
      <mc:Choice Requires="x14">
        <control shapeId="5174" r:id="rId559" name="Control 54">
          <controlPr defaultSize="0" r:id="rId505">
            <anchor moveWithCells="1">
              <from>
                <xdr:col>0</xdr:col>
                <xdr:colOff>0</xdr:colOff>
                <xdr:row>54</xdr:row>
                <xdr:rowOff>0</xdr:rowOff>
              </from>
              <to>
                <xdr:col>0</xdr:col>
                <xdr:colOff>257175</xdr:colOff>
                <xdr:row>55</xdr:row>
                <xdr:rowOff>0</xdr:rowOff>
              </to>
            </anchor>
          </controlPr>
        </control>
      </mc:Choice>
      <mc:Fallback>
        <control shapeId="5174" r:id="rId559" name="Control 54"/>
      </mc:Fallback>
    </mc:AlternateContent>
    <mc:AlternateContent xmlns:mc="http://schemas.openxmlformats.org/markup-compatibility/2006">
      <mc:Choice Requires="x14">
        <control shapeId="5175" r:id="rId560" name="Control 55">
          <controlPr defaultSize="0" r:id="rId505">
            <anchor moveWithCells="1">
              <from>
                <xdr:col>0</xdr:col>
                <xdr:colOff>0</xdr:colOff>
                <xdr:row>55</xdr:row>
                <xdr:rowOff>0</xdr:rowOff>
              </from>
              <to>
                <xdr:col>0</xdr:col>
                <xdr:colOff>257175</xdr:colOff>
                <xdr:row>56</xdr:row>
                <xdr:rowOff>0</xdr:rowOff>
              </to>
            </anchor>
          </controlPr>
        </control>
      </mc:Choice>
      <mc:Fallback>
        <control shapeId="5175" r:id="rId560" name="Control 55"/>
      </mc:Fallback>
    </mc:AlternateContent>
    <mc:AlternateContent xmlns:mc="http://schemas.openxmlformats.org/markup-compatibility/2006">
      <mc:Choice Requires="x14">
        <control shapeId="5176" r:id="rId561" name="Control 56">
          <controlPr defaultSize="0" r:id="rId505">
            <anchor moveWithCells="1">
              <from>
                <xdr:col>0</xdr:col>
                <xdr:colOff>0</xdr:colOff>
                <xdr:row>56</xdr:row>
                <xdr:rowOff>0</xdr:rowOff>
              </from>
              <to>
                <xdr:col>0</xdr:col>
                <xdr:colOff>257175</xdr:colOff>
                <xdr:row>57</xdr:row>
                <xdr:rowOff>0</xdr:rowOff>
              </to>
            </anchor>
          </controlPr>
        </control>
      </mc:Choice>
      <mc:Fallback>
        <control shapeId="5176" r:id="rId561" name="Control 56"/>
      </mc:Fallback>
    </mc:AlternateContent>
    <mc:AlternateContent xmlns:mc="http://schemas.openxmlformats.org/markup-compatibility/2006">
      <mc:Choice Requires="x14">
        <control shapeId="5177" r:id="rId562" name="Control 57">
          <controlPr defaultSize="0" r:id="rId505">
            <anchor moveWithCells="1">
              <from>
                <xdr:col>0</xdr:col>
                <xdr:colOff>0</xdr:colOff>
                <xdr:row>57</xdr:row>
                <xdr:rowOff>0</xdr:rowOff>
              </from>
              <to>
                <xdr:col>0</xdr:col>
                <xdr:colOff>257175</xdr:colOff>
                <xdr:row>58</xdr:row>
                <xdr:rowOff>0</xdr:rowOff>
              </to>
            </anchor>
          </controlPr>
        </control>
      </mc:Choice>
      <mc:Fallback>
        <control shapeId="5177" r:id="rId562" name="Control 57"/>
      </mc:Fallback>
    </mc:AlternateContent>
    <mc:AlternateContent xmlns:mc="http://schemas.openxmlformats.org/markup-compatibility/2006">
      <mc:Choice Requires="x14">
        <control shapeId="5178" r:id="rId563" name="Control 58">
          <controlPr defaultSize="0" r:id="rId505">
            <anchor moveWithCells="1">
              <from>
                <xdr:col>0</xdr:col>
                <xdr:colOff>0</xdr:colOff>
                <xdr:row>58</xdr:row>
                <xdr:rowOff>0</xdr:rowOff>
              </from>
              <to>
                <xdr:col>0</xdr:col>
                <xdr:colOff>257175</xdr:colOff>
                <xdr:row>59</xdr:row>
                <xdr:rowOff>0</xdr:rowOff>
              </to>
            </anchor>
          </controlPr>
        </control>
      </mc:Choice>
      <mc:Fallback>
        <control shapeId="5178" r:id="rId563" name="Control 58"/>
      </mc:Fallback>
    </mc:AlternateContent>
    <mc:AlternateContent xmlns:mc="http://schemas.openxmlformats.org/markup-compatibility/2006">
      <mc:Choice Requires="x14">
        <control shapeId="5179" r:id="rId564" name="Control 59">
          <controlPr defaultSize="0" r:id="rId505">
            <anchor moveWithCells="1">
              <from>
                <xdr:col>0</xdr:col>
                <xdr:colOff>0</xdr:colOff>
                <xdr:row>59</xdr:row>
                <xdr:rowOff>0</xdr:rowOff>
              </from>
              <to>
                <xdr:col>0</xdr:col>
                <xdr:colOff>257175</xdr:colOff>
                <xdr:row>60</xdr:row>
                <xdr:rowOff>0</xdr:rowOff>
              </to>
            </anchor>
          </controlPr>
        </control>
      </mc:Choice>
      <mc:Fallback>
        <control shapeId="5179" r:id="rId564" name="Control 59"/>
      </mc:Fallback>
    </mc:AlternateContent>
    <mc:AlternateContent xmlns:mc="http://schemas.openxmlformats.org/markup-compatibility/2006">
      <mc:Choice Requires="x14">
        <control shapeId="5180" r:id="rId565" name="Control 60">
          <controlPr defaultSize="0" r:id="rId505">
            <anchor moveWithCells="1">
              <from>
                <xdr:col>0</xdr:col>
                <xdr:colOff>0</xdr:colOff>
                <xdr:row>60</xdr:row>
                <xdr:rowOff>0</xdr:rowOff>
              </from>
              <to>
                <xdr:col>0</xdr:col>
                <xdr:colOff>257175</xdr:colOff>
                <xdr:row>61</xdr:row>
                <xdr:rowOff>0</xdr:rowOff>
              </to>
            </anchor>
          </controlPr>
        </control>
      </mc:Choice>
      <mc:Fallback>
        <control shapeId="5180" r:id="rId565" name="Control 60"/>
      </mc:Fallback>
    </mc:AlternateContent>
    <mc:AlternateContent xmlns:mc="http://schemas.openxmlformats.org/markup-compatibility/2006">
      <mc:Choice Requires="x14">
        <control shapeId="5181" r:id="rId566" name="Control 61">
          <controlPr defaultSize="0" r:id="rId505">
            <anchor moveWithCells="1">
              <from>
                <xdr:col>0</xdr:col>
                <xdr:colOff>0</xdr:colOff>
                <xdr:row>61</xdr:row>
                <xdr:rowOff>0</xdr:rowOff>
              </from>
              <to>
                <xdr:col>0</xdr:col>
                <xdr:colOff>257175</xdr:colOff>
                <xdr:row>62</xdr:row>
                <xdr:rowOff>0</xdr:rowOff>
              </to>
            </anchor>
          </controlPr>
        </control>
      </mc:Choice>
      <mc:Fallback>
        <control shapeId="5181" r:id="rId566" name="Control 61"/>
      </mc:Fallback>
    </mc:AlternateContent>
    <mc:AlternateContent xmlns:mc="http://schemas.openxmlformats.org/markup-compatibility/2006">
      <mc:Choice Requires="x14">
        <control shapeId="5182" r:id="rId567" name="Control 62">
          <controlPr defaultSize="0" r:id="rId505">
            <anchor moveWithCells="1">
              <from>
                <xdr:col>0</xdr:col>
                <xdr:colOff>0</xdr:colOff>
                <xdr:row>62</xdr:row>
                <xdr:rowOff>0</xdr:rowOff>
              </from>
              <to>
                <xdr:col>0</xdr:col>
                <xdr:colOff>257175</xdr:colOff>
                <xdr:row>63</xdr:row>
                <xdr:rowOff>0</xdr:rowOff>
              </to>
            </anchor>
          </controlPr>
        </control>
      </mc:Choice>
      <mc:Fallback>
        <control shapeId="5182" r:id="rId567" name="Control 62"/>
      </mc:Fallback>
    </mc:AlternateContent>
    <mc:AlternateContent xmlns:mc="http://schemas.openxmlformats.org/markup-compatibility/2006">
      <mc:Choice Requires="x14">
        <control shapeId="5183" r:id="rId568" name="Control 63">
          <controlPr defaultSize="0" r:id="rId505">
            <anchor moveWithCells="1">
              <from>
                <xdr:col>0</xdr:col>
                <xdr:colOff>0</xdr:colOff>
                <xdr:row>63</xdr:row>
                <xdr:rowOff>0</xdr:rowOff>
              </from>
              <to>
                <xdr:col>0</xdr:col>
                <xdr:colOff>257175</xdr:colOff>
                <xdr:row>64</xdr:row>
                <xdr:rowOff>0</xdr:rowOff>
              </to>
            </anchor>
          </controlPr>
        </control>
      </mc:Choice>
      <mc:Fallback>
        <control shapeId="5183" r:id="rId568" name="Control 63"/>
      </mc:Fallback>
    </mc:AlternateContent>
    <mc:AlternateContent xmlns:mc="http://schemas.openxmlformats.org/markup-compatibility/2006">
      <mc:Choice Requires="x14">
        <control shapeId="5184" r:id="rId569" name="Control 64">
          <controlPr defaultSize="0" r:id="rId505">
            <anchor moveWithCells="1">
              <from>
                <xdr:col>0</xdr:col>
                <xdr:colOff>0</xdr:colOff>
                <xdr:row>64</xdr:row>
                <xdr:rowOff>0</xdr:rowOff>
              </from>
              <to>
                <xdr:col>0</xdr:col>
                <xdr:colOff>257175</xdr:colOff>
                <xdr:row>65</xdr:row>
                <xdr:rowOff>0</xdr:rowOff>
              </to>
            </anchor>
          </controlPr>
        </control>
      </mc:Choice>
      <mc:Fallback>
        <control shapeId="5184" r:id="rId569" name="Control 64"/>
      </mc:Fallback>
    </mc:AlternateContent>
    <mc:AlternateContent xmlns:mc="http://schemas.openxmlformats.org/markup-compatibility/2006">
      <mc:Choice Requires="x14">
        <control shapeId="5185" r:id="rId570" name="Control 65">
          <controlPr defaultSize="0" r:id="rId505">
            <anchor moveWithCells="1">
              <from>
                <xdr:col>0</xdr:col>
                <xdr:colOff>0</xdr:colOff>
                <xdr:row>65</xdr:row>
                <xdr:rowOff>0</xdr:rowOff>
              </from>
              <to>
                <xdr:col>0</xdr:col>
                <xdr:colOff>257175</xdr:colOff>
                <xdr:row>66</xdr:row>
                <xdr:rowOff>0</xdr:rowOff>
              </to>
            </anchor>
          </controlPr>
        </control>
      </mc:Choice>
      <mc:Fallback>
        <control shapeId="5185" r:id="rId570" name="Control 65"/>
      </mc:Fallback>
    </mc:AlternateContent>
    <mc:AlternateContent xmlns:mc="http://schemas.openxmlformats.org/markup-compatibility/2006">
      <mc:Choice Requires="x14">
        <control shapeId="5186" r:id="rId571" name="Control 66">
          <controlPr defaultSize="0" r:id="rId505">
            <anchor moveWithCells="1">
              <from>
                <xdr:col>0</xdr:col>
                <xdr:colOff>0</xdr:colOff>
                <xdr:row>66</xdr:row>
                <xdr:rowOff>0</xdr:rowOff>
              </from>
              <to>
                <xdr:col>0</xdr:col>
                <xdr:colOff>257175</xdr:colOff>
                <xdr:row>67</xdr:row>
                <xdr:rowOff>0</xdr:rowOff>
              </to>
            </anchor>
          </controlPr>
        </control>
      </mc:Choice>
      <mc:Fallback>
        <control shapeId="5186" r:id="rId571" name="Control 66"/>
      </mc:Fallback>
    </mc:AlternateContent>
    <mc:AlternateContent xmlns:mc="http://schemas.openxmlformats.org/markup-compatibility/2006">
      <mc:Choice Requires="x14">
        <control shapeId="5187" r:id="rId572" name="Control 67">
          <controlPr defaultSize="0" r:id="rId505">
            <anchor moveWithCells="1">
              <from>
                <xdr:col>0</xdr:col>
                <xdr:colOff>0</xdr:colOff>
                <xdr:row>67</xdr:row>
                <xdr:rowOff>0</xdr:rowOff>
              </from>
              <to>
                <xdr:col>0</xdr:col>
                <xdr:colOff>257175</xdr:colOff>
                <xdr:row>68</xdr:row>
                <xdr:rowOff>0</xdr:rowOff>
              </to>
            </anchor>
          </controlPr>
        </control>
      </mc:Choice>
      <mc:Fallback>
        <control shapeId="5187" r:id="rId572" name="Control 67"/>
      </mc:Fallback>
    </mc:AlternateContent>
    <mc:AlternateContent xmlns:mc="http://schemas.openxmlformats.org/markup-compatibility/2006">
      <mc:Choice Requires="x14">
        <control shapeId="5188" r:id="rId573" name="Control 68">
          <controlPr defaultSize="0" r:id="rId505">
            <anchor moveWithCells="1">
              <from>
                <xdr:col>0</xdr:col>
                <xdr:colOff>0</xdr:colOff>
                <xdr:row>68</xdr:row>
                <xdr:rowOff>0</xdr:rowOff>
              </from>
              <to>
                <xdr:col>0</xdr:col>
                <xdr:colOff>257175</xdr:colOff>
                <xdr:row>69</xdr:row>
                <xdr:rowOff>0</xdr:rowOff>
              </to>
            </anchor>
          </controlPr>
        </control>
      </mc:Choice>
      <mc:Fallback>
        <control shapeId="5188" r:id="rId573" name="Control 68"/>
      </mc:Fallback>
    </mc:AlternateContent>
    <mc:AlternateContent xmlns:mc="http://schemas.openxmlformats.org/markup-compatibility/2006">
      <mc:Choice Requires="x14">
        <control shapeId="5189" r:id="rId574" name="Control 69">
          <controlPr defaultSize="0" r:id="rId505">
            <anchor moveWithCells="1">
              <from>
                <xdr:col>0</xdr:col>
                <xdr:colOff>0</xdr:colOff>
                <xdr:row>69</xdr:row>
                <xdr:rowOff>0</xdr:rowOff>
              </from>
              <to>
                <xdr:col>0</xdr:col>
                <xdr:colOff>257175</xdr:colOff>
                <xdr:row>70</xdr:row>
                <xdr:rowOff>0</xdr:rowOff>
              </to>
            </anchor>
          </controlPr>
        </control>
      </mc:Choice>
      <mc:Fallback>
        <control shapeId="5189" r:id="rId574" name="Control 69"/>
      </mc:Fallback>
    </mc:AlternateContent>
    <mc:AlternateContent xmlns:mc="http://schemas.openxmlformats.org/markup-compatibility/2006">
      <mc:Choice Requires="x14">
        <control shapeId="5190" r:id="rId575" name="Control 70">
          <controlPr defaultSize="0" r:id="rId505">
            <anchor moveWithCells="1">
              <from>
                <xdr:col>0</xdr:col>
                <xdr:colOff>0</xdr:colOff>
                <xdr:row>70</xdr:row>
                <xdr:rowOff>0</xdr:rowOff>
              </from>
              <to>
                <xdr:col>0</xdr:col>
                <xdr:colOff>257175</xdr:colOff>
                <xdr:row>71</xdr:row>
                <xdr:rowOff>0</xdr:rowOff>
              </to>
            </anchor>
          </controlPr>
        </control>
      </mc:Choice>
      <mc:Fallback>
        <control shapeId="5190" r:id="rId575" name="Control 70"/>
      </mc:Fallback>
    </mc:AlternateContent>
    <mc:AlternateContent xmlns:mc="http://schemas.openxmlformats.org/markup-compatibility/2006">
      <mc:Choice Requires="x14">
        <control shapeId="5191" r:id="rId576" name="Control 71">
          <controlPr defaultSize="0" r:id="rId505">
            <anchor moveWithCells="1">
              <from>
                <xdr:col>0</xdr:col>
                <xdr:colOff>0</xdr:colOff>
                <xdr:row>71</xdr:row>
                <xdr:rowOff>0</xdr:rowOff>
              </from>
              <to>
                <xdr:col>0</xdr:col>
                <xdr:colOff>257175</xdr:colOff>
                <xdr:row>72</xdr:row>
                <xdr:rowOff>0</xdr:rowOff>
              </to>
            </anchor>
          </controlPr>
        </control>
      </mc:Choice>
      <mc:Fallback>
        <control shapeId="5191" r:id="rId576" name="Control 71"/>
      </mc:Fallback>
    </mc:AlternateContent>
    <mc:AlternateContent xmlns:mc="http://schemas.openxmlformats.org/markup-compatibility/2006">
      <mc:Choice Requires="x14">
        <control shapeId="5192" r:id="rId577" name="Control 72">
          <controlPr defaultSize="0" r:id="rId505">
            <anchor moveWithCells="1">
              <from>
                <xdr:col>0</xdr:col>
                <xdr:colOff>0</xdr:colOff>
                <xdr:row>72</xdr:row>
                <xdr:rowOff>0</xdr:rowOff>
              </from>
              <to>
                <xdr:col>0</xdr:col>
                <xdr:colOff>257175</xdr:colOff>
                <xdr:row>73</xdr:row>
                <xdr:rowOff>0</xdr:rowOff>
              </to>
            </anchor>
          </controlPr>
        </control>
      </mc:Choice>
      <mc:Fallback>
        <control shapeId="5192" r:id="rId577" name="Control 72"/>
      </mc:Fallback>
    </mc:AlternateContent>
    <mc:AlternateContent xmlns:mc="http://schemas.openxmlformats.org/markup-compatibility/2006">
      <mc:Choice Requires="x14">
        <control shapeId="5193" r:id="rId578" name="Control 73">
          <controlPr defaultSize="0" r:id="rId505">
            <anchor moveWithCells="1">
              <from>
                <xdr:col>0</xdr:col>
                <xdr:colOff>0</xdr:colOff>
                <xdr:row>73</xdr:row>
                <xdr:rowOff>0</xdr:rowOff>
              </from>
              <to>
                <xdr:col>0</xdr:col>
                <xdr:colOff>257175</xdr:colOff>
                <xdr:row>74</xdr:row>
                <xdr:rowOff>0</xdr:rowOff>
              </to>
            </anchor>
          </controlPr>
        </control>
      </mc:Choice>
      <mc:Fallback>
        <control shapeId="5193" r:id="rId578" name="Control 73"/>
      </mc:Fallback>
    </mc:AlternateContent>
    <mc:AlternateContent xmlns:mc="http://schemas.openxmlformats.org/markup-compatibility/2006">
      <mc:Choice Requires="x14">
        <control shapeId="5194" r:id="rId579" name="Control 74">
          <controlPr defaultSize="0" r:id="rId505">
            <anchor moveWithCells="1">
              <from>
                <xdr:col>0</xdr:col>
                <xdr:colOff>0</xdr:colOff>
                <xdr:row>74</xdr:row>
                <xdr:rowOff>0</xdr:rowOff>
              </from>
              <to>
                <xdr:col>0</xdr:col>
                <xdr:colOff>257175</xdr:colOff>
                <xdr:row>75</xdr:row>
                <xdr:rowOff>0</xdr:rowOff>
              </to>
            </anchor>
          </controlPr>
        </control>
      </mc:Choice>
      <mc:Fallback>
        <control shapeId="5194" r:id="rId579" name="Control 74"/>
      </mc:Fallback>
    </mc:AlternateContent>
    <mc:AlternateContent xmlns:mc="http://schemas.openxmlformats.org/markup-compatibility/2006">
      <mc:Choice Requires="x14">
        <control shapeId="5195" r:id="rId580" name="Control 75">
          <controlPr defaultSize="0" r:id="rId505">
            <anchor moveWithCells="1">
              <from>
                <xdr:col>0</xdr:col>
                <xdr:colOff>0</xdr:colOff>
                <xdr:row>75</xdr:row>
                <xdr:rowOff>0</xdr:rowOff>
              </from>
              <to>
                <xdr:col>0</xdr:col>
                <xdr:colOff>257175</xdr:colOff>
                <xdr:row>76</xdr:row>
                <xdr:rowOff>0</xdr:rowOff>
              </to>
            </anchor>
          </controlPr>
        </control>
      </mc:Choice>
      <mc:Fallback>
        <control shapeId="5195" r:id="rId580" name="Control 75"/>
      </mc:Fallback>
    </mc:AlternateContent>
    <mc:AlternateContent xmlns:mc="http://schemas.openxmlformats.org/markup-compatibility/2006">
      <mc:Choice Requires="x14">
        <control shapeId="5196" r:id="rId581" name="Control 76">
          <controlPr defaultSize="0" r:id="rId505">
            <anchor moveWithCells="1">
              <from>
                <xdr:col>0</xdr:col>
                <xdr:colOff>0</xdr:colOff>
                <xdr:row>76</xdr:row>
                <xdr:rowOff>0</xdr:rowOff>
              </from>
              <to>
                <xdr:col>0</xdr:col>
                <xdr:colOff>257175</xdr:colOff>
                <xdr:row>77</xdr:row>
                <xdr:rowOff>0</xdr:rowOff>
              </to>
            </anchor>
          </controlPr>
        </control>
      </mc:Choice>
      <mc:Fallback>
        <control shapeId="5196" r:id="rId581" name="Control 76"/>
      </mc:Fallback>
    </mc:AlternateContent>
    <mc:AlternateContent xmlns:mc="http://schemas.openxmlformats.org/markup-compatibility/2006">
      <mc:Choice Requires="x14">
        <control shapeId="5197" r:id="rId582" name="Control 77">
          <controlPr defaultSize="0" r:id="rId505">
            <anchor moveWithCells="1">
              <from>
                <xdr:col>0</xdr:col>
                <xdr:colOff>0</xdr:colOff>
                <xdr:row>77</xdr:row>
                <xdr:rowOff>0</xdr:rowOff>
              </from>
              <to>
                <xdr:col>0</xdr:col>
                <xdr:colOff>257175</xdr:colOff>
                <xdr:row>78</xdr:row>
                <xdr:rowOff>0</xdr:rowOff>
              </to>
            </anchor>
          </controlPr>
        </control>
      </mc:Choice>
      <mc:Fallback>
        <control shapeId="5197" r:id="rId582" name="Control 77"/>
      </mc:Fallback>
    </mc:AlternateContent>
    <mc:AlternateContent xmlns:mc="http://schemas.openxmlformats.org/markup-compatibility/2006">
      <mc:Choice Requires="x14">
        <control shapeId="5198" r:id="rId583" name="Control 78">
          <controlPr defaultSize="0" r:id="rId505">
            <anchor moveWithCells="1">
              <from>
                <xdr:col>0</xdr:col>
                <xdr:colOff>0</xdr:colOff>
                <xdr:row>78</xdr:row>
                <xdr:rowOff>0</xdr:rowOff>
              </from>
              <to>
                <xdr:col>0</xdr:col>
                <xdr:colOff>257175</xdr:colOff>
                <xdr:row>79</xdr:row>
                <xdr:rowOff>0</xdr:rowOff>
              </to>
            </anchor>
          </controlPr>
        </control>
      </mc:Choice>
      <mc:Fallback>
        <control shapeId="5198" r:id="rId583" name="Control 78"/>
      </mc:Fallback>
    </mc:AlternateContent>
    <mc:AlternateContent xmlns:mc="http://schemas.openxmlformats.org/markup-compatibility/2006">
      <mc:Choice Requires="x14">
        <control shapeId="5199" r:id="rId584" name="Control 79">
          <controlPr defaultSize="0" r:id="rId505">
            <anchor moveWithCells="1">
              <from>
                <xdr:col>0</xdr:col>
                <xdr:colOff>0</xdr:colOff>
                <xdr:row>79</xdr:row>
                <xdr:rowOff>0</xdr:rowOff>
              </from>
              <to>
                <xdr:col>0</xdr:col>
                <xdr:colOff>257175</xdr:colOff>
                <xdr:row>80</xdr:row>
                <xdr:rowOff>0</xdr:rowOff>
              </to>
            </anchor>
          </controlPr>
        </control>
      </mc:Choice>
      <mc:Fallback>
        <control shapeId="5199" r:id="rId584" name="Control 79"/>
      </mc:Fallback>
    </mc:AlternateContent>
    <mc:AlternateContent xmlns:mc="http://schemas.openxmlformats.org/markup-compatibility/2006">
      <mc:Choice Requires="x14">
        <control shapeId="5200" r:id="rId585" name="Control 80">
          <controlPr defaultSize="0" r:id="rId505">
            <anchor moveWithCells="1">
              <from>
                <xdr:col>0</xdr:col>
                <xdr:colOff>0</xdr:colOff>
                <xdr:row>80</xdr:row>
                <xdr:rowOff>0</xdr:rowOff>
              </from>
              <to>
                <xdr:col>0</xdr:col>
                <xdr:colOff>257175</xdr:colOff>
                <xdr:row>81</xdr:row>
                <xdr:rowOff>0</xdr:rowOff>
              </to>
            </anchor>
          </controlPr>
        </control>
      </mc:Choice>
      <mc:Fallback>
        <control shapeId="5200" r:id="rId585" name="Control 80"/>
      </mc:Fallback>
    </mc:AlternateContent>
    <mc:AlternateContent xmlns:mc="http://schemas.openxmlformats.org/markup-compatibility/2006">
      <mc:Choice Requires="x14">
        <control shapeId="5201" r:id="rId586" name="Control 81">
          <controlPr defaultSize="0" r:id="rId505">
            <anchor moveWithCells="1">
              <from>
                <xdr:col>0</xdr:col>
                <xdr:colOff>0</xdr:colOff>
                <xdr:row>81</xdr:row>
                <xdr:rowOff>0</xdr:rowOff>
              </from>
              <to>
                <xdr:col>0</xdr:col>
                <xdr:colOff>257175</xdr:colOff>
                <xdr:row>82</xdr:row>
                <xdr:rowOff>0</xdr:rowOff>
              </to>
            </anchor>
          </controlPr>
        </control>
      </mc:Choice>
      <mc:Fallback>
        <control shapeId="5201" r:id="rId586" name="Control 81"/>
      </mc:Fallback>
    </mc:AlternateContent>
    <mc:AlternateContent xmlns:mc="http://schemas.openxmlformats.org/markup-compatibility/2006">
      <mc:Choice Requires="x14">
        <control shapeId="5202" r:id="rId587" name="Control 82">
          <controlPr defaultSize="0" r:id="rId505">
            <anchor moveWithCells="1">
              <from>
                <xdr:col>0</xdr:col>
                <xdr:colOff>0</xdr:colOff>
                <xdr:row>82</xdr:row>
                <xdr:rowOff>0</xdr:rowOff>
              </from>
              <to>
                <xdr:col>0</xdr:col>
                <xdr:colOff>257175</xdr:colOff>
                <xdr:row>83</xdr:row>
                <xdr:rowOff>0</xdr:rowOff>
              </to>
            </anchor>
          </controlPr>
        </control>
      </mc:Choice>
      <mc:Fallback>
        <control shapeId="5202" r:id="rId587" name="Control 82"/>
      </mc:Fallback>
    </mc:AlternateContent>
    <mc:AlternateContent xmlns:mc="http://schemas.openxmlformats.org/markup-compatibility/2006">
      <mc:Choice Requires="x14">
        <control shapeId="5203" r:id="rId588" name="Control 83">
          <controlPr defaultSize="0" r:id="rId505">
            <anchor moveWithCells="1">
              <from>
                <xdr:col>0</xdr:col>
                <xdr:colOff>0</xdr:colOff>
                <xdr:row>83</xdr:row>
                <xdr:rowOff>0</xdr:rowOff>
              </from>
              <to>
                <xdr:col>0</xdr:col>
                <xdr:colOff>257175</xdr:colOff>
                <xdr:row>84</xdr:row>
                <xdr:rowOff>0</xdr:rowOff>
              </to>
            </anchor>
          </controlPr>
        </control>
      </mc:Choice>
      <mc:Fallback>
        <control shapeId="5203" r:id="rId588" name="Control 83"/>
      </mc:Fallback>
    </mc:AlternateContent>
    <mc:AlternateContent xmlns:mc="http://schemas.openxmlformats.org/markup-compatibility/2006">
      <mc:Choice Requires="x14">
        <control shapeId="5204" r:id="rId589" name="Control 84">
          <controlPr defaultSize="0" r:id="rId505">
            <anchor moveWithCells="1">
              <from>
                <xdr:col>0</xdr:col>
                <xdr:colOff>0</xdr:colOff>
                <xdr:row>84</xdr:row>
                <xdr:rowOff>0</xdr:rowOff>
              </from>
              <to>
                <xdr:col>0</xdr:col>
                <xdr:colOff>257175</xdr:colOff>
                <xdr:row>85</xdr:row>
                <xdr:rowOff>0</xdr:rowOff>
              </to>
            </anchor>
          </controlPr>
        </control>
      </mc:Choice>
      <mc:Fallback>
        <control shapeId="5204" r:id="rId589" name="Control 84"/>
      </mc:Fallback>
    </mc:AlternateContent>
    <mc:AlternateContent xmlns:mc="http://schemas.openxmlformats.org/markup-compatibility/2006">
      <mc:Choice Requires="x14">
        <control shapeId="5205" r:id="rId590" name="Control 85">
          <controlPr defaultSize="0" r:id="rId505">
            <anchor moveWithCells="1">
              <from>
                <xdr:col>0</xdr:col>
                <xdr:colOff>0</xdr:colOff>
                <xdr:row>85</xdr:row>
                <xdr:rowOff>0</xdr:rowOff>
              </from>
              <to>
                <xdr:col>0</xdr:col>
                <xdr:colOff>257175</xdr:colOff>
                <xdr:row>86</xdr:row>
                <xdr:rowOff>0</xdr:rowOff>
              </to>
            </anchor>
          </controlPr>
        </control>
      </mc:Choice>
      <mc:Fallback>
        <control shapeId="5205" r:id="rId590" name="Control 85"/>
      </mc:Fallback>
    </mc:AlternateContent>
    <mc:AlternateContent xmlns:mc="http://schemas.openxmlformats.org/markup-compatibility/2006">
      <mc:Choice Requires="x14">
        <control shapeId="5206" r:id="rId591" name="Control 86">
          <controlPr defaultSize="0" r:id="rId505">
            <anchor moveWithCells="1">
              <from>
                <xdr:col>0</xdr:col>
                <xdr:colOff>0</xdr:colOff>
                <xdr:row>86</xdr:row>
                <xdr:rowOff>0</xdr:rowOff>
              </from>
              <to>
                <xdr:col>0</xdr:col>
                <xdr:colOff>257175</xdr:colOff>
                <xdr:row>87</xdr:row>
                <xdr:rowOff>0</xdr:rowOff>
              </to>
            </anchor>
          </controlPr>
        </control>
      </mc:Choice>
      <mc:Fallback>
        <control shapeId="5206" r:id="rId591" name="Control 86"/>
      </mc:Fallback>
    </mc:AlternateContent>
    <mc:AlternateContent xmlns:mc="http://schemas.openxmlformats.org/markup-compatibility/2006">
      <mc:Choice Requires="x14">
        <control shapeId="5207" r:id="rId592" name="Control 87">
          <controlPr defaultSize="0" r:id="rId505">
            <anchor moveWithCells="1">
              <from>
                <xdr:col>0</xdr:col>
                <xdr:colOff>0</xdr:colOff>
                <xdr:row>87</xdr:row>
                <xdr:rowOff>0</xdr:rowOff>
              </from>
              <to>
                <xdr:col>0</xdr:col>
                <xdr:colOff>257175</xdr:colOff>
                <xdr:row>88</xdr:row>
                <xdr:rowOff>0</xdr:rowOff>
              </to>
            </anchor>
          </controlPr>
        </control>
      </mc:Choice>
      <mc:Fallback>
        <control shapeId="5207" r:id="rId592" name="Control 87"/>
      </mc:Fallback>
    </mc:AlternateContent>
    <mc:AlternateContent xmlns:mc="http://schemas.openxmlformats.org/markup-compatibility/2006">
      <mc:Choice Requires="x14">
        <control shapeId="5208" r:id="rId593" name="Control 88">
          <controlPr defaultSize="0" r:id="rId505">
            <anchor moveWithCells="1">
              <from>
                <xdr:col>0</xdr:col>
                <xdr:colOff>0</xdr:colOff>
                <xdr:row>88</xdr:row>
                <xdr:rowOff>0</xdr:rowOff>
              </from>
              <to>
                <xdr:col>0</xdr:col>
                <xdr:colOff>257175</xdr:colOff>
                <xdr:row>89</xdr:row>
                <xdr:rowOff>0</xdr:rowOff>
              </to>
            </anchor>
          </controlPr>
        </control>
      </mc:Choice>
      <mc:Fallback>
        <control shapeId="5208" r:id="rId593" name="Control 88"/>
      </mc:Fallback>
    </mc:AlternateContent>
    <mc:AlternateContent xmlns:mc="http://schemas.openxmlformats.org/markup-compatibility/2006">
      <mc:Choice Requires="x14">
        <control shapeId="5209" r:id="rId594" name="Control 89">
          <controlPr defaultSize="0" r:id="rId505">
            <anchor moveWithCells="1">
              <from>
                <xdr:col>0</xdr:col>
                <xdr:colOff>0</xdr:colOff>
                <xdr:row>89</xdr:row>
                <xdr:rowOff>0</xdr:rowOff>
              </from>
              <to>
                <xdr:col>0</xdr:col>
                <xdr:colOff>257175</xdr:colOff>
                <xdr:row>90</xdr:row>
                <xdr:rowOff>0</xdr:rowOff>
              </to>
            </anchor>
          </controlPr>
        </control>
      </mc:Choice>
      <mc:Fallback>
        <control shapeId="5209" r:id="rId594" name="Control 89"/>
      </mc:Fallback>
    </mc:AlternateContent>
    <mc:AlternateContent xmlns:mc="http://schemas.openxmlformats.org/markup-compatibility/2006">
      <mc:Choice Requires="x14">
        <control shapeId="5210" r:id="rId595" name="Control 90">
          <controlPr defaultSize="0" r:id="rId505">
            <anchor moveWithCells="1">
              <from>
                <xdr:col>0</xdr:col>
                <xdr:colOff>0</xdr:colOff>
                <xdr:row>90</xdr:row>
                <xdr:rowOff>0</xdr:rowOff>
              </from>
              <to>
                <xdr:col>0</xdr:col>
                <xdr:colOff>257175</xdr:colOff>
                <xdr:row>91</xdr:row>
                <xdr:rowOff>0</xdr:rowOff>
              </to>
            </anchor>
          </controlPr>
        </control>
      </mc:Choice>
      <mc:Fallback>
        <control shapeId="5210" r:id="rId595" name="Control 90"/>
      </mc:Fallback>
    </mc:AlternateContent>
    <mc:AlternateContent xmlns:mc="http://schemas.openxmlformats.org/markup-compatibility/2006">
      <mc:Choice Requires="x14">
        <control shapeId="5211" r:id="rId596" name="Control 91">
          <controlPr defaultSize="0" r:id="rId505">
            <anchor moveWithCells="1">
              <from>
                <xdr:col>0</xdr:col>
                <xdr:colOff>0</xdr:colOff>
                <xdr:row>91</xdr:row>
                <xdr:rowOff>0</xdr:rowOff>
              </from>
              <to>
                <xdr:col>0</xdr:col>
                <xdr:colOff>257175</xdr:colOff>
                <xdr:row>92</xdr:row>
                <xdr:rowOff>0</xdr:rowOff>
              </to>
            </anchor>
          </controlPr>
        </control>
      </mc:Choice>
      <mc:Fallback>
        <control shapeId="5211" r:id="rId596" name="Control 91"/>
      </mc:Fallback>
    </mc:AlternateContent>
    <mc:AlternateContent xmlns:mc="http://schemas.openxmlformats.org/markup-compatibility/2006">
      <mc:Choice Requires="x14">
        <control shapeId="5212" r:id="rId597" name="Control 92">
          <controlPr defaultSize="0" r:id="rId505">
            <anchor moveWithCells="1">
              <from>
                <xdr:col>0</xdr:col>
                <xdr:colOff>0</xdr:colOff>
                <xdr:row>92</xdr:row>
                <xdr:rowOff>0</xdr:rowOff>
              </from>
              <to>
                <xdr:col>0</xdr:col>
                <xdr:colOff>257175</xdr:colOff>
                <xdr:row>93</xdr:row>
                <xdr:rowOff>0</xdr:rowOff>
              </to>
            </anchor>
          </controlPr>
        </control>
      </mc:Choice>
      <mc:Fallback>
        <control shapeId="5212" r:id="rId597" name="Control 92"/>
      </mc:Fallback>
    </mc:AlternateContent>
    <mc:AlternateContent xmlns:mc="http://schemas.openxmlformats.org/markup-compatibility/2006">
      <mc:Choice Requires="x14">
        <control shapeId="5213" r:id="rId598" name="Control 93">
          <controlPr defaultSize="0" r:id="rId505">
            <anchor moveWithCells="1">
              <from>
                <xdr:col>0</xdr:col>
                <xdr:colOff>0</xdr:colOff>
                <xdr:row>93</xdr:row>
                <xdr:rowOff>0</xdr:rowOff>
              </from>
              <to>
                <xdr:col>0</xdr:col>
                <xdr:colOff>257175</xdr:colOff>
                <xdr:row>94</xdr:row>
                <xdr:rowOff>0</xdr:rowOff>
              </to>
            </anchor>
          </controlPr>
        </control>
      </mc:Choice>
      <mc:Fallback>
        <control shapeId="5213" r:id="rId598" name="Control 93"/>
      </mc:Fallback>
    </mc:AlternateContent>
    <mc:AlternateContent xmlns:mc="http://schemas.openxmlformats.org/markup-compatibility/2006">
      <mc:Choice Requires="x14">
        <control shapeId="5214" r:id="rId599" name="Control 94">
          <controlPr defaultSize="0" r:id="rId505">
            <anchor moveWithCells="1">
              <from>
                <xdr:col>0</xdr:col>
                <xdr:colOff>0</xdr:colOff>
                <xdr:row>94</xdr:row>
                <xdr:rowOff>0</xdr:rowOff>
              </from>
              <to>
                <xdr:col>0</xdr:col>
                <xdr:colOff>257175</xdr:colOff>
                <xdr:row>95</xdr:row>
                <xdr:rowOff>0</xdr:rowOff>
              </to>
            </anchor>
          </controlPr>
        </control>
      </mc:Choice>
      <mc:Fallback>
        <control shapeId="5214" r:id="rId599" name="Control 94"/>
      </mc:Fallback>
    </mc:AlternateContent>
    <mc:AlternateContent xmlns:mc="http://schemas.openxmlformats.org/markup-compatibility/2006">
      <mc:Choice Requires="x14">
        <control shapeId="5215" r:id="rId600" name="Control 95">
          <controlPr defaultSize="0" r:id="rId505">
            <anchor moveWithCells="1">
              <from>
                <xdr:col>0</xdr:col>
                <xdr:colOff>0</xdr:colOff>
                <xdr:row>95</xdr:row>
                <xdr:rowOff>0</xdr:rowOff>
              </from>
              <to>
                <xdr:col>0</xdr:col>
                <xdr:colOff>257175</xdr:colOff>
                <xdr:row>96</xdr:row>
                <xdr:rowOff>0</xdr:rowOff>
              </to>
            </anchor>
          </controlPr>
        </control>
      </mc:Choice>
      <mc:Fallback>
        <control shapeId="5215" r:id="rId600" name="Control 95"/>
      </mc:Fallback>
    </mc:AlternateContent>
    <mc:AlternateContent xmlns:mc="http://schemas.openxmlformats.org/markup-compatibility/2006">
      <mc:Choice Requires="x14">
        <control shapeId="5216" r:id="rId601" name="Control 96">
          <controlPr defaultSize="0" r:id="rId505">
            <anchor moveWithCells="1">
              <from>
                <xdr:col>0</xdr:col>
                <xdr:colOff>0</xdr:colOff>
                <xdr:row>96</xdr:row>
                <xdr:rowOff>0</xdr:rowOff>
              </from>
              <to>
                <xdr:col>0</xdr:col>
                <xdr:colOff>257175</xdr:colOff>
                <xdr:row>97</xdr:row>
                <xdr:rowOff>0</xdr:rowOff>
              </to>
            </anchor>
          </controlPr>
        </control>
      </mc:Choice>
      <mc:Fallback>
        <control shapeId="5216" r:id="rId601" name="Control 96"/>
      </mc:Fallback>
    </mc:AlternateContent>
    <mc:AlternateContent xmlns:mc="http://schemas.openxmlformats.org/markup-compatibility/2006">
      <mc:Choice Requires="x14">
        <control shapeId="5217" r:id="rId602" name="Control 97">
          <controlPr defaultSize="0" r:id="rId505">
            <anchor moveWithCells="1">
              <from>
                <xdr:col>0</xdr:col>
                <xdr:colOff>0</xdr:colOff>
                <xdr:row>97</xdr:row>
                <xdr:rowOff>0</xdr:rowOff>
              </from>
              <to>
                <xdr:col>0</xdr:col>
                <xdr:colOff>257175</xdr:colOff>
                <xdr:row>98</xdr:row>
                <xdr:rowOff>0</xdr:rowOff>
              </to>
            </anchor>
          </controlPr>
        </control>
      </mc:Choice>
      <mc:Fallback>
        <control shapeId="5217" r:id="rId602" name="Control 97"/>
      </mc:Fallback>
    </mc:AlternateContent>
    <mc:AlternateContent xmlns:mc="http://schemas.openxmlformats.org/markup-compatibility/2006">
      <mc:Choice Requires="x14">
        <control shapeId="5218" r:id="rId603" name="Control 98">
          <controlPr defaultSize="0" r:id="rId505">
            <anchor moveWithCells="1">
              <from>
                <xdr:col>0</xdr:col>
                <xdr:colOff>0</xdr:colOff>
                <xdr:row>98</xdr:row>
                <xdr:rowOff>0</xdr:rowOff>
              </from>
              <to>
                <xdr:col>0</xdr:col>
                <xdr:colOff>257175</xdr:colOff>
                <xdr:row>99</xdr:row>
                <xdr:rowOff>0</xdr:rowOff>
              </to>
            </anchor>
          </controlPr>
        </control>
      </mc:Choice>
      <mc:Fallback>
        <control shapeId="5218" r:id="rId603" name="Control 98"/>
      </mc:Fallback>
    </mc:AlternateContent>
    <mc:AlternateContent xmlns:mc="http://schemas.openxmlformats.org/markup-compatibility/2006">
      <mc:Choice Requires="x14">
        <control shapeId="5219" r:id="rId604" name="Control 99">
          <controlPr defaultSize="0" r:id="rId505">
            <anchor moveWithCells="1">
              <from>
                <xdr:col>0</xdr:col>
                <xdr:colOff>0</xdr:colOff>
                <xdr:row>99</xdr:row>
                <xdr:rowOff>0</xdr:rowOff>
              </from>
              <to>
                <xdr:col>0</xdr:col>
                <xdr:colOff>257175</xdr:colOff>
                <xdr:row>100</xdr:row>
                <xdr:rowOff>0</xdr:rowOff>
              </to>
            </anchor>
          </controlPr>
        </control>
      </mc:Choice>
      <mc:Fallback>
        <control shapeId="5219" r:id="rId604" name="Control 99"/>
      </mc:Fallback>
    </mc:AlternateContent>
    <mc:AlternateContent xmlns:mc="http://schemas.openxmlformats.org/markup-compatibility/2006">
      <mc:Choice Requires="x14">
        <control shapeId="5220" r:id="rId605" name="Control 100">
          <controlPr defaultSize="0" r:id="rId505">
            <anchor moveWithCells="1">
              <from>
                <xdr:col>0</xdr:col>
                <xdr:colOff>0</xdr:colOff>
                <xdr:row>100</xdr:row>
                <xdr:rowOff>0</xdr:rowOff>
              </from>
              <to>
                <xdr:col>0</xdr:col>
                <xdr:colOff>257175</xdr:colOff>
                <xdr:row>101</xdr:row>
                <xdr:rowOff>0</xdr:rowOff>
              </to>
            </anchor>
          </controlPr>
        </control>
      </mc:Choice>
      <mc:Fallback>
        <control shapeId="5220" r:id="rId605" name="Control 100"/>
      </mc:Fallback>
    </mc:AlternateContent>
    <mc:AlternateContent xmlns:mc="http://schemas.openxmlformats.org/markup-compatibility/2006">
      <mc:Choice Requires="x14">
        <control shapeId="5221" r:id="rId606" name="Control 101">
          <controlPr defaultSize="0" r:id="rId505">
            <anchor moveWithCells="1">
              <from>
                <xdr:col>0</xdr:col>
                <xdr:colOff>0</xdr:colOff>
                <xdr:row>101</xdr:row>
                <xdr:rowOff>0</xdr:rowOff>
              </from>
              <to>
                <xdr:col>0</xdr:col>
                <xdr:colOff>257175</xdr:colOff>
                <xdr:row>102</xdr:row>
                <xdr:rowOff>0</xdr:rowOff>
              </to>
            </anchor>
          </controlPr>
        </control>
      </mc:Choice>
      <mc:Fallback>
        <control shapeId="5221" r:id="rId606" name="Control 101"/>
      </mc:Fallback>
    </mc:AlternateContent>
    <mc:AlternateContent xmlns:mc="http://schemas.openxmlformats.org/markup-compatibility/2006">
      <mc:Choice Requires="x14">
        <control shapeId="5222" r:id="rId607" name="Control 102">
          <controlPr defaultSize="0" r:id="rId505">
            <anchor moveWithCells="1">
              <from>
                <xdr:col>0</xdr:col>
                <xdr:colOff>0</xdr:colOff>
                <xdr:row>102</xdr:row>
                <xdr:rowOff>0</xdr:rowOff>
              </from>
              <to>
                <xdr:col>0</xdr:col>
                <xdr:colOff>257175</xdr:colOff>
                <xdr:row>103</xdr:row>
                <xdr:rowOff>0</xdr:rowOff>
              </to>
            </anchor>
          </controlPr>
        </control>
      </mc:Choice>
      <mc:Fallback>
        <control shapeId="5222" r:id="rId607" name="Control 102"/>
      </mc:Fallback>
    </mc:AlternateContent>
    <mc:AlternateContent xmlns:mc="http://schemas.openxmlformats.org/markup-compatibility/2006">
      <mc:Choice Requires="x14">
        <control shapeId="5223" r:id="rId608" name="Control 103">
          <controlPr defaultSize="0" r:id="rId505">
            <anchor moveWithCells="1">
              <from>
                <xdr:col>0</xdr:col>
                <xdr:colOff>0</xdr:colOff>
                <xdr:row>103</xdr:row>
                <xdr:rowOff>0</xdr:rowOff>
              </from>
              <to>
                <xdr:col>0</xdr:col>
                <xdr:colOff>257175</xdr:colOff>
                <xdr:row>104</xdr:row>
                <xdr:rowOff>0</xdr:rowOff>
              </to>
            </anchor>
          </controlPr>
        </control>
      </mc:Choice>
      <mc:Fallback>
        <control shapeId="5223" r:id="rId608" name="Control 103"/>
      </mc:Fallback>
    </mc:AlternateContent>
    <mc:AlternateContent xmlns:mc="http://schemas.openxmlformats.org/markup-compatibility/2006">
      <mc:Choice Requires="x14">
        <control shapeId="5224" r:id="rId609" name="Control 104">
          <controlPr defaultSize="0" r:id="rId505">
            <anchor moveWithCells="1">
              <from>
                <xdr:col>0</xdr:col>
                <xdr:colOff>0</xdr:colOff>
                <xdr:row>104</xdr:row>
                <xdr:rowOff>0</xdr:rowOff>
              </from>
              <to>
                <xdr:col>0</xdr:col>
                <xdr:colOff>257175</xdr:colOff>
                <xdr:row>105</xdr:row>
                <xdr:rowOff>0</xdr:rowOff>
              </to>
            </anchor>
          </controlPr>
        </control>
      </mc:Choice>
      <mc:Fallback>
        <control shapeId="5224" r:id="rId609" name="Control 104"/>
      </mc:Fallback>
    </mc:AlternateContent>
    <mc:AlternateContent xmlns:mc="http://schemas.openxmlformats.org/markup-compatibility/2006">
      <mc:Choice Requires="x14">
        <control shapeId="5225" r:id="rId610" name="Control 105">
          <controlPr defaultSize="0" r:id="rId505">
            <anchor moveWithCells="1">
              <from>
                <xdr:col>0</xdr:col>
                <xdr:colOff>0</xdr:colOff>
                <xdr:row>105</xdr:row>
                <xdr:rowOff>0</xdr:rowOff>
              </from>
              <to>
                <xdr:col>0</xdr:col>
                <xdr:colOff>257175</xdr:colOff>
                <xdr:row>106</xdr:row>
                <xdr:rowOff>0</xdr:rowOff>
              </to>
            </anchor>
          </controlPr>
        </control>
      </mc:Choice>
      <mc:Fallback>
        <control shapeId="5225" r:id="rId610" name="Control 105"/>
      </mc:Fallback>
    </mc:AlternateContent>
    <mc:AlternateContent xmlns:mc="http://schemas.openxmlformats.org/markup-compatibility/2006">
      <mc:Choice Requires="x14">
        <control shapeId="5226" r:id="rId611" name="Control 106">
          <controlPr defaultSize="0" r:id="rId505">
            <anchor moveWithCells="1">
              <from>
                <xdr:col>0</xdr:col>
                <xdr:colOff>0</xdr:colOff>
                <xdr:row>106</xdr:row>
                <xdr:rowOff>0</xdr:rowOff>
              </from>
              <to>
                <xdr:col>0</xdr:col>
                <xdr:colOff>257175</xdr:colOff>
                <xdr:row>107</xdr:row>
                <xdr:rowOff>0</xdr:rowOff>
              </to>
            </anchor>
          </controlPr>
        </control>
      </mc:Choice>
      <mc:Fallback>
        <control shapeId="5226" r:id="rId611" name="Control 106"/>
      </mc:Fallback>
    </mc:AlternateContent>
    <mc:AlternateContent xmlns:mc="http://schemas.openxmlformats.org/markup-compatibility/2006">
      <mc:Choice Requires="x14">
        <control shapeId="5227" r:id="rId612" name="Control 107">
          <controlPr defaultSize="0" r:id="rId505">
            <anchor moveWithCells="1">
              <from>
                <xdr:col>0</xdr:col>
                <xdr:colOff>0</xdr:colOff>
                <xdr:row>107</xdr:row>
                <xdr:rowOff>0</xdr:rowOff>
              </from>
              <to>
                <xdr:col>0</xdr:col>
                <xdr:colOff>257175</xdr:colOff>
                <xdr:row>108</xdr:row>
                <xdr:rowOff>0</xdr:rowOff>
              </to>
            </anchor>
          </controlPr>
        </control>
      </mc:Choice>
      <mc:Fallback>
        <control shapeId="5227" r:id="rId612" name="Control 107"/>
      </mc:Fallback>
    </mc:AlternateContent>
    <mc:AlternateContent xmlns:mc="http://schemas.openxmlformats.org/markup-compatibility/2006">
      <mc:Choice Requires="x14">
        <control shapeId="5228" r:id="rId613" name="Control 108">
          <controlPr defaultSize="0" r:id="rId505">
            <anchor moveWithCells="1">
              <from>
                <xdr:col>0</xdr:col>
                <xdr:colOff>0</xdr:colOff>
                <xdr:row>108</xdr:row>
                <xdr:rowOff>0</xdr:rowOff>
              </from>
              <to>
                <xdr:col>0</xdr:col>
                <xdr:colOff>257175</xdr:colOff>
                <xdr:row>109</xdr:row>
                <xdr:rowOff>0</xdr:rowOff>
              </to>
            </anchor>
          </controlPr>
        </control>
      </mc:Choice>
      <mc:Fallback>
        <control shapeId="5228" r:id="rId613" name="Control 108"/>
      </mc:Fallback>
    </mc:AlternateContent>
    <mc:AlternateContent xmlns:mc="http://schemas.openxmlformats.org/markup-compatibility/2006">
      <mc:Choice Requires="x14">
        <control shapeId="5229" r:id="rId614" name="Control 109">
          <controlPr defaultSize="0" r:id="rId505">
            <anchor moveWithCells="1">
              <from>
                <xdr:col>0</xdr:col>
                <xdr:colOff>0</xdr:colOff>
                <xdr:row>109</xdr:row>
                <xdr:rowOff>0</xdr:rowOff>
              </from>
              <to>
                <xdr:col>0</xdr:col>
                <xdr:colOff>257175</xdr:colOff>
                <xdr:row>110</xdr:row>
                <xdr:rowOff>0</xdr:rowOff>
              </to>
            </anchor>
          </controlPr>
        </control>
      </mc:Choice>
      <mc:Fallback>
        <control shapeId="5229" r:id="rId614" name="Control 109"/>
      </mc:Fallback>
    </mc:AlternateContent>
    <mc:AlternateContent xmlns:mc="http://schemas.openxmlformats.org/markup-compatibility/2006">
      <mc:Choice Requires="x14">
        <control shapeId="5230" r:id="rId615" name="Control 110">
          <controlPr defaultSize="0" r:id="rId505">
            <anchor moveWithCells="1">
              <from>
                <xdr:col>0</xdr:col>
                <xdr:colOff>0</xdr:colOff>
                <xdr:row>110</xdr:row>
                <xdr:rowOff>0</xdr:rowOff>
              </from>
              <to>
                <xdr:col>0</xdr:col>
                <xdr:colOff>257175</xdr:colOff>
                <xdr:row>111</xdr:row>
                <xdr:rowOff>0</xdr:rowOff>
              </to>
            </anchor>
          </controlPr>
        </control>
      </mc:Choice>
      <mc:Fallback>
        <control shapeId="5230" r:id="rId615" name="Control 110"/>
      </mc:Fallback>
    </mc:AlternateContent>
    <mc:AlternateContent xmlns:mc="http://schemas.openxmlformats.org/markup-compatibility/2006">
      <mc:Choice Requires="x14">
        <control shapeId="5231" r:id="rId616" name="Control 111">
          <controlPr defaultSize="0" r:id="rId505">
            <anchor moveWithCells="1">
              <from>
                <xdr:col>0</xdr:col>
                <xdr:colOff>0</xdr:colOff>
                <xdr:row>111</xdr:row>
                <xdr:rowOff>0</xdr:rowOff>
              </from>
              <to>
                <xdr:col>0</xdr:col>
                <xdr:colOff>257175</xdr:colOff>
                <xdr:row>112</xdr:row>
                <xdr:rowOff>0</xdr:rowOff>
              </to>
            </anchor>
          </controlPr>
        </control>
      </mc:Choice>
      <mc:Fallback>
        <control shapeId="5231" r:id="rId616" name="Control 111"/>
      </mc:Fallback>
    </mc:AlternateContent>
    <mc:AlternateContent xmlns:mc="http://schemas.openxmlformats.org/markup-compatibility/2006">
      <mc:Choice Requires="x14">
        <control shapeId="5232" r:id="rId617" name="Control 112">
          <controlPr defaultSize="0" r:id="rId505">
            <anchor moveWithCells="1">
              <from>
                <xdr:col>0</xdr:col>
                <xdr:colOff>0</xdr:colOff>
                <xdr:row>112</xdr:row>
                <xdr:rowOff>0</xdr:rowOff>
              </from>
              <to>
                <xdr:col>0</xdr:col>
                <xdr:colOff>257175</xdr:colOff>
                <xdr:row>113</xdr:row>
                <xdr:rowOff>0</xdr:rowOff>
              </to>
            </anchor>
          </controlPr>
        </control>
      </mc:Choice>
      <mc:Fallback>
        <control shapeId="5232" r:id="rId617" name="Control 112"/>
      </mc:Fallback>
    </mc:AlternateContent>
    <mc:AlternateContent xmlns:mc="http://schemas.openxmlformats.org/markup-compatibility/2006">
      <mc:Choice Requires="x14">
        <control shapeId="5233" r:id="rId618" name="Control 113">
          <controlPr defaultSize="0" r:id="rId505">
            <anchor moveWithCells="1">
              <from>
                <xdr:col>0</xdr:col>
                <xdr:colOff>0</xdr:colOff>
                <xdr:row>113</xdr:row>
                <xdr:rowOff>0</xdr:rowOff>
              </from>
              <to>
                <xdr:col>0</xdr:col>
                <xdr:colOff>257175</xdr:colOff>
                <xdr:row>114</xdr:row>
                <xdr:rowOff>0</xdr:rowOff>
              </to>
            </anchor>
          </controlPr>
        </control>
      </mc:Choice>
      <mc:Fallback>
        <control shapeId="5233" r:id="rId618" name="Control 113"/>
      </mc:Fallback>
    </mc:AlternateContent>
    <mc:AlternateContent xmlns:mc="http://schemas.openxmlformats.org/markup-compatibility/2006">
      <mc:Choice Requires="x14">
        <control shapeId="5234" r:id="rId619" name="Control 114">
          <controlPr defaultSize="0" r:id="rId505">
            <anchor moveWithCells="1">
              <from>
                <xdr:col>0</xdr:col>
                <xdr:colOff>0</xdr:colOff>
                <xdr:row>114</xdr:row>
                <xdr:rowOff>0</xdr:rowOff>
              </from>
              <to>
                <xdr:col>0</xdr:col>
                <xdr:colOff>257175</xdr:colOff>
                <xdr:row>115</xdr:row>
                <xdr:rowOff>0</xdr:rowOff>
              </to>
            </anchor>
          </controlPr>
        </control>
      </mc:Choice>
      <mc:Fallback>
        <control shapeId="5234" r:id="rId619" name="Control 114"/>
      </mc:Fallback>
    </mc:AlternateContent>
    <mc:AlternateContent xmlns:mc="http://schemas.openxmlformats.org/markup-compatibility/2006">
      <mc:Choice Requires="x14">
        <control shapeId="5235" r:id="rId620" name="Control 115">
          <controlPr defaultSize="0" r:id="rId505">
            <anchor moveWithCells="1">
              <from>
                <xdr:col>0</xdr:col>
                <xdr:colOff>0</xdr:colOff>
                <xdr:row>115</xdr:row>
                <xdr:rowOff>0</xdr:rowOff>
              </from>
              <to>
                <xdr:col>0</xdr:col>
                <xdr:colOff>257175</xdr:colOff>
                <xdr:row>116</xdr:row>
                <xdr:rowOff>0</xdr:rowOff>
              </to>
            </anchor>
          </controlPr>
        </control>
      </mc:Choice>
      <mc:Fallback>
        <control shapeId="5235" r:id="rId620" name="Control 115"/>
      </mc:Fallback>
    </mc:AlternateContent>
    <mc:AlternateContent xmlns:mc="http://schemas.openxmlformats.org/markup-compatibility/2006">
      <mc:Choice Requires="x14">
        <control shapeId="5236" r:id="rId621" name="Control 116">
          <controlPr defaultSize="0" r:id="rId505">
            <anchor moveWithCells="1">
              <from>
                <xdr:col>0</xdr:col>
                <xdr:colOff>0</xdr:colOff>
                <xdr:row>116</xdr:row>
                <xdr:rowOff>0</xdr:rowOff>
              </from>
              <to>
                <xdr:col>0</xdr:col>
                <xdr:colOff>257175</xdr:colOff>
                <xdr:row>117</xdr:row>
                <xdr:rowOff>0</xdr:rowOff>
              </to>
            </anchor>
          </controlPr>
        </control>
      </mc:Choice>
      <mc:Fallback>
        <control shapeId="5236" r:id="rId621" name="Control 116"/>
      </mc:Fallback>
    </mc:AlternateContent>
    <mc:AlternateContent xmlns:mc="http://schemas.openxmlformats.org/markup-compatibility/2006">
      <mc:Choice Requires="x14">
        <control shapeId="5237" r:id="rId622" name="Control 117">
          <controlPr defaultSize="0" r:id="rId505">
            <anchor moveWithCells="1">
              <from>
                <xdr:col>0</xdr:col>
                <xdr:colOff>0</xdr:colOff>
                <xdr:row>117</xdr:row>
                <xdr:rowOff>0</xdr:rowOff>
              </from>
              <to>
                <xdr:col>0</xdr:col>
                <xdr:colOff>257175</xdr:colOff>
                <xdr:row>118</xdr:row>
                <xdr:rowOff>0</xdr:rowOff>
              </to>
            </anchor>
          </controlPr>
        </control>
      </mc:Choice>
      <mc:Fallback>
        <control shapeId="5237" r:id="rId622" name="Control 117"/>
      </mc:Fallback>
    </mc:AlternateContent>
    <mc:AlternateContent xmlns:mc="http://schemas.openxmlformats.org/markup-compatibility/2006">
      <mc:Choice Requires="x14">
        <control shapeId="5238" r:id="rId623" name="Control 118">
          <controlPr defaultSize="0" r:id="rId505">
            <anchor moveWithCells="1">
              <from>
                <xdr:col>0</xdr:col>
                <xdr:colOff>0</xdr:colOff>
                <xdr:row>118</xdr:row>
                <xdr:rowOff>0</xdr:rowOff>
              </from>
              <to>
                <xdr:col>0</xdr:col>
                <xdr:colOff>257175</xdr:colOff>
                <xdr:row>119</xdr:row>
                <xdr:rowOff>0</xdr:rowOff>
              </to>
            </anchor>
          </controlPr>
        </control>
      </mc:Choice>
      <mc:Fallback>
        <control shapeId="5238" r:id="rId623" name="Control 118"/>
      </mc:Fallback>
    </mc:AlternateContent>
    <mc:AlternateContent xmlns:mc="http://schemas.openxmlformats.org/markup-compatibility/2006">
      <mc:Choice Requires="x14">
        <control shapeId="5239" r:id="rId624" name="Control 119">
          <controlPr defaultSize="0" r:id="rId505">
            <anchor moveWithCells="1">
              <from>
                <xdr:col>0</xdr:col>
                <xdr:colOff>0</xdr:colOff>
                <xdr:row>119</xdr:row>
                <xdr:rowOff>0</xdr:rowOff>
              </from>
              <to>
                <xdr:col>0</xdr:col>
                <xdr:colOff>257175</xdr:colOff>
                <xdr:row>120</xdr:row>
                <xdr:rowOff>0</xdr:rowOff>
              </to>
            </anchor>
          </controlPr>
        </control>
      </mc:Choice>
      <mc:Fallback>
        <control shapeId="5239" r:id="rId624" name="Control 119"/>
      </mc:Fallback>
    </mc:AlternateContent>
    <mc:AlternateContent xmlns:mc="http://schemas.openxmlformats.org/markup-compatibility/2006">
      <mc:Choice Requires="x14">
        <control shapeId="5240" r:id="rId625" name="Control 120">
          <controlPr defaultSize="0" r:id="rId505">
            <anchor moveWithCells="1">
              <from>
                <xdr:col>0</xdr:col>
                <xdr:colOff>0</xdr:colOff>
                <xdr:row>120</xdr:row>
                <xdr:rowOff>0</xdr:rowOff>
              </from>
              <to>
                <xdr:col>0</xdr:col>
                <xdr:colOff>257175</xdr:colOff>
                <xdr:row>121</xdr:row>
                <xdr:rowOff>0</xdr:rowOff>
              </to>
            </anchor>
          </controlPr>
        </control>
      </mc:Choice>
      <mc:Fallback>
        <control shapeId="5240" r:id="rId625" name="Control 120"/>
      </mc:Fallback>
    </mc:AlternateContent>
    <mc:AlternateContent xmlns:mc="http://schemas.openxmlformats.org/markup-compatibility/2006">
      <mc:Choice Requires="x14">
        <control shapeId="5241" r:id="rId626" name="Control 121">
          <controlPr defaultSize="0" r:id="rId505">
            <anchor moveWithCells="1">
              <from>
                <xdr:col>0</xdr:col>
                <xdr:colOff>0</xdr:colOff>
                <xdr:row>121</xdr:row>
                <xdr:rowOff>0</xdr:rowOff>
              </from>
              <to>
                <xdr:col>0</xdr:col>
                <xdr:colOff>257175</xdr:colOff>
                <xdr:row>122</xdr:row>
                <xdr:rowOff>0</xdr:rowOff>
              </to>
            </anchor>
          </controlPr>
        </control>
      </mc:Choice>
      <mc:Fallback>
        <control shapeId="5241" r:id="rId626" name="Control 121"/>
      </mc:Fallback>
    </mc:AlternateContent>
    <mc:AlternateContent xmlns:mc="http://schemas.openxmlformats.org/markup-compatibility/2006">
      <mc:Choice Requires="x14">
        <control shapeId="5242" r:id="rId627" name="Control 122">
          <controlPr defaultSize="0" r:id="rId505">
            <anchor moveWithCells="1">
              <from>
                <xdr:col>0</xdr:col>
                <xdr:colOff>0</xdr:colOff>
                <xdr:row>122</xdr:row>
                <xdr:rowOff>0</xdr:rowOff>
              </from>
              <to>
                <xdr:col>0</xdr:col>
                <xdr:colOff>257175</xdr:colOff>
                <xdr:row>123</xdr:row>
                <xdr:rowOff>0</xdr:rowOff>
              </to>
            </anchor>
          </controlPr>
        </control>
      </mc:Choice>
      <mc:Fallback>
        <control shapeId="5242" r:id="rId627" name="Control 122"/>
      </mc:Fallback>
    </mc:AlternateContent>
    <mc:AlternateContent xmlns:mc="http://schemas.openxmlformats.org/markup-compatibility/2006">
      <mc:Choice Requires="x14">
        <control shapeId="5243" r:id="rId628" name="Control 123">
          <controlPr defaultSize="0" r:id="rId505">
            <anchor moveWithCells="1">
              <from>
                <xdr:col>0</xdr:col>
                <xdr:colOff>0</xdr:colOff>
                <xdr:row>123</xdr:row>
                <xdr:rowOff>0</xdr:rowOff>
              </from>
              <to>
                <xdr:col>0</xdr:col>
                <xdr:colOff>257175</xdr:colOff>
                <xdr:row>124</xdr:row>
                <xdr:rowOff>0</xdr:rowOff>
              </to>
            </anchor>
          </controlPr>
        </control>
      </mc:Choice>
      <mc:Fallback>
        <control shapeId="5243" r:id="rId628" name="Control 123"/>
      </mc:Fallback>
    </mc:AlternateContent>
    <mc:AlternateContent xmlns:mc="http://schemas.openxmlformats.org/markup-compatibility/2006">
      <mc:Choice Requires="x14">
        <control shapeId="5244" r:id="rId629" name="Control 124">
          <controlPr defaultSize="0" r:id="rId505">
            <anchor moveWithCells="1">
              <from>
                <xdr:col>0</xdr:col>
                <xdr:colOff>0</xdr:colOff>
                <xdr:row>124</xdr:row>
                <xdr:rowOff>0</xdr:rowOff>
              </from>
              <to>
                <xdr:col>0</xdr:col>
                <xdr:colOff>257175</xdr:colOff>
                <xdr:row>125</xdr:row>
                <xdr:rowOff>0</xdr:rowOff>
              </to>
            </anchor>
          </controlPr>
        </control>
      </mc:Choice>
      <mc:Fallback>
        <control shapeId="5244" r:id="rId629" name="Control 124"/>
      </mc:Fallback>
    </mc:AlternateContent>
    <mc:AlternateContent xmlns:mc="http://schemas.openxmlformats.org/markup-compatibility/2006">
      <mc:Choice Requires="x14">
        <control shapeId="5245" r:id="rId630" name="Control 125">
          <controlPr defaultSize="0" r:id="rId505">
            <anchor moveWithCells="1">
              <from>
                <xdr:col>0</xdr:col>
                <xdr:colOff>0</xdr:colOff>
                <xdr:row>125</xdr:row>
                <xdr:rowOff>0</xdr:rowOff>
              </from>
              <to>
                <xdr:col>0</xdr:col>
                <xdr:colOff>257175</xdr:colOff>
                <xdr:row>126</xdr:row>
                <xdr:rowOff>0</xdr:rowOff>
              </to>
            </anchor>
          </controlPr>
        </control>
      </mc:Choice>
      <mc:Fallback>
        <control shapeId="5245" r:id="rId630" name="Control 125"/>
      </mc:Fallback>
    </mc:AlternateContent>
    <mc:AlternateContent xmlns:mc="http://schemas.openxmlformats.org/markup-compatibility/2006">
      <mc:Choice Requires="x14">
        <control shapeId="5246" r:id="rId631" name="Control 126">
          <controlPr defaultSize="0" r:id="rId505">
            <anchor moveWithCells="1">
              <from>
                <xdr:col>0</xdr:col>
                <xdr:colOff>0</xdr:colOff>
                <xdr:row>126</xdr:row>
                <xdr:rowOff>0</xdr:rowOff>
              </from>
              <to>
                <xdr:col>0</xdr:col>
                <xdr:colOff>257175</xdr:colOff>
                <xdr:row>127</xdr:row>
                <xdr:rowOff>0</xdr:rowOff>
              </to>
            </anchor>
          </controlPr>
        </control>
      </mc:Choice>
      <mc:Fallback>
        <control shapeId="5246" r:id="rId631" name="Control 126"/>
      </mc:Fallback>
    </mc:AlternateContent>
    <mc:AlternateContent xmlns:mc="http://schemas.openxmlformats.org/markup-compatibility/2006">
      <mc:Choice Requires="x14">
        <control shapeId="5247" r:id="rId632" name="Control 127">
          <controlPr defaultSize="0" r:id="rId505">
            <anchor moveWithCells="1">
              <from>
                <xdr:col>0</xdr:col>
                <xdr:colOff>0</xdr:colOff>
                <xdr:row>127</xdr:row>
                <xdr:rowOff>0</xdr:rowOff>
              </from>
              <to>
                <xdr:col>0</xdr:col>
                <xdr:colOff>257175</xdr:colOff>
                <xdr:row>128</xdr:row>
                <xdr:rowOff>0</xdr:rowOff>
              </to>
            </anchor>
          </controlPr>
        </control>
      </mc:Choice>
      <mc:Fallback>
        <control shapeId="5247" r:id="rId632" name="Control 127"/>
      </mc:Fallback>
    </mc:AlternateContent>
    <mc:AlternateContent xmlns:mc="http://schemas.openxmlformats.org/markup-compatibility/2006">
      <mc:Choice Requires="x14">
        <control shapeId="5248" r:id="rId633" name="Control 128">
          <controlPr defaultSize="0" r:id="rId505">
            <anchor moveWithCells="1">
              <from>
                <xdr:col>0</xdr:col>
                <xdr:colOff>0</xdr:colOff>
                <xdr:row>128</xdr:row>
                <xdr:rowOff>0</xdr:rowOff>
              </from>
              <to>
                <xdr:col>0</xdr:col>
                <xdr:colOff>257175</xdr:colOff>
                <xdr:row>129</xdr:row>
                <xdr:rowOff>0</xdr:rowOff>
              </to>
            </anchor>
          </controlPr>
        </control>
      </mc:Choice>
      <mc:Fallback>
        <control shapeId="5248" r:id="rId633" name="Control 128"/>
      </mc:Fallback>
    </mc:AlternateContent>
    <mc:AlternateContent xmlns:mc="http://schemas.openxmlformats.org/markup-compatibility/2006">
      <mc:Choice Requires="x14">
        <control shapeId="5249" r:id="rId634" name="Control 129">
          <controlPr defaultSize="0" r:id="rId505">
            <anchor moveWithCells="1">
              <from>
                <xdr:col>0</xdr:col>
                <xdr:colOff>0</xdr:colOff>
                <xdr:row>129</xdr:row>
                <xdr:rowOff>0</xdr:rowOff>
              </from>
              <to>
                <xdr:col>0</xdr:col>
                <xdr:colOff>257175</xdr:colOff>
                <xdr:row>130</xdr:row>
                <xdr:rowOff>0</xdr:rowOff>
              </to>
            </anchor>
          </controlPr>
        </control>
      </mc:Choice>
      <mc:Fallback>
        <control shapeId="5249" r:id="rId634" name="Control 129"/>
      </mc:Fallback>
    </mc:AlternateContent>
    <mc:AlternateContent xmlns:mc="http://schemas.openxmlformats.org/markup-compatibility/2006">
      <mc:Choice Requires="x14">
        <control shapeId="5250" r:id="rId635" name="Control 130">
          <controlPr defaultSize="0" r:id="rId505">
            <anchor moveWithCells="1">
              <from>
                <xdr:col>0</xdr:col>
                <xdr:colOff>0</xdr:colOff>
                <xdr:row>130</xdr:row>
                <xdr:rowOff>0</xdr:rowOff>
              </from>
              <to>
                <xdr:col>0</xdr:col>
                <xdr:colOff>257175</xdr:colOff>
                <xdr:row>131</xdr:row>
                <xdr:rowOff>0</xdr:rowOff>
              </to>
            </anchor>
          </controlPr>
        </control>
      </mc:Choice>
      <mc:Fallback>
        <control shapeId="5250" r:id="rId635" name="Control 130"/>
      </mc:Fallback>
    </mc:AlternateContent>
    <mc:AlternateContent xmlns:mc="http://schemas.openxmlformats.org/markup-compatibility/2006">
      <mc:Choice Requires="x14">
        <control shapeId="5251" r:id="rId636" name="Control 131">
          <controlPr defaultSize="0" r:id="rId505">
            <anchor moveWithCells="1">
              <from>
                <xdr:col>0</xdr:col>
                <xdr:colOff>0</xdr:colOff>
                <xdr:row>131</xdr:row>
                <xdr:rowOff>0</xdr:rowOff>
              </from>
              <to>
                <xdr:col>0</xdr:col>
                <xdr:colOff>257175</xdr:colOff>
                <xdr:row>132</xdr:row>
                <xdr:rowOff>0</xdr:rowOff>
              </to>
            </anchor>
          </controlPr>
        </control>
      </mc:Choice>
      <mc:Fallback>
        <control shapeId="5251" r:id="rId636" name="Control 131"/>
      </mc:Fallback>
    </mc:AlternateContent>
    <mc:AlternateContent xmlns:mc="http://schemas.openxmlformats.org/markup-compatibility/2006">
      <mc:Choice Requires="x14">
        <control shapeId="5252" r:id="rId637" name="Control 132">
          <controlPr defaultSize="0" r:id="rId505">
            <anchor moveWithCells="1">
              <from>
                <xdr:col>0</xdr:col>
                <xdr:colOff>0</xdr:colOff>
                <xdr:row>132</xdr:row>
                <xdr:rowOff>0</xdr:rowOff>
              </from>
              <to>
                <xdr:col>0</xdr:col>
                <xdr:colOff>257175</xdr:colOff>
                <xdr:row>133</xdr:row>
                <xdr:rowOff>0</xdr:rowOff>
              </to>
            </anchor>
          </controlPr>
        </control>
      </mc:Choice>
      <mc:Fallback>
        <control shapeId="5252" r:id="rId637" name="Control 132"/>
      </mc:Fallback>
    </mc:AlternateContent>
    <mc:AlternateContent xmlns:mc="http://schemas.openxmlformats.org/markup-compatibility/2006">
      <mc:Choice Requires="x14">
        <control shapeId="5253" r:id="rId638" name="Control 133">
          <controlPr defaultSize="0" r:id="rId505">
            <anchor moveWithCells="1">
              <from>
                <xdr:col>0</xdr:col>
                <xdr:colOff>0</xdr:colOff>
                <xdr:row>133</xdr:row>
                <xdr:rowOff>0</xdr:rowOff>
              </from>
              <to>
                <xdr:col>0</xdr:col>
                <xdr:colOff>257175</xdr:colOff>
                <xdr:row>134</xdr:row>
                <xdr:rowOff>0</xdr:rowOff>
              </to>
            </anchor>
          </controlPr>
        </control>
      </mc:Choice>
      <mc:Fallback>
        <control shapeId="5253" r:id="rId638" name="Control 133"/>
      </mc:Fallback>
    </mc:AlternateContent>
    <mc:AlternateContent xmlns:mc="http://schemas.openxmlformats.org/markup-compatibility/2006">
      <mc:Choice Requires="x14">
        <control shapeId="5254" r:id="rId639" name="Control 134">
          <controlPr defaultSize="0" r:id="rId505">
            <anchor moveWithCells="1">
              <from>
                <xdr:col>0</xdr:col>
                <xdr:colOff>0</xdr:colOff>
                <xdr:row>134</xdr:row>
                <xdr:rowOff>0</xdr:rowOff>
              </from>
              <to>
                <xdr:col>0</xdr:col>
                <xdr:colOff>257175</xdr:colOff>
                <xdr:row>135</xdr:row>
                <xdr:rowOff>0</xdr:rowOff>
              </to>
            </anchor>
          </controlPr>
        </control>
      </mc:Choice>
      <mc:Fallback>
        <control shapeId="5254" r:id="rId639" name="Control 134"/>
      </mc:Fallback>
    </mc:AlternateContent>
    <mc:AlternateContent xmlns:mc="http://schemas.openxmlformats.org/markup-compatibility/2006">
      <mc:Choice Requires="x14">
        <control shapeId="5255" r:id="rId640" name="Control 135">
          <controlPr defaultSize="0" r:id="rId505">
            <anchor moveWithCells="1">
              <from>
                <xdr:col>0</xdr:col>
                <xdr:colOff>0</xdr:colOff>
                <xdr:row>135</xdr:row>
                <xdr:rowOff>0</xdr:rowOff>
              </from>
              <to>
                <xdr:col>0</xdr:col>
                <xdr:colOff>257175</xdr:colOff>
                <xdr:row>136</xdr:row>
                <xdr:rowOff>0</xdr:rowOff>
              </to>
            </anchor>
          </controlPr>
        </control>
      </mc:Choice>
      <mc:Fallback>
        <control shapeId="5255" r:id="rId640" name="Control 135"/>
      </mc:Fallback>
    </mc:AlternateContent>
    <mc:AlternateContent xmlns:mc="http://schemas.openxmlformats.org/markup-compatibility/2006">
      <mc:Choice Requires="x14">
        <control shapeId="5256" r:id="rId641" name="Control 136">
          <controlPr defaultSize="0" r:id="rId505">
            <anchor moveWithCells="1">
              <from>
                <xdr:col>0</xdr:col>
                <xdr:colOff>0</xdr:colOff>
                <xdr:row>136</xdr:row>
                <xdr:rowOff>0</xdr:rowOff>
              </from>
              <to>
                <xdr:col>0</xdr:col>
                <xdr:colOff>257175</xdr:colOff>
                <xdr:row>137</xdr:row>
                <xdr:rowOff>0</xdr:rowOff>
              </to>
            </anchor>
          </controlPr>
        </control>
      </mc:Choice>
      <mc:Fallback>
        <control shapeId="5256" r:id="rId641" name="Control 136"/>
      </mc:Fallback>
    </mc:AlternateContent>
    <mc:AlternateContent xmlns:mc="http://schemas.openxmlformats.org/markup-compatibility/2006">
      <mc:Choice Requires="x14">
        <control shapeId="5257" r:id="rId642" name="Control 137">
          <controlPr defaultSize="0" r:id="rId505">
            <anchor moveWithCells="1">
              <from>
                <xdr:col>0</xdr:col>
                <xdr:colOff>0</xdr:colOff>
                <xdr:row>137</xdr:row>
                <xdr:rowOff>0</xdr:rowOff>
              </from>
              <to>
                <xdr:col>0</xdr:col>
                <xdr:colOff>257175</xdr:colOff>
                <xdr:row>138</xdr:row>
                <xdr:rowOff>0</xdr:rowOff>
              </to>
            </anchor>
          </controlPr>
        </control>
      </mc:Choice>
      <mc:Fallback>
        <control shapeId="5257" r:id="rId642" name="Control 137"/>
      </mc:Fallback>
    </mc:AlternateContent>
    <mc:AlternateContent xmlns:mc="http://schemas.openxmlformats.org/markup-compatibility/2006">
      <mc:Choice Requires="x14">
        <control shapeId="5258" r:id="rId643" name="Control 138">
          <controlPr defaultSize="0" r:id="rId505">
            <anchor moveWithCells="1">
              <from>
                <xdr:col>0</xdr:col>
                <xdr:colOff>0</xdr:colOff>
                <xdr:row>138</xdr:row>
                <xdr:rowOff>0</xdr:rowOff>
              </from>
              <to>
                <xdr:col>0</xdr:col>
                <xdr:colOff>257175</xdr:colOff>
                <xdr:row>139</xdr:row>
                <xdr:rowOff>0</xdr:rowOff>
              </to>
            </anchor>
          </controlPr>
        </control>
      </mc:Choice>
      <mc:Fallback>
        <control shapeId="5258" r:id="rId643" name="Control 138"/>
      </mc:Fallback>
    </mc:AlternateContent>
    <mc:AlternateContent xmlns:mc="http://schemas.openxmlformats.org/markup-compatibility/2006">
      <mc:Choice Requires="x14">
        <control shapeId="5259" r:id="rId644" name="Control 139">
          <controlPr defaultSize="0" r:id="rId505">
            <anchor moveWithCells="1">
              <from>
                <xdr:col>0</xdr:col>
                <xdr:colOff>0</xdr:colOff>
                <xdr:row>139</xdr:row>
                <xdr:rowOff>0</xdr:rowOff>
              </from>
              <to>
                <xdr:col>0</xdr:col>
                <xdr:colOff>257175</xdr:colOff>
                <xdr:row>140</xdr:row>
                <xdr:rowOff>0</xdr:rowOff>
              </to>
            </anchor>
          </controlPr>
        </control>
      </mc:Choice>
      <mc:Fallback>
        <control shapeId="5259" r:id="rId644" name="Control 139"/>
      </mc:Fallback>
    </mc:AlternateContent>
    <mc:AlternateContent xmlns:mc="http://schemas.openxmlformats.org/markup-compatibility/2006">
      <mc:Choice Requires="x14">
        <control shapeId="5260" r:id="rId645" name="Control 140">
          <controlPr defaultSize="0" r:id="rId505">
            <anchor moveWithCells="1">
              <from>
                <xdr:col>0</xdr:col>
                <xdr:colOff>0</xdr:colOff>
                <xdr:row>140</xdr:row>
                <xdr:rowOff>0</xdr:rowOff>
              </from>
              <to>
                <xdr:col>0</xdr:col>
                <xdr:colOff>257175</xdr:colOff>
                <xdr:row>141</xdr:row>
                <xdr:rowOff>0</xdr:rowOff>
              </to>
            </anchor>
          </controlPr>
        </control>
      </mc:Choice>
      <mc:Fallback>
        <control shapeId="5260" r:id="rId645" name="Control 140"/>
      </mc:Fallback>
    </mc:AlternateContent>
    <mc:AlternateContent xmlns:mc="http://schemas.openxmlformats.org/markup-compatibility/2006">
      <mc:Choice Requires="x14">
        <control shapeId="5261" r:id="rId646" name="Control 141">
          <controlPr defaultSize="0" r:id="rId505">
            <anchor moveWithCells="1">
              <from>
                <xdr:col>0</xdr:col>
                <xdr:colOff>0</xdr:colOff>
                <xdr:row>141</xdr:row>
                <xdr:rowOff>0</xdr:rowOff>
              </from>
              <to>
                <xdr:col>0</xdr:col>
                <xdr:colOff>257175</xdr:colOff>
                <xdr:row>142</xdr:row>
                <xdr:rowOff>0</xdr:rowOff>
              </to>
            </anchor>
          </controlPr>
        </control>
      </mc:Choice>
      <mc:Fallback>
        <control shapeId="5261" r:id="rId646" name="Control 141"/>
      </mc:Fallback>
    </mc:AlternateContent>
    <mc:AlternateContent xmlns:mc="http://schemas.openxmlformats.org/markup-compatibility/2006">
      <mc:Choice Requires="x14">
        <control shapeId="5262" r:id="rId647" name="Control 142">
          <controlPr defaultSize="0" r:id="rId505">
            <anchor moveWithCells="1">
              <from>
                <xdr:col>0</xdr:col>
                <xdr:colOff>0</xdr:colOff>
                <xdr:row>142</xdr:row>
                <xdr:rowOff>0</xdr:rowOff>
              </from>
              <to>
                <xdr:col>0</xdr:col>
                <xdr:colOff>257175</xdr:colOff>
                <xdr:row>143</xdr:row>
                <xdr:rowOff>0</xdr:rowOff>
              </to>
            </anchor>
          </controlPr>
        </control>
      </mc:Choice>
      <mc:Fallback>
        <control shapeId="5262" r:id="rId647" name="Control 142"/>
      </mc:Fallback>
    </mc:AlternateContent>
    <mc:AlternateContent xmlns:mc="http://schemas.openxmlformats.org/markup-compatibility/2006">
      <mc:Choice Requires="x14">
        <control shapeId="5263" r:id="rId648" name="Control 143">
          <controlPr defaultSize="0" r:id="rId505">
            <anchor moveWithCells="1">
              <from>
                <xdr:col>0</xdr:col>
                <xdr:colOff>0</xdr:colOff>
                <xdr:row>143</xdr:row>
                <xdr:rowOff>0</xdr:rowOff>
              </from>
              <to>
                <xdr:col>0</xdr:col>
                <xdr:colOff>257175</xdr:colOff>
                <xdr:row>144</xdr:row>
                <xdr:rowOff>0</xdr:rowOff>
              </to>
            </anchor>
          </controlPr>
        </control>
      </mc:Choice>
      <mc:Fallback>
        <control shapeId="5263" r:id="rId648" name="Control 143"/>
      </mc:Fallback>
    </mc:AlternateContent>
    <mc:AlternateContent xmlns:mc="http://schemas.openxmlformats.org/markup-compatibility/2006">
      <mc:Choice Requires="x14">
        <control shapeId="5264" r:id="rId649" name="Control 144">
          <controlPr defaultSize="0" r:id="rId505">
            <anchor moveWithCells="1">
              <from>
                <xdr:col>0</xdr:col>
                <xdr:colOff>0</xdr:colOff>
                <xdr:row>144</xdr:row>
                <xdr:rowOff>0</xdr:rowOff>
              </from>
              <to>
                <xdr:col>0</xdr:col>
                <xdr:colOff>257175</xdr:colOff>
                <xdr:row>145</xdr:row>
                <xdr:rowOff>0</xdr:rowOff>
              </to>
            </anchor>
          </controlPr>
        </control>
      </mc:Choice>
      <mc:Fallback>
        <control shapeId="5264" r:id="rId649" name="Control 144"/>
      </mc:Fallback>
    </mc:AlternateContent>
    <mc:AlternateContent xmlns:mc="http://schemas.openxmlformats.org/markup-compatibility/2006">
      <mc:Choice Requires="x14">
        <control shapeId="5265" r:id="rId650" name="Control 145">
          <controlPr defaultSize="0" r:id="rId505">
            <anchor moveWithCells="1">
              <from>
                <xdr:col>0</xdr:col>
                <xdr:colOff>0</xdr:colOff>
                <xdr:row>145</xdr:row>
                <xdr:rowOff>0</xdr:rowOff>
              </from>
              <to>
                <xdr:col>0</xdr:col>
                <xdr:colOff>257175</xdr:colOff>
                <xdr:row>146</xdr:row>
                <xdr:rowOff>0</xdr:rowOff>
              </to>
            </anchor>
          </controlPr>
        </control>
      </mc:Choice>
      <mc:Fallback>
        <control shapeId="5265" r:id="rId650" name="Control 145"/>
      </mc:Fallback>
    </mc:AlternateContent>
    <mc:AlternateContent xmlns:mc="http://schemas.openxmlformats.org/markup-compatibility/2006">
      <mc:Choice Requires="x14">
        <control shapeId="5266" r:id="rId651" name="Control 146">
          <controlPr defaultSize="0" r:id="rId505">
            <anchor moveWithCells="1">
              <from>
                <xdr:col>0</xdr:col>
                <xdr:colOff>0</xdr:colOff>
                <xdr:row>146</xdr:row>
                <xdr:rowOff>0</xdr:rowOff>
              </from>
              <to>
                <xdr:col>0</xdr:col>
                <xdr:colOff>257175</xdr:colOff>
                <xdr:row>147</xdr:row>
                <xdr:rowOff>0</xdr:rowOff>
              </to>
            </anchor>
          </controlPr>
        </control>
      </mc:Choice>
      <mc:Fallback>
        <control shapeId="5266" r:id="rId651" name="Control 146"/>
      </mc:Fallback>
    </mc:AlternateContent>
    <mc:AlternateContent xmlns:mc="http://schemas.openxmlformats.org/markup-compatibility/2006">
      <mc:Choice Requires="x14">
        <control shapeId="5267" r:id="rId652" name="Control 147">
          <controlPr defaultSize="0" r:id="rId505">
            <anchor moveWithCells="1">
              <from>
                <xdr:col>0</xdr:col>
                <xdr:colOff>0</xdr:colOff>
                <xdr:row>147</xdr:row>
                <xdr:rowOff>0</xdr:rowOff>
              </from>
              <to>
                <xdr:col>0</xdr:col>
                <xdr:colOff>257175</xdr:colOff>
                <xdr:row>148</xdr:row>
                <xdr:rowOff>0</xdr:rowOff>
              </to>
            </anchor>
          </controlPr>
        </control>
      </mc:Choice>
      <mc:Fallback>
        <control shapeId="5267" r:id="rId652" name="Control 147"/>
      </mc:Fallback>
    </mc:AlternateContent>
    <mc:AlternateContent xmlns:mc="http://schemas.openxmlformats.org/markup-compatibility/2006">
      <mc:Choice Requires="x14">
        <control shapeId="5268" r:id="rId653" name="Control 148">
          <controlPr defaultSize="0" r:id="rId505">
            <anchor moveWithCells="1">
              <from>
                <xdr:col>0</xdr:col>
                <xdr:colOff>0</xdr:colOff>
                <xdr:row>148</xdr:row>
                <xdr:rowOff>0</xdr:rowOff>
              </from>
              <to>
                <xdr:col>0</xdr:col>
                <xdr:colOff>257175</xdr:colOff>
                <xdr:row>149</xdr:row>
                <xdr:rowOff>0</xdr:rowOff>
              </to>
            </anchor>
          </controlPr>
        </control>
      </mc:Choice>
      <mc:Fallback>
        <control shapeId="5268" r:id="rId653" name="Control 148"/>
      </mc:Fallback>
    </mc:AlternateContent>
    <mc:AlternateContent xmlns:mc="http://schemas.openxmlformats.org/markup-compatibility/2006">
      <mc:Choice Requires="x14">
        <control shapeId="5269" r:id="rId654" name="Control 149">
          <controlPr defaultSize="0" r:id="rId505">
            <anchor moveWithCells="1">
              <from>
                <xdr:col>0</xdr:col>
                <xdr:colOff>0</xdr:colOff>
                <xdr:row>149</xdr:row>
                <xdr:rowOff>0</xdr:rowOff>
              </from>
              <to>
                <xdr:col>0</xdr:col>
                <xdr:colOff>257175</xdr:colOff>
                <xdr:row>150</xdr:row>
                <xdr:rowOff>0</xdr:rowOff>
              </to>
            </anchor>
          </controlPr>
        </control>
      </mc:Choice>
      <mc:Fallback>
        <control shapeId="5269" r:id="rId654" name="Control 149"/>
      </mc:Fallback>
    </mc:AlternateContent>
    <mc:AlternateContent xmlns:mc="http://schemas.openxmlformats.org/markup-compatibility/2006">
      <mc:Choice Requires="x14">
        <control shapeId="5270" r:id="rId655" name="Control 150">
          <controlPr defaultSize="0" r:id="rId505">
            <anchor moveWithCells="1">
              <from>
                <xdr:col>0</xdr:col>
                <xdr:colOff>0</xdr:colOff>
                <xdr:row>150</xdr:row>
                <xdr:rowOff>0</xdr:rowOff>
              </from>
              <to>
                <xdr:col>0</xdr:col>
                <xdr:colOff>257175</xdr:colOff>
                <xdr:row>151</xdr:row>
                <xdr:rowOff>0</xdr:rowOff>
              </to>
            </anchor>
          </controlPr>
        </control>
      </mc:Choice>
      <mc:Fallback>
        <control shapeId="5270" r:id="rId655" name="Control 150"/>
      </mc:Fallback>
    </mc:AlternateContent>
    <mc:AlternateContent xmlns:mc="http://schemas.openxmlformats.org/markup-compatibility/2006">
      <mc:Choice Requires="x14">
        <control shapeId="5271" r:id="rId656" name="Control 151">
          <controlPr defaultSize="0" r:id="rId505">
            <anchor moveWithCells="1">
              <from>
                <xdr:col>0</xdr:col>
                <xdr:colOff>0</xdr:colOff>
                <xdr:row>151</xdr:row>
                <xdr:rowOff>0</xdr:rowOff>
              </from>
              <to>
                <xdr:col>0</xdr:col>
                <xdr:colOff>257175</xdr:colOff>
                <xdr:row>152</xdr:row>
                <xdr:rowOff>0</xdr:rowOff>
              </to>
            </anchor>
          </controlPr>
        </control>
      </mc:Choice>
      <mc:Fallback>
        <control shapeId="5271" r:id="rId656" name="Control 151"/>
      </mc:Fallback>
    </mc:AlternateContent>
    <mc:AlternateContent xmlns:mc="http://schemas.openxmlformats.org/markup-compatibility/2006">
      <mc:Choice Requires="x14">
        <control shapeId="5272" r:id="rId657" name="Control 152">
          <controlPr defaultSize="0" r:id="rId505">
            <anchor moveWithCells="1">
              <from>
                <xdr:col>0</xdr:col>
                <xdr:colOff>0</xdr:colOff>
                <xdr:row>152</xdr:row>
                <xdr:rowOff>0</xdr:rowOff>
              </from>
              <to>
                <xdr:col>0</xdr:col>
                <xdr:colOff>257175</xdr:colOff>
                <xdr:row>153</xdr:row>
                <xdr:rowOff>0</xdr:rowOff>
              </to>
            </anchor>
          </controlPr>
        </control>
      </mc:Choice>
      <mc:Fallback>
        <control shapeId="5272" r:id="rId657" name="Control 152"/>
      </mc:Fallback>
    </mc:AlternateContent>
    <mc:AlternateContent xmlns:mc="http://schemas.openxmlformats.org/markup-compatibility/2006">
      <mc:Choice Requires="x14">
        <control shapeId="5273" r:id="rId658" name="Control 153">
          <controlPr defaultSize="0" r:id="rId505">
            <anchor moveWithCells="1">
              <from>
                <xdr:col>0</xdr:col>
                <xdr:colOff>0</xdr:colOff>
                <xdr:row>153</xdr:row>
                <xdr:rowOff>0</xdr:rowOff>
              </from>
              <to>
                <xdr:col>0</xdr:col>
                <xdr:colOff>257175</xdr:colOff>
                <xdr:row>154</xdr:row>
                <xdr:rowOff>0</xdr:rowOff>
              </to>
            </anchor>
          </controlPr>
        </control>
      </mc:Choice>
      <mc:Fallback>
        <control shapeId="5273" r:id="rId658" name="Control 153"/>
      </mc:Fallback>
    </mc:AlternateContent>
    <mc:AlternateContent xmlns:mc="http://schemas.openxmlformats.org/markup-compatibility/2006">
      <mc:Choice Requires="x14">
        <control shapeId="5274" r:id="rId659" name="Control 154">
          <controlPr defaultSize="0" r:id="rId505">
            <anchor moveWithCells="1">
              <from>
                <xdr:col>0</xdr:col>
                <xdr:colOff>0</xdr:colOff>
                <xdr:row>154</xdr:row>
                <xdr:rowOff>0</xdr:rowOff>
              </from>
              <to>
                <xdr:col>0</xdr:col>
                <xdr:colOff>257175</xdr:colOff>
                <xdr:row>155</xdr:row>
                <xdr:rowOff>0</xdr:rowOff>
              </to>
            </anchor>
          </controlPr>
        </control>
      </mc:Choice>
      <mc:Fallback>
        <control shapeId="5274" r:id="rId659" name="Control 154"/>
      </mc:Fallback>
    </mc:AlternateContent>
    <mc:AlternateContent xmlns:mc="http://schemas.openxmlformats.org/markup-compatibility/2006">
      <mc:Choice Requires="x14">
        <control shapeId="5275" r:id="rId660" name="Control 155">
          <controlPr defaultSize="0" r:id="rId505">
            <anchor moveWithCells="1">
              <from>
                <xdr:col>0</xdr:col>
                <xdr:colOff>0</xdr:colOff>
                <xdr:row>155</xdr:row>
                <xdr:rowOff>0</xdr:rowOff>
              </from>
              <to>
                <xdr:col>0</xdr:col>
                <xdr:colOff>257175</xdr:colOff>
                <xdr:row>156</xdr:row>
                <xdr:rowOff>0</xdr:rowOff>
              </to>
            </anchor>
          </controlPr>
        </control>
      </mc:Choice>
      <mc:Fallback>
        <control shapeId="5275" r:id="rId660" name="Control 155"/>
      </mc:Fallback>
    </mc:AlternateContent>
    <mc:AlternateContent xmlns:mc="http://schemas.openxmlformats.org/markup-compatibility/2006">
      <mc:Choice Requires="x14">
        <control shapeId="5276" r:id="rId661" name="Control 156">
          <controlPr defaultSize="0" r:id="rId505">
            <anchor moveWithCells="1">
              <from>
                <xdr:col>0</xdr:col>
                <xdr:colOff>0</xdr:colOff>
                <xdr:row>156</xdr:row>
                <xdr:rowOff>0</xdr:rowOff>
              </from>
              <to>
                <xdr:col>0</xdr:col>
                <xdr:colOff>257175</xdr:colOff>
                <xdr:row>157</xdr:row>
                <xdr:rowOff>0</xdr:rowOff>
              </to>
            </anchor>
          </controlPr>
        </control>
      </mc:Choice>
      <mc:Fallback>
        <control shapeId="5276" r:id="rId661" name="Control 156"/>
      </mc:Fallback>
    </mc:AlternateContent>
    <mc:AlternateContent xmlns:mc="http://schemas.openxmlformats.org/markup-compatibility/2006">
      <mc:Choice Requires="x14">
        <control shapeId="5277" r:id="rId662" name="Control 157">
          <controlPr defaultSize="0" r:id="rId505">
            <anchor moveWithCells="1">
              <from>
                <xdr:col>0</xdr:col>
                <xdr:colOff>0</xdr:colOff>
                <xdr:row>157</xdr:row>
                <xdr:rowOff>0</xdr:rowOff>
              </from>
              <to>
                <xdr:col>0</xdr:col>
                <xdr:colOff>257175</xdr:colOff>
                <xdr:row>158</xdr:row>
                <xdr:rowOff>0</xdr:rowOff>
              </to>
            </anchor>
          </controlPr>
        </control>
      </mc:Choice>
      <mc:Fallback>
        <control shapeId="5277" r:id="rId662" name="Control 157"/>
      </mc:Fallback>
    </mc:AlternateContent>
    <mc:AlternateContent xmlns:mc="http://schemas.openxmlformats.org/markup-compatibility/2006">
      <mc:Choice Requires="x14">
        <control shapeId="5278" r:id="rId663" name="Control 158">
          <controlPr defaultSize="0" r:id="rId505">
            <anchor moveWithCells="1">
              <from>
                <xdr:col>0</xdr:col>
                <xdr:colOff>0</xdr:colOff>
                <xdr:row>158</xdr:row>
                <xdr:rowOff>0</xdr:rowOff>
              </from>
              <to>
                <xdr:col>0</xdr:col>
                <xdr:colOff>257175</xdr:colOff>
                <xdr:row>159</xdr:row>
                <xdr:rowOff>0</xdr:rowOff>
              </to>
            </anchor>
          </controlPr>
        </control>
      </mc:Choice>
      <mc:Fallback>
        <control shapeId="5278" r:id="rId663" name="Control 158"/>
      </mc:Fallback>
    </mc:AlternateContent>
    <mc:AlternateContent xmlns:mc="http://schemas.openxmlformats.org/markup-compatibility/2006">
      <mc:Choice Requires="x14">
        <control shapeId="5279" r:id="rId664" name="Control 159">
          <controlPr defaultSize="0" r:id="rId505">
            <anchor moveWithCells="1">
              <from>
                <xdr:col>0</xdr:col>
                <xdr:colOff>0</xdr:colOff>
                <xdr:row>159</xdr:row>
                <xdr:rowOff>0</xdr:rowOff>
              </from>
              <to>
                <xdr:col>0</xdr:col>
                <xdr:colOff>257175</xdr:colOff>
                <xdr:row>160</xdr:row>
                <xdr:rowOff>0</xdr:rowOff>
              </to>
            </anchor>
          </controlPr>
        </control>
      </mc:Choice>
      <mc:Fallback>
        <control shapeId="5279" r:id="rId664" name="Control 159"/>
      </mc:Fallback>
    </mc:AlternateContent>
    <mc:AlternateContent xmlns:mc="http://schemas.openxmlformats.org/markup-compatibility/2006">
      <mc:Choice Requires="x14">
        <control shapeId="5280" r:id="rId665" name="Control 160">
          <controlPr defaultSize="0" r:id="rId505">
            <anchor moveWithCells="1">
              <from>
                <xdr:col>0</xdr:col>
                <xdr:colOff>0</xdr:colOff>
                <xdr:row>160</xdr:row>
                <xdr:rowOff>0</xdr:rowOff>
              </from>
              <to>
                <xdr:col>0</xdr:col>
                <xdr:colOff>257175</xdr:colOff>
                <xdr:row>161</xdr:row>
                <xdr:rowOff>0</xdr:rowOff>
              </to>
            </anchor>
          </controlPr>
        </control>
      </mc:Choice>
      <mc:Fallback>
        <control shapeId="5280" r:id="rId665" name="Control 160"/>
      </mc:Fallback>
    </mc:AlternateContent>
    <mc:AlternateContent xmlns:mc="http://schemas.openxmlformats.org/markup-compatibility/2006">
      <mc:Choice Requires="x14">
        <control shapeId="5281" r:id="rId666" name="Control 161">
          <controlPr defaultSize="0" r:id="rId505">
            <anchor moveWithCells="1">
              <from>
                <xdr:col>0</xdr:col>
                <xdr:colOff>0</xdr:colOff>
                <xdr:row>161</xdr:row>
                <xdr:rowOff>0</xdr:rowOff>
              </from>
              <to>
                <xdr:col>0</xdr:col>
                <xdr:colOff>257175</xdr:colOff>
                <xdr:row>162</xdr:row>
                <xdr:rowOff>0</xdr:rowOff>
              </to>
            </anchor>
          </controlPr>
        </control>
      </mc:Choice>
      <mc:Fallback>
        <control shapeId="5281" r:id="rId666" name="Control 161"/>
      </mc:Fallback>
    </mc:AlternateContent>
    <mc:AlternateContent xmlns:mc="http://schemas.openxmlformats.org/markup-compatibility/2006">
      <mc:Choice Requires="x14">
        <control shapeId="5282" r:id="rId667" name="Control 162">
          <controlPr defaultSize="0" r:id="rId505">
            <anchor moveWithCells="1">
              <from>
                <xdr:col>0</xdr:col>
                <xdr:colOff>0</xdr:colOff>
                <xdr:row>162</xdr:row>
                <xdr:rowOff>0</xdr:rowOff>
              </from>
              <to>
                <xdr:col>0</xdr:col>
                <xdr:colOff>257175</xdr:colOff>
                <xdr:row>163</xdr:row>
                <xdr:rowOff>0</xdr:rowOff>
              </to>
            </anchor>
          </controlPr>
        </control>
      </mc:Choice>
      <mc:Fallback>
        <control shapeId="5282" r:id="rId667" name="Control 162"/>
      </mc:Fallback>
    </mc:AlternateContent>
    <mc:AlternateContent xmlns:mc="http://schemas.openxmlformats.org/markup-compatibility/2006">
      <mc:Choice Requires="x14">
        <control shapeId="5283" r:id="rId668" name="Control 163">
          <controlPr defaultSize="0" r:id="rId505">
            <anchor moveWithCells="1">
              <from>
                <xdr:col>0</xdr:col>
                <xdr:colOff>0</xdr:colOff>
                <xdr:row>163</xdr:row>
                <xdr:rowOff>0</xdr:rowOff>
              </from>
              <to>
                <xdr:col>0</xdr:col>
                <xdr:colOff>257175</xdr:colOff>
                <xdr:row>164</xdr:row>
                <xdr:rowOff>0</xdr:rowOff>
              </to>
            </anchor>
          </controlPr>
        </control>
      </mc:Choice>
      <mc:Fallback>
        <control shapeId="5283" r:id="rId668" name="Control 163"/>
      </mc:Fallback>
    </mc:AlternateContent>
    <mc:AlternateContent xmlns:mc="http://schemas.openxmlformats.org/markup-compatibility/2006">
      <mc:Choice Requires="x14">
        <control shapeId="5284" r:id="rId669" name="Control 164">
          <controlPr defaultSize="0" r:id="rId505">
            <anchor moveWithCells="1">
              <from>
                <xdr:col>0</xdr:col>
                <xdr:colOff>0</xdr:colOff>
                <xdr:row>164</xdr:row>
                <xdr:rowOff>0</xdr:rowOff>
              </from>
              <to>
                <xdr:col>0</xdr:col>
                <xdr:colOff>257175</xdr:colOff>
                <xdr:row>165</xdr:row>
                <xdr:rowOff>0</xdr:rowOff>
              </to>
            </anchor>
          </controlPr>
        </control>
      </mc:Choice>
      <mc:Fallback>
        <control shapeId="5284" r:id="rId669" name="Control 164"/>
      </mc:Fallback>
    </mc:AlternateContent>
    <mc:AlternateContent xmlns:mc="http://schemas.openxmlformats.org/markup-compatibility/2006">
      <mc:Choice Requires="x14">
        <control shapeId="5285" r:id="rId670" name="Control 165">
          <controlPr defaultSize="0" r:id="rId505">
            <anchor moveWithCells="1">
              <from>
                <xdr:col>0</xdr:col>
                <xdr:colOff>0</xdr:colOff>
                <xdr:row>165</xdr:row>
                <xdr:rowOff>0</xdr:rowOff>
              </from>
              <to>
                <xdr:col>0</xdr:col>
                <xdr:colOff>257175</xdr:colOff>
                <xdr:row>166</xdr:row>
                <xdr:rowOff>0</xdr:rowOff>
              </to>
            </anchor>
          </controlPr>
        </control>
      </mc:Choice>
      <mc:Fallback>
        <control shapeId="5285" r:id="rId670" name="Control 165"/>
      </mc:Fallback>
    </mc:AlternateContent>
    <mc:AlternateContent xmlns:mc="http://schemas.openxmlformats.org/markup-compatibility/2006">
      <mc:Choice Requires="x14">
        <control shapeId="5286" r:id="rId671" name="Control 166">
          <controlPr defaultSize="0" r:id="rId505">
            <anchor moveWithCells="1">
              <from>
                <xdr:col>0</xdr:col>
                <xdr:colOff>0</xdr:colOff>
                <xdr:row>166</xdr:row>
                <xdr:rowOff>0</xdr:rowOff>
              </from>
              <to>
                <xdr:col>0</xdr:col>
                <xdr:colOff>257175</xdr:colOff>
                <xdr:row>167</xdr:row>
                <xdr:rowOff>0</xdr:rowOff>
              </to>
            </anchor>
          </controlPr>
        </control>
      </mc:Choice>
      <mc:Fallback>
        <control shapeId="5286" r:id="rId671" name="Control 166"/>
      </mc:Fallback>
    </mc:AlternateContent>
    <mc:AlternateContent xmlns:mc="http://schemas.openxmlformats.org/markup-compatibility/2006">
      <mc:Choice Requires="x14">
        <control shapeId="5287" r:id="rId672" name="Control 167">
          <controlPr defaultSize="0" r:id="rId505">
            <anchor moveWithCells="1">
              <from>
                <xdr:col>0</xdr:col>
                <xdr:colOff>0</xdr:colOff>
                <xdr:row>167</xdr:row>
                <xdr:rowOff>0</xdr:rowOff>
              </from>
              <to>
                <xdr:col>0</xdr:col>
                <xdr:colOff>257175</xdr:colOff>
                <xdr:row>168</xdr:row>
                <xdr:rowOff>0</xdr:rowOff>
              </to>
            </anchor>
          </controlPr>
        </control>
      </mc:Choice>
      <mc:Fallback>
        <control shapeId="5287" r:id="rId672" name="Control 167"/>
      </mc:Fallback>
    </mc:AlternateContent>
    <mc:AlternateContent xmlns:mc="http://schemas.openxmlformats.org/markup-compatibility/2006">
      <mc:Choice Requires="x14">
        <control shapeId="5288" r:id="rId673" name="Control 168">
          <controlPr defaultSize="0" r:id="rId505">
            <anchor moveWithCells="1">
              <from>
                <xdr:col>0</xdr:col>
                <xdr:colOff>0</xdr:colOff>
                <xdr:row>168</xdr:row>
                <xdr:rowOff>0</xdr:rowOff>
              </from>
              <to>
                <xdr:col>0</xdr:col>
                <xdr:colOff>257175</xdr:colOff>
                <xdr:row>169</xdr:row>
                <xdr:rowOff>0</xdr:rowOff>
              </to>
            </anchor>
          </controlPr>
        </control>
      </mc:Choice>
      <mc:Fallback>
        <control shapeId="5288" r:id="rId673" name="Control 168"/>
      </mc:Fallback>
    </mc:AlternateContent>
    <mc:AlternateContent xmlns:mc="http://schemas.openxmlformats.org/markup-compatibility/2006">
      <mc:Choice Requires="x14">
        <control shapeId="5289" r:id="rId674" name="Control 169">
          <controlPr defaultSize="0" r:id="rId505">
            <anchor moveWithCells="1">
              <from>
                <xdr:col>0</xdr:col>
                <xdr:colOff>0</xdr:colOff>
                <xdr:row>169</xdr:row>
                <xdr:rowOff>0</xdr:rowOff>
              </from>
              <to>
                <xdr:col>0</xdr:col>
                <xdr:colOff>257175</xdr:colOff>
                <xdr:row>170</xdr:row>
                <xdr:rowOff>0</xdr:rowOff>
              </to>
            </anchor>
          </controlPr>
        </control>
      </mc:Choice>
      <mc:Fallback>
        <control shapeId="5289" r:id="rId674" name="Control 169"/>
      </mc:Fallback>
    </mc:AlternateContent>
    <mc:AlternateContent xmlns:mc="http://schemas.openxmlformats.org/markup-compatibility/2006">
      <mc:Choice Requires="x14">
        <control shapeId="5290" r:id="rId675" name="Control 170">
          <controlPr defaultSize="0" r:id="rId505">
            <anchor moveWithCells="1">
              <from>
                <xdr:col>0</xdr:col>
                <xdr:colOff>0</xdr:colOff>
                <xdr:row>170</xdr:row>
                <xdr:rowOff>0</xdr:rowOff>
              </from>
              <to>
                <xdr:col>0</xdr:col>
                <xdr:colOff>257175</xdr:colOff>
                <xdr:row>171</xdr:row>
                <xdr:rowOff>0</xdr:rowOff>
              </to>
            </anchor>
          </controlPr>
        </control>
      </mc:Choice>
      <mc:Fallback>
        <control shapeId="5290" r:id="rId675" name="Control 170"/>
      </mc:Fallback>
    </mc:AlternateContent>
    <mc:AlternateContent xmlns:mc="http://schemas.openxmlformats.org/markup-compatibility/2006">
      <mc:Choice Requires="x14">
        <control shapeId="5291" r:id="rId676" name="Control 171">
          <controlPr defaultSize="0" r:id="rId505">
            <anchor moveWithCells="1">
              <from>
                <xdr:col>0</xdr:col>
                <xdr:colOff>0</xdr:colOff>
                <xdr:row>171</xdr:row>
                <xdr:rowOff>0</xdr:rowOff>
              </from>
              <to>
                <xdr:col>0</xdr:col>
                <xdr:colOff>257175</xdr:colOff>
                <xdr:row>172</xdr:row>
                <xdr:rowOff>0</xdr:rowOff>
              </to>
            </anchor>
          </controlPr>
        </control>
      </mc:Choice>
      <mc:Fallback>
        <control shapeId="5291" r:id="rId676" name="Control 171"/>
      </mc:Fallback>
    </mc:AlternateContent>
    <mc:AlternateContent xmlns:mc="http://schemas.openxmlformats.org/markup-compatibility/2006">
      <mc:Choice Requires="x14">
        <control shapeId="5292" r:id="rId677" name="Control 172">
          <controlPr defaultSize="0" r:id="rId505">
            <anchor moveWithCells="1">
              <from>
                <xdr:col>0</xdr:col>
                <xdr:colOff>0</xdr:colOff>
                <xdr:row>172</xdr:row>
                <xdr:rowOff>0</xdr:rowOff>
              </from>
              <to>
                <xdr:col>0</xdr:col>
                <xdr:colOff>257175</xdr:colOff>
                <xdr:row>173</xdr:row>
                <xdr:rowOff>0</xdr:rowOff>
              </to>
            </anchor>
          </controlPr>
        </control>
      </mc:Choice>
      <mc:Fallback>
        <control shapeId="5292" r:id="rId677" name="Control 172"/>
      </mc:Fallback>
    </mc:AlternateContent>
    <mc:AlternateContent xmlns:mc="http://schemas.openxmlformats.org/markup-compatibility/2006">
      <mc:Choice Requires="x14">
        <control shapeId="5293" r:id="rId678" name="Control 173">
          <controlPr defaultSize="0" r:id="rId505">
            <anchor moveWithCells="1">
              <from>
                <xdr:col>0</xdr:col>
                <xdr:colOff>0</xdr:colOff>
                <xdr:row>173</xdr:row>
                <xdr:rowOff>0</xdr:rowOff>
              </from>
              <to>
                <xdr:col>0</xdr:col>
                <xdr:colOff>257175</xdr:colOff>
                <xdr:row>174</xdr:row>
                <xdr:rowOff>0</xdr:rowOff>
              </to>
            </anchor>
          </controlPr>
        </control>
      </mc:Choice>
      <mc:Fallback>
        <control shapeId="5293" r:id="rId678" name="Control 173"/>
      </mc:Fallback>
    </mc:AlternateContent>
    <mc:AlternateContent xmlns:mc="http://schemas.openxmlformats.org/markup-compatibility/2006">
      <mc:Choice Requires="x14">
        <control shapeId="5294" r:id="rId679" name="Control 174">
          <controlPr defaultSize="0" r:id="rId505">
            <anchor moveWithCells="1">
              <from>
                <xdr:col>0</xdr:col>
                <xdr:colOff>0</xdr:colOff>
                <xdr:row>174</xdr:row>
                <xdr:rowOff>0</xdr:rowOff>
              </from>
              <to>
                <xdr:col>0</xdr:col>
                <xdr:colOff>257175</xdr:colOff>
                <xdr:row>175</xdr:row>
                <xdr:rowOff>0</xdr:rowOff>
              </to>
            </anchor>
          </controlPr>
        </control>
      </mc:Choice>
      <mc:Fallback>
        <control shapeId="5294" r:id="rId679" name="Control 174"/>
      </mc:Fallback>
    </mc:AlternateContent>
    <mc:AlternateContent xmlns:mc="http://schemas.openxmlformats.org/markup-compatibility/2006">
      <mc:Choice Requires="x14">
        <control shapeId="5295" r:id="rId680" name="Control 175">
          <controlPr defaultSize="0" r:id="rId505">
            <anchor moveWithCells="1">
              <from>
                <xdr:col>0</xdr:col>
                <xdr:colOff>0</xdr:colOff>
                <xdr:row>175</xdr:row>
                <xdr:rowOff>0</xdr:rowOff>
              </from>
              <to>
                <xdr:col>0</xdr:col>
                <xdr:colOff>257175</xdr:colOff>
                <xdr:row>176</xdr:row>
                <xdr:rowOff>0</xdr:rowOff>
              </to>
            </anchor>
          </controlPr>
        </control>
      </mc:Choice>
      <mc:Fallback>
        <control shapeId="5295" r:id="rId680" name="Control 175"/>
      </mc:Fallback>
    </mc:AlternateContent>
    <mc:AlternateContent xmlns:mc="http://schemas.openxmlformats.org/markup-compatibility/2006">
      <mc:Choice Requires="x14">
        <control shapeId="5296" r:id="rId681" name="Control 176">
          <controlPr defaultSize="0" r:id="rId505">
            <anchor moveWithCells="1">
              <from>
                <xdr:col>0</xdr:col>
                <xdr:colOff>0</xdr:colOff>
                <xdr:row>176</xdr:row>
                <xdr:rowOff>0</xdr:rowOff>
              </from>
              <to>
                <xdr:col>0</xdr:col>
                <xdr:colOff>257175</xdr:colOff>
                <xdr:row>177</xdr:row>
                <xdr:rowOff>0</xdr:rowOff>
              </to>
            </anchor>
          </controlPr>
        </control>
      </mc:Choice>
      <mc:Fallback>
        <control shapeId="5296" r:id="rId681" name="Control 176"/>
      </mc:Fallback>
    </mc:AlternateContent>
    <mc:AlternateContent xmlns:mc="http://schemas.openxmlformats.org/markup-compatibility/2006">
      <mc:Choice Requires="x14">
        <control shapeId="5297" r:id="rId682" name="Control 177">
          <controlPr defaultSize="0" r:id="rId505">
            <anchor moveWithCells="1">
              <from>
                <xdr:col>0</xdr:col>
                <xdr:colOff>0</xdr:colOff>
                <xdr:row>177</xdr:row>
                <xdr:rowOff>0</xdr:rowOff>
              </from>
              <to>
                <xdr:col>0</xdr:col>
                <xdr:colOff>257175</xdr:colOff>
                <xdr:row>178</xdr:row>
                <xdr:rowOff>0</xdr:rowOff>
              </to>
            </anchor>
          </controlPr>
        </control>
      </mc:Choice>
      <mc:Fallback>
        <control shapeId="5297" r:id="rId682" name="Control 177"/>
      </mc:Fallback>
    </mc:AlternateContent>
    <mc:AlternateContent xmlns:mc="http://schemas.openxmlformats.org/markup-compatibility/2006">
      <mc:Choice Requires="x14">
        <control shapeId="5298" r:id="rId683" name="Control 178">
          <controlPr defaultSize="0" r:id="rId505">
            <anchor moveWithCells="1">
              <from>
                <xdr:col>0</xdr:col>
                <xdr:colOff>0</xdr:colOff>
                <xdr:row>178</xdr:row>
                <xdr:rowOff>0</xdr:rowOff>
              </from>
              <to>
                <xdr:col>0</xdr:col>
                <xdr:colOff>257175</xdr:colOff>
                <xdr:row>179</xdr:row>
                <xdr:rowOff>0</xdr:rowOff>
              </to>
            </anchor>
          </controlPr>
        </control>
      </mc:Choice>
      <mc:Fallback>
        <control shapeId="5298" r:id="rId683" name="Control 178"/>
      </mc:Fallback>
    </mc:AlternateContent>
    <mc:AlternateContent xmlns:mc="http://schemas.openxmlformats.org/markup-compatibility/2006">
      <mc:Choice Requires="x14">
        <control shapeId="5299" r:id="rId684" name="Control 179">
          <controlPr defaultSize="0" r:id="rId505">
            <anchor moveWithCells="1">
              <from>
                <xdr:col>0</xdr:col>
                <xdr:colOff>0</xdr:colOff>
                <xdr:row>179</xdr:row>
                <xdr:rowOff>0</xdr:rowOff>
              </from>
              <to>
                <xdr:col>0</xdr:col>
                <xdr:colOff>257175</xdr:colOff>
                <xdr:row>180</xdr:row>
                <xdr:rowOff>0</xdr:rowOff>
              </to>
            </anchor>
          </controlPr>
        </control>
      </mc:Choice>
      <mc:Fallback>
        <control shapeId="5299" r:id="rId684" name="Control 179"/>
      </mc:Fallback>
    </mc:AlternateContent>
    <mc:AlternateContent xmlns:mc="http://schemas.openxmlformats.org/markup-compatibility/2006">
      <mc:Choice Requires="x14">
        <control shapeId="5300" r:id="rId685" name="Control 180">
          <controlPr defaultSize="0" r:id="rId505">
            <anchor moveWithCells="1">
              <from>
                <xdr:col>0</xdr:col>
                <xdr:colOff>0</xdr:colOff>
                <xdr:row>180</xdr:row>
                <xdr:rowOff>0</xdr:rowOff>
              </from>
              <to>
                <xdr:col>0</xdr:col>
                <xdr:colOff>257175</xdr:colOff>
                <xdr:row>181</xdr:row>
                <xdr:rowOff>0</xdr:rowOff>
              </to>
            </anchor>
          </controlPr>
        </control>
      </mc:Choice>
      <mc:Fallback>
        <control shapeId="5300" r:id="rId685" name="Control 180"/>
      </mc:Fallback>
    </mc:AlternateContent>
    <mc:AlternateContent xmlns:mc="http://schemas.openxmlformats.org/markup-compatibility/2006">
      <mc:Choice Requires="x14">
        <control shapeId="5301" r:id="rId686" name="Control 181">
          <controlPr defaultSize="0" r:id="rId505">
            <anchor moveWithCells="1">
              <from>
                <xdr:col>0</xdr:col>
                <xdr:colOff>0</xdr:colOff>
                <xdr:row>181</xdr:row>
                <xdr:rowOff>0</xdr:rowOff>
              </from>
              <to>
                <xdr:col>0</xdr:col>
                <xdr:colOff>257175</xdr:colOff>
                <xdr:row>182</xdr:row>
                <xdr:rowOff>0</xdr:rowOff>
              </to>
            </anchor>
          </controlPr>
        </control>
      </mc:Choice>
      <mc:Fallback>
        <control shapeId="5301" r:id="rId686" name="Control 181"/>
      </mc:Fallback>
    </mc:AlternateContent>
    <mc:AlternateContent xmlns:mc="http://schemas.openxmlformats.org/markup-compatibility/2006">
      <mc:Choice Requires="x14">
        <control shapeId="5302" r:id="rId687" name="Control 182">
          <controlPr defaultSize="0" r:id="rId505">
            <anchor moveWithCells="1">
              <from>
                <xdr:col>0</xdr:col>
                <xdr:colOff>0</xdr:colOff>
                <xdr:row>182</xdr:row>
                <xdr:rowOff>0</xdr:rowOff>
              </from>
              <to>
                <xdr:col>0</xdr:col>
                <xdr:colOff>257175</xdr:colOff>
                <xdr:row>183</xdr:row>
                <xdr:rowOff>0</xdr:rowOff>
              </to>
            </anchor>
          </controlPr>
        </control>
      </mc:Choice>
      <mc:Fallback>
        <control shapeId="5302" r:id="rId687" name="Control 182"/>
      </mc:Fallback>
    </mc:AlternateContent>
    <mc:AlternateContent xmlns:mc="http://schemas.openxmlformats.org/markup-compatibility/2006">
      <mc:Choice Requires="x14">
        <control shapeId="5303" r:id="rId688" name="Control 183">
          <controlPr defaultSize="0" r:id="rId505">
            <anchor moveWithCells="1">
              <from>
                <xdr:col>0</xdr:col>
                <xdr:colOff>0</xdr:colOff>
                <xdr:row>183</xdr:row>
                <xdr:rowOff>0</xdr:rowOff>
              </from>
              <to>
                <xdr:col>0</xdr:col>
                <xdr:colOff>257175</xdr:colOff>
                <xdr:row>184</xdr:row>
                <xdr:rowOff>0</xdr:rowOff>
              </to>
            </anchor>
          </controlPr>
        </control>
      </mc:Choice>
      <mc:Fallback>
        <control shapeId="5303" r:id="rId688" name="Control 183"/>
      </mc:Fallback>
    </mc:AlternateContent>
    <mc:AlternateContent xmlns:mc="http://schemas.openxmlformats.org/markup-compatibility/2006">
      <mc:Choice Requires="x14">
        <control shapeId="5304" r:id="rId689" name="Control 184">
          <controlPr defaultSize="0" r:id="rId505">
            <anchor moveWithCells="1">
              <from>
                <xdr:col>0</xdr:col>
                <xdr:colOff>0</xdr:colOff>
                <xdr:row>184</xdr:row>
                <xdr:rowOff>0</xdr:rowOff>
              </from>
              <to>
                <xdr:col>0</xdr:col>
                <xdr:colOff>257175</xdr:colOff>
                <xdr:row>185</xdr:row>
                <xdr:rowOff>0</xdr:rowOff>
              </to>
            </anchor>
          </controlPr>
        </control>
      </mc:Choice>
      <mc:Fallback>
        <control shapeId="5304" r:id="rId689" name="Control 184"/>
      </mc:Fallback>
    </mc:AlternateContent>
    <mc:AlternateContent xmlns:mc="http://schemas.openxmlformats.org/markup-compatibility/2006">
      <mc:Choice Requires="x14">
        <control shapeId="5305" r:id="rId690" name="Control 185">
          <controlPr defaultSize="0" r:id="rId505">
            <anchor moveWithCells="1">
              <from>
                <xdr:col>0</xdr:col>
                <xdr:colOff>0</xdr:colOff>
                <xdr:row>185</xdr:row>
                <xdr:rowOff>0</xdr:rowOff>
              </from>
              <to>
                <xdr:col>0</xdr:col>
                <xdr:colOff>257175</xdr:colOff>
                <xdr:row>186</xdr:row>
                <xdr:rowOff>0</xdr:rowOff>
              </to>
            </anchor>
          </controlPr>
        </control>
      </mc:Choice>
      <mc:Fallback>
        <control shapeId="5305" r:id="rId690" name="Control 185"/>
      </mc:Fallback>
    </mc:AlternateContent>
    <mc:AlternateContent xmlns:mc="http://schemas.openxmlformats.org/markup-compatibility/2006">
      <mc:Choice Requires="x14">
        <control shapeId="5306" r:id="rId691" name="Control 186">
          <controlPr defaultSize="0" r:id="rId505">
            <anchor moveWithCells="1">
              <from>
                <xdr:col>0</xdr:col>
                <xdr:colOff>0</xdr:colOff>
                <xdr:row>186</xdr:row>
                <xdr:rowOff>0</xdr:rowOff>
              </from>
              <to>
                <xdr:col>0</xdr:col>
                <xdr:colOff>257175</xdr:colOff>
                <xdr:row>187</xdr:row>
                <xdr:rowOff>0</xdr:rowOff>
              </to>
            </anchor>
          </controlPr>
        </control>
      </mc:Choice>
      <mc:Fallback>
        <control shapeId="5306" r:id="rId691" name="Control 186"/>
      </mc:Fallback>
    </mc:AlternateContent>
    <mc:AlternateContent xmlns:mc="http://schemas.openxmlformats.org/markup-compatibility/2006">
      <mc:Choice Requires="x14">
        <control shapeId="5307" r:id="rId692" name="Control 187">
          <controlPr defaultSize="0" r:id="rId505">
            <anchor moveWithCells="1">
              <from>
                <xdr:col>0</xdr:col>
                <xdr:colOff>0</xdr:colOff>
                <xdr:row>187</xdr:row>
                <xdr:rowOff>0</xdr:rowOff>
              </from>
              <to>
                <xdr:col>0</xdr:col>
                <xdr:colOff>257175</xdr:colOff>
                <xdr:row>188</xdr:row>
                <xdr:rowOff>0</xdr:rowOff>
              </to>
            </anchor>
          </controlPr>
        </control>
      </mc:Choice>
      <mc:Fallback>
        <control shapeId="5307" r:id="rId692" name="Control 187"/>
      </mc:Fallback>
    </mc:AlternateContent>
    <mc:AlternateContent xmlns:mc="http://schemas.openxmlformats.org/markup-compatibility/2006">
      <mc:Choice Requires="x14">
        <control shapeId="5308" r:id="rId693" name="Control 188">
          <controlPr defaultSize="0" r:id="rId505">
            <anchor moveWithCells="1">
              <from>
                <xdr:col>0</xdr:col>
                <xdr:colOff>0</xdr:colOff>
                <xdr:row>188</xdr:row>
                <xdr:rowOff>0</xdr:rowOff>
              </from>
              <to>
                <xdr:col>0</xdr:col>
                <xdr:colOff>257175</xdr:colOff>
                <xdr:row>189</xdr:row>
                <xdr:rowOff>0</xdr:rowOff>
              </to>
            </anchor>
          </controlPr>
        </control>
      </mc:Choice>
      <mc:Fallback>
        <control shapeId="5308" r:id="rId693" name="Control 188"/>
      </mc:Fallback>
    </mc:AlternateContent>
    <mc:AlternateContent xmlns:mc="http://schemas.openxmlformats.org/markup-compatibility/2006">
      <mc:Choice Requires="x14">
        <control shapeId="5309" r:id="rId694" name="Control 189">
          <controlPr defaultSize="0" r:id="rId505">
            <anchor moveWithCells="1">
              <from>
                <xdr:col>0</xdr:col>
                <xdr:colOff>0</xdr:colOff>
                <xdr:row>189</xdr:row>
                <xdr:rowOff>0</xdr:rowOff>
              </from>
              <to>
                <xdr:col>0</xdr:col>
                <xdr:colOff>257175</xdr:colOff>
                <xdr:row>190</xdr:row>
                <xdr:rowOff>0</xdr:rowOff>
              </to>
            </anchor>
          </controlPr>
        </control>
      </mc:Choice>
      <mc:Fallback>
        <control shapeId="5309" r:id="rId694" name="Control 189"/>
      </mc:Fallback>
    </mc:AlternateContent>
    <mc:AlternateContent xmlns:mc="http://schemas.openxmlformats.org/markup-compatibility/2006">
      <mc:Choice Requires="x14">
        <control shapeId="5310" r:id="rId695" name="Control 190">
          <controlPr defaultSize="0" r:id="rId505">
            <anchor moveWithCells="1">
              <from>
                <xdr:col>0</xdr:col>
                <xdr:colOff>0</xdr:colOff>
                <xdr:row>190</xdr:row>
                <xdr:rowOff>0</xdr:rowOff>
              </from>
              <to>
                <xdr:col>0</xdr:col>
                <xdr:colOff>257175</xdr:colOff>
                <xdr:row>191</xdr:row>
                <xdr:rowOff>0</xdr:rowOff>
              </to>
            </anchor>
          </controlPr>
        </control>
      </mc:Choice>
      <mc:Fallback>
        <control shapeId="5310" r:id="rId695" name="Control 190"/>
      </mc:Fallback>
    </mc:AlternateContent>
    <mc:AlternateContent xmlns:mc="http://schemas.openxmlformats.org/markup-compatibility/2006">
      <mc:Choice Requires="x14">
        <control shapeId="5311" r:id="rId696" name="Control 191">
          <controlPr defaultSize="0" r:id="rId505">
            <anchor moveWithCells="1">
              <from>
                <xdr:col>0</xdr:col>
                <xdr:colOff>0</xdr:colOff>
                <xdr:row>191</xdr:row>
                <xdr:rowOff>0</xdr:rowOff>
              </from>
              <to>
                <xdr:col>0</xdr:col>
                <xdr:colOff>257175</xdr:colOff>
                <xdr:row>192</xdr:row>
                <xdr:rowOff>0</xdr:rowOff>
              </to>
            </anchor>
          </controlPr>
        </control>
      </mc:Choice>
      <mc:Fallback>
        <control shapeId="5311" r:id="rId696" name="Control 191"/>
      </mc:Fallback>
    </mc:AlternateContent>
    <mc:AlternateContent xmlns:mc="http://schemas.openxmlformats.org/markup-compatibility/2006">
      <mc:Choice Requires="x14">
        <control shapeId="5312" r:id="rId697" name="Control 192">
          <controlPr defaultSize="0" r:id="rId505">
            <anchor moveWithCells="1">
              <from>
                <xdr:col>0</xdr:col>
                <xdr:colOff>0</xdr:colOff>
                <xdr:row>192</xdr:row>
                <xdr:rowOff>0</xdr:rowOff>
              </from>
              <to>
                <xdr:col>0</xdr:col>
                <xdr:colOff>257175</xdr:colOff>
                <xdr:row>193</xdr:row>
                <xdr:rowOff>0</xdr:rowOff>
              </to>
            </anchor>
          </controlPr>
        </control>
      </mc:Choice>
      <mc:Fallback>
        <control shapeId="5312" r:id="rId697" name="Control 192"/>
      </mc:Fallback>
    </mc:AlternateContent>
    <mc:AlternateContent xmlns:mc="http://schemas.openxmlformats.org/markup-compatibility/2006">
      <mc:Choice Requires="x14">
        <control shapeId="5313" r:id="rId698" name="Control 193">
          <controlPr defaultSize="0" r:id="rId505">
            <anchor moveWithCells="1">
              <from>
                <xdr:col>0</xdr:col>
                <xdr:colOff>0</xdr:colOff>
                <xdr:row>193</xdr:row>
                <xdr:rowOff>0</xdr:rowOff>
              </from>
              <to>
                <xdr:col>0</xdr:col>
                <xdr:colOff>257175</xdr:colOff>
                <xdr:row>194</xdr:row>
                <xdr:rowOff>0</xdr:rowOff>
              </to>
            </anchor>
          </controlPr>
        </control>
      </mc:Choice>
      <mc:Fallback>
        <control shapeId="5313" r:id="rId698" name="Control 193"/>
      </mc:Fallback>
    </mc:AlternateContent>
    <mc:AlternateContent xmlns:mc="http://schemas.openxmlformats.org/markup-compatibility/2006">
      <mc:Choice Requires="x14">
        <control shapeId="5314" r:id="rId699" name="Control 194">
          <controlPr defaultSize="0" r:id="rId505">
            <anchor moveWithCells="1">
              <from>
                <xdr:col>0</xdr:col>
                <xdr:colOff>0</xdr:colOff>
                <xdr:row>194</xdr:row>
                <xdr:rowOff>0</xdr:rowOff>
              </from>
              <to>
                <xdr:col>0</xdr:col>
                <xdr:colOff>257175</xdr:colOff>
                <xdr:row>195</xdr:row>
                <xdr:rowOff>0</xdr:rowOff>
              </to>
            </anchor>
          </controlPr>
        </control>
      </mc:Choice>
      <mc:Fallback>
        <control shapeId="5314" r:id="rId699" name="Control 194"/>
      </mc:Fallback>
    </mc:AlternateContent>
    <mc:AlternateContent xmlns:mc="http://schemas.openxmlformats.org/markup-compatibility/2006">
      <mc:Choice Requires="x14">
        <control shapeId="5315" r:id="rId700" name="Control 195">
          <controlPr defaultSize="0" r:id="rId505">
            <anchor moveWithCells="1">
              <from>
                <xdr:col>0</xdr:col>
                <xdr:colOff>0</xdr:colOff>
                <xdr:row>195</xdr:row>
                <xdr:rowOff>0</xdr:rowOff>
              </from>
              <to>
                <xdr:col>0</xdr:col>
                <xdr:colOff>257175</xdr:colOff>
                <xdr:row>196</xdr:row>
                <xdr:rowOff>0</xdr:rowOff>
              </to>
            </anchor>
          </controlPr>
        </control>
      </mc:Choice>
      <mc:Fallback>
        <control shapeId="5315" r:id="rId700" name="Control 195"/>
      </mc:Fallback>
    </mc:AlternateContent>
    <mc:AlternateContent xmlns:mc="http://schemas.openxmlformats.org/markup-compatibility/2006">
      <mc:Choice Requires="x14">
        <control shapeId="5316" r:id="rId701" name="Control 196">
          <controlPr defaultSize="0" r:id="rId505">
            <anchor moveWithCells="1">
              <from>
                <xdr:col>0</xdr:col>
                <xdr:colOff>0</xdr:colOff>
                <xdr:row>196</xdr:row>
                <xdr:rowOff>0</xdr:rowOff>
              </from>
              <to>
                <xdr:col>0</xdr:col>
                <xdr:colOff>257175</xdr:colOff>
                <xdr:row>197</xdr:row>
                <xdr:rowOff>0</xdr:rowOff>
              </to>
            </anchor>
          </controlPr>
        </control>
      </mc:Choice>
      <mc:Fallback>
        <control shapeId="5316" r:id="rId701" name="Control 196"/>
      </mc:Fallback>
    </mc:AlternateContent>
    <mc:AlternateContent xmlns:mc="http://schemas.openxmlformats.org/markup-compatibility/2006">
      <mc:Choice Requires="x14">
        <control shapeId="5317" r:id="rId702" name="Control 197">
          <controlPr defaultSize="0" r:id="rId505">
            <anchor moveWithCells="1">
              <from>
                <xdr:col>0</xdr:col>
                <xdr:colOff>0</xdr:colOff>
                <xdr:row>197</xdr:row>
                <xdr:rowOff>0</xdr:rowOff>
              </from>
              <to>
                <xdr:col>0</xdr:col>
                <xdr:colOff>257175</xdr:colOff>
                <xdr:row>198</xdr:row>
                <xdr:rowOff>0</xdr:rowOff>
              </to>
            </anchor>
          </controlPr>
        </control>
      </mc:Choice>
      <mc:Fallback>
        <control shapeId="5317" r:id="rId702" name="Control 197"/>
      </mc:Fallback>
    </mc:AlternateContent>
    <mc:AlternateContent xmlns:mc="http://schemas.openxmlformats.org/markup-compatibility/2006">
      <mc:Choice Requires="x14">
        <control shapeId="5318" r:id="rId703" name="Control 198">
          <controlPr defaultSize="0" r:id="rId505">
            <anchor moveWithCells="1">
              <from>
                <xdr:col>0</xdr:col>
                <xdr:colOff>0</xdr:colOff>
                <xdr:row>198</xdr:row>
                <xdr:rowOff>0</xdr:rowOff>
              </from>
              <to>
                <xdr:col>0</xdr:col>
                <xdr:colOff>257175</xdr:colOff>
                <xdr:row>199</xdr:row>
                <xdr:rowOff>0</xdr:rowOff>
              </to>
            </anchor>
          </controlPr>
        </control>
      </mc:Choice>
      <mc:Fallback>
        <control shapeId="5318" r:id="rId703" name="Control 198"/>
      </mc:Fallback>
    </mc:AlternateContent>
    <mc:AlternateContent xmlns:mc="http://schemas.openxmlformats.org/markup-compatibility/2006">
      <mc:Choice Requires="x14">
        <control shapeId="5319" r:id="rId704" name="Control 199">
          <controlPr defaultSize="0" r:id="rId505">
            <anchor moveWithCells="1">
              <from>
                <xdr:col>0</xdr:col>
                <xdr:colOff>0</xdr:colOff>
                <xdr:row>199</xdr:row>
                <xdr:rowOff>0</xdr:rowOff>
              </from>
              <to>
                <xdr:col>0</xdr:col>
                <xdr:colOff>257175</xdr:colOff>
                <xdr:row>200</xdr:row>
                <xdr:rowOff>0</xdr:rowOff>
              </to>
            </anchor>
          </controlPr>
        </control>
      </mc:Choice>
      <mc:Fallback>
        <control shapeId="5319" r:id="rId704" name="Control 199"/>
      </mc:Fallback>
    </mc:AlternateContent>
    <mc:AlternateContent xmlns:mc="http://schemas.openxmlformats.org/markup-compatibility/2006">
      <mc:Choice Requires="x14">
        <control shapeId="5320" r:id="rId705" name="Control 200">
          <controlPr defaultSize="0" r:id="rId505">
            <anchor moveWithCells="1">
              <from>
                <xdr:col>0</xdr:col>
                <xdr:colOff>0</xdr:colOff>
                <xdr:row>200</xdr:row>
                <xdr:rowOff>0</xdr:rowOff>
              </from>
              <to>
                <xdr:col>0</xdr:col>
                <xdr:colOff>257175</xdr:colOff>
                <xdr:row>201</xdr:row>
                <xdr:rowOff>0</xdr:rowOff>
              </to>
            </anchor>
          </controlPr>
        </control>
      </mc:Choice>
      <mc:Fallback>
        <control shapeId="5320" r:id="rId705" name="Control 200"/>
      </mc:Fallback>
    </mc:AlternateContent>
    <mc:AlternateContent xmlns:mc="http://schemas.openxmlformats.org/markup-compatibility/2006">
      <mc:Choice Requires="x14">
        <control shapeId="5321" r:id="rId706" name="Control 201">
          <controlPr defaultSize="0" r:id="rId505">
            <anchor moveWithCells="1">
              <from>
                <xdr:col>0</xdr:col>
                <xdr:colOff>0</xdr:colOff>
                <xdr:row>201</xdr:row>
                <xdr:rowOff>0</xdr:rowOff>
              </from>
              <to>
                <xdr:col>0</xdr:col>
                <xdr:colOff>257175</xdr:colOff>
                <xdr:row>202</xdr:row>
                <xdr:rowOff>0</xdr:rowOff>
              </to>
            </anchor>
          </controlPr>
        </control>
      </mc:Choice>
      <mc:Fallback>
        <control shapeId="5321" r:id="rId706" name="Control 201"/>
      </mc:Fallback>
    </mc:AlternateContent>
    <mc:AlternateContent xmlns:mc="http://schemas.openxmlformats.org/markup-compatibility/2006">
      <mc:Choice Requires="x14">
        <control shapeId="5322" r:id="rId707" name="Control 202">
          <controlPr defaultSize="0" r:id="rId505">
            <anchor moveWithCells="1">
              <from>
                <xdr:col>0</xdr:col>
                <xdr:colOff>0</xdr:colOff>
                <xdr:row>202</xdr:row>
                <xdr:rowOff>0</xdr:rowOff>
              </from>
              <to>
                <xdr:col>0</xdr:col>
                <xdr:colOff>257175</xdr:colOff>
                <xdr:row>203</xdr:row>
                <xdr:rowOff>0</xdr:rowOff>
              </to>
            </anchor>
          </controlPr>
        </control>
      </mc:Choice>
      <mc:Fallback>
        <control shapeId="5322" r:id="rId707" name="Control 202"/>
      </mc:Fallback>
    </mc:AlternateContent>
    <mc:AlternateContent xmlns:mc="http://schemas.openxmlformats.org/markup-compatibility/2006">
      <mc:Choice Requires="x14">
        <control shapeId="5323" r:id="rId708" name="Control 203">
          <controlPr defaultSize="0" r:id="rId505">
            <anchor moveWithCells="1">
              <from>
                <xdr:col>0</xdr:col>
                <xdr:colOff>0</xdr:colOff>
                <xdr:row>203</xdr:row>
                <xdr:rowOff>0</xdr:rowOff>
              </from>
              <to>
                <xdr:col>0</xdr:col>
                <xdr:colOff>257175</xdr:colOff>
                <xdr:row>204</xdr:row>
                <xdr:rowOff>0</xdr:rowOff>
              </to>
            </anchor>
          </controlPr>
        </control>
      </mc:Choice>
      <mc:Fallback>
        <control shapeId="5323" r:id="rId708" name="Control 203"/>
      </mc:Fallback>
    </mc:AlternateContent>
    <mc:AlternateContent xmlns:mc="http://schemas.openxmlformats.org/markup-compatibility/2006">
      <mc:Choice Requires="x14">
        <control shapeId="5324" r:id="rId709" name="Control 204">
          <controlPr defaultSize="0" r:id="rId505">
            <anchor moveWithCells="1">
              <from>
                <xdr:col>0</xdr:col>
                <xdr:colOff>0</xdr:colOff>
                <xdr:row>204</xdr:row>
                <xdr:rowOff>0</xdr:rowOff>
              </from>
              <to>
                <xdr:col>0</xdr:col>
                <xdr:colOff>257175</xdr:colOff>
                <xdr:row>205</xdr:row>
                <xdr:rowOff>0</xdr:rowOff>
              </to>
            </anchor>
          </controlPr>
        </control>
      </mc:Choice>
      <mc:Fallback>
        <control shapeId="5324" r:id="rId709" name="Control 204"/>
      </mc:Fallback>
    </mc:AlternateContent>
    <mc:AlternateContent xmlns:mc="http://schemas.openxmlformats.org/markup-compatibility/2006">
      <mc:Choice Requires="x14">
        <control shapeId="5325" r:id="rId710" name="Control 205">
          <controlPr defaultSize="0" r:id="rId505">
            <anchor moveWithCells="1">
              <from>
                <xdr:col>0</xdr:col>
                <xdr:colOff>0</xdr:colOff>
                <xdr:row>205</xdr:row>
                <xdr:rowOff>0</xdr:rowOff>
              </from>
              <to>
                <xdr:col>0</xdr:col>
                <xdr:colOff>257175</xdr:colOff>
                <xdr:row>206</xdr:row>
                <xdr:rowOff>0</xdr:rowOff>
              </to>
            </anchor>
          </controlPr>
        </control>
      </mc:Choice>
      <mc:Fallback>
        <control shapeId="5325" r:id="rId710" name="Control 205"/>
      </mc:Fallback>
    </mc:AlternateContent>
    <mc:AlternateContent xmlns:mc="http://schemas.openxmlformats.org/markup-compatibility/2006">
      <mc:Choice Requires="x14">
        <control shapeId="5326" r:id="rId711" name="Control 206">
          <controlPr defaultSize="0" r:id="rId505">
            <anchor moveWithCells="1">
              <from>
                <xdr:col>0</xdr:col>
                <xdr:colOff>0</xdr:colOff>
                <xdr:row>206</xdr:row>
                <xdr:rowOff>0</xdr:rowOff>
              </from>
              <to>
                <xdr:col>0</xdr:col>
                <xdr:colOff>257175</xdr:colOff>
                <xdr:row>207</xdr:row>
                <xdr:rowOff>0</xdr:rowOff>
              </to>
            </anchor>
          </controlPr>
        </control>
      </mc:Choice>
      <mc:Fallback>
        <control shapeId="5326" r:id="rId711" name="Control 206"/>
      </mc:Fallback>
    </mc:AlternateContent>
    <mc:AlternateContent xmlns:mc="http://schemas.openxmlformats.org/markup-compatibility/2006">
      <mc:Choice Requires="x14">
        <control shapeId="5327" r:id="rId712" name="Control 207">
          <controlPr defaultSize="0" r:id="rId505">
            <anchor moveWithCells="1">
              <from>
                <xdr:col>0</xdr:col>
                <xdr:colOff>0</xdr:colOff>
                <xdr:row>207</xdr:row>
                <xdr:rowOff>0</xdr:rowOff>
              </from>
              <to>
                <xdr:col>0</xdr:col>
                <xdr:colOff>257175</xdr:colOff>
                <xdr:row>208</xdr:row>
                <xdr:rowOff>0</xdr:rowOff>
              </to>
            </anchor>
          </controlPr>
        </control>
      </mc:Choice>
      <mc:Fallback>
        <control shapeId="5327" r:id="rId712" name="Control 207"/>
      </mc:Fallback>
    </mc:AlternateContent>
    <mc:AlternateContent xmlns:mc="http://schemas.openxmlformats.org/markup-compatibility/2006">
      <mc:Choice Requires="x14">
        <control shapeId="5328" r:id="rId713" name="Control 208">
          <controlPr defaultSize="0" r:id="rId505">
            <anchor moveWithCells="1">
              <from>
                <xdr:col>0</xdr:col>
                <xdr:colOff>0</xdr:colOff>
                <xdr:row>208</xdr:row>
                <xdr:rowOff>0</xdr:rowOff>
              </from>
              <to>
                <xdr:col>0</xdr:col>
                <xdr:colOff>257175</xdr:colOff>
                <xdr:row>209</xdr:row>
                <xdr:rowOff>0</xdr:rowOff>
              </to>
            </anchor>
          </controlPr>
        </control>
      </mc:Choice>
      <mc:Fallback>
        <control shapeId="5328" r:id="rId713" name="Control 208"/>
      </mc:Fallback>
    </mc:AlternateContent>
    <mc:AlternateContent xmlns:mc="http://schemas.openxmlformats.org/markup-compatibility/2006">
      <mc:Choice Requires="x14">
        <control shapeId="5329" r:id="rId714" name="Control 209">
          <controlPr defaultSize="0" r:id="rId505">
            <anchor moveWithCells="1">
              <from>
                <xdr:col>0</xdr:col>
                <xdr:colOff>0</xdr:colOff>
                <xdr:row>209</xdr:row>
                <xdr:rowOff>0</xdr:rowOff>
              </from>
              <to>
                <xdr:col>0</xdr:col>
                <xdr:colOff>257175</xdr:colOff>
                <xdr:row>210</xdr:row>
                <xdr:rowOff>0</xdr:rowOff>
              </to>
            </anchor>
          </controlPr>
        </control>
      </mc:Choice>
      <mc:Fallback>
        <control shapeId="5329" r:id="rId714" name="Control 209"/>
      </mc:Fallback>
    </mc:AlternateContent>
    <mc:AlternateContent xmlns:mc="http://schemas.openxmlformats.org/markup-compatibility/2006">
      <mc:Choice Requires="x14">
        <control shapeId="5330" r:id="rId715" name="Control 210">
          <controlPr defaultSize="0" r:id="rId505">
            <anchor moveWithCells="1">
              <from>
                <xdr:col>0</xdr:col>
                <xdr:colOff>0</xdr:colOff>
                <xdr:row>210</xdr:row>
                <xdr:rowOff>0</xdr:rowOff>
              </from>
              <to>
                <xdr:col>0</xdr:col>
                <xdr:colOff>257175</xdr:colOff>
                <xdr:row>211</xdr:row>
                <xdr:rowOff>0</xdr:rowOff>
              </to>
            </anchor>
          </controlPr>
        </control>
      </mc:Choice>
      <mc:Fallback>
        <control shapeId="5330" r:id="rId715" name="Control 210"/>
      </mc:Fallback>
    </mc:AlternateContent>
    <mc:AlternateContent xmlns:mc="http://schemas.openxmlformats.org/markup-compatibility/2006">
      <mc:Choice Requires="x14">
        <control shapeId="5331" r:id="rId716" name="Control 211">
          <controlPr defaultSize="0" r:id="rId505">
            <anchor moveWithCells="1">
              <from>
                <xdr:col>0</xdr:col>
                <xdr:colOff>0</xdr:colOff>
                <xdr:row>211</xdr:row>
                <xdr:rowOff>0</xdr:rowOff>
              </from>
              <to>
                <xdr:col>0</xdr:col>
                <xdr:colOff>257175</xdr:colOff>
                <xdr:row>212</xdr:row>
                <xdr:rowOff>0</xdr:rowOff>
              </to>
            </anchor>
          </controlPr>
        </control>
      </mc:Choice>
      <mc:Fallback>
        <control shapeId="5331" r:id="rId716" name="Control 211"/>
      </mc:Fallback>
    </mc:AlternateContent>
    <mc:AlternateContent xmlns:mc="http://schemas.openxmlformats.org/markup-compatibility/2006">
      <mc:Choice Requires="x14">
        <control shapeId="5332" r:id="rId717" name="Control 212">
          <controlPr defaultSize="0" r:id="rId505">
            <anchor moveWithCells="1">
              <from>
                <xdr:col>0</xdr:col>
                <xdr:colOff>0</xdr:colOff>
                <xdr:row>212</xdr:row>
                <xdr:rowOff>0</xdr:rowOff>
              </from>
              <to>
                <xdr:col>0</xdr:col>
                <xdr:colOff>257175</xdr:colOff>
                <xdr:row>213</xdr:row>
                <xdr:rowOff>0</xdr:rowOff>
              </to>
            </anchor>
          </controlPr>
        </control>
      </mc:Choice>
      <mc:Fallback>
        <control shapeId="5332" r:id="rId717" name="Control 212"/>
      </mc:Fallback>
    </mc:AlternateContent>
    <mc:AlternateContent xmlns:mc="http://schemas.openxmlformats.org/markup-compatibility/2006">
      <mc:Choice Requires="x14">
        <control shapeId="5333" r:id="rId718" name="Control 213">
          <controlPr defaultSize="0" r:id="rId505">
            <anchor moveWithCells="1">
              <from>
                <xdr:col>0</xdr:col>
                <xdr:colOff>0</xdr:colOff>
                <xdr:row>213</xdr:row>
                <xdr:rowOff>0</xdr:rowOff>
              </from>
              <to>
                <xdr:col>0</xdr:col>
                <xdr:colOff>257175</xdr:colOff>
                <xdr:row>214</xdr:row>
                <xdr:rowOff>0</xdr:rowOff>
              </to>
            </anchor>
          </controlPr>
        </control>
      </mc:Choice>
      <mc:Fallback>
        <control shapeId="5333" r:id="rId718" name="Control 213"/>
      </mc:Fallback>
    </mc:AlternateContent>
    <mc:AlternateContent xmlns:mc="http://schemas.openxmlformats.org/markup-compatibility/2006">
      <mc:Choice Requires="x14">
        <control shapeId="5334" r:id="rId719" name="Control 214">
          <controlPr defaultSize="0" r:id="rId505">
            <anchor moveWithCells="1">
              <from>
                <xdr:col>0</xdr:col>
                <xdr:colOff>0</xdr:colOff>
                <xdr:row>214</xdr:row>
                <xdr:rowOff>0</xdr:rowOff>
              </from>
              <to>
                <xdr:col>0</xdr:col>
                <xdr:colOff>257175</xdr:colOff>
                <xdr:row>215</xdr:row>
                <xdr:rowOff>0</xdr:rowOff>
              </to>
            </anchor>
          </controlPr>
        </control>
      </mc:Choice>
      <mc:Fallback>
        <control shapeId="5334" r:id="rId719" name="Control 214"/>
      </mc:Fallback>
    </mc:AlternateContent>
    <mc:AlternateContent xmlns:mc="http://schemas.openxmlformats.org/markup-compatibility/2006">
      <mc:Choice Requires="x14">
        <control shapeId="5335" r:id="rId720" name="Control 215">
          <controlPr defaultSize="0" r:id="rId505">
            <anchor moveWithCells="1">
              <from>
                <xdr:col>0</xdr:col>
                <xdr:colOff>0</xdr:colOff>
                <xdr:row>215</xdr:row>
                <xdr:rowOff>0</xdr:rowOff>
              </from>
              <to>
                <xdr:col>0</xdr:col>
                <xdr:colOff>257175</xdr:colOff>
                <xdr:row>216</xdr:row>
                <xdr:rowOff>0</xdr:rowOff>
              </to>
            </anchor>
          </controlPr>
        </control>
      </mc:Choice>
      <mc:Fallback>
        <control shapeId="5335" r:id="rId720" name="Control 215"/>
      </mc:Fallback>
    </mc:AlternateContent>
    <mc:AlternateContent xmlns:mc="http://schemas.openxmlformats.org/markup-compatibility/2006">
      <mc:Choice Requires="x14">
        <control shapeId="5336" r:id="rId721" name="Control 216">
          <controlPr defaultSize="0" r:id="rId505">
            <anchor moveWithCells="1">
              <from>
                <xdr:col>0</xdr:col>
                <xdr:colOff>0</xdr:colOff>
                <xdr:row>216</xdr:row>
                <xdr:rowOff>0</xdr:rowOff>
              </from>
              <to>
                <xdr:col>0</xdr:col>
                <xdr:colOff>257175</xdr:colOff>
                <xdr:row>217</xdr:row>
                <xdr:rowOff>0</xdr:rowOff>
              </to>
            </anchor>
          </controlPr>
        </control>
      </mc:Choice>
      <mc:Fallback>
        <control shapeId="5336" r:id="rId721" name="Control 216"/>
      </mc:Fallback>
    </mc:AlternateContent>
    <mc:AlternateContent xmlns:mc="http://schemas.openxmlformats.org/markup-compatibility/2006">
      <mc:Choice Requires="x14">
        <control shapeId="5337" r:id="rId722" name="Control 217">
          <controlPr defaultSize="0" r:id="rId505">
            <anchor moveWithCells="1">
              <from>
                <xdr:col>0</xdr:col>
                <xdr:colOff>0</xdr:colOff>
                <xdr:row>217</xdr:row>
                <xdr:rowOff>0</xdr:rowOff>
              </from>
              <to>
                <xdr:col>0</xdr:col>
                <xdr:colOff>257175</xdr:colOff>
                <xdr:row>218</xdr:row>
                <xdr:rowOff>0</xdr:rowOff>
              </to>
            </anchor>
          </controlPr>
        </control>
      </mc:Choice>
      <mc:Fallback>
        <control shapeId="5337" r:id="rId722" name="Control 217"/>
      </mc:Fallback>
    </mc:AlternateContent>
    <mc:AlternateContent xmlns:mc="http://schemas.openxmlformats.org/markup-compatibility/2006">
      <mc:Choice Requires="x14">
        <control shapeId="5338" r:id="rId723" name="Control 218">
          <controlPr defaultSize="0" r:id="rId505">
            <anchor moveWithCells="1">
              <from>
                <xdr:col>0</xdr:col>
                <xdr:colOff>0</xdr:colOff>
                <xdr:row>218</xdr:row>
                <xdr:rowOff>0</xdr:rowOff>
              </from>
              <to>
                <xdr:col>0</xdr:col>
                <xdr:colOff>257175</xdr:colOff>
                <xdr:row>219</xdr:row>
                <xdr:rowOff>0</xdr:rowOff>
              </to>
            </anchor>
          </controlPr>
        </control>
      </mc:Choice>
      <mc:Fallback>
        <control shapeId="5338" r:id="rId723" name="Control 218"/>
      </mc:Fallback>
    </mc:AlternateContent>
    <mc:AlternateContent xmlns:mc="http://schemas.openxmlformats.org/markup-compatibility/2006">
      <mc:Choice Requires="x14">
        <control shapeId="5339" r:id="rId724" name="Control 219">
          <controlPr defaultSize="0" r:id="rId505">
            <anchor moveWithCells="1">
              <from>
                <xdr:col>0</xdr:col>
                <xdr:colOff>0</xdr:colOff>
                <xdr:row>219</xdr:row>
                <xdr:rowOff>0</xdr:rowOff>
              </from>
              <to>
                <xdr:col>0</xdr:col>
                <xdr:colOff>257175</xdr:colOff>
                <xdr:row>220</xdr:row>
                <xdr:rowOff>0</xdr:rowOff>
              </to>
            </anchor>
          </controlPr>
        </control>
      </mc:Choice>
      <mc:Fallback>
        <control shapeId="5339" r:id="rId724" name="Control 219"/>
      </mc:Fallback>
    </mc:AlternateContent>
    <mc:AlternateContent xmlns:mc="http://schemas.openxmlformats.org/markup-compatibility/2006">
      <mc:Choice Requires="x14">
        <control shapeId="5340" r:id="rId725" name="Control 220">
          <controlPr defaultSize="0" r:id="rId505">
            <anchor moveWithCells="1">
              <from>
                <xdr:col>0</xdr:col>
                <xdr:colOff>0</xdr:colOff>
                <xdr:row>220</xdr:row>
                <xdr:rowOff>0</xdr:rowOff>
              </from>
              <to>
                <xdr:col>0</xdr:col>
                <xdr:colOff>257175</xdr:colOff>
                <xdr:row>221</xdr:row>
                <xdr:rowOff>0</xdr:rowOff>
              </to>
            </anchor>
          </controlPr>
        </control>
      </mc:Choice>
      <mc:Fallback>
        <control shapeId="5340" r:id="rId725" name="Control 220"/>
      </mc:Fallback>
    </mc:AlternateContent>
    <mc:AlternateContent xmlns:mc="http://schemas.openxmlformats.org/markup-compatibility/2006">
      <mc:Choice Requires="x14">
        <control shapeId="5341" r:id="rId726" name="Control 221">
          <controlPr defaultSize="0" r:id="rId505">
            <anchor moveWithCells="1">
              <from>
                <xdr:col>0</xdr:col>
                <xdr:colOff>0</xdr:colOff>
                <xdr:row>221</xdr:row>
                <xdr:rowOff>0</xdr:rowOff>
              </from>
              <to>
                <xdr:col>0</xdr:col>
                <xdr:colOff>257175</xdr:colOff>
                <xdr:row>222</xdr:row>
                <xdr:rowOff>0</xdr:rowOff>
              </to>
            </anchor>
          </controlPr>
        </control>
      </mc:Choice>
      <mc:Fallback>
        <control shapeId="5341" r:id="rId726" name="Control 221"/>
      </mc:Fallback>
    </mc:AlternateContent>
    <mc:AlternateContent xmlns:mc="http://schemas.openxmlformats.org/markup-compatibility/2006">
      <mc:Choice Requires="x14">
        <control shapeId="5342" r:id="rId727" name="Control 222">
          <controlPr defaultSize="0" r:id="rId505">
            <anchor moveWithCells="1">
              <from>
                <xdr:col>0</xdr:col>
                <xdr:colOff>0</xdr:colOff>
                <xdr:row>222</xdr:row>
                <xdr:rowOff>0</xdr:rowOff>
              </from>
              <to>
                <xdr:col>0</xdr:col>
                <xdr:colOff>257175</xdr:colOff>
                <xdr:row>223</xdr:row>
                <xdr:rowOff>0</xdr:rowOff>
              </to>
            </anchor>
          </controlPr>
        </control>
      </mc:Choice>
      <mc:Fallback>
        <control shapeId="5342" r:id="rId727" name="Control 222"/>
      </mc:Fallback>
    </mc:AlternateContent>
    <mc:AlternateContent xmlns:mc="http://schemas.openxmlformats.org/markup-compatibility/2006">
      <mc:Choice Requires="x14">
        <control shapeId="5343" r:id="rId728" name="Control 223">
          <controlPr defaultSize="0" r:id="rId505">
            <anchor moveWithCells="1">
              <from>
                <xdr:col>0</xdr:col>
                <xdr:colOff>0</xdr:colOff>
                <xdr:row>223</xdr:row>
                <xdr:rowOff>0</xdr:rowOff>
              </from>
              <to>
                <xdr:col>0</xdr:col>
                <xdr:colOff>257175</xdr:colOff>
                <xdr:row>224</xdr:row>
                <xdr:rowOff>0</xdr:rowOff>
              </to>
            </anchor>
          </controlPr>
        </control>
      </mc:Choice>
      <mc:Fallback>
        <control shapeId="5343" r:id="rId728" name="Control 223"/>
      </mc:Fallback>
    </mc:AlternateContent>
    <mc:AlternateContent xmlns:mc="http://schemas.openxmlformats.org/markup-compatibility/2006">
      <mc:Choice Requires="x14">
        <control shapeId="5344" r:id="rId729" name="Control 224">
          <controlPr defaultSize="0" r:id="rId505">
            <anchor moveWithCells="1">
              <from>
                <xdr:col>0</xdr:col>
                <xdr:colOff>0</xdr:colOff>
                <xdr:row>224</xdr:row>
                <xdr:rowOff>0</xdr:rowOff>
              </from>
              <to>
                <xdr:col>0</xdr:col>
                <xdr:colOff>257175</xdr:colOff>
                <xdr:row>225</xdr:row>
                <xdr:rowOff>0</xdr:rowOff>
              </to>
            </anchor>
          </controlPr>
        </control>
      </mc:Choice>
      <mc:Fallback>
        <control shapeId="5344" r:id="rId729" name="Control 224"/>
      </mc:Fallback>
    </mc:AlternateContent>
    <mc:AlternateContent xmlns:mc="http://schemas.openxmlformats.org/markup-compatibility/2006">
      <mc:Choice Requires="x14">
        <control shapeId="5345" r:id="rId730" name="Control 225">
          <controlPr defaultSize="0" r:id="rId505">
            <anchor moveWithCells="1">
              <from>
                <xdr:col>0</xdr:col>
                <xdr:colOff>0</xdr:colOff>
                <xdr:row>225</xdr:row>
                <xdr:rowOff>0</xdr:rowOff>
              </from>
              <to>
                <xdr:col>0</xdr:col>
                <xdr:colOff>257175</xdr:colOff>
                <xdr:row>226</xdr:row>
                <xdr:rowOff>0</xdr:rowOff>
              </to>
            </anchor>
          </controlPr>
        </control>
      </mc:Choice>
      <mc:Fallback>
        <control shapeId="5345" r:id="rId730" name="Control 225"/>
      </mc:Fallback>
    </mc:AlternateContent>
    <mc:AlternateContent xmlns:mc="http://schemas.openxmlformats.org/markup-compatibility/2006">
      <mc:Choice Requires="x14">
        <control shapeId="5346" r:id="rId731" name="Control 226">
          <controlPr defaultSize="0" r:id="rId505">
            <anchor moveWithCells="1">
              <from>
                <xdr:col>0</xdr:col>
                <xdr:colOff>0</xdr:colOff>
                <xdr:row>226</xdr:row>
                <xdr:rowOff>0</xdr:rowOff>
              </from>
              <to>
                <xdr:col>0</xdr:col>
                <xdr:colOff>257175</xdr:colOff>
                <xdr:row>227</xdr:row>
                <xdr:rowOff>0</xdr:rowOff>
              </to>
            </anchor>
          </controlPr>
        </control>
      </mc:Choice>
      <mc:Fallback>
        <control shapeId="5346" r:id="rId731" name="Control 226"/>
      </mc:Fallback>
    </mc:AlternateContent>
    <mc:AlternateContent xmlns:mc="http://schemas.openxmlformats.org/markup-compatibility/2006">
      <mc:Choice Requires="x14">
        <control shapeId="5347" r:id="rId732" name="Control 227">
          <controlPr defaultSize="0" r:id="rId505">
            <anchor moveWithCells="1">
              <from>
                <xdr:col>0</xdr:col>
                <xdr:colOff>0</xdr:colOff>
                <xdr:row>227</xdr:row>
                <xdr:rowOff>0</xdr:rowOff>
              </from>
              <to>
                <xdr:col>0</xdr:col>
                <xdr:colOff>257175</xdr:colOff>
                <xdr:row>228</xdr:row>
                <xdr:rowOff>0</xdr:rowOff>
              </to>
            </anchor>
          </controlPr>
        </control>
      </mc:Choice>
      <mc:Fallback>
        <control shapeId="5347" r:id="rId732" name="Control 227"/>
      </mc:Fallback>
    </mc:AlternateContent>
    <mc:AlternateContent xmlns:mc="http://schemas.openxmlformats.org/markup-compatibility/2006">
      <mc:Choice Requires="x14">
        <control shapeId="5348" r:id="rId733" name="Control 228">
          <controlPr defaultSize="0" r:id="rId505">
            <anchor moveWithCells="1">
              <from>
                <xdr:col>0</xdr:col>
                <xdr:colOff>0</xdr:colOff>
                <xdr:row>228</xdr:row>
                <xdr:rowOff>0</xdr:rowOff>
              </from>
              <to>
                <xdr:col>0</xdr:col>
                <xdr:colOff>257175</xdr:colOff>
                <xdr:row>229</xdr:row>
                <xdr:rowOff>0</xdr:rowOff>
              </to>
            </anchor>
          </controlPr>
        </control>
      </mc:Choice>
      <mc:Fallback>
        <control shapeId="5348" r:id="rId733" name="Control 228"/>
      </mc:Fallback>
    </mc:AlternateContent>
    <mc:AlternateContent xmlns:mc="http://schemas.openxmlformats.org/markup-compatibility/2006">
      <mc:Choice Requires="x14">
        <control shapeId="5349" r:id="rId734" name="Control 229">
          <controlPr defaultSize="0" r:id="rId505">
            <anchor moveWithCells="1">
              <from>
                <xdr:col>0</xdr:col>
                <xdr:colOff>0</xdr:colOff>
                <xdr:row>229</xdr:row>
                <xdr:rowOff>0</xdr:rowOff>
              </from>
              <to>
                <xdr:col>0</xdr:col>
                <xdr:colOff>257175</xdr:colOff>
                <xdr:row>230</xdr:row>
                <xdr:rowOff>0</xdr:rowOff>
              </to>
            </anchor>
          </controlPr>
        </control>
      </mc:Choice>
      <mc:Fallback>
        <control shapeId="5349" r:id="rId734" name="Control 229"/>
      </mc:Fallback>
    </mc:AlternateContent>
    <mc:AlternateContent xmlns:mc="http://schemas.openxmlformats.org/markup-compatibility/2006">
      <mc:Choice Requires="x14">
        <control shapeId="5350" r:id="rId735" name="Control 230">
          <controlPr defaultSize="0" r:id="rId505">
            <anchor moveWithCells="1">
              <from>
                <xdr:col>0</xdr:col>
                <xdr:colOff>0</xdr:colOff>
                <xdr:row>230</xdr:row>
                <xdr:rowOff>0</xdr:rowOff>
              </from>
              <to>
                <xdr:col>0</xdr:col>
                <xdr:colOff>257175</xdr:colOff>
                <xdr:row>231</xdr:row>
                <xdr:rowOff>0</xdr:rowOff>
              </to>
            </anchor>
          </controlPr>
        </control>
      </mc:Choice>
      <mc:Fallback>
        <control shapeId="5350" r:id="rId735" name="Control 230"/>
      </mc:Fallback>
    </mc:AlternateContent>
    <mc:AlternateContent xmlns:mc="http://schemas.openxmlformats.org/markup-compatibility/2006">
      <mc:Choice Requires="x14">
        <control shapeId="5351" r:id="rId736" name="Control 231">
          <controlPr defaultSize="0" r:id="rId505">
            <anchor moveWithCells="1">
              <from>
                <xdr:col>0</xdr:col>
                <xdr:colOff>0</xdr:colOff>
                <xdr:row>231</xdr:row>
                <xdr:rowOff>0</xdr:rowOff>
              </from>
              <to>
                <xdr:col>0</xdr:col>
                <xdr:colOff>257175</xdr:colOff>
                <xdr:row>232</xdr:row>
                <xdr:rowOff>0</xdr:rowOff>
              </to>
            </anchor>
          </controlPr>
        </control>
      </mc:Choice>
      <mc:Fallback>
        <control shapeId="5351" r:id="rId736" name="Control 231"/>
      </mc:Fallback>
    </mc:AlternateContent>
    <mc:AlternateContent xmlns:mc="http://schemas.openxmlformats.org/markup-compatibility/2006">
      <mc:Choice Requires="x14">
        <control shapeId="5352" r:id="rId737" name="Control 232">
          <controlPr defaultSize="0" r:id="rId505">
            <anchor moveWithCells="1">
              <from>
                <xdr:col>0</xdr:col>
                <xdr:colOff>0</xdr:colOff>
                <xdr:row>232</xdr:row>
                <xdr:rowOff>0</xdr:rowOff>
              </from>
              <to>
                <xdr:col>0</xdr:col>
                <xdr:colOff>257175</xdr:colOff>
                <xdr:row>233</xdr:row>
                <xdr:rowOff>0</xdr:rowOff>
              </to>
            </anchor>
          </controlPr>
        </control>
      </mc:Choice>
      <mc:Fallback>
        <control shapeId="5352" r:id="rId737" name="Control 232"/>
      </mc:Fallback>
    </mc:AlternateContent>
    <mc:AlternateContent xmlns:mc="http://schemas.openxmlformats.org/markup-compatibility/2006">
      <mc:Choice Requires="x14">
        <control shapeId="5353" r:id="rId738" name="Control 233">
          <controlPr defaultSize="0" r:id="rId505">
            <anchor moveWithCells="1">
              <from>
                <xdr:col>0</xdr:col>
                <xdr:colOff>0</xdr:colOff>
                <xdr:row>233</xdr:row>
                <xdr:rowOff>0</xdr:rowOff>
              </from>
              <to>
                <xdr:col>0</xdr:col>
                <xdr:colOff>257175</xdr:colOff>
                <xdr:row>234</xdr:row>
                <xdr:rowOff>0</xdr:rowOff>
              </to>
            </anchor>
          </controlPr>
        </control>
      </mc:Choice>
      <mc:Fallback>
        <control shapeId="5353" r:id="rId738" name="Control 233"/>
      </mc:Fallback>
    </mc:AlternateContent>
    <mc:AlternateContent xmlns:mc="http://schemas.openxmlformats.org/markup-compatibility/2006">
      <mc:Choice Requires="x14">
        <control shapeId="5354" r:id="rId739" name="Control 234">
          <controlPr defaultSize="0" r:id="rId505">
            <anchor moveWithCells="1">
              <from>
                <xdr:col>0</xdr:col>
                <xdr:colOff>0</xdr:colOff>
                <xdr:row>234</xdr:row>
                <xdr:rowOff>0</xdr:rowOff>
              </from>
              <to>
                <xdr:col>0</xdr:col>
                <xdr:colOff>257175</xdr:colOff>
                <xdr:row>235</xdr:row>
                <xdr:rowOff>0</xdr:rowOff>
              </to>
            </anchor>
          </controlPr>
        </control>
      </mc:Choice>
      <mc:Fallback>
        <control shapeId="5354" r:id="rId739" name="Control 234"/>
      </mc:Fallback>
    </mc:AlternateContent>
    <mc:AlternateContent xmlns:mc="http://schemas.openxmlformats.org/markup-compatibility/2006">
      <mc:Choice Requires="x14">
        <control shapeId="5355" r:id="rId740" name="Control 235">
          <controlPr defaultSize="0" r:id="rId505">
            <anchor moveWithCells="1">
              <from>
                <xdr:col>0</xdr:col>
                <xdr:colOff>0</xdr:colOff>
                <xdr:row>235</xdr:row>
                <xdr:rowOff>0</xdr:rowOff>
              </from>
              <to>
                <xdr:col>0</xdr:col>
                <xdr:colOff>257175</xdr:colOff>
                <xdr:row>236</xdr:row>
                <xdr:rowOff>0</xdr:rowOff>
              </to>
            </anchor>
          </controlPr>
        </control>
      </mc:Choice>
      <mc:Fallback>
        <control shapeId="5355" r:id="rId740" name="Control 235"/>
      </mc:Fallback>
    </mc:AlternateContent>
    <mc:AlternateContent xmlns:mc="http://schemas.openxmlformats.org/markup-compatibility/2006">
      <mc:Choice Requires="x14">
        <control shapeId="5356" r:id="rId741" name="Control 236">
          <controlPr defaultSize="0" r:id="rId505">
            <anchor moveWithCells="1">
              <from>
                <xdr:col>0</xdr:col>
                <xdr:colOff>0</xdr:colOff>
                <xdr:row>236</xdr:row>
                <xdr:rowOff>0</xdr:rowOff>
              </from>
              <to>
                <xdr:col>0</xdr:col>
                <xdr:colOff>257175</xdr:colOff>
                <xdr:row>237</xdr:row>
                <xdr:rowOff>0</xdr:rowOff>
              </to>
            </anchor>
          </controlPr>
        </control>
      </mc:Choice>
      <mc:Fallback>
        <control shapeId="5356" r:id="rId741" name="Control 236"/>
      </mc:Fallback>
    </mc:AlternateContent>
    <mc:AlternateContent xmlns:mc="http://schemas.openxmlformats.org/markup-compatibility/2006">
      <mc:Choice Requires="x14">
        <control shapeId="5357" r:id="rId742" name="Control 237">
          <controlPr defaultSize="0" r:id="rId505">
            <anchor moveWithCells="1">
              <from>
                <xdr:col>0</xdr:col>
                <xdr:colOff>0</xdr:colOff>
                <xdr:row>237</xdr:row>
                <xdr:rowOff>0</xdr:rowOff>
              </from>
              <to>
                <xdr:col>0</xdr:col>
                <xdr:colOff>257175</xdr:colOff>
                <xdr:row>238</xdr:row>
                <xdr:rowOff>0</xdr:rowOff>
              </to>
            </anchor>
          </controlPr>
        </control>
      </mc:Choice>
      <mc:Fallback>
        <control shapeId="5357" r:id="rId742" name="Control 237"/>
      </mc:Fallback>
    </mc:AlternateContent>
    <mc:AlternateContent xmlns:mc="http://schemas.openxmlformats.org/markup-compatibility/2006">
      <mc:Choice Requires="x14">
        <control shapeId="5358" r:id="rId743" name="Control 238">
          <controlPr defaultSize="0" r:id="rId505">
            <anchor moveWithCells="1">
              <from>
                <xdr:col>0</xdr:col>
                <xdr:colOff>0</xdr:colOff>
                <xdr:row>238</xdr:row>
                <xdr:rowOff>0</xdr:rowOff>
              </from>
              <to>
                <xdr:col>0</xdr:col>
                <xdr:colOff>257175</xdr:colOff>
                <xdr:row>239</xdr:row>
                <xdr:rowOff>0</xdr:rowOff>
              </to>
            </anchor>
          </controlPr>
        </control>
      </mc:Choice>
      <mc:Fallback>
        <control shapeId="5358" r:id="rId743" name="Control 238"/>
      </mc:Fallback>
    </mc:AlternateContent>
    <mc:AlternateContent xmlns:mc="http://schemas.openxmlformats.org/markup-compatibility/2006">
      <mc:Choice Requires="x14">
        <control shapeId="5359" r:id="rId744" name="Control 239">
          <controlPr defaultSize="0" r:id="rId505">
            <anchor moveWithCells="1">
              <from>
                <xdr:col>0</xdr:col>
                <xdr:colOff>0</xdr:colOff>
                <xdr:row>239</xdr:row>
                <xdr:rowOff>0</xdr:rowOff>
              </from>
              <to>
                <xdr:col>0</xdr:col>
                <xdr:colOff>257175</xdr:colOff>
                <xdr:row>240</xdr:row>
                <xdr:rowOff>0</xdr:rowOff>
              </to>
            </anchor>
          </controlPr>
        </control>
      </mc:Choice>
      <mc:Fallback>
        <control shapeId="5359" r:id="rId744" name="Control 239"/>
      </mc:Fallback>
    </mc:AlternateContent>
    <mc:AlternateContent xmlns:mc="http://schemas.openxmlformats.org/markup-compatibility/2006">
      <mc:Choice Requires="x14">
        <control shapeId="5360" r:id="rId745" name="Control 240">
          <controlPr defaultSize="0" r:id="rId505">
            <anchor moveWithCells="1">
              <from>
                <xdr:col>0</xdr:col>
                <xdr:colOff>0</xdr:colOff>
                <xdr:row>240</xdr:row>
                <xdr:rowOff>0</xdr:rowOff>
              </from>
              <to>
                <xdr:col>0</xdr:col>
                <xdr:colOff>257175</xdr:colOff>
                <xdr:row>241</xdr:row>
                <xdr:rowOff>0</xdr:rowOff>
              </to>
            </anchor>
          </controlPr>
        </control>
      </mc:Choice>
      <mc:Fallback>
        <control shapeId="5360" r:id="rId745" name="Control 240"/>
      </mc:Fallback>
    </mc:AlternateContent>
    <mc:AlternateContent xmlns:mc="http://schemas.openxmlformats.org/markup-compatibility/2006">
      <mc:Choice Requires="x14">
        <control shapeId="5361" r:id="rId746" name="Control 241">
          <controlPr defaultSize="0" r:id="rId505">
            <anchor moveWithCells="1">
              <from>
                <xdr:col>0</xdr:col>
                <xdr:colOff>0</xdr:colOff>
                <xdr:row>241</xdr:row>
                <xdr:rowOff>0</xdr:rowOff>
              </from>
              <to>
                <xdr:col>0</xdr:col>
                <xdr:colOff>257175</xdr:colOff>
                <xdr:row>242</xdr:row>
                <xdr:rowOff>0</xdr:rowOff>
              </to>
            </anchor>
          </controlPr>
        </control>
      </mc:Choice>
      <mc:Fallback>
        <control shapeId="5361" r:id="rId746" name="Control 241"/>
      </mc:Fallback>
    </mc:AlternateContent>
    <mc:AlternateContent xmlns:mc="http://schemas.openxmlformats.org/markup-compatibility/2006">
      <mc:Choice Requires="x14">
        <control shapeId="5362" r:id="rId747" name="Control 242">
          <controlPr defaultSize="0" r:id="rId505">
            <anchor moveWithCells="1">
              <from>
                <xdr:col>0</xdr:col>
                <xdr:colOff>0</xdr:colOff>
                <xdr:row>242</xdr:row>
                <xdr:rowOff>0</xdr:rowOff>
              </from>
              <to>
                <xdr:col>0</xdr:col>
                <xdr:colOff>257175</xdr:colOff>
                <xdr:row>243</xdr:row>
                <xdr:rowOff>0</xdr:rowOff>
              </to>
            </anchor>
          </controlPr>
        </control>
      </mc:Choice>
      <mc:Fallback>
        <control shapeId="5362" r:id="rId747" name="Control 242"/>
      </mc:Fallback>
    </mc:AlternateContent>
    <mc:AlternateContent xmlns:mc="http://schemas.openxmlformats.org/markup-compatibility/2006">
      <mc:Choice Requires="x14">
        <control shapeId="5363" r:id="rId748" name="Control 243">
          <controlPr defaultSize="0" r:id="rId505">
            <anchor moveWithCells="1">
              <from>
                <xdr:col>0</xdr:col>
                <xdr:colOff>0</xdr:colOff>
                <xdr:row>243</xdr:row>
                <xdr:rowOff>0</xdr:rowOff>
              </from>
              <to>
                <xdr:col>0</xdr:col>
                <xdr:colOff>257175</xdr:colOff>
                <xdr:row>244</xdr:row>
                <xdr:rowOff>0</xdr:rowOff>
              </to>
            </anchor>
          </controlPr>
        </control>
      </mc:Choice>
      <mc:Fallback>
        <control shapeId="5363" r:id="rId748" name="Control 243"/>
      </mc:Fallback>
    </mc:AlternateContent>
    <mc:AlternateContent xmlns:mc="http://schemas.openxmlformats.org/markup-compatibility/2006">
      <mc:Choice Requires="x14">
        <control shapeId="5364" r:id="rId749" name="Control 244">
          <controlPr defaultSize="0" r:id="rId505">
            <anchor moveWithCells="1">
              <from>
                <xdr:col>0</xdr:col>
                <xdr:colOff>0</xdr:colOff>
                <xdr:row>244</xdr:row>
                <xdr:rowOff>0</xdr:rowOff>
              </from>
              <to>
                <xdr:col>0</xdr:col>
                <xdr:colOff>257175</xdr:colOff>
                <xdr:row>245</xdr:row>
                <xdr:rowOff>0</xdr:rowOff>
              </to>
            </anchor>
          </controlPr>
        </control>
      </mc:Choice>
      <mc:Fallback>
        <control shapeId="5364" r:id="rId749" name="Control 244"/>
      </mc:Fallback>
    </mc:AlternateContent>
    <mc:AlternateContent xmlns:mc="http://schemas.openxmlformats.org/markup-compatibility/2006">
      <mc:Choice Requires="x14">
        <control shapeId="5365" r:id="rId750" name="Control 245">
          <controlPr defaultSize="0" r:id="rId505">
            <anchor moveWithCells="1">
              <from>
                <xdr:col>0</xdr:col>
                <xdr:colOff>0</xdr:colOff>
                <xdr:row>245</xdr:row>
                <xdr:rowOff>0</xdr:rowOff>
              </from>
              <to>
                <xdr:col>0</xdr:col>
                <xdr:colOff>257175</xdr:colOff>
                <xdr:row>246</xdr:row>
                <xdr:rowOff>0</xdr:rowOff>
              </to>
            </anchor>
          </controlPr>
        </control>
      </mc:Choice>
      <mc:Fallback>
        <control shapeId="5365" r:id="rId750" name="Control 245"/>
      </mc:Fallback>
    </mc:AlternateContent>
    <mc:AlternateContent xmlns:mc="http://schemas.openxmlformats.org/markup-compatibility/2006">
      <mc:Choice Requires="x14">
        <control shapeId="5366" r:id="rId751" name="Control 246">
          <controlPr defaultSize="0" r:id="rId505">
            <anchor moveWithCells="1">
              <from>
                <xdr:col>0</xdr:col>
                <xdr:colOff>0</xdr:colOff>
                <xdr:row>246</xdr:row>
                <xdr:rowOff>0</xdr:rowOff>
              </from>
              <to>
                <xdr:col>0</xdr:col>
                <xdr:colOff>257175</xdr:colOff>
                <xdr:row>247</xdr:row>
                <xdr:rowOff>0</xdr:rowOff>
              </to>
            </anchor>
          </controlPr>
        </control>
      </mc:Choice>
      <mc:Fallback>
        <control shapeId="5366" r:id="rId751" name="Control 246"/>
      </mc:Fallback>
    </mc:AlternateContent>
    <mc:AlternateContent xmlns:mc="http://schemas.openxmlformats.org/markup-compatibility/2006">
      <mc:Choice Requires="x14">
        <control shapeId="5367" r:id="rId752" name="Control 247">
          <controlPr defaultSize="0" r:id="rId505">
            <anchor moveWithCells="1">
              <from>
                <xdr:col>0</xdr:col>
                <xdr:colOff>0</xdr:colOff>
                <xdr:row>247</xdr:row>
                <xdr:rowOff>0</xdr:rowOff>
              </from>
              <to>
                <xdr:col>0</xdr:col>
                <xdr:colOff>257175</xdr:colOff>
                <xdr:row>248</xdr:row>
                <xdr:rowOff>0</xdr:rowOff>
              </to>
            </anchor>
          </controlPr>
        </control>
      </mc:Choice>
      <mc:Fallback>
        <control shapeId="5367" r:id="rId752" name="Control 247"/>
      </mc:Fallback>
    </mc:AlternateContent>
    <mc:AlternateContent xmlns:mc="http://schemas.openxmlformats.org/markup-compatibility/2006">
      <mc:Choice Requires="x14">
        <control shapeId="5368" r:id="rId753" name="Control 248">
          <controlPr defaultSize="0" r:id="rId505">
            <anchor moveWithCells="1">
              <from>
                <xdr:col>0</xdr:col>
                <xdr:colOff>0</xdr:colOff>
                <xdr:row>248</xdr:row>
                <xdr:rowOff>0</xdr:rowOff>
              </from>
              <to>
                <xdr:col>0</xdr:col>
                <xdr:colOff>257175</xdr:colOff>
                <xdr:row>249</xdr:row>
                <xdr:rowOff>0</xdr:rowOff>
              </to>
            </anchor>
          </controlPr>
        </control>
      </mc:Choice>
      <mc:Fallback>
        <control shapeId="5368" r:id="rId753" name="Control 248"/>
      </mc:Fallback>
    </mc:AlternateContent>
    <mc:AlternateContent xmlns:mc="http://schemas.openxmlformats.org/markup-compatibility/2006">
      <mc:Choice Requires="x14">
        <control shapeId="5369" r:id="rId754" name="Control 249">
          <controlPr defaultSize="0" r:id="rId505">
            <anchor moveWithCells="1">
              <from>
                <xdr:col>0</xdr:col>
                <xdr:colOff>0</xdr:colOff>
                <xdr:row>249</xdr:row>
                <xdr:rowOff>0</xdr:rowOff>
              </from>
              <to>
                <xdr:col>0</xdr:col>
                <xdr:colOff>257175</xdr:colOff>
                <xdr:row>250</xdr:row>
                <xdr:rowOff>0</xdr:rowOff>
              </to>
            </anchor>
          </controlPr>
        </control>
      </mc:Choice>
      <mc:Fallback>
        <control shapeId="5369" r:id="rId754" name="Control 249"/>
      </mc:Fallback>
    </mc:AlternateContent>
    <mc:AlternateContent xmlns:mc="http://schemas.openxmlformats.org/markup-compatibility/2006">
      <mc:Choice Requires="x14">
        <control shapeId="5370" r:id="rId755" name="Control 250">
          <controlPr defaultSize="0" r:id="rId505">
            <anchor moveWithCells="1">
              <from>
                <xdr:col>0</xdr:col>
                <xdr:colOff>0</xdr:colOff>
                <xdr:row>250</xdr:row>
                <xdr:rowOff>0</xdr:rowOff>
              </from>
              <to>
                <xdr:col>0</xdr:col>
                <xdr:colOff>257175</xdr:colOff>
                <xdr:row>251</xdr:row>
                <xdr:rowOff>0</xdr:rowOff>
              </to>
            </anchor>
          </controlPr>
        </control>
      </mc:Choice>
      <mc:Fallback>
        <control shapeId="5370" r:id="rId755" name="Control 250"/>
      </mc:Fallback>
    </mc:AlternateContent>
    <mc:AlternateContent xmlns:mc="http://schemas.openxmlformats.org/markup-compatibility/2006">
      <mc:Choice Requires="x14">
        <control shapeId="5371" r:id="rId756" name="Control 251">
          <controlPr defaultSize="0" r:id="rId505">
            <anchor moveWithCells="1">
              <from>
                <xdr:col>0</xdr:col>
                <xdr:colOff>0</xdr:colOff>
                <xdr:row>251</xdr:row>
                <xdr:rowOff>0</xdr:rowOff>
              </from>
              <to>
                <xdr:col>0</xdr:col>
                <xdr:colOff>257175</xdr:colOff>
                <xdr:row>252</xdr:row>
                <xdr:rowOff>0</xdr:rowOff>
              </to>
            </anchor>
          </controlPr>
        </control>
      </mc:Choice>
      <mc:Fallback>
        <control shapeId="5371" r:id="rId756" name="Control 251"/>
      </mc:Fallback>
    </mc:AlternateContent>
    <mc:AlternateContent xmlns:mc="http://schemas.openxmlformats.org/markup-compatibility/2006">
      <mc:Choice Requires="x14">
        <control shapeId="5372" r:id="rId757" name="Control 252">
          <controlPr defaultSize="0" r:id="rId505">
            <anchor moveWithCells="1">
              <from>
                <xdr:col>0</xdr:col>
                <xdr:colOff>0</xdr:colOff>
                <xdr:row>252</xdr:row>
                <xdr:rowOff>0</xdr:rowOff>
              </from>
              <to>
                <xdr:col>0</xdr:col>
                <xdr:colOff>257175</xdr:colOff>
                <xdr:row>253</xdr:row>
                <xdr:rowOff>0</xdr:rowOff>
              </to>
            </anchor>
          </controlPr>
        </control>
      </mc:Choice>
      <mc:Fallback>
        <control shapeId="5372" r:id="rId757" name="Control 252"/>
      </mc:Fallback>
    </mc:AlternateContent>
    <mc:AlternateContent xmlns:mc="http://schemas.openxmlformats.org/markup-compatibility/2006">
      <mc:Choice Requires="x14">
        <control shapeId="5373" r:id="rId758" name="Control 253">
          <controlPr defaultSize="0" r:id="rId505">
            <anchor moveWithCells="1">
              <from>
                <xdr:col>0</xdr:col>
                <xdr:colOff>0</xdr:colOff>
                <xdr:row>253</xdr:row>
                <xdr:rowOff>0</xdr:rowOff>
              </from>
              <to>
                <xdr:col>0</xdr:col>
                <xdr:colOff>257175</xdr:colOff>
                <xdr:row>254</xdr:row>
                <xdr:rowOff>0</xdr:rowOff>
              </to>
            </anchor>
          </controlPr>
        </control>
      </mc:Choice>
      <mc:Fallback>
        <control shapeId="5373" r:id="rId758" name="Control 253"/>
      </mc:Fallback>
    </mc:AlternateContent>
    <mc:AlternateContent xmlns:mc="http://schemas.openxmlformats.org/markup-compatibility/2006">
      <mc:Choice Requires="x14">
        <control shapeId="5374" r:id="rId759" name="Control 254">
          <controlPr defaultSize="0" r:id="rId505">
            <anchor moveWithCells="1">
              <from>
                <xdr:col>0</xdr:col>
                <xdr:colOff>0</xdr:colOff>
                <xdr:row>254</xdr:row>
                <xdr:rowOff>0</xdr:rowOff>
              </from>
              <to>
                <xdr:col>0</xdr:col>
                <xdr:colOff>257175</xdr:colOff>
                <xdr:row>255</xdr:row>
                <xdr:rowOff>0</xdr:rowOff>
              </to>
            </anchor>
          </controlPr>
        </control>
      </mc:Choice>
      <mc:Fallback>
        <control shapeId="5374" r:id="rId759" name="Control 254"/>
      </mc:Fallback>
    </mc:AlternateContent>
    <mc:AlternateContent xmlns:mc="http://schemas.openxmlformats.org/markup-compatibility/2006">
      <mc:Choice Requires="x14">
        <control shapeId="5375" r:id="rId760" name="Control 255">
          <controlPr defaultSize="0" r:id="rId505">
            <anchor moveWithCells="1">
              <from>
                <xdr:col>0</xdr:col>
                <xdr:colOff>0</xdr:colOff>
                <xdr:row>255</xdr:row>
                <xdr:rowOff>0</xdr:rowOff>
              </from>
              <to>
                <xdr:col>0</xdr:col>
                <xdr:colOff>257175</xdr:colOff>
                <xdr:row>256</xdr:row>
                <xdr:rowOff>0</xdr:rowOff>
              </to>
            </anchor>
          </controlPr>
        </control>
      </mc:Choice>
      <mc:Fallback>
        <control shapeId="5375" r:id="rId760" name="Control 255"/>
      </mc:Fallback>
    </mc:AlternateContent>
    <mc:AlternateContent xmlns:mc="http://schemas.openxmlformats.org/markup-compatibility/2006">
      <mc:Choice Requires="x14">
        <control shapeId="5376" r:id="rId761" name="Control 256">
          <controlPr defaultSize="0" r:id="rId505">
            <anchor moveWithCells="1">
              <from>
                <xdr:col>0</xdr:col>
                <xdr:colOff>0</xdr:colOff>
                <xdr:row>256</xdr:row>
                <xdr:rowOff>0</xdr:rowOff>
              </from>
              <to>
                <xdr:col>0</xdr:col>
                <xdr:colOff>257175</xdr:colOff>
                <xdr:row>257</xdr:row>
                <xdr:rowOff>0</xdr:rowOff>
              </to>
            </anchor>
          </controlPr>
        </control>
      </mc:Choice>
      <mc:Fallback>
        <control shapeId="5376" r:id="rId761" name="Control 256"/>
      </mc:Fallback>
    </mc:AlternateContent>
    <mc:AlternateContent xmlns:mc="http://schemas.openxmlformats.org/markup-compatibility/2006">
      <mc:Choice Requires="x14">
        <control shapeId="5377" r:id="rId762" name="Control 257">
          <controlPr defaultSize="0" r:id="rId505">
            <anchor moveWithCells="1">
              <from>
                <xdr:col>0</xdr:col>
                <xdr:colOff>0</xdr:colOff>
                <xdr:row>257</xdr:row>
                <xdr:rowOff>0</xdr:rowOff>
              </from>
              <to>
                <xdr:col>0</xdr:col>
                <xdr:colOff>257175</xdr:colOff>
                <xdr:row>258</xdr:row>
                <xdr:rowOff>0</xdr:rowOff>
              </to>
            </anchor>
          </controlPr>
        </control>
      </mc:Choice>
      <mc:Fallback>
        <control shapeId="5377" r:id="rId762" name="Control 257"/>
      </mc:Fallback>
    </mc:AlternateContent>
    <mc:AlternateContent xmlns:mc="http://schemas.openxmlformats.org/markup-compatibility/2006">
      <mc:Choice Requires="x14">
        <control shapeId="5378" r:id="rId763" name="Control 258">
          <controlPr defaultSize="0" r:id="rId505">
            <anchor moveWithCells="1">
              <from>
                <xdr:col>0</xdr:col>
                <xdr:colOff>0</xdr:colOff>
                <xdr:row>258</xdr:row>
                <xdr:rowOff>0</xdr:rowOff>
              </from>
              <to>
                <xdr:col>0</xdr:col>
                <xdr:colOff>257175</xdr:colOff>
                <xdr:row>259</xdr:row>
                <xdr:rowOff>0</xdr:rowOff>
              </to>
            </anchor>
          </controlPr>
        </control>
      </mc:Choice>
      <mc:Fallback>
        <control shapeId="5378" r:id="rId763" name="Control 258"/>
      </mc:Fallback>
    </mc:AlternateContent>
    <mc:AlternateContent xmlns:mc="http://schemas.openxmlformats.org/markup-compatibility/2006">
      <mc:Choice Requires="x14">
        <control shapeId="5379" r:id="rId764" name="Control 259">
          <controlPr defaultSize="0" r:id="rId505">
            <anchor moveWithCells="1">
              <from>
                <xdr:col>0</xdr:col>
                <xdr:colOff>0</xdr:colOff>
                <xdr:row>259</xdr:row>
                <xdr:rowOff>0</xdr:rowOff>
              </from>
              <to>
                <xdr:col>0</xdr:col>
                <xdr:colOff>257175</xdr:colOff>
                <xdr:row>260</xdr:row>
                <xdr:rowOff>0</xdr:rowOff>
              </to>
            </anchor>
          </controlPr>
        </control>
      </mc:Choice>
      <mc:Fallback>
        <control shapeId="5379" r:id="rId764" name="Control 259"/>
      </mc:Fallback>
    </mc:AlternateContent>
    <mc:AlternateContent xmlns:mc="http://schemas.openxmlformats.org/markup-compatibility/2006">
      <mc:Choice Requires="x14">
        <control shapeId="5380" r:id="rId765" name="Control 260">
          <controlPr defaultSize="0" r:id="rId505">
            <anchor moveWithCells="1">
              <from>
                <xdr:col>0</xdr:col>
                <xdr:colOff>0</xdr:colOff>
                <xdr:row>260</xdr:row>
                <xdr:rowOff>0</xdr:rowOff>
              </from>
              <to>
                <xdr:col>0</xdr:col>
                <xdr:colOff>257175</xdr:colOff>
                <xdr:row>261</xdr:row>
                <xdr:rowOff>0</xdr:rowOff>
              </to>
            </anchor>
          </controlPr>
        </control>
      </mc:Choice>
      <mc:Fallback>
        <control shapeId="5380" r:id="rId765" name="Control 260"/>
      </mc:Fallback>
    </mc:AlternateContent>
    <mc:AlternateContent xmlns:mc="http://schemas.openxmlformats.org/markup-compatibility/2006">
      <mc:Choice Requires="x14">
        <control shapeId="5381" r:id="rId766" name="Control 261">
          <controlPr defaultSize="0" r:id="rId505">
            <anchor moveWithCells="1">
              <from>
                <xdr:col>0</xdr:col>
                <xdr:colOff>0</xdr:colOff>
                <xdr:row>261</xdr:row>
                <xdr:rowOff>0</xdr:rowOff>
              </from>
              <to>
                <xdr:col>0</xdr:col>
                <xdr:colOff>257175</xdr:colOff>
                <xdr:row>262</xdr:row>
                <xdr:rowOff>0</xdr:rowOff>
              </to>
            </anchor>
          </controlPr>
        </control>
      </mc:Choice>
      <mc:Fallback>
        <control shapeId="5381" r:id="rId766" name="Control 261"/>
      </mc:Fallback>
    </mc:AlternateContent>
    <mc:AlternateContent xmlns:mc="http://schemas.openxmlformats.org/markup-compatibility/2006">
      <mc:Choice Requires="x14">
        <control shapeId="5382" r:id="rId767" name="Control 262">
          <controlPr defaultSize="0" r:id="rId505">
            <anchor moveWithCells="1">
              <from>
                <xdr:col>0</xdr:col>
                <xdr:colOff>0</xdr:colOff>
                <xdr:row>262</xdr:row>
                <xdr:rowOff>0</xdr:rowOff>
              </from>
              <to>
                <xdr:col>0</xdr:col>
                <xdr:colOff>257175</xdr:colOff>
                <xdr:row>263</xdr:row>
                <xdr:rowOff>0</xdr:rowOff>
              </to>
            </anchor>
          </controlPr>
        </control>
      </mc:Choice>
      <mc:Fallback>
        <control shapeId="5382" r:id="rId767" name="Control 262"/>
      </mc:Fallback>
    </mc:AlternateContent>
    <mc:AlternateContent xmlns:mc="http://schemas.openxmlformats.org/markup-compatibility/2006">
      <mc:Choice Requires="x14">
        <control shapeId="5383" r:id="rId768" name="Control 263">
          <controlPr defaultSize="0" r:id="rId505">
            <anchor moveWithCells="1">
              <from>
                <xdr:col>0</xdr:col>
                <xdr:colOff>0</xdr:colOff>
                <xdr:row>263</xdr:row>
                <xdr:rowOff>0</xdr:rowOff>
              </from>
              <to>
                <xdr:col>0</xdr:col>
                <xdr:colOff>257175</xdr:colOff>
                <xdr:row>264</xdr:row>
                <xdr:rowOff>0</xdr:rowOff>
              </to>
            </anchor>
          </controlPr>
        </control>
      </mc:Choice>
      <mc:Fallback>
        <control shapeId="5383" r:id="rId768" name="Control 263"/>
      </mc:Fallback>
    </mc:AlternateContent>
    <mc:AlternateContent xmlns:mc="http://schemas.openxmlformats.org/markup-compatibility/2006">
      <mc:Choice Requires="x14">
        <control shapeId="5384" r:id="rId769" name="Control 264">
          <controlPr defaultSize="0" r:id="rId505">
            <anchor moveWithCells="1">
              <from>
                <xdr:col>0</xdr:col>
                <xdr:colOff>0</xdr:colOff>
                <xdr:row>264</xdr:row>
                <xdr:rowOff>0</xdr:rowOff>
              </from>
              <to>
                <xdr:col>0</xdr:col>
                <xdr:colOff>257175</xdr:colOff>
                <xdr:row>265</xdr:row>
                <xdr:rowOff>0</xdr:rowOff>
              </to>
            </anchor>
          </controlPr>
        </control>
      </mc:Choice>
      <mc:Fallback>
        <control shapeId="5384" r:id="rId769" name="Control 264"/>
      </mc:Fallback>
    </mc:AlternateContent>
    <mc:AlternateContent xmlns:mc="http://schemas.openxmlformats.org/markup-compatibility/2006">
      <mc:Choice Requires="x14">
        <control shapeId="5385" r:id="rId770" name="Control 265">
          <controlPr defaultSize="0" r:id="rId505">
            <anchor moveWithCells="1">
              <from>
                <xdr:col>0</xdr:col>
                <xdr:colOff>0</xdr:colOff>
                <xdr:row>265</xdr:row>
                <xdr:rowOff>0</xdr:rowOff>
              </from>
              <to>
                <xdr:col>0</xdr:col>
                <xdr:colOff>257175</xdr:colOff>
                <xdr:row>266</xdr:row>
                <xdr:rowOff>0</xdr:rowOff>
              </to>
            </anchor>
          </controlPr>
        </control>
      </mc:Choice>
      <mc:Fallback>
        <control shapeId="5385" r:id="rId770" name="Control 265"/>
      </mc:Fallback>
    </mc:AlternateContent>
    <mc:AlternateContent xmlns:mc="http://schemas.openxmlformats.org/markup-compatibility/2006">
      <mc:Choice Requires="x14">
        <control shapeId="5386" r:id="rId771" name="Control 266">
          <controlPr defaultSize="0" r:id="rId505">
            <anchor moveWithCells="1">
              <from>
                <xdr:col>0</xdr:col>
                <xdr:colOff>0</xdr:colOff>
                <xdr:row>266</xdr:row>
                <xdr:rowOff>0</xdr:rowOff>
              </from>
              <to>
                <xdr:col>0</xdr:col>
                <xdr:colOff>257175</xdr:colOff>
                <xdr:row>267</xdr:row>
                <xdr:rowOff>0</xdr:rowOff>
              </to>
            </anchor>
          </controlPr>
        </control>
      </mc:Choice>
      <mc:Fallback>
        <control shapeId="5386" r:id="rId771" name="Control 266"/>
      </mc:Fallback>
    </mc:AlternateContent>
    <mc:AlternateContent xmlns:mc="http://schemas.openxmlformats.org/markup-compatibility/2006">
      <mc:Choice Requires="x14">
        <control shapeId="5387" r:id="rId772" name="Control 267">
          <controlPr defaultSize="0" r:id="rId505">
            <anchor moveWithCells="1">
              <from>
                <xdr:col>0</xdr:col>
                <xdr:colOff>0</xdr:colOff>
                <xdr:row>267</xdr:row>
                <xdr:rowOff>0</xdr:rowOff>
              </from>
              <to>
                <xdr:col>0</xdr:col>
                <xdr:colOff>257175</xdr:colOff>
                <xdr:row>268</xdr:row>
                <xdr:rowOff>0</xdr:rowOff>
              </to>
            </anchor>
          </controlPr>
        </control>
      </mc:Choice>
      <mc:Fallback>
        <control shapeId="5387" r:id="rId772" name="Control 267"/>
      </mc:Fallback>
    </mc:AlternateContent>
    <mc:AlternateContent xmlns:mc="http://schemas.openxmlformats.org/markup-compatibility/2006">
      <mc:Choice Requires="x14">
        <control shapeId="5388" r:id="rId773" name="Control 268">
          <controlPr defaultSize="0" r:id="rId505">
            <anchor moveWithCells="1">
              <from>
                <xdr:col>0</xdr:col>
                <xdr:colOff>0</xdr:colOff>
                <xdr:row>268</xdr:row>
                <xdr:rowOff>0</xdr:rowOff>
              </from>
              <to>
                <xdr:col>0</xdr:col>
                <xdr:colOff>257175</xdr:colOff>
                <xdr:row>269</xdr:row>
                <xdr:rowOff>0</xdr:rowOff>
              </to>
            </anchor>
          </controlPr>
        </control>
      </mc:Choice>
      <mc:Fallback>
        <control shapeId="5388" r:id="rId773" name="Control 268"/>
      </mc:Fallback>
    </mc:AlternateContent>
    <mc:AlternateContent xmlns:mc="http://schemas.openxmlformats.org/markup-compatibility/2006">
      <mc:Choice Requires="x14">
        <control shapeId="5389" r:id="rId774" name="Control 269">
          <controlPr defaultSize="0" r:id="rId505">
            <anchor moveWithCells="1">
              <from>
                <xdr:col>0</xdr:col>
                <xdr:colOff>0</xdr:colOff>
                <xdr:row>269</xdr:row>
                <xdr:rowOff>0</xdr:rowOff>
              </from>
              <to>
                <xdr:col>0</xdr:col>
                <xdr:colOff>257175</xdr:colOff>
                <xdr:row>270</xdr:row>
                <xdr:rowOff>0</xdr:rowOff>
              </to>
            </anchor>
          </controlPr>
        </control>
      </mc:Choice>
      <mc:Fallback>
        <control shapeId="5389" r:id="rId774" name="Control 269"/>
      </mc:Fallback>
    </mc:AlternateContent>
    <mc:AlternateContent xmlns:mc="http://schemas.openxmlformats.org/markup-compatibility/2006">
      <mc:Choice Requires="x14">
        <control shapeId="5390" r:id="rId775" name="Control 270">
          <controlPr defaultSize="0" r:id="rId505">
            <anchor moveWithCells="1">
              <from>
                <xdr:col>0</xdr:col>
                <xdr:colOff>0</xdr:colOff>
                <xdr:row>270</xdr:row>
                <xdr:rowOff>0</xdr:rowOff>
              </from>
              <to>
                <xdr:col>0</xdr:col>
                <xdr:colOff>257175</xdr:colOff>
                <xdr:row>271</xdr:row>
                <xdr:rowOff>0</xdr:rowOff>
              </to>
            </anchor>
          </controlPr>
        </control>
      </mc:Choice>
      <mc:Fallback>
        <control shapeId="5390" r:id="rId775" name="Control 270"/>
      </mc:Fallback>
    </mc:AlternateContent>
    <mc:AlternateContent xmlns:mc="http://schemas.openxmlformats.org/markup-compatibility/2006">
      <mc:Choice Requires="x14">
        <control shapeId="5391" r:id="rId776" name="Control 271">
          <controlPr defaultSize="0" r:id="rId505">
            <anchor moveWithCells="1">
              <from>
                <xdr:col>0</xdr:col>
                <xdr:colOff>0</xdr:colOff>
                <xdr:row>271</xdr:row>
                <xdr:rowOff>0</xdr:rowOff>
              </from>
              <to>
                <xdr:col>0</xdr:col>
                <xdr:colOff>257175</xdr:colOff>
                <xdr:row>272</xdr:row>
                <xdr:rowOff>0</xdr:rowOff>
              </to>
            </anchor>
          </controlPr>
        </control>
      </mc:Choice>
      <mc:Fallback>
        <control shapeId="5391" r:id="rId776" name="Control 271"/>
      </mc:Fallback>
    </mc:AlternateContent>
    <mc:AlternateContent xmlns:mc="http://schemas.openxmlformats.org/markup-compatibility/2006">
      <mc:Choice Requires="x14">
        <control shapeId="5392" r:id="rId777" name="Control 272">
          <controlPr defaultSize="0" r:id="rId505">
            <anchor moveWithCells="1">
              <from>
                <xdr:col>0</xdr:col>
                <xdr:colOff>0</xdr:colOff>
                <xdr:row>272</xdr:row>
                <xdr:rowOff>0</xdr:rowOff>
              </from>
              <to>
                <xdr:col>0</xdr:col>
                <xdr:colOff>257175</xdr:colOff>
                <xdr:row>273</xdr:row>
                <xdr:rowOff>0</xdr:rowOff>
              </to>
            </anchor>
          </controlPr>
        </control>
      </mc:Choice>
      <mc:Fallback>
        <control shapeId="5392" r:id="rId777" name="Control 272"/>
      </mc:Fallback>
    </mc:AlternateContent>
    <mc:AlternateContent xmlns:mc="http://schemas.openxmlformats.org/markup-compatibility/2006">
      <mc:Choice Requires="x14">
        <control shapeId="5393" r:id="rId778" name="Control 273">
          <controlPr defaultSize="0" r:id="rId505">
            <anchor moveWithCells="1">
              <from>
                <xdr:col>0</xdr:col>
                <xdr:colOff>0</xdr:colOff>
                <xdr:row>273</xdr:row>
                <xdr:rowOff>0</xdr:rowOff>
              </from>
              <to>
                <xdr:col>0</xdr:col>
                <xdr:colOff>257175</xdr:colOff>
                <xdr:row>274</xdr:row>
                <xdr:rowOff>0</xdr:rowOff>
              </to>
            </anchor>
          </controlPr>
        </control>
      </mc:Choice>
      <mc:Fallback>
        <control shapeId="5393" r:id="rId778" name="Control 273"/>
      </mc:Fallback>
    </mc:AlternateContent>
    <mc:AlternateContent xmlns:mc="http://schemas.openxmlformats.org/markup-compatibility/2006">
      <mc:Choice Requires="x14">
        <control shapeId="5394" r:id="rId779" name="Control 274">
          <controlPr defaultSize="0" r:id="rId505">
            <anchor moveWithCells="1">
              <from>
                <xdr:col>0</xdr:col>
                <xdr:colOff>0</xdr:colOff>
                <xdr:row>274</xdr:row>
                <xdr:rowOff>0</xdr:rowOff>
              </from>
              <to>
                <xdr:col>0</xdr:col>
                <xdr:colOff>257175</xdr:colOff>
                <xdr:row>275</xdr:row>
                <xdr:rowOff>0</xdr:rowOff>
              </to>
            </anchor>
          </controlPr>
        </control>
      </mc:Choice>
      <mc:Fallback>
        <control shapeId="5394" r:id="rId779" name="Control 274"/>
      </mc:Fallback>
    </mc:AlternateContent>
    <mc:AlternateContent xmlns:mc="http://schemas.openxmlformats.org/markup-compatibility/2006">
      <mc:Choice Requires="x14">
        <control shapeId="5395" r:id="rId780" name="Control 275">
          <controlPr defaultSize="0" r:id="rId505">
            <anchor moveWithCells="1">
              <from>
                <xdr:col>0</xdr:col>
                <xdr:colOff>0</xdr:colOff>
                <xdr:row>275</xdr:row>
                <xdr:rowOff>0</xdr:rowOff>
              </from>
              <to>
                <xdr:col>0</xdr:col>
                <xdr:colOff>257175</xdr:colOff>
                <xdr:row>276</xdr:row>
                <xdr:rowOff>0</xdr:rowOff>
              </to>
            </anchor>
          </controlPr>
        </control>
      </mc:Choice>
      <mc:Fallback>
        <control shapeId="5395" r:id="rId780" name="Control 275"/>
      </mc:Fallback>
    </mc:AlternateContent>
    <mc:AlternateContent xmlns:mc="http://schemas.openxmlformats.org/markup-compatibility/2006">
      <mc:Choice Requires="x14">
        <control shapeId="5396" r:id="rId781" name="Control 276">
          <controlPr defaultSize="0" r:id="rId505">
            <anchor moveWithCells="1">
              <from>
                <xdr:col>0</xdr:col>
                <xdr:colOff>0</xdr:colOff>
                <xdr:row>276</xdr:row>
                <xdr:rowOff>0</xdr:rowOff>
              </from>
              <to>
                <xdr:col>0</xdr:col>
                <xdr:colOff>257175</xdr:colOff>
                <xdr:row>277</xdr:row>
                <xdr:rowOff>0</xdr:rowOff>
              </to>
            </anchor>
          </controlPr>
        </control>
      </mc:Choice>
      <mc:Fallback>
        <control shapeId="5396" r:id="rId781" name="Control 276"/>
      </mc:Fallback>
    </mc:AlternateContent>
    <mc:AlternateContent xmlns:mc="http://schemas.openxmlformats.org/markup-compatibility/2006">
      <mc:Choice Requires="x14">
        <control shapeId="5397" r:id="rId782" name="Control 277">
          <controlPr defaultSize="0" r:id="rId505">
            <anchor moveWithCells="1">
              <from>
                <xdr:col>0</xdr:col>
                <xdr:colOff>0</xdr:colOff>
                <xdr:row>277</xdr:row>
                <xdr:rowOff>0</xdr:rowOff>
              </from>
              <to>
                <xdr:col>0</xdr:col>
                <xdr:colOff>257175</xdr:colOff>
                <xdr:row>278</xdr:row>
                <xdr:rowOff>0</xdr:rowOff>
              </to>
            </anchor>
          </controlPr>
        </control>
      </mc:Choice>
      <mc:Fallback>
        <control shapeId="5397" r:id="rId782" name="Control 277"/>
      </mc:Fallback>
    </mc:AlternateContent>
    <mc:AlternateContent xmlns:mc="http://schemas.openxmlformats.org/markup-compatibility/2006">
      <mc:Choice Requires="x14">
        <control shapeId="5398" r:id="rId783" name="Control 278">
          <controlPr defaultSize="0" r:id="rId505">
            <anchor moveWithCells="1">
              <from>
                <xdr:col>0</xdr:col>
                <xdr:colOff>0</xdr:colOff>
                <xdr:row>278</xdr:row>
                <xdr:rowOff>0</xdr:rowOff>
              </from>
              <to>
                <xdr:col>0</xdr:col>
                <xdr:colOff>257175</xdr:colOff>
                <xdr:row>279</xdr:row>
                <xdr:rowOff>0</xdr:rowOff>
              </to>
            </anchor>
          </controlPr>
        </control>
      </mc:Choice>
      <mc:Fallback>
        <control shapeId="5398" r:id="rId783" name="Control 278"/>
      </mc:Fallback>
    </mc:AlternateContent>
    <mc:AlternateContent xmlns:mc="http://schemas.openxmlformats.org/markup-compatibility/2006">
      <mc:Choice Requires="x14">
        <control shapeId="5399" r:id="rId784" name="Control 279">
          <controlPr defaultSize="0" r:id="rId505">
            <anchor moveWithCells="1">
              <from>
                <xdr:col>0</xdr:col>
                <xdr:colOff>0</xdr:colOff>
                <xdr:row>279</xdr:row>
                <xdr:rowOff>0</xdr:rowOff>
              </from>
              <to>
                <xdr:col>0</xdr:col>
                <xdr:colOff>257175</xdr:colOff>
                <xdr:row>280</xdr:row>
                <xdr:rowOff>0</xdr:rowOff>
              </to>
            </anchor>
          </controlPr>
        </control>
      </mc:Choice>
      <mc:Fallback>
        <control shapeId="5399" r:id="rId784" name="Control 279"/>
      </mc:Fallback>
    </mc:AlternateContent>
    <mc:AlternateContent xmlns:mc="http://schemas.openxmlformats.org/markup-compatibility/2006">
      <mc:Choice Requires="x14">
        <control shapeId="5400" r:id="rId785" name="Control 280">
          <controlPr defaultSize="0" r:id="rId505">
            <anchor moveWithCells="1">
              <from>
                <xdr:col>0</xdr:col>
                <xdr:colOff>0</xdr:colOff>
                <xdr:row>280</xdr:row>
                <xdr:rowOff>0</xdr:rowOff>
              </from>
              <to>
                <xdr:col>0</xdr:col>
                <xdr:colOff>257175</xdr:colOff>
                <xdr:row>281</xdr:row>
                <xdr:rowOff>0</xdr:rowOff>
              </to>
            </anchor>
          </controlPr>
        </control>
      </mc:Choice>
      <mc:Fallback>
        <control shapeId="5400" r:id="rId785" name="Control 280"/>
      </mc:Fallback>
    </mc:AlternateContent>
    <mc:AlternateContent xmlns:mc="http://schemas.openxmlformats.org/markup-compatibility/2006">
      <mc:Choice Requires="x14">
        <control shapeId="5401" r:id="rId786" name="Control 281">
          <controlPr defaultSize="0" r:id="rId505">
            <anchor moveWithCells="1">
              <from>
                <xdr:col>0</xdr:col>
                <xdr:colOff>0</xdr:colOff>
                <xdr:row>281</xdr:row>
                <xdr:rowOff>0</xdr:rowOff>
              </from>
              <to>
                <xdr:col>0</xdr:col>
                <xdr:colOff>257175</xdr:colOff>
                <xdr:row>282</xdr:row>
                <xdr:rowOff>0</xdr:rowOff>
              </to>
            </anchor>
          </controlPr>
        </control>
      </mc:Choice>
      <mc:Fallback>
        <control shapeId="5401" r:id="rId786" name="Control 281"/>
      </mc:Fallback>
    </mc:AlternateContent>
    <mc:AlternateContent xmlns:mc="http://schemas.openxmlformats.org/markup-compatibility/2006">
      <mc:Choice Requires="x14">
        <control shapeId="5402" r:id="rId787" name="Control 282">
          <controlPr defaultSize="0" r:id="rId505">
            <anchor moveWithCells="1">
              <from>
                <xdr:col>0</xdr:col>
                <xdr:colOff>0</xdr:colOff>
                <xdr:row>282</xdr:row>
                <xdr:rowOff>0</xdr:rowOff>
              </from>
              <to>
                <xdr:col>0</xdr:col>
                <xdr:colOff>257175</xdr:colOff>
                <xdr:row>283</xdr:row>
                <xdr:rowOff>0</xdr:rowOff>
              </to>
            </anchor>
          </controlPr>
        </control>
      </mc:Choice>
      <mc:Fallback>
        <control shapeId="5402" r:id="rId787" name="Control 282"/>
      </mc:Fallback>
    </mc:AlternateContent>
    <mc:AlternateContent xmlns:mc="http://schemas.openxmlformats.org/markup-compatibility/2006">
      <mc:Choice Requires="x14">
        <control shapeId="5403" r:id="rId788" name="Control 283">
          <controlPr defaultSize="0" r:id="rId505">
            <anchor moveWithCells="1">
              <from>
                <xdr:col>0</xdr:col>
                <xdr:colOff>0</xdr:colOff>
                <xdr:row>283</xdr:row>
                <xdr:rowOff>0</xdr:rowOff>
              </from>
              <to>
                <xdr:col>0</xdr:col>
                <xdr:colOff>257175</xdr:colOff>
                <xdr:row>284</xdr:row>
                <xdr:rowOff>0</xdr:rowOff>
              </to>
            </anchor>
          </controlPr>
        </control>
      </mc:Choice>
      <mc:Fallback>
        <control shapeId="5403" r:id="rId788" name="Control 283"/>
      </mc:Fallback>
    </mc:AlternateContent>
    <mc:AlternateContent xmlns:mc="http://schemas.openxmlformats.org/markup-compatibility/2006">
      <mc:Choice Requires="x14">
        <control shapeId="5404" r:id="rId789" name="Control 284">
          <controlPr defaultSize="0" r:id="rId505">
            <anchor moveWithCells="1">
              <from>
                <xdr:col>0</xdr:col>
                <xdr:colOff>0</xdr:colOff>
                <xdr:row>284</xdr:row>
                <xdr:rowOff>0</xdr:rowOff>
              </from>
              <to>
                <xdr:col>0</xdr:col>
                <xdr:colOff>257175</xdr:colOff>
                <xdr:row>285</xdr:row>
                <xdr:rowOff>0</xdr:rowOff>
              </to>
            </anchor>
          </controlPr>
        </control>
      </mc:Choice>
      <mc:Fallback>
        <control shapeId="5404" r:id="rId789" name="Control 284"/>
      </mc:Fallback>
    </mc:AlternateContent>
    <mc:AlternateContent xmlns:mc="http://schemas.openxmlformats.org/markup-compatibility/2006">
      <mc:Choice Requires="x14">
        <control shapeId="5405" r:id="rId790" name="Control 285">
          <controlPr defaultSize="0" r:id="rId505">
            <anchor moveWithCells="1">
              <from>
                <xdr:col>0</xdr:col>
                <xdr:colOff>0</xdr:colOff>
                <xdr:row>285</xdr:row>
                <xdr:rowOff>0</xdr:rowOff>
              </from>
              <to>
                <xdr:col>0</xdr:col>
                <xdr:colOff>257175</xdr:colOff>
                <xdr:row>286</xdr:row>
                <xdr:rowOff>0</xdr:rowOff>
              </to>
            </anchor>
          </controlPr>
        </control>
      </mc:Choice>
      <mc:Fallback>
        <control shapeId="5405" r:id="rId790" name="Control 285"/>
      </mc:Fallback>
    </mc:AlternateContent>
    <mc:AlternateContent xmlns:mc="http://schemas.openxmlformats.org/markup-compatibility/2006">
      <mc:Choice Requires="x14">
        <control shapeId="5406" r:id="rId791" name="Control 286">
          <controlPr defaultSize="0" r:id="rId505">
            <anchor moveWithCells="1">
              <from>
                <xdr:col>0</xdr:col>
                <xdr:colOff>0</xdr:colOff>
                <xdr:row>286</xdr:row>
                <xdr:rowOff>0</xdr:rowOff>
              </from>
              <to>
                <xdr:col>0</xdr:col>
                <xdr:colOff>257175</xdr:colOff>
                <xdr:row>287</xdr:row>
                <xdr:rowOff>0</xdr:rowOff>
              </to>
            </anchor>
          </controlPr>
        </control>
      </mc:Choice>
      <mc:Fallback>
        <control shapeId="5406" r:id="rId791" name="Control 286"/>
      </mc:Fallback>
    </mc:AlternateContent>
    <mc:AlternateContent xmlns:mc="http://schemas.openxmlformats.org/markup-compatibility/2006">
      <mc:Choice Requires="x14">
        <control shapeId="5407" r:id="rId792" name="Control 287">
          <controlPr defaultSize="0" r:id="rId505">
            <anchor moveWithCells="1">
              <from>
                <xdr:col>0</xdr:col>
                <xdr:colOff>0</xdr:colOff>
                <xdr:row>287</xdr:row>
                <xdr:rowOff>0</xdr:rowOff>
              </from>
              <to>
                <xdr:col>0</xdr:col>
                <xdr:colOff>257175</xdr:colOff>
                <xdr:row>288</xdr:row>
                <xdr:rowOff>0</xdr:rowOff>
              </to>
            </anchor>
          </controlPr>
        </control>
      </mc:Choice>
      <mc:Fallback>
        <control shapeId="5407" r:id="rId792" name="Control 287"/>
      </mc:Fallback>
    </mc:AlternateContent>
    <mc:AlternateContent xmlns:mc="http://schemas.openxmlformats.org/markup-compatibility/2006">
      <mc:Choice Requires="x14">
        <control shapeId="5408" r:id="rId793" name="Control 288">
          <controlPr defaultSize="0" r:id="rId505">
            <anchor moveWithCells="1">
              <from>
                <xdr:col>0</xdr:col>
                <xdr:colOff>0</xdr:colOff>
                <xdr:row>288</xdr:row>
                <xdr:rowOff>0</xdr:rowOff>
              </from>
              <to>
                <xdr:col>0</xdr:col>
                <xdr:colOff>257175</xdr:colOff>
                <xdr:row>289</xdr:row>
                <xdr:rowOff>0</xdr:rowOff>
              </to>
            </anchor>
          </controlPr>
        </control>
      </mc:Choice>
      <mc:Fallback>
        <control shapeId="5408" r:id="rId793" name="Control 288"/>
      </mc:Fallback>
    </mc:AlternateContent>
    <mc:AlternateContent xmlns:mc="http://schemas.openxmlformats.org/markup-compatibility/2006">
      <mc:Choice Requires="x14">
        <control shapeId="5409" r:id="rId794" name="Control 289">
          <controlPr defaultSize="0" r:id="rId505">
            <anchor moveWithCells="1">
              <from>
                <xdr:col>0</xdr:col>
                <xdr:colOff>0</xdr:colOff>
                <xdr:row>289</xdr:row>
                <xdr:rowOff>0</xdr:rowOff>
              </from>
              <to>
                <xdr:col>0</xdr:col>
                <xdr:colOff>257175</xdr:colOff>
                <xdr:row>290</xdr:row>
                <xdr:rowOff>0</xdr:rowOff>
              </to>
            </anchor>
          </controlPr>
        </control>
      </mc:Choice>
      <mc:Fallback>
        <control shapeId="5409" r:id="rId794" name="Control 289"/>
      </mc:Fallback>
    </mc:AlternateContent>
    <mc:AlternateContent xmlns:mc="http://schemas.openxmlformats.org/markup-compatibility/2006">
      <mc:Choice Requires="x14">
        <control shapeId="5410" r:id="rId795" name="Control 290">
          <controlPr defaultSize="0" r:id="rId505">
            <anchor moveWithCells="1">
              <from>
                <xdr:col>0</xdr:col>
                <xdr:colOff>0</xdr:colOff>
                <xdr:row>290</xdr:row>
                <xdr:rowOff>0</xdr:rowOff>
              </from>
              <to>
                <xdr:col>0</xdr:col>
                <xdr:colOff>257175</xdr:colOff>
                <xdr:row>291</xdr:row>
                <xdr:rowOff>0</xdr:rowOff>
              </to>
            </anchor>
          </controlPr>
        </control>
      </mc:Choice>
      <mc:Fallback>
        <control shapeId="5410" r:id="rId795" name="Control 290"/>
      </mc:Fallback>
    </mc:AlternateContent>
    <mc:AlternateContent xmlns:mc="http://schemas.openxmlformats.org/markup-compatibility/2006">
      <mc:Choice Requires="x14">
        <control shapeId="5411" r:id="rId796" name="Control 291">
          <controlPr defaultSize="0" r:id="rId505">
            <anchor moveWithCells="1">
              <from>
                <xdr:col>0</xdr:col>
                <xdr:colOff>0</xdr:colOff>
                <xdr:row>291</xdr:row>
                <xdr:rowOff>0</xdr:rowOff>
              </from>
              <to>
                <xdr:col>0</xdr:col>
                <xdr:colOff>257175</xdr:colOff>
                <xdr:row>292</xdr:row>
                <xdr:rowOff>0</xdr:rowOff>
              </to>
            </anchor>
          </controlPr>
        </control>
      </mc:Choice>
      <mc:Fallback>
        <control shapeId="5411" r:id="rId796" name="Control 291"/>
      </mc:Fallback>
    </mc:AlternateContent>
    <mc:AlternateContent xmlns:mc="http://schemas.openxmlformats.org/markup-compatibility/2006">
      <mc:Choice Requires="x14">
        <control shapeId="5412" r:id="rId797" name="Control 292">
          <controlPr defaultSize="0" r:id="rId505">
            <anchor moveWithCells="1">
              <from>
                <xdr:col>0</xdr:col>
                <xdr:colOff>0</xdr:colOff>
                <xdr:row>292</xdr:row>
                <xdr:rowOff>0</xdr:rowOff>
              </from>
              <to>
                <xdr:col>0</xdr:col>
                <xdr:colOff>257175</xdr:colOff>
                <xdr:row>293</xdr:row>
                <xdr:rowOff>0</xdr:rowOff>
              </to>
            </anchor>
          </controlPr>
        </control>
      </mc:Choice>
      <mc:Fallback>
        <control shapeId="5412" r:id="rId797" name="Control 292"/>
      </mc:Fallback>
    </mc:AlternateContent>
    <mc:AlternateContent xmlns:mc="http://schemas.openxmlformats.org/markup-compatibility/2006">
      <mc:Choice Requires="x14">
        <control shapeId="5413" r:id="rId798" name="Control 293">
          <controlPr defaultSize="0" r:id="rId505">
            <anchor moveWithCells="1">
              <from>
                <xdr:col>0</xdr:col>
                <xdr:colOff>0</xdr:colOff>
                <xdr:row>293</xdr:row>
                <xdr:rowOff>0</xdr:rowOff>
              </from>
              <to>
                <xdr:col>0</xdr:col>
                <xdr:colOff>257175</xdr:colOff>
                <xdr:row>294</xdr:row>
                <xdr:rowOff>0</xdr:rowOff>
              </to>
            </anchor>
          </controlPr>
        </control>
      </mc:Choice>
      <mc:Fallback>
        <control shapeId="5413" r:id="rId798" name="Control 293"/>
      </mc:Fallback>
    </mc:AlternateContent>
    <mc:AlternateContent xmlns:mc="http://schemas.openxmlformats.org/markup-compatibility/2006">
      <mc:Choice Requires="x14">
        <control shapeId="5414" r:id="rId799" name="Control 294">
          <controlPr defaultSize="0" r:id="rId505">
            <anchor moveWithCells="1">
              <from>
                <xdr:col>0</xdr:col>
                <xdr:colOff>0</xdr:colOff>
                <xdr:row>294</xdr:row>
                <xdr:rowOff>0</xdr:rowOff>
              </from>
              <to>
                <xdr:col>0</xdr:col>
                <xdr:colOff>257175</xdr:colOff>
                <xdr:row>295</xdr:row>
                <xdr:rowOff>0</xdr:rowOff>
              </to>
            </anchor>
          </controlPr>
        </control>
      </mc:Choice>
      <mc:Fallback>
        <control shapeId="5414" r:id="rId799" name="Control 294"/>
      </mc:Fallback>
    </mc:AlternateContent>
    <mc:AlternateContent xmlns:mc="http://schemas.openxmlformats.org/markup-compatibility/2006">
      <mc:Choice Requires="x14">
        <control shapeId="5415" r:id="rId800" name="Control 295">
          <controlPr defaultSize="0" r:id="rId505">
            <anchor moveWithCells="1">
              <from>
                <xdr:col>0</xdr:col>
                <xdr:colOff>0</xdr:colOff>
                <xdr:row>295</xdr:row>
                <xdr:rowOff>0</xdr:rowOff>
              </from>
              <to>
                <xdr:col>0</xdr:col>
                <xdr:colOff>257175</xdr:colOff>
                <xdr:row>296</xdr:row>
                <xdr:rowOff>0</xdr:rowOff>
              </to>
            </anchor>
          </controlPr>
        </control>
      </mc:Choice>
      <mc:Fallback>
        <control shapeId="5415" r:id="rId800" name="Control 295"/>
      </mc:Fallback>
    </mc:AlternateContent>
    <mc:AlternateContent xmlns:mc="http://schemas.openxmlformats.org/markup-compatibility/2006">
      <mc:Choice Requires="x14">
        <control shapeId="5416" r:id="rId801" name="Control 296">
          <controlPr defaultSize="0" r:id="rId505">
            <anchor moveWithCells="1">
              <from>
                <xdr:col>0</xdr:col>
                <xdr:colOff>0</xdr:colOff>
                <xdr:row>296</xdr:row>
                <xdr:rowOff>0</xdr:rowOff>
              </from>
              <to>
                <xdr:col>0</xdr:col>
                <xdr:colOff>257175</xdr:colOff>
                <xdr:row>297</xdr:row>
                <xdr:rowOff>0</xdr:rowOff>
              </to>
            </anchor>
          </controlPr>
        </control>
      </mc:Choice>
      <mc:Fallback>
        <control shapeId="5416" r:id="rId801" name="Control 296"/>
      </mc:Fallback>
    </mc:AlternateContent>
    <mc:AlternateContent xmlns:mc="http://schemas.openxmlformats.org/markup-compatibility/2006">
      <mc:Choice Requires="x14">
        <control shapeId="5417" r:id="rId802" name="Control 297">
          <controlPr defaultSize="0" r:id="rId505">
            <anchor moveWithCells="1">
              <from>
                <xdr:col>0</xdr:col>
                <xdr:colOff>0</xdr:colOff>
                <xdr:row>297</xdr:row>
                <xdr:rowOff>0</xdr:rowOff>
              </from>
              <to>
                <xdr:col>0</xdr:col>
                <xdr:colOff>257175</xdr:colOff>
                <xdr:row>298</xdr:row>
                <xdr:rowOff>0</xdr:rowOff>
              </to>
            </anchor>
          </controlPr>
        </control>
      </mc:Choice>
      <mc:Fallback>
        <control shapeId="5417" r:id="rId802" name="Control 297"/>
      </mc:Fallback>
    </mc:AlternateContent>
    <mc:AlternateContent xmlns:mc="http://schemas.openxmlformats.org/markup-compatibility/2006">
      <mc:Choice Requires="x14">
        <control shapeId="5418" r:id="rId803" name="Control 298">
          <controlPr defaultSize="0" r:id="rId505">
            <anchor moveWithCells="1">
              <from>
                <xdr:col>0</xdr:col>
                <xdr:colOff>0</xdr:colOff>
                <xdr:row>298</xdr:row>
                <xdr:rowOff>0</xdr:rowOff>
              </from>
              <to>
                <xdr:col>0</xdr:col>
                <xdr:colOff>257175</xdr:colOff>
                <xdr:row>299</xdr:row>
                <xdr:rowOff>0</xdr:rowOff>
              </to>
            </anchor>
          </controlPr>
        </control>
      </mc:Choice>
      <mc:Fallback>
        <control shapeId="5418" r:id="rId803" name="Control 298"/>
      </mc:Fallback>
    </mc:AlternateContent>
    <mc:AlternateContent xmlns:mc="http://schemas.openxmlformats.org/markup-compatibility/2006">
      <mc:Choice Requires="x14">
        <control shapeId="5419" r:id="rId804" name="Control 299">
          <controlPr defaultSize="0" r:id="rId505">
            <anchor moveWithCells="1">
              <from>
                <xdr:col>0</xdr:col>
                <xdr:colOff>0</xdr:colOff>
                <xdr:row>299</xdr:row>
                <xdr:rowOff>0</xdr:rowOff>
              </from>
              <to>
                <xdr:col>0</xdr:col>
                <xdr:colOff>257175</xdr:colOff>
                <xdr:row>300</xdr:row>
                <xdr:rowOff>0</xdr:rowOff>
              </to>
            </anchor>
          </controlPr>
        </control>
      </mc:Choice>
      <mc:Fallback>
        <control shapeId="5419" r:id="rId804" name="Control 299"/>
      </mc:Fallback>
    </mc:AlternateContent>
    <mc:AlternateContent xmlns:mc="http://schemas.openxmlformats.org/markup-compatibility/2006">
      <mc:Choice Requires="x14">
        <control shapeId="5420" r:id="rId805" name="Control 300">
          <controlPr defaultSize="0" r:id="rId505">
            <anchor moveWithCells="1">
              <from>
                <xdr:col>0</xdr:col>
                <xdr:colOff>0</xdr:colOff>
                <xdr:row>300</xdr:row>
                <xdr:rowOff>0</xdr:rowOff>
              </from>
              <to>
                <xdr:col>0</xdr:col>
                <xdr:colOff>257175</xdr:colOff>
                <xdr:row>301</xdr:row>
                <xdr:rowOff>0</xdr:rowOff>
              </to>
            </anchor>
          </controlPr>
        </control>
      </mc:Choice>
      <mc:Fallback>
        <control shapeId="5420" r:id="rId805" name="Control 300"/>
      </mc:Fallback>
    </mc:AlternateContent>
    <mc:AlternateContent xmlns:mc="http://schemas.openxmlformats.org/markup-compatibility/2006">
      <mc:Choice Requires="x14">
        <control shapeId="5421" r:id="rId806" name="Control 301">
          <controlPr defaultSize="0" r:id="rId505">
            <anchor moveWithCells="1">
              <from>
                <xdr:col>0</xdr:col>
                <xdr:colOff>0</xdr:colOff>
                <xdr:row>301</xdr:row>
                <xdr:rowOff>0</xdr:rowOff>
              </from>
              <to>
                <xdr:col>0</xdr:col>
                <xdr:colOff>257175</xdr:colOff>
                <xdr:row>302</xdr:row>
                <xdr:rowOff>0</xdr:rowOff>
              </to>
            </anchor>
          </controlPr>
        </control>
      </mc:Choice>
      <mc:Fallback>
        <control shapeId="5421" r:id="rId806" name="Control 301"/>
      </mc:Fallback>
    </mc:AlternateContent>
    <mc:AlternateContent xmlns:mc="http://schemas.openxmlformats.org/markup-compatibility/2006">
      <mc:Choice Requires="x14">
        <control shapeId="5422" r:id="rId807" name="Control 302">
          <controlPr defaultSize="0" r:id="rId505">
            <anchor moveWithCells="1">
              <from>
                <xdr:col>0</xdr:col>
                <xdr:colOff>0</xdr:colOff>
                <xdr:row>302</xdr:row>
                <xdr:rowOff>0</xdr:rowOff>
              </from>
              <to>
                <xdr:col>0</xdr:col>
                <xdr:colOff>257175</xdr:colOff>
                <xdr:row>303</xdr:row>
                <xdr:rowOff>0</xdr:rowOff>
              </to>
            </anchor>
          </controlPr>
        </control>
      </mc:Choice>
      <mc:Fallback>
        <control shapeId="5422" r:id="rId807" name="Control 302"/>
      </mc:Fallback>
    </mc:AlternateContent>
    <mc:AlternateContent xmlns:mc="http://schemas.openxmlformats.org/markup-compatibility/2006">
      <mc:Choice Requires="x14">
        <control shapeId="5423" r:id="rId808" name="Control 303">
          <controlPr defaultSize="0" r:id="rId505">
            <anchor moveWithCells="1">
              <from>
                <xdr:col>0</xdr:col>
                <xdr:colOff>0</xdr:colOff>
                <xdr:row>303</xdr:row>
                <xdr:rowOff>0</xdr:rowOff>
              </from>
              <to>
                <xdr:col>0</xdr:col>
                <xdr:colOff>257175</xdr:colOff>
                <xdr:row>304</xdr:row>
                <xdr:rowOff>0</xdr:rowOff>
              </to>
            </anchor>
          </controlPr>
        </control>
      </mc:Choice>
      <mc:Fallback>
        <control shapeId="5423" r:id="rId808" name="Control 303"/>
      </mc:Fallback>
    </mc:AlternateContent>
    <mc:AlternateContent xmlns:mc="http://schemas.openxmlformats.org/markup-compatibility/2006">
      <mc:Choice Requires="x14">
        <control shapeId="5424" r:id="rId809" name="Control 304">
          <controlPr defaultSize="0" r:id="rId505">
            <anchor moveWithCells="1">
              <from>
                <xdr:col>0</xdr:col>
                <xdr:colOff>0</xdr:colOff>
                <xdr:row>304</xdr:row>
                <xdr:rowOff>0</xdr:rowOff>
              </from>
              <to>
                <xdr:col>0</xdr:col>
                <xdr:colOff>257175</xdr:colOff>
                <xdr:row>305</xdr:row>
                <xdr:rowOff>0</xdr:rowOff>
              </to>
            </anchor>
          </controlPr>
        </control>
      </mc:Choice>
      <mc:Fallback>
        <control shapeId="5424" r:id="rId809" name="Control 304"/>
      </mc:Fallback>
    </mc:AlternateContent>
    <mc:AlternateContent xmlns:mc="http://schemas.openxmlformats.org/markup-compatibility/2006">
      <mc:Choice Requires="x14">
        <control shapeId="5425" r:id="rId810" name="Control 305">
          <controlPr defaultSize="0" r:id="rId505">
            <anchor moveWithCells="1">
              <from>
                <xdr:col>0</xdr:col>
                <xdr:colOff>0</xdr:colOff>
                <xdr:row>305</xdr:row>
                <xdr:rowOff>0</xdr:rowOff>
              </from>
              <to>
                <xdr:col>0</xdr:col>
                <xdr:colOff>257175</xdr:colOff>
                <xdr:row>306</xdr:row>
                <xdr:rowOff>0</xdr:rowOff>
              </to>
            </anchor>
          </controlPr>
        </control>
      </mc:Choice>
      <mc:Fallback>
        <control shapeId="5425" r:id="rId810" name="Control 305"/>
      </mc:Fallback>
    </mc:AlternateContent>
    <mc:AlternateContent xmlns:mc="http://schemas.openxmlformats.org/markup-compatibility/2006">
      <mc:Choice Requires="x14">
        <control shapeId="5426" r:id="rId811" name="Control 306">
          <controlPr defaultSize="0" r:id="rId505">
            <anchor moveWithCells="1">
              <from>
                <xdr:col>0</xdr:col>
                <xdr:colOff>0</xdr:colOff>
                <xdr:row>306</xdr:row>
                <xdr:rowOff>0</xdr:rowOff>
              </from>
              <to>
                <xdr:col>0</xdr:col>
                <xdr:colOff>257175</xdr:colOff>
                <xdr:row>307</xdr:row>
                <xdr:rowOff>0</xdr:rowOff>
              </to>
            </anchor>
          </controlPr>
        </control>
      </mc:Choice>
      <mc:Fallback>
        <control shapeId="5426" r:id="rId811" name="Control 306"/>
      </mc:Fallback>
    </mc:AlternateContent>
    <mc:AlternateContent xmlns:mc="http://schemas.openxmlformats.org/markup-compatibility/2006">
      <mc:Choice Requires="x14">
        <control shapeId="5427" r:id="rId812" name="Control 307">
          <controlPr defaultSize="0" r:id="rId505">
            <anchor moveWithCells="1">
              <from>
                <xdr:col>0</xdr:col>
                <xdr:colOff>0</xdr:colOff>
                <xdr:row>307</xdr:row>
                <xdr:rowOff>0</xdr:rowOff>
              </from>
              <to>
                <xdr:col>0</xdr:col>
                <xdr:colOff>257175</xdr:colOff>
                <xdr:row>308</xdr:row>
                <xdr:rowOff>0</xdr:rowOff>
              </to>
            </anchor>
          </controlPr>
        </control>
      </mc:Choice>
      <mc:Fallback>
        <control shapeId="5427" r:id="rId812" name="Control 307"/>
      </mc:Fallback>
    </mc:AlternateContent>
    <mc:AlternateContent xmlns:mc="http://schemas.openxmlformats.org/markup-compatibility/2006">
      <mc:Choice Requires="x14">
        <control shapeId="5428" r:id="rId813" name="Control 308">
          <controlPr defaultSize="0" r:id="rId505">
            <anchor moveWithCells="1">
              <from>
                <xdr:col>0</xdr:col>
                <xdr:colOff>0</xdr:colOff>
                <xdr:row>308</xdr:row>
                <xdr:rowOff>0</xdr:rowOff>
              </from>
              <to>
                <xdr:col>0</xdr:col>
                <xdr:colOff>257175</xdr:colOff>
                <xdr:row>309</xdr:row>
                <xdr:rowOff>0</xdr:rowOff>
              </to>
            </anchor>
          </controlPr>
        </control>
      </mc:Choice>
      <mc:Fallback>
        <control shapeId="5428" r:id="rId813" name="Control 308"/>
      </mc:Fallback>
    </mc:AlternateContent>
    <mc:AlternateContent xmlns:mc="http://schemas.openxmlformats.org/markup-compatibility/2006">
      <mc:Choice Requires="x14">
        <control shapeId="5429" r:id="rId814" name="Control 309">
          <controlPr defaultSize="0" r:id="rId505">
            <anchor moveWithCells="1">
              <from>
                <xdr:col>0</xdr:col>
                <xdr:colOff>0</xdr:colOff>
                <xdr:row>309</xdr:row>
                <xdr:rowOff>0</xdr:rowOff>
              </from>
              <to>
                <xdr:col>0</xdr:col>
                <xdr:colOff>257175</xdr:colOff>
                <xdr:row>310</xdr:row>
                <xdr:rowOff>0</xdr:rowOff>
              </to>
            </anchor>
          </controlPr>
        </control>
      </mc:Choice>
      <mc:Fallback>
        <control shapeId="5429" r:id="rId814" name="Control 309"/>
      </mc:Fallback>
    </mc:AlternateContent>
    <mc:AlternateContent xmlns:mc="http://schemas.openxmlformats.org/markup-compatibility/2006">
      <mc:Choice Requires="x14">
        <control shapeId="5430" r:id="rId815" name="Control 310">
          <controlPr defaultSize="0" r:id="rId505">
            <anchor moveWithCells="1">
              <from>
                <xdr:col>0</xdr:col>
                <xdr:colOff>0</xdr:colOff>
                <xdr:row>310</xdr:row>
                <xdr:rowOff>0</xdr:rowOff>
              </from>
              <to>
                <xdr:col>0</xdr:col>
                <xdr:colOff>257175</xdr:colOff>
                <xdr:row>311</xdr:row>
                <xdr:rowOff>0</xdr:rowOff>
              </to>
            </anchor>
          </controlPr>
        </control>
      </mc:Choice>
      <mc:Fallback>
        <control shapeId="5430" r:id="rId815" name="Control 310"/>
      </mc:Fallback>
    </mc:AlternateContent>
    <mc:AlternateContent xmlns:mc="http://schemas.openxmlformats.org/markup-compatibility/2006">
      <mc:Choice Requires="x14">
        <control shapeId="5431" r:id="rId816" name="Control 311">
          <controlPr defaultSize="0" r:id="rId505">
            <anchor moveWithCells="1">
              <from>
                <xdr:col>0</xdr:col>
                <xdr:colOff>0</xdr:colOff>
                <xdr:row>311</xdr:row>
                <xdr:rowOff>0</xdr:rowOff>
              </from>
              <to>
                <xdr:col>0</xdr:col>
                <xdr:colOff>257175</xdr:colOff>
                <xdr:row>312</xdr:row>
                <xdr:rowOff>0</xdr:rowOff>
              </to>
            </anchor>
          </controlPr>
        </control>
      </mc:Choice>
      <mc:Fallback>
        <control shapeId="5431" r:id="rId816" name="Control 311"/>
      </mc:Fallback>
    </mc:AlternateContent>
    <mc:AlternateContent xmlns:mc="http://schemas.openxmlformats.org/markup-compatibility/2006">
      <mc:Choice Requires="x14">
        <control shapeId="5432" r:id="rId817" name="Control 312">
          <controlPr defaultSize="0" r:id="rId505">
            <anchor moveWithCells="1">
              <from>
                <xdr:col>0</xdr:col>
                <xdr:colOff>0</xdr:colOff>
                <xdr:row>312</xdr:row>
                <xdr:rowOff>0</xdr:rowOff>
              </from>
              <to>
                <xdr:col>0</xdr:col>
                <xdr:colOff>257175</xdr:colOff>
                <xdr:row>313</xdr:row>
                <xdr:rowOff>0</xdr:rowOff>
              </to>
            </anchor>
          </controlPr>
        </control>
      </mc:Choice>
      <mc:Fallback>
        <control shapeId="5432" r:id="rId817" name="Control 312"/>
      </mc:Fallback>
    </mc:AlternateContent>
    <mc:AlternateContent xmlns:mc="http://schemas.openxmlformats.org/markup-compatibility/2006">
      <mc:Choice Requires="x14">
        <control shapeId="5433" r:id="rId818" name="Control 313">
          <controlPr defaultSize="0" r:id="rId505">
            <anchor moveWithCells="1">
              <from>
                <xdr:col>0</xdr:col>
                <xdr:colOff>0</xdr:colOff>
                <xdr:row>313</xdr:row>
                <xdr:rowOff>0</xdr:rowOff>
              </from>
              <to>
                <xdr:col>0</xdr:col>
                <xdr:colOff>257175</xdr:colOff>
                <xdr:row>314</xdr:row>
                <xdr:rowOff>0</xdr:rowOff>
              </to>
            </anchor>
          </controlPr>
        </control>
      </mc:Choice>
      <mc:Fallback>
        <control shapeId="5433" r:id="rId818" name="Control 313"/>
      </mc:Fallback>
    </mc:AlternateContent>
    <mc:AlternateContent xmlns:mc="http://schemas.openxmlformats.org/markup-compatibility/2006">
      <mc:Choice Requires="x14">
        <control shapeId="5434" r:id="rId819" name="Control 314">
          <controlPr defaultSize="0" r:id="rId505">
            <anchor moveWithCells="1">
              <from>
                <xdr:col>0</xdr:col>
                <xdr:colOff>0</xdr:colOff>
                <xdr:row>314</xdr:row>
                <xdr:rowOff>0</xdr:rowOff>
              </from>
              <to>
                <xdr:col>0</xdr:col>
                <xdr:colOff>257175</xdr:colOff>
                <xdr:row>315</xdr:row>
                <xdr:rowOff>0</xdr:rowOff>
              </to>
            </anchor>
          </controlPr>
        </control>
      </mc:Choice>
      <mc:Fallback>
        <control shapeId="5434" r:id="rId819" name="Control 314"/>
      </mc:Fallback>
    </mc:AlternateContent>
    <mc:AlternateContent xmlns:mc="http://schemas.openxmlformats.org/markup-compatibility/2006">
      <mc:Choice Requires="x14">
        <control shapeId="5435" r:id="rId820" name="Control 315">
          <controlPr defaultSize="0" r:id="rId505">
            <anchor moveWithCells="1">
              <from>
                <xdr:col>0</xdr:col>
                <xdr:colOff>0</xdr:colOff>
                <xdr:row>315</xdr:row>
                <xdr:rowOff>0</xdr:rowOff>
              </from>
              <to>
                <xdr:col>0</xdr:col>
                <xdr:colOff>257175</xdr:colOff>
                <xdr:row>316</xdr:row>
                <xdr:rowOff>0</xdr:rowOff>
              </to>
            </anchor>
          </controlPr>
        </control>
      </mc:Choice>
      <mc:Fallback>
        <control shapeId="5435" r:id="rId820" name="Control 315"/>
      </mc:Fallback>
    </mc:AlternateContent>
    <mc:AlternateContent xmlns:mc="http://schemas.openxmlformats.org/markup-compatibility/2006">
      <mc:Choice Requires="x14">
        <control shapeId="5436" r:id="rId821" name="Control 316">
          <controlPr defaultSize="0" r:id="rId505">
            <anchor moveWithCells="1">
              <from>
                <xdr:col>0</xdr:col>
                <xdr:colOff>0</xdr:colOff>
                <xdr:row>316</xdr:row>
                <xdr:rowOff>0</xdr:rowOff>
              </from>
              <to>
                <xdr:col>0</xdr:col>
                <xdr:colOff>257175</xdr:colOff>
                <xdr:row>317</xdr:row>
                <xdr:rowOff>0</xdr:rowOff>
              </to>
            </anchor>
          </controlPr>
        </control>
      </mc:Choice>
      <mc:Fallback>
        <control shapeId="5436" r:id="rId821" name="Control 316"/>
      </mc:Fallback>
    </mc:AlternateContent>
    <mc:AlternateContent xmlns:mc="http://schemas.openxmlformats.org/markup-compatibility/2006">
      <mc:Choice Requires="x14">
        <control shapeId="5437" r:id="rId822" name="Control 317">
          <controlPr defaultSize="0" r:id="rId505">
            <anchor moveWithCells="1">
              <from>
                <xdr:col>0</xdr:col>
                <xdr:colOff>0</xdr:colOff>
                <xdr:row>317</xdr:row>
                <xdr:rowOff>0</xdr:rowOff>
              </from>
              <to>
                <xdr:col>0</xdr:col>
                <xdr:colOff>257175</xdr:colOff>
                <xdr:row>318</xdr:row>
                <xdr:rowOff>0</xdr:rowOff>
              </to>
            </anchor>
          </controlPr>
        </control>
      </mc:Choice>
      <mc:Fallback>
        <control shapeId="5437" r:id="rId822" name="Control 317"/>
      </mc:Fallback>
    </mc:AlternateContent>
    <mc:AlternateContent xmlns:mc="http://schemas.openxmlformats.org/markup-compatibility/2006">
      <mc:Choice Requires="x14">
        <control shapeId="5438" r:id="rId823" name="Control 318">
          <controlPr defaultSize="0" r:id="rId505">
            <anchor moveWithCells="1">
              <from>
                <xdr:col>0</xdr:col>
                <xdr:colOff>0</xdr:colOff>
                <xdr:row>318</xdr:row>
                <xdr:rowOff>0</xdr:rowOff>
              </from>
              <to>
                <xdr:col>0</xdr:col>
                <xdr:colOff>257175</xdr:colOff>
                <xdr:row>319</xdr:row>
                <xdr:rowOff>0</xdr:rowOff>
              </to>
            </anchor>
          </controlPr>
        </control>
      </mc:Choice>
      <mc:Fallback>
        <control shapeId="5438" r:id="rId823" name="Control 318"/>
      </mc:Fallback>
    </mc:AlternateContent>
    <mc:AlternateContent xmlns:mc="http://schemas.openxmlformats.org/markup-compatibility/2006">
      <mc:Choice Requires="x14">
        <control shapeId="5439" r:id="rId824" name="Control 319">
          <controlPr defaultSize="0" r:id="rId505">
            <anchor moveWithCells="1">
              <from>
                <xdr:col>0</xdr:col>
                <xdr:colOff>0</xdr:colOff>
                <xdr:row>319</xdr:row>
                <xdr:rowOff>0</xdr:rowOff>
              </from>
              <to>
                <xdr:col>0</xdr:col>
                <xdr:colOff>257175</xdr:colOff>
                <xdr:row>320</xdr:row>
                <xdr:rowOff>0</xdr:rowOff>
              </to>
            </anchor>
          </controlPr>
        </control>
      </mc:Choice>
      <mc:Fallback>
        <control shapeId="5439" r:id="rId824" name="Control 319"/>
      </mc:Fallback>
    </mc:AlternateContent>
    <mc:AlternateContent xmlns:mc="http://schemas.openxmlformats.org/markup-compatibility/2006">
      <mc:Choice Requires="x14">
        <control shapeId="5440" r:id="rId825" name="Control 320">
          <controlPr defaultSize="0" r:id="rId505">
            <anchor moveWithCells="1">
              <from>
                <xdr:col>0</xdr:col>
                <xdr:colOff>0</xdr:colOff>
                <xdr:row>320</xdr:row>
                <xdr:rowOff>0</xdr:rowOff>
              </from>
              <to>
                <xdr:col>0</xdr:col>
                <xdr:colOff>257175</xdr:colOff>
                <xdr:row>321</xdr:row>
                <xdr:rowOff>0</xdr:rowOff>
              </to>
            </anchor>
          </controlPr>
        </control>
      </mc:Choice>
      <mc:Fallback>
        <control shapeId="5440" r:id="rId825" name="Control 320"/>
      </mc:Fallback>
    </mc:AlternateContent>
    <mc:AlternateContent xmlns:mc="http://schemas.openxmlformats.org/markup-compatibility/2006">
      <mc:Choice Requires="x14">
        <control shapeId="5441" r:id="rId826" name="Control 321">
          <controlPr defaultSize="0" r:id="rId505">
            <anchor moveWithCells="1">
              <from>
                <xdr:col>0</xdr:col>
                <xdr:colOff>0</xdr:colOff>
                <xdr:row>321</xdr:row>
                <xdr:rowOff>0</xdr:rowOff>
              </from>
              <to>
                <xdr:col>0</xdr:col>
                <xdr:colOff>257175</xdr:colOff>
                <xdr:row>322</xdr:row>
                <xdr:rowOff>0</xdr:rowOff>
              </to>
            </anchor>
          </controlPr>
        </control>
      </mc:Choice>
      <mc:Fallback>
        <control shapeId="5441" r:id="rId826" name="Control 321"/>
      </mc:Fallback>
    </mc:AlternateContent>
    <mc:AlternateContent xmlns:mc="http://schemas.openxmlformats.org/markup-compatibility/2006">
      <mc:Choice Requires="x14">
        <control shapeId="5442" r:id="rId827" name="Control 322">
          <controlPr defaultSize="0" r:id="rId505">
            <anchor moveWithCells="1">
              <from>
                <xdr:col>0</xdr:col>
                <xdr:colOff>0</xdr:colOff>
                <xdr:row>322</xdr:row>
                <xdr:rowOff>0</xdr:rowOff>
              </from>
              <to>
                <xdr:col>0</xdr:col>
                <xdr:colOff>257175</xdr:colOff>
                <xdr:row>323</xdr:row>
                <xdr:rowOff>0</xdr:rowOff>
              </to>
            </anchor>
          </controlPr>
        </control>
      </mc:Choice>
      <mc:Fallback>
        <control shapeId="5442" r:id="rId827" name="Control 322"/>
      </mc:Fallback>
    </mc:AlternateContent>
    <mc:AlternateContent xmlns:mc="http://schemas.openxmlformats.org/markup-compatibility/2006">
      <mc:Choice Requires="x14">
        <control shapeId="5443" r:id="rId828" name="Control 323">
          <controlPr defaultSize="0" r:id="rId505">
            <anchor moveWithCells="1">
              <from>
                <xdr:col>0</xdr:col>
                <xdr:colOff>0</xdr:colOff>
                <xdr:row>323</xdr:row>
                <xdr:rowOff>0</xdr:rowOff>
              </from>
              <to>
                <xdr:col>0</xdr:col>
                <xdr:colOff>257175</xdr:colOff>
                <xdr:row>324</xdr:row>
                <xdr:rowOff>0</xdr:rowOff>
              </to>
            </anchor>
          </controlPr>
        </control>
      </mc:Choice>
      <mc:Fallback>
        <control shapeId="5443" r:id="rId828" name="Control 323"/>
      </mc:Fallback>
    </mc:AlternateContent>
    <mc:AlternateContent xmlns:mc="http://schemas.openxmlformats.org/markup-compatibility/2006">
      <mc:Choice Requires="x14">
        <control shapeId="5444" r:id="rId829" name="Control 324">
          <controlPr defaultSize="0" r:id="rId505">
            <anchor moveWithCells="1">
              <from>
                <xdr:col>0</xdr:col>
                <xdr:colOff>0</xdr:colOff>
                <xdr:row>324</xdr:row>
                <xdr:rowOff>0</xdr:rowOff>
              </from>
              <to>
                <xdr:col>0</xdr:col>
                <xdr:colOff>257175</xdr:colOff>
                <xdr:row>325</xdr:row>
                <xdr:rowOff>0</xdr:rowOff>
              </to>
            </anchor>
          </controlPr>
        </control>
      </mc:Choice>
      <mc:Fallback>
        <control shapeId="5444" r:id="rId829" name="Control 324"/>
      </mc:Fallback>
    </mc:AlternateContent>
    <mc:AlternateContent xmlns:mc="http://schemas.openxmlformats.org/markup-compatibility/2006">
      <mc:Choice Requires="x14">
        <control shapeId="5445" r:id="rId830" name="Control 325">
          <controlPr defaultSize="0" r:id="rId505">
            <anchor moveWithCells="1">
              <from>
                <xdr:col>0</xdr:col>
                <xdr:colOff>0</xdr:colOff>
                <xdr:row>325</xdr:row>
                <xdr:rowOff>0</xdr:rowOff>
              </from>
              <to>
                <xdr:col>0</xdr:col>
                <xdr:colOff>257175</xdr:colOff>
                <xdr:row>326</xdr:row>
                <xdr:rowOff>0</xdr:rowOff>
              </to>
            </anchor>
          </controlPr>
        </control>
      </mc:Choice>
      <mc:Fallback>
        <control shapeId="5445" r:id="rId830" name="Control 325"/>
      </mc:Fallback>
    </mc:AlternateContent>
    <mc:AlternateContent xmlns:mc="http://schemas.openxmlformats.org/markup-compatibility/2006">
      <mc:Choice Requires="x14">
        <control shapeId="5446" r:id="rId831" name="Control 326">
          <controlPr defaultSize="0" r:id="rId505">
            <anchor moveWithCells="1">
              <from>
                <xdr:col>0</xdr:col>
                <xdr:colOff>0</xdr:colOff>
                <xdr:row>326</xdr:row>
                <xdr:rowOff>0</xdr:rowOff>
              </from>
              <to>
                <xdr:col>0</xdr:col>
                <xdr:colOff>257175</xdr:colOff>
                <xdr:row>327</xdr:row>
                <xdr:rowOff>0</xdr:rowOff>
              </to>
            </anchor>
          </controlPr>
        </control>
      </mc:Choice>
      <mc:Fallback>
        <control shapeId="5446" r:id="rId831" name="Control 326"/>
      </mc:Fallback>
    </mc:AlternateContent>
    <mc:AlternateContent xmlns:mc="http://schemas.openxmlformats.org/markup-compatibility/2006">
      <mc:Choice Requires="x14">
        <control shapeId="5447" r:id="rId832" name="Control 327">
          <controlPr defaultSize="0" r:id="rId505">
            <anchor moveWithCells="1">
              <from>
                <xdr:col>0</xdr:col>
                <xdr:colOff>0</xdr:colOff>
                <xdr:row>327</xdr:row>
                <xdr:rowOff>0</xdr:rowOff>
              </from>
              <to>
                <xdr:col>0</xdr:col>
                <xdr:colOff>257175</xdr:colOff>
                <xdr:row>328</xdr:row>
                <xdr:rowOff>0</xdr:rowOff>
              </to>
            </anchor>
          </controlPr>
        </control>
      </mc:Choice>
      <mc:Fallback>
        <control shapeId="5447" r:id="rId832" name="Control 327"/>
      </mc:Fallback>
    </mc:AlternateContent>
    <mc:AlternateContent xmlns:mc="http://schemas.openxmlformats.org/markup-compatibility/2006">
      <mc:Choice Requires="x14">
        <control shapeId="5448" r:id="rId833" name="Control 328">
          <controlPr defaultSize="0" r:id="rId505">
            <anchor moveWithCells="1">
              <from>
                <xdr:col>0</xdr:col>
                <xdr:colOff>0</xdr:colOff>
                <xdr:row>328</xdr:row>
                <xdr:rowOff>0</xdr:rowOff>
              </from>
              <to>
                <xdr:col>0</xdr:col>
                <xdr:colOff>257175</xdr:colOff>
                <xdr:row>329</xdr:row>
                <xdr:rowOff>0</xdr:rowOff>
              </to>
            </anchor>
          </controlPr>
        </control>
      </mc:Choice>
      <mc:Fallback>
        <control shapeId="5448" r:id="rId833" name="Control 328"/>
      </mc:Fallback>
    </mc:AlternateContent>
    <mc:AlternateContent xmlns:mc="http://schemas.openxmlformats.org/markup-compatibility/2006">
      <mc:Choice Requires="x14">
        <control shapeId="5449" r:id="rId834" name="Control 329">
          <controlPr defaultSize="0" r:id="rId505">
            <anchor moveWithCells="1">
              <from>
                <xdr:col>0</xdr:col>
                <xdr:colOff>0</xdr:colOff>
                <xdr:row>329</xdr:row>
                <xdr:rowOff>0</xdr:rowOff>
              </from>
              <to>
                <xdr:col>0</xdr:col>
                <xdr:colOff>257175</xdr:colOff>
                <xdr:row>330</xdr:row>
                <xdr:rowOff>0</xdr:rowOff>
              </to>
            </anchor>
          </controlPr>
        </control>
      </mc:Choice>
      <mc:Fallback>
        <control shapeId="5449" r:id="rId834" name="Control 329"/>
      </mc:Fallback>
    </mc:AlternateContent>
    <mc:AlternateContent xmlns:mc="http://schemas.openxmlformats.org/markup-compatibility/2006">
      <mc:Choice Requires="x14">
        <control shapeId="5450" r:id="rId835" name="Control 330">
          <controlPr defaultSize="0" r:id="rId505">
            <anchor moveWithCells="1">
              <from>
                <xdr:col>0</xdr:col>
                <xdr:colOff>0</xdr:colOff>
                <xdr:row>330</xdr:row>
                <xdr:rowOff>0</xdr:rowOff>
              </from>
              <to>
                <xdr:col>0</xdr:col>
                <xdr:colOff>257175</xdr:colOff>
                <xdr:row>331</xdr:row>
                <xdr:rowOff>0</xdr:rowOff>
              </to>
            </anchor>
          </controlPr>
        </control>
      </mc:Choice>
      <mc:Fallback>
        <control shapeId="5450" r:id="rId835" name="Control 330"/>
      </mc:Fallback>
    </mc:AlternateContent>
    <mc:AlternateContent xmlns:mc="http://schemas.openxmlformats.org/markup-compatibility/2006">
      <mc:Choice Requires="x14">
        <control shapeId="5451" r:id="rId836" name="Control 331">
          <controlPr defaultSize="0" r:id="rId505">
            <anchor moveWithCells="1">
              <from>
                <xdr:col>0</xdr:col>
                <xdr:colOff>0</xdr:colOff>
                <xdr:row>331</xdr:row>
                <xdr:rowOff>0</xdr:rowOff>
              </from>
              <to>
                <xdr:col>0</xdr:col>
                <xdr:colOff>257175</xdr:colOff>
                <xdr:row>332</xdr:row>
                <xdr:rowOff>0</xdr:rowOff>
              </to>
            </anchor>
          </controlPr>
        </control>
      </mc:Choice>
      <mc:Fallback>
        <control shapeId="5451" r:id="rId836" name="Control 331"/>
      </mc:Fallback>
    </mc:AlternateContent>
    <mc:AlternateContent xmlns:mc="http://schemas.openxmlformats.org/markup-compatibility/2006">
      <mc:Choice Requires="x14">
        <control shapeId="5452" r:id="rId837" name="Control 332">
          <controlPr defaultSize="0" r:id="rId505">
            <anchor moveWithCells="1">
              <from>
                <xdr:col>0</xdr:col>
                <xdr:colOff>0</xdr:colOff>
                <xdr:row>332</xdr:row>
                <xdr:rowOff>0</xdr:rowOff>
              </from>
              <to>
                <xdr:col>0</xdr:col>
                <xdr:colOff>257175</xdr:colOff>
                <xdr:row>333</xdr:row>
                <xdr:rowOff>0</xdr:rowOff>
              </to>
            </anchor>
          </controlPr>
        </control>
      </mc:Choice>
      <mc:Fallback>
        <control shapeId="5452" r:id="rId837" name="Control 332"/>
      </mc:Fallback>
    </mc:AlternateContent>
    <mc:AlternateContent xmlns:mc="http://schemas.openxmlformats.org/markup-compatibility/2006">
      <mc:Choice Requires="x14">
        <control shapeId="5453" r:id="rId838" name="Control 333">
          <controlPr defaultSize="0" r:id="rId505">
            <anchor moveWithCells="1">
              <from>
                <xdr:col>0</xdr:col>
                <xdr:colOff>0</xdr:colOff>
                <xdr:row>333</xdr:row>
                <xdr:rowOff>0</xdr:rowOff>
              </from>
              <to>
                <xdr:col>0</xdr:col>
                <xdr:colOff>257175</xdr:colOff>
                <xdr:row>334</xdr:row>
                <xdr:rowOff>0</xdr:rowOff>
              </to>
            </anchor>
          </controlPr>
        </control>
      </mc:Choice>
      <mc:Fallback>
        <control shapeId="5453" r:id="rId838" name="Control 333"/>
      </mc:Fallback>
    </mc:AlternateContent>
    <mc:AlternateContent xmlns:mc="http://schemas.openxmlformats.org/markup-compatibility/2006">
      <mc:Choice Requires="x14">
        <control shapeId="5454" r:id="rId839" name="Control 334">
          <controlPr defaultSize="0" r:id="rId505">
            <anchor moveWithCells="1">
              <from>
                <xdr:col>0</xdr:col>
                <xdr:colOff>0</xdr:colOff>
                <xdr:row>334</xdr:row>
                <xdr:rowOff>0</xdr:rowOff>
              </from>
              <to>
                <xdr:col>0</xdr:col>
                <xdr:colOff>257175</xdr:colOff>
                <xdr:row>335</xdr:row>
                <xdr:rowOff>0</xdr:rowOff>
              </to>
            </anchor>
          </controlPr>
        </control>
      </mc:Choice>
      <mc:Fallback>
        <control shapeId="5454" r:id="rId839" name="Control 334"/>
      </mc:Fallback>
    </mc:AlternateContent>
    <mc:AlternateContent xmlns:mc="http://schemas.openxmlformats.org/markup-compatibility/2006">
      <mc:Choice Requires="x14">
        <control shapeId="5455" r:id="rId840" name="Control 335">
          <controlPr defaultSize="0" r:id="rId505">
            <anchor moveWithCells="1">
              <from>
                <xdr:col>0</xdr:col>
                <xdr:colOff>0</xdr:colOff>
                <xdr:row>335</xdr:row>
                <xdr:rowOff>0</xdr:rowOff>
              </from>
              <to>
                <xdr:col>0</xdr:col>
                <xdr:colOff>257175</xdr:colOff>
                <xdr:row>336</xdr:row>
                <xdr:rowOff>0</xdr:rowOff>
              </to>
            </anchor>
          </controlPr>
        </control>
      </mc:Choice>
      <mc:Fallback>
        <control shapeId="5455" r:id="rId840" name="Control 335"/>
      </mc:Fallback>
    </mc:AlternateContent>
    <mc:AlternateContent xmlns:mc="http://schemas.openxmlformats.org/markup-compatibility/2006">
      <mc:Choice Requires="x14">
        <control shapeId="5456" r:id="rId841" name="Control 336">
          <controlPr defaultSize="0" r:id="rId505">
            <anchor moveWithCells="1">
              <from>
                <xdr:col>0</xdr:col>
                <xdr:colOff>0</xdr:colOff>
                <xdr:row>336</xdr:row>
                <xdr:rowOff>0</xdr:rowOff>
              </from>
              <to>
                <xdr:col>0</xdr:col>
                <xdr:colOff>257175</xdr:colOff>
                <xdr:row>337</xdr:row>
                <xdr:rowOff>0</xdr:rowOff>
              </to>
            </anchor>
          </controlPr>
        </control>
      </mc:Choice>
      <mc:Fallback>
        <control shapeId="5456" r:id="rId841" name="Control 336"/>
      </mc:Fallback>
    </mc:AlternateContent>
    <mc:AlternateContent xmlns:mc="http://schemas.openxmlformats.org/markup-compatibility/2006">
      <mc:Choice Requires="x14">
        <control shapeId="5457" r:id="rId842" name="Control 337">
          <controlPr defaultSize="0" r:id="rId505">
            <anchor moveWithCells="1">
              <from>
                <xdr:col>0</xdr:col>
                <xdr:colOff>0</xdr:colOff>
                <xdr:row>337</xdr:row>
                <xdr:rowOff>0</xdr:rowOff>
              </from>
              <to>
                <xdr:col>0</xdr:col>
                <xdr:colOff>257175</xdr:colOff>
                <xdr:row>338</xdr:row>
                <xdr:rowOff>0</xdr:rowOff>
              </to>
            </anchor>
          </controlPr>
        </control>
      </mc:Choice>
      <mc:Fallback>
        <control shapeId="5457" r:id="rId842" name="Control 337"/>
      </mc:Fallback>
    </mc:AlternateContent>
    <mc:AlternateContent xmlns:mc="http://schemas.openxmlformats.org/markup-compatibility/2006">
      <mc:Choice Requires="x14">
        <control shapeId="5458" r:id="rId843" name="Control 338">
          <controlPr defaultSize="0" r:id="rId505">
            <anchor moveWithCells="1">
              <from>
                <xdr:col>0</xdr:col>
                <xdr:colOff>0</xdr:colOff>
                <xdr:row>338</xdr:row>
                <xdr:rowOff>0</xdr:rowOff>
              </from>
              <to>
                <xdr:col>0</xdr:col>
                <xdr:colOff>257175</xdr:colOff>
                <xdr:row>339</xdr:row>
                <xdr:rowOff>0</xdr:rowOff>
              </to>
            </anchor>
          </controlPr>
        </control>
      </mc:Choice>
      <mc:Fallback>
        <control shapeId="5458" r:id="rId843" name="Control 338"/>
      </mc:Fallback>
    </mc:AlternateContent>
    <mc:AlternateContent xmlns:mc="http://schemas.openxmlformats.org/markup-compatibility/2006">
      <mc:Choice Requires="x14">
        <control shapeId="5459" r:id="rId844" name="Control 339">
          <controlPr defaultSize="0" r:id="rId505">
            <anchor moveWithCells="1">
              <from>
                <xdr:col>0</xdr:col>
                <xdr:colOff>0</xdr:colOff>
                <xdr:row>339</xdr:row>
                <xdr:rowOff>0</xdr:rowOff>
              </from>
              <to>
                <xdr:col>0</xdr:col>
                <xdr:colOff>257175</xdr:colOff>
                <xdr:row>340</xdr:row>
                <xdr:rowOff>0</xdr:rowOff>
              </to>
            </anchor>
          </controlPr>
        </control>
      </mc:Choice>
      <mc:Fallback>
        <control shapeId="5459" r:id="rId844" name="Control 339"/>
      </mc:Fallback>
    </mc:AlternateContent>
    <mc:AlternateContent xmlns:mc="http://schemas.openxmlformats.org/markup-compatibility/2006">
      <mc:Choice Requires="x14">
        <control shapeId="5460" r:id="rId845" name="Control 340">
          <controlPr defaultSize="0" r:id="rId505">
            <anchor moveWithCells="1">
              <from>
                <xdr:col>0</xdr:col>
                <xdr:colOff>0</xdr:colOff>
                <xdr:row>340</xdr:row>
                <xdr:rowOff>0</xdr:rowOff>
              </from>
              <to>
                <xdr:col>0</xdr:col>
                <xdr:colOff>257175</xdr:colOff>
                <xdr:row>341</xdr:row>
                <xdr:rowOff>0</xdr:rowOff>
              </to>
            </anchor>
          </controlPr>
        </control>
      </mc:Choice>
      <mc:Fallback>
        <control shapeId="5460" r:id="rId845" name="Control 340"/>
      </mc:Fallback>
    </mc:AlternateContent>
    <mc:AlternateContent xmlns:mc="http://schemas.openxmlformats.org/markup-compatibility/2006">
      <mc:Choice Requires="x14">
        <control shapeId="5461" r:id="rId846" name="Control 341">
          <controlPr defaultSize="0" r:id="rId505">
            <anchor moveWithCells="1">
              <from>
                <xdr:col>0</xdr:col>
                <xdr:colOff>0</xdr:colOff>
                <xdr:row>341</xdr:row>
                <xdr:rowOff>0</xdr:rowOff>
              </from>
              <to>
                <xdr:col>0</xdr:col>
                <xdr:colOff>257175</xdr:colOff>
                <xdr:row>342</xdr:row>
                <xdr:rowOff>0</xdr:rowOff>
              </to>
            </anchor>
          </controlPr>
        </control>
      </mc:Choice>
      <mc:Fallback>
        <control shapeId="5461" r:id="rId846" name="Control 341"/>
      </mc:Fallback>
    </mc:AlternateContent>
    <mc:AlternateContent xmlns:mc="http://schemas.openxmlformats.org/markup-compatibility/2006">
      <mc:Choice Requires="x14">
        <control shapeId="5462" r:id="rId847" name="Control 342">
          <controlPr defaultSize="0" r:id="rId505">
            <anchor moveWithCells="1">
              <from>
                <xdr:col>0</xdr:col>
                <xdr:colOff>0</xdr:colOff>
                <xdr:row>342</xdr:row>
                <xdr:rowOff>0</xdr:rowOff>
              </from>
              <to>
                <xdr:col>0</xdr:col>
                <xdr:colOff>257175</xdr:colOff>
                <xdr:row>343</xdr:row>
                <xdr:rowOff>0</xdr:rowOff>
              </to>
            </anchor>
          </controlPr>
        </control>
      </mc:Choice>
      <mc:Fallback>
        <control shapeId="5462" r:id="rId847" name="Control 342"/>
      </mc:Fallback>
    </mc:AlternateContent>
    <mc:AlternateContent xmlns:mc="http://schemas.openxmlformats.org/markup-compatibility/2006">
      <mc:Choice Requires="x14">
        <control shapeId="5463" r:id="rId848" name="Control 343">
          <controlPr defaultSize="0" r:id="rId505">
            <anchor moveWithCells="1">
              <from>
                <xdr:col>0</xdr:col>
                <xdr:colOff>0</xdr:colOff>
                <xdr:row>343</xdr:row>
                <xdr:rowOff>0</xdr:rowOff>
              </from>
              <to>
                <xdr:col>0</xdr:col>
                <xdr:colOff>257175</xdr:colOff>
                <xdr:row>344</xdr:row>
                <xdr:rowOff>0</xdr:rowOff>
              </to>
            </anchor>
          </controlPr>
        </control>
      </mc:Choice>
      <mc:Fallback>
        <control shapeId="5463" r:id="rId848" name="Control 343"/>
      </mc:Fallback>
    </mc:AlternateContent>
    <mc:AlternateContent xmlns:mc="http://schemas.openxmlformats.org/markup-compatibility/2006">
      <mc:Choice Requires="x14">
        <control shapeId="5464" r:id="rId849" name="Control 344">
          <controlPr defaultSize="0" r:id="rId505">
            <anchor moveWithCells="1">
              <from>
                <xdr:col>0</xdr:col>
                <xdr:colOff>0</xdr:colOff>
                <xdr:row>344</xdr:row>
                <xdr:rowOff>0</xdr:rowOff>
              </from>
              <to>
                <xdr:col>0</xdr:col>
                <xdr:colOff>257175</xdr:colOff>
                <xdr:row>345</xdr:row>
                <xdr:rowOff>0</xdr:rowOff>
              </to>
            </anchor>
          </controlPr>
        </control>
      </mc:Choice>
      <mc:Fallback>
        <control shapeId="5464" r:id="rId849" name="Control 344"/>
      </mc:Fallback>
    </mc:AlternateContent>
    <mc:AlternateContent xmlns:mc="http://schemas.openxmlformats.org/markup-compatibility/2006">
      <mc:Choice Requires="x14">
        <control shapeId="5465" r:id="rId850" name="Control 345">
          <controlPr defaultSize="0" r:id="rId505">
            <anchor moveWithCells="1">
              <from>
                <xdr:col>0</xdr:col>
                <xdr:colOff>0</xdr:colOff>
                <xdr:row>345</xdr:row>
                <xdr:rowOff>0</xdr:rowOff>
              </from>
              <to>
                <xdr:col>0</xdr:col>
                <xdr:colOff>257175</xdr:colOff>
                <xdr:row>346</xdr:row>
                <xdr:rowOff>0</xdr:rowOff>
              </to>
            </anchor>
          </controlPr>
        </control>
      </mc:Choice>
      <mc:Fallback>
        <control shapeId="5465" r:id="rId850" name="Control 345"/>
      </mc:Fallback>
    </mc:AlternateContent>
    <mc:AlternateContent xmlns:mc="http://schemas.openxmlformats.org/markup-compatibility/2006">
      <mc:Choice Requires="x14">
        <control shapeId="5466" r:id="rId851" name="Control 346">
          <controlPr defaultSize="0" r:id="rId505">
            <anchor moveWithCells="1">
              <from>
                <xdr:col>0</xdr:col>
                <xdr:colOff>0</xdr:colOff>
                <xdr:row>346</xdr:row>
                <xdr:rowOff>0</xdr:rowOff>
              </from>
              <to>
                <xdr:col>0</xdr:col>
                <xdr:colOff>257175</xdr:colOff>
                <xdr:row>347</xdr:row>
                <xdr:rowOff>0</xdr:rowOff>
              </to>
            </anchor>
          </controlPr>
        </control>
      </mc:Choice>
      <mc:Fallback>
        <control shapeId="5466" r:id="rId851" name="Control 346"/>
      </mc:Fallback>
    </mc:AlternateContent>
    <mc:AlternateContent xmlns:mc="http://schemas.openxmlformats.org/markup-compatibility/2006">
      <mc:Choice Requires="x14">
        <control shapeId="5467" r:id="rId852" name="Control 347">
          <controlPr defaultSize="0" r:id="rId505">
            <anchor moveWithCells="1">
              <from>
                <xdr:col>0</xdr:col>
                <xdr:colOff>0</xdr:colOff>
                <xdr:row>347</xdr:row>
                <xdr:rowOff>0</xdr:rowOff>
              </from>
              <to>
                <xdr:col>0</xdr:col>
                <xdr:colOff>257175</xdr:colOff>
                <xdr:row>348</xdr:row>
                <xdr:rowOff>0</xdr:rowOff>
              </to>
            </anchor>
          </controlPr>
        </control>
      </mc:Choice>
      <mc:Fallback>
        <control shapeId="5467" r:id="rId852" name="Control 347"/>
      </mc:Fallback>
    </mc:AlternateContent>
    <mc:AlternateContent xmlns:mc="http://schemas.openxmlformats.org/markup-compatibility/2006">
      <mc:Choice Requires="x14">
        <control shapeId="5468" r:id="rId853" name="Control 348">
          <controlPr defaultSize="0" r:id="rId505">
            <anchor moveWithCells="1">
              <from>
                <xdr:col>0</xdr:col>
                <xdr:colOff>0</xdr:colOff>
                <xdr:row>348</xdr:row>
                <xdr:rowOff>0</xdr:rowOff>
              </from>
              <to>
                <xdr:col>0</xdr:col>
                <xdr:colOff>257175</xdr:colOff>
                <xdr:row>349</xdr:row>
                <xdr:rowOff>0</xdr:rowOff>
              </to>
            </anchor>
          </controlPr>
        </control>
      </mc:Choice>
      <mc:Fallback>
        <control shapeId="5468" r:id="rId853" name="Control 348"/>
      </mc:Fallback>
    </mc:AlternateContent>
    <mc:AlternateContent xmlns:mc="http://schemas.openxmlformats.org/markup-compatibility/2006">
      <mc:Choice Requires="x14">
        <control shapeId="5469" r:id="rId854" name="Control 349">
          <controlPr defaultSize="0" r:id="rId505">
            <anchor moveWithCells="1">
              <from>
                <xdr:col>0</xdr:col>
                <xdr:colOff>0</xdr:colOff>
                <xdr:row>349</xdr:row>
                <xdr:rowOff>0</xdr:rowOff>
              </from>
              <to>
                <xdr:col>0</xdr:col>
                <xdr:colOff>257175</xdr:colOff>
                <xdr:row>350</xdr:row>
                <xdr:rowOff>0</xdr:rowOff>
              </to>
            </anchor>
          </controlPr>
        </control>
      </mc:Choice>
      <mc:Fallback>
        <control shapeId="5469" r:id="rId854" name="Control 349"/>
      </mc:Fallback>
    </mc:AlternateContent>
    <mc:AlternateContent xmlns:mc="http://schemas.openxmlformats.org/markup-compatibility/2006">
      <mc:Choice Requires="x14">
        <control shapeId="5470" r:id="rId855" name="Control 350">
          <controlPr defaultSize="0" r:id="rId505">
            <anchor moveWithCells="1">
              <from>
                <xdr:col>0</xdr:col>
                <xdr:colOff>0</xdr:colOff>
                <xdr:row>350</xdr:row>
                <xdr:rowOff>0</xdr:rowOff>
              </from>
              <to>
                <xdr:col>0</xdr:col>
                <xdr:colOff>257175</xdr:colOff>
                <xdr:row>351</xdr:row>
                <xdr:rowOff>0</xdr:rowOff>
              </to>
            </anchor>
          </controlPr>
        </control>
      </mc:Choice>
      <mc:Fallback>
        <control shapeId="5470" r:id="rId855" name="Control 350"/>
      </mc:Fallback>
    </mc:AlternateContent>
    <mc:AlternateContent xmlns:mc="http://schemas.openxmlformats.org/markup-compatibility/2006">
      <mc:Choice Requires="x14">
        <control shapeId="5471" r:id="rId856" name="Control 351">
          <controlPr defaultSize="0" r:id="rId505">
            <anchor moveWithCells="1">
              <from>
                <xdr:col>0</xdr:col>
                <xdr:colOff>0</xdr:colOff>
                <xdr:row>351</xdr:row>
                <xdr:rowOff>0</xdr:rowOff>
              </from>
              <to>
                <xdr:col>0</xdr:col>
                <xdr:colOff>257175</xdr:colOff>
                <xdr:row>352</xdr:row>
                <xdr:rowOff>0</xdr:rowOff>
              </to>
            </anchor>
          </controlPr>
        </control>
      </mc:Choice>
      <mc:Fallback>
        <control shapeId="5471" r:id="rId856" name="Control 351"/>
      </mc:Fallback>
    </mc:AlternateContent>
    <mc:AlternateContent xmlns:mc="http://schemas.openxmlformats.org/markup-compatibility/2006">
      <mc:Choice Requires="x14">
        <control shapeId="5472" r:id="rId857" name="Control 352">
          <controlPr defaultSize="0" r:id="rId505">
            <anchor moveWithCells="1">
              <from>
                <xdr:col>0</xdr:col>
                <xdr:colOff>0</xdr:colOff>
                <xdr:row>352</xdr:row>
                <xdr:rowOff>0</xdr:rowOff>
              </from>
              <to>
                <xdr:col>0</xdr:col>
                <xdr:colOff>257175</xdr:colOff>
                <xdr:row>353</xdr:row>
                <xdr:rowOff>0</xdr:rowOff>
              </to>
            </anchor>
          </controlPr>
        </control>
      </mc:Choice>
      <mc:Fallback>
        <control shapeId="5472" r:id="rId857" name="Control 352"/>
      </mc:Fallback>
    </mc:AlternateContent>
    <mc:AlternateContent xmlns:mc="http://schemas.openxmlformats.org/markup-compatibility/2006">
      <mc:Choice Requires="x14">
        <control shapeId="5473" r:id="rId858" name="Control 353">
          <controlPr defaultSize="0" r:id="rId505">
            <anchor moveWithCells="1">
              <from>
                <xdr:col>0</xdr:col>
                <xdr:colOff>0</xdr:colOff>
                <xdr:row>353</xdr:row>
                <xdr:rowOff>0</xdr:rowOff>
              </from>
              <to>
                <xdr:col>0</xdr:col>
                <xdr:colOff>257175</xdr:colOff>
                <xdr:row>354</xdr:row>
                <xdr:rowOff>0</xdr:rowOff>
              </to>
            </anchor>
          </controlPr>
        </control>
      </mc:Choice>
      <mc:Fallback>
        <control shapeId="5473" r:id="rId858" name="Control 353"/>
      </mc:Fallback>
    </mc:AlternateContent>
    <mc:AlternateContent xmlns:mc="http://schemas.openxmlformats.org/markup-compatibility/2006">
      <mc:Choice Requires="x14">
        <control shapeId="5474" r:id="rId859" name="Control 354">
          <controlPr defaultSize="0" r:id="rId505">
            <anchor moveWithCells="1">
              <from>
                <xdr:col>0</xdr:col>
                <xdr:colOff>0</xdr:colOff>
                <xdr:row>354</xdr:row>
                <xdr:rowOff>0</xdr:rowOff>
              </from>
              <to>
                <xdr:col>0</xdr:col>
                <xdr:colOff>257175</xdr:colOff>
                <xdr:row>355</xdr:row>
                <xdr:rowOff>0</xdr:rowOff>
              </to>
            </anchor>
          </controlPr>
        </control>
      </mc:Choice>
      <mc:Fallback>
        <control shapeId="5474" r:id="rId859" name="Control 354"/>
      </mc:Fallback>
    </mc:AlternateContent>
    <mc:AlternateContent xmlns:mc="http://schemas.openxmlformats.org/markup-compatibility/2006">
      <mc:Choice Requires="x14">
        <control shapeId="5475" r:id="rId860" name="Control 355">
          <controlPr defaultSize="0" r:id="rId505">
            <anchor moveWithCells="1">
              <from>
                <xdr:col>0</xdr:col>
                <xdr:colOff>0</xdr:colOff>
                <xdr:row>355</xdr:row>
                <xdr:rowOff>0</xdr:rowOff>
              </from>
              <to>
                <xdr:col>0</xdr:col>
                <xdr:colOff>257175</xdr:colOff>
                <xdr:row>356</xdr:row>
                <xdr:rowOff>0</xdr:rowOff>
              </to>
            </anchor>
          </controlPr>
        </control>
      </mc:Choice>
      <mc:Fallback>
        <control shapeId="5475" r:id="rId860" name="Control 355"/>
      </mc:Fallback>
    </mc:AlternateContent>
    <mc:AlternateContent xmlns:mc="http://schemas.openxmlformats.org/markup-compatibility/2006">
      <mc:Choice Requires="x14">
        <control shapeId="5476" r:id="rId861" name="Control 356">
          <controlPr defaultSize="0" r:id="rId505">
            <anchor moveWithCells="1">
              <from>
                <xdr:col>0</xdr:col>
                <xdr:colOff>0</xdr:colOff>
                <xdr:row>356</xdr:row>
                <xdr:rowOff>0</xdr:rowOff>
              </from>
              <to>
                <xdr:col>0</xdr:col>
                <xdr:colOff>257175</xdr:colOff>
                <xdr:row>357</xdr:row>
                <xdr:rowOff>0</xdr:rowOff>
              </to>
            </anchor>
          </controlPr>
        </control>
      </mc:Choice>
      <mc:Fallback>
        <control shapeId="5476" r:id="rId861" name="Control 356"/>
      </mc:Fallback>
    </mc:AlternateContent>
    <mc:AlternateContent xmlns:mc="http://schemas.openxmlformats.org/markup-compatibility/2006">
      <mc:Choice Requires="x14">
        <control shapeId="5477" r:id="rId862" name="Control 357">
          <controlPr defaultSize="0" r:id="rId505">
            <anchor moveWithCells="1">
              <from>
                <xdr:col>0</xdr:col>
                <xdr:colOff>0</xdr:colOff>
                <xdr:row>357</xdr:row>
                <xdr:rowOff>0</xdr:rowOff>
              </from>
              <to>
                <xdr:col>0</xdr:col>
                <xdr:colOff>257175</xdr:colOff>
                <xdr:row>358</xdr:row>
                <xdr:rowOff>0</xdr:rowOff>
              </to>
            </anchor>
          </controlPr>
        </control>
      </mc:Choice>
      <mc:Fallback>
        <control shapeId="5477" r:id="rId862" name="Control 357"/>
      </mc:Fallback>
    </mc:AlternateContent>
    <mc:AlternateContent xmlns:mc="http://schemas.openxmlformats.org/markup-compatibility/2006">
      <mc:Choice Requires="x14">
        <control shapeId="5478" r:id="rId863" name="Control 358">
          <controlPr defaultSize="0" r:id="rId505">
            <anchor moveWithCells="1">
              <from>
                <xdr:col>0</xdr:col>
                <xdr:colOff>0</xdr:colOff>
                <xdr:row>358</xdr:row>
                <xdr:rowOff>0</xdr:rowOff>
              </from>
              <to>
                <xdr:col>0</xdr:col>
                <xdr:colOff>257175</xdr:colOff>
                <xdr:row>359</xdr:row>
                <xdr:rowOff>0</xdr:rowOff>
              </to>
            </anchor>
          </controlPr>
        </control>
      </mc:Choice>
      <mc:Fallback>
        <control shapeId="5478" r:id="rId863" name="Control 358"/>
      </mc:Fallback>
    </mc:AlternateContent>
    <mc:AlternateContent xmlns:mc="http://schemas.openxmlformats.org/markup-compatibility/2006">
      <mc:Choice Requires="x14">
        <control shapeId="5479" r:id="rId864" name="Control 359">
          <controlPr defaultSize="0" r:id="rId505">
            <anchor moveWithCells="1">
              <from>
                <xdr:col>0</xdr:col>
                <xdr:colOff>0</xdr:colOff>
                <xdr:row>359</xdr:row>
                <xdr:rowOff>0</xdr:rowOff>
              </from>
              <to>
                <xdr:col>0</xdr:col>
                <xdr:colOff>257175</xdr:colOff>
                <xdr:row>360</xdr:row>
                <xdr:rowOff>0</xdr:rowOff>
              </to>
            </anchor>
          </controlPr>
        </control>
      </mc:Choice>
      <mc:Fallback>
        <control shapeId="5479" r:id="rId864" name="Control 359"/>
      </mc:Fallback>
    </mc:AlternateContent>
    <mc:AlternateContent xmlns:mc="http://schemas.openxmlformats.org/markup-compatibility/2006">
      <mc:Choice Requires="x14">
        <control shapeId="5480" r:id="rId865" name="Control 360">
          <controlPr defaultSize="0" r:id="rId505">
            <anchor moveWithCells="1">
              <from>
                <xdr:col>0</xdr:col>
                <xdr:colOff>0</xdr:colOff>
                <xdr:row>360</xdr:row>
                <xdr:rowOff>0</xdr:rowOff>
              </from>
              <to>
                <xdr:col>0</xdr:col>
                <xdr:colOff>257175</xdr:colOff>
                <xdr:row>361</xdr:row>
                <xdr:rowOff>0</xdr:rowOff>
              </to>
            </anchor>
          </controlPr>
        </control>
      </mc:Choice>
      <mc:Fallback>
        <control shapeId="5480" r:id="rId865" name="Control 360"/>
      </mc:Fallback>
    </mc:AlternateContent>
    <mc:AlternateContent xmlns:mc="http://schemas.openxmlformats.org/markup-compatibility/2006">
      <mc:Choice Requires="x14">
        <control shapeId="5481" r:id="rId866" name="Control 361">
          <controlPr defaultSize="0" r:id="rId505">
            <anchor moveWithCells="1">
              <from>
                <xdr:col>0</xdr:col>
                <xdr:colOff>0</xdr:colOff>
                <xdr:row>361</xdr:row>
                <xdr:rowOff>0</xdr:rowOff>
              </from>
              <to>
                <xdr:col>0</xdr:col>
                <xdr:colOff>257175</xdr:colOff>
                <xdr:row>362</xdr:row>
                <xdr:rowOff>0</xdr:rowOff>
              </to>
            </anchor>
          </controlPr>
        </control>
      </mc:Choice>
      <mc:Fallback>
        <control shapeId="5481" r:id="rId866" name="Control 361"/>
      </mc:Fallback>
    </mc:AlternateContent>
    <mc:AlternateContent xmlns:mc="http://schemas.openxmlformats.org/markup-compatibility/2006">
      <mc:Choice Requires="x14">
        <control shapeId="5482" r:id="rId867" name="Control 362">
          <controlPr defaultSize="0" r:id="rId505">
            <anchor moveWithCells="1">
              <from>
                <xdr:col>0</xdr:col>
                <xdr:colOff>0</xdr:colOff>
                <xdr:row>362</xdr:row>
                <xdr:rowOff>0</xdr:rowOff>
              </from>
              <to>
                <xdr:col>0</xdr:col>
                <xdr:colOff>257175</xdr:colOff>
                <xdr:row>363</xdr:row>
                <xdr:rowOff>0</xdr:rowOff>
              </to>
            </anchor>
          </controlPr>
        </control>
      </mc:Choice>
      <mc:Fallback>
        <control shapeId="5482" r:id="rId867" name="Control 362"/>
      </mc:Fallback>
    </mc:AlternateContent>
    <mc:AlternateContent xmlns:mc="http://schemas.openxmlformats.org/markup-compatibility/2006">
      <mc:Choice Requires="x14">
        <control shapeId="5483" r:id="rId868" name="Control 363">
          <controlPr defaultSize="0" r:id="rId505">
            <anchor moveWithCells="1">
              <from>
                <xdr:col>0</xdr:col>
                <xdr:colOff>0</xdr:colOff>
                <xdr:row>363</xdr:row>
                <xdr:rowOff>0</xdr:rowOff>
              </from>
              <to>
                <xdr:col>0</xdr:col>
                <xdr:colOff>257175</xdr:colOff>
                <xdr:row>364</xdr:row>
                <xdr:rowOff>0</xdr:rowOff>
              </to>
            </anchor>
          </controlPr>
        </control>
      </mc:Choice>
      <mc:Fallback>
        <control shapeId="5483" r:id="rId868" name="Control 363"/>
      </mc:Fallback>
    </mc:AlternateContent>
    <mc:AlternateContent xmlns:mc="http://schemas.openxmlformats.org/markup-compatibility/2006">
      <mc:Choice Requires="x14">
        <control shapeId="5484" r:id="rId869" name="Control 364">
          <controlPr defaultSize="0" r:id="rId505">
            <anchor moveWithCells="1">
              <from>
                <xdr:col>0</xdr:col>
                <xdr:colOff>0</xdr:colOff>
                <xdr:row>364</xdr:row>
                <xdr:rowOff>0</xdr:rowOff>
              </from>
              <to>
                <xdr:col>0</xdr:col>
                <xdr:colOff>257175</xdr:colOff>
                <xdr:row>365</xdr:row>
                <xdr:rowOff>0</xdr:rowOff>
              </to>
            </anchor>
          </controlPr>
        </control>
      </mc:Choice>
      <mc:Fallback>
        <control shapeId="5484" r:id="rId869" name="Control 364"/>
      </mc:Fallback>
    </mc:AlternateContent>
    <mc:AlternateContent xmlns:mc="http://schemas.openxmlformats.org/markup-compatibility/2006">
      <mc:Choice Requires="x14">
        <control shapeId="5485" r:id="rId870" name="Control 365">
          <controlPr defaultSize="0" r:id="rId505">
            <anchor moveWithCells="1">
              <from>
                <xdr:col>0</xdr:col>
                <xdr:colOff>0</xdr:colOff>
                <xdr:row>365</xdr:row>
                <xdr:rowOff>0</xdr:rowOff>
              </from>
              <to>
                <xdr:col>0</xdr:col>
                <xdr:colOff>257175</xdr:colOff>
                <xdr:row>366</xdr:row>
                <xdr:rowOff>0</xdr:rowOff>
              </to>
            </anchor>
          </controlPr>
        </control>
      </mc:Choice>
      <mc:Fallback>
        <control shapeId="5485" r:id="rId870" name="Control 365"/>
      </mc:Fallback>
    </mc:AlternateContent>
    <mc:AlternateContent xmlns:mc="http://schemas.openxmlformats.org/markup-compatibility/2006">
      <mc:Choice Requires="x14">
        <control shapeId="5486" r:id="rId871" name="Control 366">
          <controlPr defaultSize="0" r:id="rId505">
            <anchor moveWithCells="1">
              <from>
                <xdr:col>0</xdr:col>
                <xdr:colOff>0</xdr:colOff>
                <xdr:row>366</xdr:row>
                <xdr:rowOff>0</xdr:rowOff>
              </from>
              <to>
                <xdr:col>0</xdr:col>
                <xdr:colOff>257175</xdr:colOff>
                <xdr:row>367</xdr:row>
                <xdr:rowOff>0</xdr:rowOff>
              </to>
            </anchor>
          </controlPr>
        </control>
      </mc:Choice>
      <mc:Fallback>
        <control shapeId="5486" r:id="rId871" name="Control 366"/>
      </mc:Fallback>
    </mc:AlternateContent>
    <mc:AlternateContent xmlns:mc="http://schemas.openxmlformats.org/markup-compatibility/2006">
      <mc:Choice Requires="x14">
        <control shapeId="5487" r:id="rId872" name="Control 367">
          <controlPr defaultSize="0" r:id="rId505">
            <anchor moveWithCells="1">
              <from>
                <xdr:col>0</xdr:col>
                <xdr:colOff>0</xdr:colOff>
                <xdr:row>367</xdr:row>
                <xdr:rowOff>0</xdr:rowOff>
              </from>
              <to>
                <xdr:col>0</xdr:col>
                <xdr:colOff>257175</xdr:colOff>
                <xdr:row>368</xdr:row>
                <xdr:rowOff>0</xdr:rowOff>
              </to>
            </anchor>
          </controlPr>
        </control>
      </mc:Choice>
      <mc:Fallback>
        <control shapeId="5487" r:id="rId872" name="Control 367"/>
      </mc:Fallback>
    </mc:AlternateContent>
    <mc:AlternateContent xmlns:mc="http://schemas.openxmlformats.org/markup-compatibility/2006">
      <mc:Choice Requires="x14">
        <control shapeId="5488" r:id="rId873" name="Control 368">
          <controlPr defaultSize="0" r:id="rId505">
            <anchor moveWithCells="1">
              <from>
                <xdr:col>0</xdr:col>
                <xdr:colOff>0</xdr:colOff>
                <xdr:row>368</xdr:row>
                <xdr:rowOff>0</xdr:rowOff>
              </from>
              <to>
                <xdr:col>0</xdr:col>
                <xdr:colOff>257175</xdr:colOff>
                <xdr:row>369</xdr:row>
                <xdr:rowOff>0</xdr:rowOff>
              </to>
            </anchor>
          </controlPr>
        </control>
      </mc:Choice>
      <mc:Fallback>
        <control shapeId="5488" r:id="rId873" name="Control 368"/>
      </mc:Fallback>
    </mc:AlternateContent>
    <mc:AlternateContent xmlns:mc="http://schemas.openxmlformats.org/markup-compatibility/2006">
      <mc:Choice Requires="x14">
        <control shapeId="5489" r:id="rId874" name="Control 369">
          <controlPr defaultSize="0" r:id="rId505">
            <anchor moveWithCells="1">
              <from>
                <xdr:col>0</xdr:col>
                <xdr:colOff>0</xdr:colOff>
                <xdr:row>369</xdr:row>
                <xdr:rowOff>0</xdr:rowOff>
              </from>
              <to>
                <xdr:col>0</xdr:col>
                <xdr:colOff>257175</xdr:colOff>
                <xdr:row>370</xdr:row>
                <xdr:rowOff>0</xdr:rowOff>
              </to>
            </anchor>
          </controlPr>
        </control>
      </mc:Choice>
      <mc:Fallback>
        <control shapeId="5489" r:id="rId874" name="Control 369"/>
      </mc:Fallback>
    </mc:AlternateContent>
    <mc:AlternateContent xmlns:mc="http://schemas.openxmlformats.org/markup-compatibility/2006">
      <mc:Choice Requires="x14">
        <control shapeId="5490" r:id="rId875" name="Control 370">
          <controlPr defaultSize="0" r:id="rId505">
            <anchor moveWithCells="1">
              <from>
                <xdr:col>0</xdr:col>
                <xdr:colOff>0</xdr:colOff>
                <xdr:row>370</xdr:row>
                <xdr:rowOff>0</xdr:rowOff>
              </from>
              <to>
                <xdr:col>0</xdr:col>
                <xdr:colOff>257175</xdr:colOff>
                <xdr:row>371</xdr:row>
                <xdr:rowOff>0</xdr:rowOff>
              </to>
            </anchor>
          </controlPr>
        </control>
      </mc:Choice>
      <mc:Fallback>
        <control shapeId="5490" r:id="rId875" name="Control 370"/>
      </mc:Fallback>
    </mc:AlternateContent>
    <mc:AlternateContent xmlns:mc="http://schemas.openxmlformats.org/markup-compatibility/2006">
      <mc:Choice Requires="x14">
        <control shapeId="5491" r:id="rId876" name="Control 371">
          <controlPr defaultSize="0" r:id="rId505">
            <anchor moveWithCells="1">
              <from>
                <xdr:col>0</xdr:col>
                <xdr:colOff>0</xdr:colOff>
                <xdr:row>371</xdr:row>
                <xdr:rowOff>0</xdr:rowOff>
              </from>
              <to>
                <xdr:col>0</xdr:col>
                <xdr:colOff>257175</xdr:colOff>
                <xdr:row>372</xdr:row>
                <xdr:rowOff>0</xdr:rowOff>
              </to>
            </anchor>
          </controlPr>
        </control>
      </mc:Choice>
      <mc:Fallback>
        <control shapeId="5491" r:id="rId876" name="Control 371"/>
      </mc:Fallback>
    </mc:AlternateContent>
    <mc:AlternateContent xmlns:mc="http://schemas.openxmlformats.org/markup-compatibility/2006">
      <mc:Choice Requires="x14">
        <control shapeId="5492" r:id="rId877" name="Control 372">
          <controlPr defaultSize="0" r:id="rId505">
            <anchor moveWithCells="1">
              <from>
                <xdr:col>0</xdr:col>
                <xdr:colOff>0</xdr:colOff>
                <xdr:row>372</xdr:row>
                <xdr:rowOff>0</xdr:rowOff>
              </from>
              <to>
                <xdr:col>0</xdr:col>
                <xdr:colOff>257175</xdr:colOff>
                <xdr:row>373</xdr:row>
                <xdr:rowOff>0</xdr:rowOff>
              </to>
            </anchor>
          </controlPr>
        </control>
      </mc:Choice>
      <mc:Fallback>
        <control shapeId="5492" r:id="rId877" name="Control 372"/>
      </mc:Fallback>
    </mc:AlternateContent>
    <mc:AlternateContent xmlns:mc="http://schemas.openxmlformats.org/markup-compatibility/2006">
      <mc:Choice Requires="x14">
        <control shapeId="5493" r:id="rId878" name="Control 373">
          <controlPr defaultSize="0" r:id="rId505">
            <anchor moveWithCells="1">
              <from>
                <xdr:col>0</xdr:col>
                <xdr:colOff>0</xdr:colOff>
                <xdr:row>373</xdr:row>
                <xdr:rowOff>0</xdr:rowOff>
              </from>
              <to>
                <xdr:col>0</xdr:col>
                <xdr:colOff>257175</xdr:colOff>
                <xdr:row>374</xdr:row>
                <xdr:rowOff>0</xdr:rowOff>
              </to>
            </anchor>
          </controlPr>
        </control>
      </mc:Choice>
      <mc:Fallback>
        <control shapeId="5493" r:id="rId878" name="Control 373"/>
      </mc:Fallback>
    </mc:AlternateContent>
    <mc:AlternateContent xmlns:mc="http://schemas.openxmlformats.org/markup-compatibility/2006">
      <mc:Choice Requires="x14">
        <control shapeId="5494" r:id="rId879" name="Control 374">
          <controlPr defaultSize="0" r:id="rId505">
            <anchor moveWithCells="1">
              <from>
                <xdr:col>0</xdr:col>
                <xdr:colOff>0</xdr:colOff>
                <xdr:row>374</xdr:row>
                <xdr:rowOff>0</xdr:rowOff>
              </from>
              <to>
                <xdr:col>0</xdr:col>
                <xdr:colOff>257175</xdr:colOff>
                <xdr:row>375</xdr:row>
                <xdr:rowOff>0</xdr:rowOff>
              </to>
            </anchor>
          </controlPr>
        </control>
      </mc:Choice>
      <mc:Fallback>
        <control shapeId="5494" r:id="rId879" name="Control 374"/>
      </mc:Fallback>
    </mc:AlternateContent>
    <mc:AlternateContent xmlns:mc="http://schemas.openxmlformats.org/markup-compatibility/2006">
      <mc:Choice Requires="x14">
        <control shapeId="5495" r:id="rId880" name="Control 375">
          <controlPr defaultSize="0" r:id="rId505">
            <anchor moveWithCells="1">
              <from>
                <xdr:col>0</xdr:col>
                <xdr:colOff>0</xdr:colOff>
                <xdr:row>375</xdr:row>
                <xdr:rowOff>0</xdr:rowOff>
              </from>
              <to>
                <xdr:col>0</xdr:col>
                <xdr:colOff>257175</xdr:colOff>
                <xdr:row>376</xdr:row>
                <xdr:rowOff>0</xdr:rowOff>
              </to>
            </anchor>
          </controlPr>
        </control>
      </mc:Choice>
      <mc:Fallback>
        <control shapeId="5495" r:id="rId880" name="Control 375"/>
      </mc:Fallback>
    </mc:AlternateContent>
    <mc:AlternateContent xmlns:mc="http://schemas.openxmlformats.org/markup-compatibility/2006">
      <mc:Choice Requires="x14">
        <control shapeId="5496" r:id="rId881" name="Control 376">
          <controlPr defaultSize="0" r:id="rId505">
            <anchor moveWithCells="1">
              <from>
                <xdr:col>0</xdr:col>
                <xdr:colOff>0</xdr:colOff>
                <xdr:row>376</xdr:row>
                <xdr:rowOff>0</xdr:rowOff>
              </from>
              <to>
                <xdr:col>0</xdr:col>
                <xdr:colOff>257175</xdr:colOff>
                <xdr:row>377</xdr:row>
                <xdr:rowOff>0</xdr:rowOff>
              </to>
            </anchor>
          </controlPr>
        </control>
      </mc:Choice>
      <mc:Fallback>
        <control shapeId="5496" r:id="rId881" name="Control 376"/>
      </mc:Fallback>
    </mc:AlternateContent>
    <mc:AlternateContent xmlns:mc="http://schemas.openxmlformats.org/markup-compatibility/2006">
      <mc:Choice Requires="x14">
        <control shapeId="5497" r:id="rId882" name="Control 377">
          <controlPr defaultSize="0" r:id="rId505">
            <anchor moveWithCells="1">
              <from>
                <xdr:col>0</xdr:col>
                <xdr:colOff>0</xdr:colOff>
                <xdr:row>377</xdr:row>
                <xdr:rowOff>0</xdr:rowOff>
              </from>
              <to>
                <xdr:col>0</xdr:col>
                <xdr:colOff>257175</xdr:colOff>
                <xdr:row>378</xdr:row>
                <xdr:rowOff>0</xdr:rowOff>
              </to>
            </anchor>
          </controlPr>
        </control>
      </mc:Choice>
      <mc:Fallback>
        <control shapeId="5497" r:id="rId882" name="Control 377"/>
      </mc:Fallback>
    </mc:AlternateContent>
    <mc:AlternateContent xmlns:mc="http://schemas.openxmlformats.org/markup-compatibility/2006">
      <mc:Choice Requires="x14">
        <control shapeId="5498" r:id="rId883" name="Control 378">
          <controlPr defaultSize="0" r:id="rId505">
            <anchor moveWithCells="1">
              <from>
                <xdr:col>0</xdr:col>
                <xdr:colOff>0</xdr:colOff>
                <xdr:row>378</xdr:row>
                <xdr:rowOff>0</xdr:rowOff>
              </from>
              <to>
                <xdr:col>0</xdr:col>
                <xdr:colOff>257175</xdr:colOff>
                <xdr:row>379</xdr:row>
                <xdr:rowOff>0</xdr:rowOff>
              </to>
            </anchor>
          </controlPr>
        </control>
      </mc:Choice>
      <mc:Fallback>
        <control shapeId="5498" r:id="rId883" name="Control 378"/>
      </mc:Fallback>
    </mc:AlternateContent>
    <mc:AlternateContent xmlns:mc="http://schemas.openxmlformats.org/markup-compatibility/2006">
      <mc:Choice Requires="x14">
        <control shapeId="5499" r:id="rId884" name="Control 379">
          <controlPr defaultSize="0" r:id="rId505">
            <anchor moveWithCells="1">
              <from>
                <xdr:col>0</xdr:col>
                <xdr:colOff>0</xdr:colOff>
                <xdr:row>379</xdr:row>
                <xdr:rowOff>0</xdr:rowOff>
              </from>
              <to>
                <xdr:col>0</xdr:col>
                <xdr:colOff>257175</xdr:colOff>
                <xdr:row>380</xdr:row>
                <xdr:rowOff>0</xdr:rowOff>
              </to>
            </anchor>
          </controlPr>
        </control>
      </mc:Choice>
      <mc:Fallback>
        <control shapeId="5499" r:id="rId884" name="Control 379"/>
      </mc:Fallback>
    </mc:AlternateContent>
    <mc:AlternateContent xmlns:mc="http://schemas.openxmlformats.org/markup-compatibility/2006">
      <mc:Choice Requires="x14">
        <control shapeId="5500" r:id="rId885" name="Control 380">
          <controlPr defaultSize="0" r:id="rId505">
            <anchor moveWithCells="1">
              <from>
                <xdr:col>0</xdr:col>
                <xdr:colOff>0</xdr:colOff>
                <xdr:row>380</xdr:row>
                <xdr:rowOff>0</xdr:rowOff>
              </from>
              <to>
                <xdr:col>0</xdr:col>
                <xdr:colOff>257175</xdr:colOff>
                <xdr:row>381</xdr:row>
                <xdr:rowOff>0</xdr:rowOff>
              </to>
            </anchor>
          </controlPr>
        </control>
      </mc:Choice>
      <mc:Fallback>
        <control shapeId="5500" r:id="rId885" name="Control 380"/>
      </mc:Fallback>
    </mc:AlternateContent>
    <mc:AlternateContent xmlns:mc="http://schemas.openxmlformats.org/markup-compatibility/2006">
      <mc:Choice Requires="x14">
        <control shapeId="5501" r:id="rId886" name="Control 381">
          <controlPr defaultSize="0" r:id="rId505">
            <anchor moveWithCells="1">
              <from>
                <xdr:col>0</xdr:col>
                <xdr:colOff>0</xdr:colOff>
                <xdr:row>381</xdr:row>
                <xdr:rowOff>0</xdr:rowOff>
              </from>
              <to>
                <xdr:col>0</xdr:col>
                <xdr:colOff>257175</xdr:colOff>
                <xdr:row>382</xdr:row>
                <xdr:rowOff>0</xdr:rowOff>
              </to>
            </anchor>
          </controlPr>
        </control>
      </mc:Choice>
      <mc:Fallback>
        <control shapeId="5501" r:id="rId886" name="Control 381"/>
      </mc:Fallback>
    </mc:AlternateContent>
    <mc:AlternateContent xmlns:mc="http://schemas.openxmlformats.org/markup-compatibility/2006">
      <mc:Choice Requires="x14">
        <control shapeId="5502" r:id="rId887" name="Control 382">
          <controlPr defaultSize="0" r:id="rId505">
            <anchor moveWithCells="1">
              <from>
                <xdr:col>0</xdr:col>
                <xdr:colOff>0</xdr:colOff>
                <xdr:row>382</xdr:row>
                <xdr:rowOff>0</xdr:rowOff>
              </from>
              <to>
                <xdr:col>0</xdr:col>
                <xdr:colOff>257175</xdr:colOff>
                <xdr:row>383</xdr:row>
                <xdr:rowOff>0</xdr:rowOff>
              </to>
            </anchor>
          </controlPr>
        </control>
      </mc:Choice>
      <mc:Fallback>
        <control shapeId="5502" r:id="rId887" name="Control 382"/>
      </mc:Fallback>
    </mc:AlternateContent>
    <mc:AlternateContent xmlns:mc="http://schemas.openxmlformats.org/markup-compatibility/2006">
      <mc:Choice Requires="x14">
        <control shapeId="5503" r:id="rId888" name="Control 383">
          <controlPr defaultSize="0" r:id="rId505">
            <anchor moveWithCells="1">
              <from>
                <xdr:col>0</xdr:col>
                <xdr:colOff>0</xdr:colOff>
                <xdr:row>383</xdr:row>
                <xdr:rowOff>0</xdr:rowOff>
              </from>
              <to>
                <xdr:col>0</xdr:col>
                <xdr:colOff>257175</xdr:colOff>
                <xdr:row>384</xdr:row>
                <xdr:rowOff>0</xdr:rowOff>
              </to>
            </anchor>
          </controlPr>
        </control>
      </mc:Choice>
      <mc:Fallback>
        <control shapeId="5503" r:id="rId888" name="Control 383"/>
      </mc:Fallback>
    </mc:AlternateContent>
    <mc:AlternateContent xmlns:mc="http://schemas.openxmlformats.org/markup-compatibility/2006">
      <mc:Choice Requires="x14">
        <control shapeId="5504" r:id="rId889" name="Control 384">
          <controlPr defaultSize="0" r:id="rId505">
            <anchor moveWithCells="1">
              <from>
                <xdr:col>0</xdr:col>
                <xdr:colOff>0</xdr:colOff>
                <xdr:row>384</xdr:row>
                <xdr:rowOff>0</xdr:rowOff>
              </from>
              <to>
                <xdr:col>0</xdr:col>
                <xdr:colOff>257175</xdr:colOff>
                <xdr:row>385</xdr:row>
                <xdr:rowOff>0</xdr:rowOff>
              </to>
            </anchor>
          </controlPr>
        </control>
      </mc:Choice>
      <mc:Fallback>
        <control shapeId="5504" r:id="rId889" name="Control 384"/>
      </mc:Fallback>
    </mc:AlternateContent>
    <mc:AlternateContent xmlns:mc="http://schemas.openxmlformats.org/markup-compatibility/2006">
      <mc:Choice Requires="x14">
        <control shapeId="5505" r:id="rId890" name="Control 385">
          <controlPr defaultSize="0" r:id="rId505">
            <anchor moveWithCells="1">
              <from>
                <xdr:col>0</xdr:col>
                <xdr:colOff>0</xdr:colOff>
                <xdr:row>385</xdr:row>
                <xdr:rowOff>0</xdr:rowOff>
              </from>
              <to>
                <xdr:col>0</xdr:col>
                <xdr:colOff>257175</xdr:colOff>
                <xdr:row>386</xdr:row>
                <xdr:rowOff>0</xdr:rowOff>
              </to>
            </anchor>
          </controlPr>
        </control>
      </mc:Choice>
      <mc:Fallback>
        <control shapeId="5505" r:id="rId890" name="Control 385"/>
      </mc:Fallback>
    </mc:AlternateContent>
    <mc:AlternateContent xmlns:mc="http://schemas.openxmlformats.org/markup-compatibility/2006">
      <mc:Choice Requires="x14">
        <control shapeId="5506" r:id="rId891" name="Control 386">
          <controlPr defaultSize="0" r:id="rId505">
            <anchor moveWithCells="1">
              <from>
                <xdr:col>0</xdr:col>
                <xdr:colOff>0</xdr:colOff>
                <xdr:row>386</xdr:row>
                <xdr:rowOff>0</xdr:rowOff>
              </from>
              <to>
                <xdr:col>0</xdr:col>
                <xdr:colOff>257175</xdr:colOff>
                <xdr:row>387</xdr:row>
                <xdr:rowOff>0</xdr:rowOff>
              </to>
            </anchor>
          </controlPr>
        </control>
      </mc:Choice>
      <mc:Fallback>
        <control shapeId="5506" r:id="rId891" name="Control 386"/>
      </mc:Fallback>
    </mc:AlternateContent>
    <mc:AlternateContent xmlns:mc="http://schemas.openxmlformats.org/markup-compatibility/2006">
      <mc:Choice Requires="x14">
        <control shapeId="5507" r:id="rId892" name="Control 387">
          <controlPr defaultSize="0" r:id="rId505">
            <anchor moveWithCells="1">
              <from>
                <xdr:col>0</xdr:col>
                <xdr:colOff>0</xdr:colOff>
                <xdr:row>387</xdr:row>
                <xdr:rowOff>0</xdr:rowOff>
              </from>
              <to>
                <xdr:col>0</xdr:col>
                <xdr:colOff>257175</xdr:colOff>
                <xdr:row>388</xdr:row>
                <xdr:rowOff>0</xdr:rowOff>
              </to>
            </anchor>
          </controlPr>
        </control>
      </mc:Choice>
      <mc:Fallback>
        <control shapeId="5507" r:id="rId892" name="Control 387"/>
      </mc:Fallback>
    </mc:AlternateContent>
    <mc:AlternateContent xmlns:mc="http://schemas.openxmlformats.org/markup-compatibility/2006">
      <mc:Choice Requires="x14">
        <control shapeId="5508" r:id="rId893" name="Control 388">
          <controlPr defaultSize="0" r:id="rId505">
            <anchor moveWithCells="1">
              <from>
                <xdr:col>0</xdr:col>
                <xdr:colOff>0</xdr:colOff>
                <xdr:row>388</xdr:row>
                <xdr:rowOff>0</xdr:rowOff>
              </from>
              <to>
                <xdr:col>0</xdr:col>
                <xdr:colOff>257175</xdr:colOff>
                <xdr:row>389</xdr:row>
                <xdr:rowOff>0</xdr:rowOff>
              </to>
            </anchor>
          </controlPr>
        </control>
      </mc:Choice>
      <mc:Fallback>
        <control shapeId="5508" r:id="rId893" name="Control 388"/>
      </mc:Fallback>
    </mc:AlternateContent>
    <mc:AlternateContent xmlns:mc="http://schemas.openxmlformats.org/markup-compatibility/2006">
      <mc:Choice Requires="x14">
        <control shapeId="5509" r:id="rId894" name="Control 389">
          <controlPr defaultSize="0" r:id="rId505">
            <anchor moveWithCells="1">
              <from>
                <xdr:col>0</xdr:col>
                <xdr:colOff>0</xdr:colOff>
                <xdr:row>389</xdr:row>
                <xdr:rowOff>0</xdr:rowOff>
              </from>
              <to>
                <xdr:col>0</xdr:col>
                <xdr:colOff>257175</xdr:colOff>
                <xdr:row>390</xdr:row>
                <xdr:rowOff>0</xdr:rowOff>
              </to>
            </anchor>
          </controlPr>
        </control>
      </mc:Choice>
      <mc:Fallback>
        <control shapeId="5509" r:id="rId894" name="Control 389"/>
      </mc:Fallback>
    </mc:AlternateContent>
    <mc:AlternateContent xmlns:mc="http://schemas.openxmlformats.org/markup-compatibility/2006">
      <mc:Choice Requires="x14">
        <control shapeId="5510" r:id="rId895" name="Control 390">
          <controlPr defaultSize="0" r:id="rId505">
            <anchor moveWithCells="1">
              <from>
                <xdr:col>0</xdr:col>
                <xdr:colOff>0</xdr:colOff>
                <xdr:row>390</xdr:row>
                <xdr:rowOff>0</xdr:rowOff>
              </from>
              <to>
                <xdr:col>0</xdr:col>
                <xdr:colOff>257175</xdr:colOff>
                <xdr:row>391</xdr:row>
                <xdr:rowOff>0</xdr:rowOff>
              </to>
            </anchor>
          </controlPr>
        </control>
      </mc:Choice>
      <mc:Fallback>
        <control shapeId="5510" r:id="rId895" name="Control 390"/>
      </mc:Fallback>
    </mc:AlternateContent>
    <mc:AlternateContent xmlns:mc="http://schemas.openxmlformats.org/markup-compatibility/2006">
      <mc:Choice Requires="x14">
        <control shapeId="5511" r:id="rId896" name="Control 391">
          <controlPr defaultSize="0" r:id="rId505">
            <anchor moveWithCells="1">
              <from>
                <xdr:col>0</xdr:col>
                <xdr:colOff>0</xdr:colOff>
                <xdr:row>391</xdr:row>
                <xdr:rowOff>0</xdr:rowOff>
              </from>
              <to>
                <xdr:col>0</xdr:col>
                <xdr:colOff>257175</xdr:colOff>
                <xdr:row>392</xdr:row>
                <xdr:rowOff>0</xdr:rowOff>
              </to>
            </anchor>
          </controlPr>
        </control>
      </mc:Choice>
      <mc:Fallback>
        <control shapeId="5511" r:id="rId896" name="Control 391"/>
      </mc:Fallback>
    </mc:AlternateContent>
    <mc:AlternateContent xmlns:mc="http://schemas.openxmlformats.org/markup-compatibility/2006">
      <mc:Choice Requires="x14">
        <control shapeId="5512" r:id="rId897" name="Control 392">
          <controlPr defaultSize="0" r:id="rId505">
            <anchor moveWithCells="1">
              <from>
                <xdr:col>0</xdr:col>
                <xdr:colOff>0</xdr:colOff>
                <xdr:row>392</xdr:row>
                <xdr:rowOff>0</xdr:rowOff>
              </from>
              <to>
                <xdr:col>0</xdr:col>
                <xdr:colOff>257175</xdr:colOff>
                <xdr:row>393</xdr:row>
                <xdr:rowOff>0</xdr:rowOff>
              </to>
            </anchor>
          </controlPr>
        </control>
      </mc:Choice>
      <mc:Fallback>
        <control shapeId="5512" r:id="rId897" name="Control 392"/>
      </mc:Fallback>
    </mc:AlternateContent>
    <mc:AlternateContent xmlns:mc="http://schemas.openxmlformats.org/markup-compatibility/2006">
      <mc:Choice Requires="x14">
        <control shapeId="5513" r:id="rId898" name="Control 393">
          <controlPr defaultSize="0" r:id="rId505">
            <anchor moveWithCells="1">
              <from>
                <xdr:col>0</xdr:col>
                <xdr:colOff>0</xdr:colOff>
                <xdr:row>393</xdr:row>
                <xdr:rowOff>0</xdr:rowOff>
              </from>
              <to>
                <xdr:col>0</xdr:col>
                <xdr:colOff>257175</xdr:colOff>
                <xdr:row>394</xdr:row>
                <xdr:rowOff>0</xdr:rowOff>
              </to>
            </anchor>
          </controlPr>
        </control>
      </mc:Choice>
      <mc:Fallback>
        <control shapeId="5513" r:id="rId898" name="Control 393"/>
      </mc:Fallback>
    </mc:AlternateContent>
    <mc:AlternateContent xmlns:mc="http://schemas.openxmlformats.org/markup-compatibility/2006">
      <mc:Choice Requires="x14">
        <control shapeId="5514" r:id="rId899" name="Control 394">
          <controlPr defaultSize="0" r:id="rId505">
            <anchor moveWithCells="1">
              <from>
                <xdr:col>0</xdr:col>
                <xdr:colOff>0</xdr:colOff>
                <xdr:row>394</xdr:row>
                <xdr:rowOff>0</xdr:rowOff>
              </from>
              <to>
                <xdr:col>0</xdr:col>
                <xdr:colOff>257175</xdr:colOff>
                <xdr:row>395</xdr:row>
                <xdr:rowOff>0</xdr:rowOff>
              </to>
            </anchor>
          </controlPr>
        </control>
      </mc:Choice>
      <mc:Fallback>
        <control shapeId="5514" r:id="rId899" name="Control 394"/>
      </mc:Fallback>
    </mc:AlternateContent>
    <mc:AlternateContent xmlns:mc="http://schemas.openxmlformats.org/markup-compatibility/2006">
      <mc:Choice Requires="x14">
        <control shapeId="5515" r:id="rId900" name="Control 395">
          <controlPr defaultSize="0" r:id="rId505">
            <anchor moveWithCells="1">
              <from>
                <xdr:col>0</xdr:col>
                <xdr:colOff>0</xdr:colOff>
                <xdr:row>395</xdr:row>
                <xdr:rowOff>0</xdr:rowOff>
              </from>
              <to>
                <xdr:col>0</xdr:col>
                <xdr:colOff>257175</xdr:colOff>
                <xdr:row>396</xdr:row>
                <xdr:rowOff>0</xdr:rowOff>
              </to>
            </anchor>
          </controlPr>
        </control>
      </mc:Choice>
      <mc:Fallback>
        <control shapeId="5515" r:id="rId900" name="Control 395"/>
      </mc:Fallback>
    </mc:AlternateContent>
    <mc:AlternateContent xmlns:mc="http://schemas.openxmlformats.org/markup-compatibility/2006">
      <mc:Choice Requires="x14">
        <control shapeId="5516" r:id="rId901" name="Control 396">
          <controlPr defaultSize="0" r:id="rId505">
            <anchor moveWithCells="1">
              <from>
                <xdr:col>0</xdr:col>
                <xdr:colOff>0</xdr:colOff>
                <xdr:row>396</xdr:row>
                <xdr:rowOff>0</xdr:rowOff>
              </from>
              <to>
                <xdr:col>0</xdr:col>
                <xdr:colOff>257175</xdr:colOff>
                <xdr:row>397</xdr:row>
                <xdr:rowOff>0</xdr:rowOff>
              </to>
            </anchor>
          </controlPr>
        </control>
      </mc:Choice>
      <mc:Fallback>
        <control shapeId="5516" r:id="rId901" name="Control 396"/>
      </mc:Fallback>
    </mc:AlternateContent>
    <mc:AlternateContent xmlns:mc="http://schemas.openxmlformats.org/markup-compatibility/2006">
      <mc:Choice Requires="x14">
        <control shapeId="5517" r:id="rId902" name="Control 397">
          <controlPr defaultSize="0" r:id="rId505">
            <anchor moveWithCells="1">
              <from>
                <xdr:col>0</xdr:col>
                <xdr:colOff>0</xdr:colOff>
                <xdr:row>397</xdr:row>
                <xdr:rowOff>0</xdr:rowOff>
              </from>
              <to>
                <xdr:col>0</xdr:col>
                <xdr:colOff>257175</xdr:colOff>
                <xdr:row>398</xdr:row>
                <xdr:rowOff>0</xdr:rowOff>
              </to>
            </anchor>
          </controlPr>
        </control>
      </mc:Choice>
      <mc:Fallback>
        <control shapeId="5517" r:id="rId902" name="Control 397"/>
      </mc:Fallback>
    </mc:AlternateContent>
    <mc:AlternateContent xmlns:mc="http://schemas.openxmlformats.org/markup-compatibility/2006">
      <mc:Choice Requires="x14">
        <control shapeId="5518" r:id="rId903" name="Control 398">
          <controlPr defaultSize="0" r:id="rId505">
            <anchor moveWithCells="1">
              <from>
                <xdr:col>0</xdr:col>
                <xdr:colOff>0</xdr:colOff>
                <xdr:row>398</xdr:row>
                <xdr:rowOff>0</xdr:rowOff>
              </from>
              <to>
                <xdr:col>0</xdr:col>
                <xdr:colOff>257175</xdr:colOff>
                <xdr:row>399</xdr:row>
                <xdr:rowOff>0</xdr:rowOff>
              </to>
            </anchor>
          </controlPr>
        </control>
      </mc:Choice>
      <mc:Fallback>
        <control shapeId="5518" r:id="rId903" name="Control 398"/>
      </mc:Fallback>
    </mc:AlternateContent>
    <mc:AlternateContent xmlns:mc="http://schemas.openxmlformats.org/markup-compatibility/2006">
      <mc:Choice Requires="x14">
        <control shapeId="5519" r:id="rId904" name="Control 399">
          <controlPr defaultSize="0" r:id="rId505">
            <anchor moveWithCells="1">
              <from>
                <xdr:col>0</xdr:col>
                <xdr:colOff>0</xdr:colOff>
                <xdr:row>399</xdr:row>
                <xdr:rowOff>0</xdr:rowOff>
              </from>
              <to>
                <xdr:col>0</xdr:col>
                <xdr:colOff>257175</xdr:colOff>
                <xdr:row>400</xdr:row>
                <xdr:rowOff>0</xdr:rowOff>
              </to>
            </anchor>
          </controlPr>
        </control>
      </mc:Choice>
      <mc:Fallback>
        <control shapeId="5519" r:id="rId904" name="Control 399"/>
      </mc:Fallback>
    </mc:AlternateContent>
    <mc:AlternateContent xmlns:mc="http://schemas.openxmlformats.org/markup-compatibility/2006">
      <mc:Choice Requires="x14">
        <control shapeId="5520" r:id="rId905" name="Control 400">
          <controlPr defaultSize="0" r:id="rId505">
            <anchor moveWithCells="1">
              <from>
                <xdr:col>0</xdr:col>
                <xdr:colOff>0</xdr:colOff>
                <xdr:row>400</xdr:row>
                <xdr:rowOff>0</xdr:rowOff>
              </from>
              <to>
                <xdr:col>0</xdr:col>
                <xdr:colOff>257175</xdr:colOff>
                <xdr:row>401</xdr:row>
                <xdr:rowOff>0</xdr:rowOff>
              </to>
            </anchor>
          </controlPr>
        </control>
      </mc:Choice>
      <mc:Fallback>
        <control shapeId="5520" r:id="rId905" name="Control 400"/>
      </mc:Fallback>
    </mc:AlternateContent>
    <mc:AlternateContent xmlns:mc="http://schemas.openxmlformats.org/markup-compatibility/2006">
      <mc:Choice Requires="x14">
        <control shapeId="5521" r:id="rId906" name="Control 401">
          <controlPr defaultSize="0" r:id="rId505">
            <anchor moveWithCells="1">
              <from>
                <xdr:col>0</xdr:col>
                <xdr:colOff>0</xdr:colOff>
                <xdr:row>401</xdr:row>
                <xdr:rowOff>0</xdr:rowOff>
              </from>
              <to>
                <xdr:col>0</xdr:col>
                <xdr:colOff>257175</xdr:colOff>
                <xdr:row>402</xdr:row>
                <xdr:rowOff>0</xdr:rowOff>
              </to>
            </anchor>
          </controlPr>
        </control>
      </mc:Choice>
      <mc:Fallback>
        <control shapeId="5521" r:id="rId906" name="Control 401"/>
      </mc:Fallback>
    </mc:AlternateContent>
    <mc:AlternateContent xmlns:mc="http://schemas.openxmlformats.org/markup-compatibility/2006">
      <mc:Choice Requires="x14">
        <control shapeId="5522" r:id="rId907" name="Control 402">
          <controlPr defaultSize="0" r:id="rId505">
            <anchor moveWithCells="1">
              <from>
                <xdr:col>0</xdr:col>
                <xdr:colOff>0</xdr:colOff>
                <xdr:row>402</xdr:row>
                <xdr:rowOff>0</xdr:rowOff>
              </from>
              <to>
                <xdr:col>0</xdr:col>
                <xdr:colOff>257175</xdr:colOff>
                <xdr:row>403</xdr:row>
                <xdr:rowOff>0</xdr:rowOff>
              </to>
            </anchor>
          </controlPr>
        </control>
      </mc:Choice>
      <mc:Fallback>
        <control shapeId="5522" r:id="rId907" name="Control 402"/>
      </mc:Fallback>
    </mc:AlternateContent>
    <mc:AlternateContent xmlns:mc="http://schemas.openxmlformats.org/markup-compatibility/2006">
      <mc:Choice Requires="x14">
        <control shapeId="5523" r:id="rId908" name="Control 403">
          <controlPr defaultSize="0" r:id="rId505">
            <anchor moveWithCells="1">
              <from>
                <xdr:col>0</xdr:col>
                <xdr:colOff>0</xdr:colOff>
                <xdr:row>403</xdr:row>
                <xdr:rowOff>0</xdr:rowOff>
              </from>
              <to>
                <xdr:col>0</xdr:col>
                <xdr:colOff>257175</xdr:colOff>
                <xdr:row>404</xdr:row>
                <xdr:rowOff>0</xdr:rowOff>
              </to>
            </anchor>
          </controlPr>
        </control>
      </mc:Choice>
      <mc:Fallback>
        <control shapeId="5523" r:id="rId908" name="Control 403"/>
      </mc:Fallback>
    </mc:AlternateContent>
    <mc:AlternateContent xmlns:mc="http://schemas.openxmlformats.org/markup-compatibility/2006">
      <mc:Choice Requires="x14">
        <control shapeId="5524" r:id="rId909" name="Control 404">
          <controlPr defaultSize="0" r:id="rId505">
            <anchor moveWithCells="1">
              <from>
                <xdr:col>0</xdr:col>
                <xdr:colOff>0</xdr:colOff>
                <xdr:row>404</xdr:row>
                <xdr:rowOff>0</xdr:rowOff>
              </from>
              <to>
                <xdr:col>0</xdr:col>
                <xdr:colOff>257175</xdr:colOff>
                <xdr:row>405</xdr:row>
                <xdr:rowOff>0</xdr:rowOff>
              </to>
            </anchor>
          </controlPr>
        </control>
      </mc:Choice>
      <mc:Fallback>
        <control shapeId="5524" r:id="rId909" name="Control 404"/>
      </mc:Fallback>
    </mc:AlternateContent>
    <mc:AlternateContent xmlns:mc="http://schemas.openxmlformats.org/markup-compatibility/2006">
      <mc:Choice Requires="x14">
        <control shapeId="5525" r:id="rId910" name="Control 405">
          <controlPr defaultSize="0" r:id="rId505">
            <anchor moveWithCells="1">
              <from>
                <xdr:col>0</xdr:col>
                <xdr:colOff>0</xdr:colOff>
                <xdr:row>405</xdr:row>
                <xdr:rowOff>0</xdr:rowOff>
              </from>
              <to>
                <xdr:col>0</xdr:col>
                <xdr:colOff>257175</xdr:colOff>
                <xdr:row>406</xdr:row>
                <xdr:rowOff>0</xdr:rowOff>
              </to>
            </anchor>
          </controlPr>
        </control>
      </mc:Choice>
      <mc:Fallback>
        <control shapeId="5525" r:id="rId910" name="Control 405"/>
      </mc:Fallback>
    </mc:AlternateContent>
    <mc:AlternateContent xmlns:mc="http://schemas.openxmlformats.org/markup-compatibility/2006">
      <mc:Choice Requires="x14">
        <control shapeId="5526" r:id="rId911" name="Control 406">
          <controlPr defaultSize="0" r:id="rId505">
            <anchor moveWithCells="1">
              <from>
                <xdr:col>0</xdr:col>
                <xdr:colOff>0</xdr:colOff>
                <xdr:row>406</xdr:row>
                <xdr:rowOff>0</xdr:rowOff>
              </from>
              <to>
                <xdr:col>0</xdr:col>
                <xdr:colOff>257175</xdr:colOff>
                <xdr:row>407</xdr:row>
                <xdr:rowOff>0</xdr:rowOff>
              </to>
            </anchor>
          </controlPr>
        </control>
      </mc:Choice>
      <mc:Fallback>
        <control shapeId="5526" r:id="rId911" name="Control 406"/>
      </mc:Fallback>
    </mc:AlternateContent>
    <mc:AlternateContent xmlns:mc="http://schemas.openxmlformats.org/markup-compatibility/2006">
      <mc:Choice Requires="x14">
        <control shapeId="5527" r:id="rId912" name="Control 407">
          <controlPr defaultSize="0" r:id="rId505">
            <anchor moveWithCells="1">
              <from>
                <xdr:col>0</xdr:col>
                <xdr:colOff>0</xdr:colOff>
                <xdr:row>407</xdr:row>
                <xdr:rowOff>0</xdr:rowOff>
              </from>
              <to>
                <xdr:col>0</xdr:col>
                <xdr:colOff>257175</xdr:colOff>
                <xdr:row>408</xdr:row>
                <xdr:rowOff>0</xdr:rowOff>
              </to>
            </anchor>
          </controlPr>
        </control>
      </mc:Choice>
      <mc:Fallback>
        <control shapeId="5527" r:id="rId912" name="Control 407"/>
      </mc:Fallback>
    </mc:AlternateContent>
    <mc:AlternateContent xmlns:mc="http://schemas.openxmlformats.org/markup-compatibility/2006">
      <mc:Choice Requires="x14">
        <control shapeId="5528" r:id="rId913" name="Control 408">
          <controlPr defaultSize="0" r:id="rId505">
            <anchor moveWithCells="1">
              <from>
                <xdr:col>0</xdr:col>
                <xdr:colOff>0</xdr:colOff>
                <xdr:row>408</xdr:row>
                <xdr:rowOff>0</xdr:rowOff>
              </from>
              <to>
                <xdr:col>0</xdr:col>
                <xdr:colOff>257175</xdr:colOff>
                <xdr:row>409</xdr:row>
                <xdr:rowOff>0</xdr:rowOff>
              </to>
            </anchor>
          </controlPr>
        </control>
      </mc:Choice>
      <mc:Fallback>
        <control shapeId="5528" r:id="rId913" name="Control 408"/>
      </mc:Fallback>
    </mc:AlternateContent>
    <mc:AlternateContent xmlns:mc="http://schemas.openxmlformats.org/markup-compatibility/2006">
      <mc:Choice Requires="x14">
        <control shapeId="5529" r:id="rId914" name="Control 409">
          <controlPr defaultSize="0" r:id="rId505">
            <anchor moveWithCells="1">
              <from>
                <xdr:col>0</xdr:col>
                <xdr:colOff>0</xdr:colOff>
                <xdr:row>409</xdr:row>
                <xdr:rowOff>0</xdr:rowOff>
              </from>
              <to>
                <xdr:col>0</xdr:col>
                <xdr:colOff>257175</xdr:colOff>
                <xdr:row>410</xdr:row>
                <xdr:rowOff>0</xdr:rowOff>
              </to>
            </anchor>
          </controlPr>
        </control>
      </mc:Choice>
      <mc:Fallback>
        <control shapeId="5529" r:id="rId914" name="Control 409"/>
      </mc:Fallback>
    </mc:AlternateContent>
    <mc:AlternateContent xmlns:mc="http://schemas.openxmlformats.org/markup-compatibility/2006">
      <mc:Choice Requires="x14">
        <control shapeId="5530" r:id="rId915" name="Control 410">
          <controlPr defaultSize="0" r:id="rId505">
            <anchor moveWithCells="1">
              <from>
                <xdr:col>0</xdr:col>
                <xdr:colOff>0</xdr:colOff>
                <xdr:row>410</xdr:row>
                <xdr:rowOff>0</xdr:rowOff>
              </from>
              <to>
                <xdr:col>0</xdr:col>
                <xdr:colOff>257175</xdr:colOff>
                <xdr:row>411</xdr:row>
                <xdr:rowOff>0</xdr:rowOff>
              </to>
            </anchor>
          </controlPr>
        </control>
      </mc:Choice>
      <mc:Fallback>
        <control shapeId="5530" r:id="rId915" name="Control 410"/>
      </mc:Fallback>
    </mc:AlternateContent>
    <mc:AlternateContent xmlns:mc="http://schemas.openxmlformats.org/markup-compatibility/2006">
      <mc:Choice Requires="x14">
        <control shapeId="5531" r:id="rId916" name="Control 411">
          <controlPr defaultSize="0" r:id="rId505">
            <anchor moveWithCells="1">
              <from>
                <xdr:col>0</xdr:col>
                <xdr:colOff>0</xdr:colOff>
                <xdr:row>411</xdr:row>
                <xdr:rowOff>0</xdr:rowOff>
              </from>
              <to>
                <xdr:col>0</xdr:col>
                <xdr:colOff>257175</xdr:colOff>
                <xdr:row>412</xdr:row>
                <xdr:rowOff>0</xdr:rowOff>
              </to>
            </anchor>
          </controlPr>
        </control>
      </mc:Choice>
      <mc:Fallback>
        <control shapeId="5531" r:id="rId916" name="Control 411"/>
      </mc:Fallback>
    </mc:AlternateContent>
    <mc:AlternateContent xmlns:mc="http://schemas.openxmlformats.org/markup-compatibility/2006">
      <mc:Choice Requires="x14">
        <control shapeId="5532" r:id="rId917" name="Control 412">
          <controlPr defaultSize="0" r:id="rId505">
            <anchor moveWithCells="1">
              <from>
                <xdr:col>0</xdr:col>
                <xdr:colOff>0</xdr:colOff>
                <xdr:row>412</xdr:row>
                <xdr:rowOff>0</xdr:rowOff>
              </from>
              <to>
                <xdr:col>0</xdr:col>
                <xdr:colOff>257175</xdr:colOff>
                <xdr:row>413</xdr:row>
                <xdr:rowOff>0</xdr:rowOff>
              </to>
            </anchor>
          </controlPr>
        </control>
      </mc:Choice>
      <mc:Fallback>
        <control shapeId="5532" r:id="rId917" name="Control 412"/>
      </mc:Fallback>
    </mc:AlternateContent>
    <mc:AlternateContent xmlns:mc="http://schemas.openxmlformats.org/markup-compatibility/2006">
      <mc:Choice Requires="x14">
        <control shapeId="5533" r:id="rId918" name="Control 413">
          <controlPr defaultSize="0" r:id="rId505">
            <anchor moveWithCells="1">
              <from>
                <xdr:col>0</xdr:col>
                <xdr:colOff>0</xdr:colOff>
                <xdr:row>413</xdr:row>
                <xdr:rowOff>0</xdr:rowOff>
              </from>
              <to>
                <xdr:col>0</xdr:col>
                <xdr:colOff>257175</xdr:colOff>
                <xdr:row>414</xdr:row>
                <xdr:rowOff>0</xdr:rowOff>
              </to>
            </anchor>
          </controlPr>
        </control>
      </mc:Choice>
      <mc:Fallback>
        <control shapeId="5533" r:id="rId918" name="Control 413"/>
      </mc:Fallback>
    </mc:AlternateContent>
    <mc:AlternateContent xmlns:mc="http://schemas.openxmlformats.org/markup-compatibility/2006">
      <mc:Choice Requires="x14">
        <control shapeId="5534" r:id="rId919" name="Control 414">
          <controlPr defaultSize="0" r:id="rId505">
            <anchor moveWithCells="1">
              <from>
                <xdr:col>0</xdr:col>
                <xdr:colOff>0</xdr:colOff>
                <xdr:row>414</xdr:row>
                <xdr:rowOff>0</xdr:rowOff>
              </from>
              <to>
                <xdr:col>0</xdr:col>
                <xdr:colOff>257175</xdr:colOff>
                <xdr:row>415</xdr:row>
                <xdr:rowOff>0</xdr:rowOff>
              </to>
            </anchor>
          </controlPr>
        </control>
      </mc:Choice>
      <mc:Fallback>
        <control shapeId="5534" r:id="rId919" name="Control 414"/>
      </mc:Fallback>
    </mc:AlternateContent>
    <mc:AlternateContent xmlns:mc="http://schemas.openxmlformats.org/markup-compatibility/2006">
      <mc:Choice Requires="x14">
        <control shapeId="5535" r:id="rId920" name="Control 415">
          <controlPr defaultSize="0" r:id="rId505">
            <anchor moveWithCells="1">
              <from>
                <xdr:col>0</xdr:col>
                <xdr:colOff>0</xdr:colOff>
                <xdr:row>415</xdr:row>
                <xdr:rowOff>0</xdr:rowOff>
              </from>
              <to>
                <xdr:col>0</xdr:col>
                <xdr:colOff>257175</xdr:colOff>
                <xdr:row>416</xdr:row>
                <xdr:rowOff>0</xdr:rowOff>
              </to>
            </anchor>
          </controlPr>
        </control>
      </mc:Choice>
      <mc:Fallback>
        <control shapeId="5535" r:id="rId920" name="Control 415"/>
      </mc:Fallback>
    </mc:AlternateContent>
    <mc:AlternateContent xmlns:mc="http://schemas.openxmlformats.org/markup-compatibility/2006">
      <mc:Choice Requires="x14">
        <control shapeId="5536" r:id="rId921" name="Control 416">
          <controlPr defaultSize="0" r:id="rId505">
            <anchor moveWithCells="1">
              <from>
                <xdr:col>0</xdr:col>
                <xdr:colOff>0</xdr:colOff>
                <xdr:row>416</xdr:row>
                <xdr:rowOff>0</xdr:rowOff>
              </from>
              <to>
                <xdr:col>0</xdr:col>
                <xdr:colOff>257175</xdr:colOff>
                <xdr:row>417</xdr:row>
                <xdr:rowOff>0</xdr:rowOff>
              </to>
            </anchor>
          </controlPr>
        </control>
      </mc:Choice>
      <mc:Fallback>
        <control shapeId="5536" r:id="rId921" name="Control 416"/>
      </mc:Fallback>
    </mc:AlternateContent>
    <mc:AlternateContent xmlns:mc="http://schemas.openxmlformats.org/markup-compatibility/2006">
      <mc:Choice Requires="x14">
        <control shapeId="5537" r:id="rId922" name="Control 417">
          <controlPr defaultSize="0" r:id="rId505">
            <anchor moveWithCells="1">
              <from>
                <xdr:col>0</xdr:col>
                <xdr:colOff>0</xdr:colOff>
                <xdr:row>417</xdr:row>
                <xdr:rowOff>0</xdr:rowOff>
              </from>
              <to>
                <xdr:col>0</xdr:col>
                <xdr:colOff>257175</xdr:colOff>
                <xdr:row>418</xdr:row>
                <xdr:rowOff>0</xdr:rowOff>
              </to>
            </anchor>
          </controlPr>
        </control>
      </mc:Choice>
      <mc:Fallback>
        <control shapeId="5537" r:id="rId922" name="Control 417"/>
      </mc:Fallback>
    </mc:AlternateContent>
    <mc:AlternateContent xmlns:mc="http://schemas.openxmlformats.org/markup-compatibility/2006">
      <mc:Choice Requires="x14">
        <control shapeId="5538" r:id="rId923" name="Control 418">
          <controlPr defaultSize="0" r:id="rId505">
            <anchor moveWithCells="1">
              <from>
                <xdr:col>0</xdr:col>
                <xdr:colOff>0</xdr:colOff>
                <xdr:row>418</xdr:row>
                <xdr:rowOff>0</xdr:rowOff>
              </from>
              <to>
                <xdr:col>0</xdr:col>
                <xdr:colOff>257175</xdr:colOff>
                <xdr:row>419</xdr:row>
                <xdr:rowOff>0</xdr:rowOff>
              </to>
            </anchor>
          </controlPr>
        </control>
      </mc:Choice>
      <mc:Fallback>
        <control shapeId="5538" r:id="rId923" name="Control 418"/>
      </mc:Fallback>
    </mc:AlternateContent>
    <mc:AlternateContent xmlns:mc="http://schemas.openxmlformats.org/markup-compatibility/2006">
      <mc:Choice Requires="x14">
        <control shapeId="5539" r:id="rId924" name="Control 419">
          <controlPr defaultSize="0" r:id="rId505">
            <anchor moveWithCells="1">
              <from>
                <xdr:col>0</xdr:col>
                <xdr:colOff>0</xdr:colOff>
                <xdr:row>419</xdr:row>
                <xdr:rowOff>0</xdr:rowOff>
              </from>
              <to>
                <xdr:col>0</xdr:col>
                <xdr:colOff>257175</xdr:colOff>
                <xdr:row>420</xdr:row>
                <xdr:rowOff>0</xdr:rowOff>
              </to>
            </anchor>
          </controlPr>
        </control>
      </mc:Choice>
      <mc:Fallback>
        <control shapeId="5539" r:id="rId924" name="Control 419"/>
      </mc:Fallback>
    </mc:AlternateContent>
    <mc:AlternateContent xmlns:mc="http://schemas.openxmlformats.org/markup-compatibility/2006">
      <mc:Choice Requires="x14">
        <control shapeId="5540" r:id="rId925" name="Control 420">
          <controlPr defaultSize="0" r:id="rId505">
            <anchor moveWithCells="1">
              <from>
                <xdr:col>0</xdr:col>
                <xdr:colOff>0</xdr:colOff>
                <xdr:row>420</xdr:row>
                <xdr:rowOff>0</xdr:rowOff>
              </from>
              <to>
                <xdr:col>0</xdr:col>
                <xdr:colOff>257175</xdr:colOff>
                <xdr:row>421</xdr:row>
                <xdr:rowOff>0</xdr:rowOff>
              </to>
            </anchor>
          </controlPr>
        </control>
      </mc:Choice>
      <mc:Fallback>
        <control shapeId="5540" r:id="rId925" name="Control 420"/>
      </mc:Fallback>
    </mc:AlternateContent>
    <mc:AlternateContent xmlns:mc="http://schemas.openxmlformats.org/markup-compatibility/2006">
      <mc:Choice Requires="x14">
        <control shapeId="5541" r:id="rId926" name="Control 421">
          <controlPr defaultSize="0" r:id="rId505">
            <anchor moveWithCells="1">
              <from>
                <xdr:col>0</xdr:col>
                <xdr:colOff>0</xdr:colOff>
                <xdr:row>421</xdr:row>
                <xdr:rowOff>0</xdr:rowOff>
              </from>
              <to>
                <xdr:col>0</xdr:col>
                <xdr:colOff>257175</xdr:colOff>
                <xdr:row>422</xdr:row>
                <xdr:rowOff>0</xdr:rowOff>
              </to>
            </anchor>
          </controlPr>
        </control>
      </mc:Choice>
      <mc:Fallback>
        <control shapeId="5541" r:id="rId926" name="Control 421"/>
      </mc:Fallback>
    </mc:AlternateContent>
    <mc:AlternateContent xmlns:mc="http://schemas.openxmlformats.org/markup-compatibility/2006">
      <mc:Choice Requires="x14">
        <control shapeId="5542" r:id="rId927" name="Control 422">
          <controlPr defaultSize="0" r:id="rId505">
            <anchor moveWithCells="1">
              <from>
                <xdr:col>0</xdr:col>
                <xdr:colOff>0</xdr:colOff>
                <xdr:row>422</xdr:row>
                <xdr:rowOff>0</xdr:rowOff>
              </from>
              <to>
                <xdr:col>0</xdr:col>
                <xdr:colOff>257175</xdr:colOff>
                <xdr:row>423</xdr:row>
                <xdr:rowOff>0</xdr:rowOff>
              </to>
            </anchor>
          </controlPr>
        </control>
      </mc:Choice>
      <mc:Fallback>
        <control shapeId="5542" r:id="rId927" name="Control 422"/>
      </mc:Fallback>
    </mc:AlternateContent>
    <mc:AlternateContent xmlns:mc="http://schemas.openxmlformats.org/markup-compatibility/2006">
      <mc:Choice Requires="x14">
        <control shapeId="5543" r:id="rId928" name="Control 423">
          <controlPr defaultSize="0" r:id="rId505">
            <anchor moveWithCells="1">
              <from>
                <xdr:col>0</xdr:col>
                <xdr:colOff>0</xdr:colOff>
                <xdr:row>423</xdr:row>
                <xdr:rowOff>0</xdr:rowOff>
              </from>
              <to>
                <xdr:col>0</xdr:col>
                <xdr:colOff>257175</xdr:colOff>
                <xdr:row>424</xdr:row>
                <xdr:rowOff>0</xdr:rowOff>
              </to>
            </anchor>
          </controlPr>
        </control>
      </mc:Choice>
      <mc:Fallback>
        <control shapeId="5543" r:id="rId928" name="Control 423"/>
      </mc:Fallback>
    </mc:AlternateContent>
    <mc:AlternateContent xmlns:mc="http://schemas.openxmlformats.org/markup-compatibility/2006">
      <mc:Choice Requires="x14">
        <control shapeId="5544" r:id="rId929" name="Control 424">
          <controlPr defaultSize="0" r:id="rId505">
            <anchor moveWithCells="1">
              <from>
                <xdr:col>0</xdr:col>
                <xdr:colOff>0</xdr:colOff>
                <xdr:row>424</xdr:row>
                <xdr:rowOff>0</xdr:rowOff>
              </from>
              <to>
                <xdr:col>0</xdr:col>
                <xdr:colOff>257175</xdr:colOff>
                <xdr:row>425</xdr:row>
                <xdr:rowOff>0</xdr:rowOff>
              </to>
            </anchor>
          </controlPr>
        </control>
      </mc:Choice>
      <mc:Fallback>
        <control shapeId="5544" r:id="rId929" name="Control 424"/>
      </mc:Fallback>
    </mc:AlternateContent>
    <mc:AlternateContent xmlns:mc="http://schemas.openxmlformats.org/markup-compatibility/2006">
      <mc:Choice Requires="x14">
        <control shapeId="5545" r:id="rId930" name="Control 425">
          <controlPr defaultSize="0" r:id="rId505">
            <anchor moveWithCells="1">
              <from>
                <xdr:col>0</xdr:col>
                <xdr:colOff>0</xdr:colOff>
                <xdr:row>425</xdr:row>
                <xdr:rowOff>0</xdr:rowOff>
              </from>
              <to>
                <xdr:col>0</xdr:col>
                <xdr:colOff>257175</xdr:colOff>
                <xdr:row>426</xdr:row>
                <xdr:rowOff>0</xdr:rowOff>
              </to>
            </anchor>
          </controlPr>
        </control>
      </mc:Choice>
      <mc:Fallback>
        <control shapeId="5545" r:id="rId930" name="Control 425"/>
      </mc:Fallback>
    </mc:AlternateContent>
    <mc:AlternateContent xmlns:mc="http://schemas.openxmlformats.org/markup-compatibility/2006">
      <mc:Choice Requires="x14">
        <control shapeId="5546" r:id="rId931" name="Control 426">
          <controlPr defaultSize="0" r:id="rId505">
            <anchor moveWithCells="1">
              <from>
                <xdr:col>0</xdr:col>
                <xdr:colOff>0</xdr:colOff>
                <xdr:row>426</xdr:row>
                <xdr:rowOff>0</xdr:rowOff>
              </from>
              <to>
                <xdr:col>0</xdr:col>
                <xdr:colOff>257175</xdr:colOff>
                <xdr:row>427</xdr:row>
                <xdr:rowOff>0</xdr:rowOff>
              </to>
            </anchor>
          </controlPr>
        </control>
      </mc:Choice>
      <mc:Fallback>
        <control shapeId="5546" r:id="rId931" name="Control 426"/>
      </mc:Fallback>
    </mc:AlternateContent>
    <mc:AlternateContent xmlns:mc="http://schemas.openxmlformats.org/markup-compatibility/2006">
      <mc:Choice Requires="x14">
        <control shapeId="5547" r:id="rId932" name="Control 427">
          <controlPr defaultSize="0" r:id="rId505">
            <anchor moveWithCells="1">
              <from>
                <xdr:col>0</xdr:col>
                <xdr:colOff>0</xdr:colOff>
                <xdr:row>427</xdr:row>
                <xdr:rowOff>0</xdr:rowOff>
              </from>
              <to>
                <xdr:col>0</xdr:col>
                <xdr:colOff>257175</xdr:colOff>
                <xdr:row>428</xdr:row>
                <xdr:rowOff>0</xdr:rowOff>
              </to>
            </anchor>
          </controlPr>
        </control>
      </mc:Choice>
      <mc:Fallback>
        <control shapeId="5547" r:id="rId932" name="Control 427"/>
      </mc:Fallback>
    </mc:AlternateContent>
    <mc:AlternateContent xmlns:mc="http://schemas.openxmlformats.org/markup-compatibility/2006">
      <mc:Choice Requires="x14">
        <control shapeId="5548" r:id="rId933" name="Control 428">
          <controlPr defaultSize="0" r:id="rId505">
            <anchor moveWithCells="1">
              <from>
                <xdr:col>0</xdr:col>
                <xdr:colOff>0</xdr:colOff>
                <xdr:row>428</xdr:row>
                <xdr:rowOff>0</xdr:rowOff>
              </from>
              <to>
                <xdr:col>0</xdr:col>
                <xdr:colOff>257175</xdr:colOff>
                <xdr:row>429</xdr:row>
                <xdr:rowOff>0</xdr:rowOff>
              </to>
            </anchor>
          </controlPr>
        </control>
      </mc:Choice>
      <mc:Fallback>
        <control shapeId="5548" r:id="rId933" name="Control 428"/>
      </mc:Fallback>
    </mc:AlternateContent>
    <mc:AlternateContent xmlns:mc="http://schemas.openxmlformats.org/markup-compatibility/2006">
      <mc:Choice Requires="x14">
        <control shapeId="5549" r:id="rId934" name="Control 429">
          <controlPr defaultSize="0" r:id="rId505">
            <anchor moveWithCells="1">
              <from>
                <xdr:col>0</xdr:col>
                <xdr:colOff>0</xdr:colOff>
                <xdr:row>429</xdr:row>
                <xdr:rowOff>0</xdr:rowOff>
              </from>
              <to>
                <xdr:col>0</xdr:col>
                <xdr:colOff>257175</xdr:colOff>
                <xdr:row>430</xdr:row>
                <xdr:rowOff>0</xdr:rowOff>
              </to>
            </anchor>
          </controlPr>
        </control>
      </mc:Choice>
      <mc:Fallback>
        <control shapeId="5549" r:id="rId934" name="Control 429"/>
      </mc:Fallback>
    </mc:AlternateContent>
    <mc:AlternateContent xmlns:mc="http://schemas.openxmlformats.org/markup-compatibility/2006">
      <mc:Choice Requires="x14">
        <control shapeId="5550" r:id="rId935" name="Control 430">
          <controlPr defaultSize="0" r:id="rId505">
            <anchor moveWithCells="1">
              <from>
                <xdr:col>0</xdr:col>
                <xdr:colOff>0</xdr:colOff>
                <xdr:row>430</xdr:row>
                <xdr:rowOff>0</xdr:rowOff>
              </from>
              <to>
                <xdr:col>0</xdr:col>
                <xdr:colOff>257175</xdr:colOff>
                <xdr:row>431</xdr:row>
                <xdr:rowOff>0</xdr:rowOff>
              </to>
            </anchor>
          </controlPr>
        </control>
      </mc:Choice>
      <mc:Fallback>
        <control shapeId="5550" r:id="rId935" name="Control 430"/>
      </mc:Fallback>
    </mc:AlternateContent>
    <mc:AlternateContent xmlns:mc="http://schemas.openxmlformats.org/markup-compatibility/2006">
      <mc:Choice Requires="x14">
        <control shapeId="5551" r:id="rId936" name="Control 431">
          <controlPr defaultSize="0" r:id="rId505">
            <anchor moveWithCells="1">
              <from>
                <xdr:col>0</xdr:col>
                <xdr:colOff>0</xdr:colOff>
                <xdr:row>431</xdr:row>
                <xdr:rowOff>0</xdr:rowOff>
              </from>
              <to>
                <xdr:col>0</xdr:col>
                <xdr:colOff>257175</xdr:colOff>
                <xdr:row>432</xdr:row>
                <xdr:rowOff>0</xdr:rowOff>
              </to>
            </anchor>
          </controlPr>
        </control>
      </mc:Choice>
      <mc:Fallback>
        <control shapeId="5551" r:id="rId936" name="Control 431"/>
      </mc:Fallback>
    </mc:AlternateContent>
    <mc:AlternateContent xmlns:mc="http://schemas.openxmlformats.org/markup-compatibility/2006">
      <mc:Choice Requires="x14">
        <control shapeId="5552" r:id="rId937" name="Control 432">
          <controlPr defaultSize="0" r:id="rId505">
            <anchor moveWithCells="1">
              <from>
                <xdr:col>0</xdr:col>
                <xdr:colOff>0</xdr:colOff>
                <xdr:row>432</xdr:row>
                <xdr:rowOff>0</xdr:rowOff>
              </from>
              <to>
                <xdr:col>0</xdr:col>
                <xdr:colOff>257175</xdr:colOff>
                <xdr:row>433</xdr:row>
                <xdr:rowOff>0</xdr:rowOff>
              </to>
            </anchor>
          </controlPr>
        </control>
      </mc:Choice>
      <mc:Fallback>
        <control shapeId="5552" r:id="rId937" name="Control 432"/>
      </mc:Fallback>
    </mc:AlternateContent>
    <mc:AlternateContent xmlns:mc="http://schemas.openxmlformats.org/markup-compatibility/2006">
      <mc:Choice Requires="x14">
        <control shapeId="5553" r:id="rId938" name="Control 433">
          <controlPr defaultSize="0" r:id="rId505">
            <anchor moveWithCells="1">
              <from>
                <xdr:col>0</xdr:col>
                <xdr:colOff>0</xdr:colOff>
                <xdr:row>433</xdr:row>
                <xdr:rowOff>0</xdr:rowOff>
              </from>
              <to>
                <xdr:col>0</xdr:col>
                <xdr:colOff>257175</xdr:colOff>
                <xdr:row>434</xdr:row>
                <xdr:rowOff>0</xdr:rowOff>
              </to>
            </anchor>
          </controlPr>
        </control>
      </mc:Choice>
      <mc:Fallback>
        <control shapeId="5553" r:id="rId938" name="Control 433"/>
      </mc:Fallback>
    </mc:AlternateContent>
    <mc:AlternateContent xmlns:mc="http://schemas.openxmlformats.org/markup-compatibility/2006">
      <mc:Choice Requires="x14">
        <control shapeId="5554" r:id="rId939" name="Control 434">
          <controlPr defaultSize="0" r:id="rId505">
            <anchor moveWithCells="1">
              <from>
                <xdr:col>0</xdr:col>
                <xdr:colOff>0</xdr:colOff>
                <xdr:row>434</xdr:row>
                <xdr:rowOff>0</xdr:rowOff>
              </from>
              <to>
                <xdr:col>0</xdr:col>
                <xdr:colOff>257175</xdr:colOff>
                <xdr:row>435</xdr:row>
                <xdr:rowOff>0</xdr:rowOff>
              </to>
            </anchor>
          </controlPr>
        </control>
      </mc:Choice>
      <mc:Fallback>
        <control shapeId="5554" r:id="rId939" name="Control 434"/>
      </mc:Fallback>
    </mc:AlternateContent>
    <mc:AlternateContent xmlns:mc="http://schemas.openxmlformats.org/markup-compatibility/2006">
      <mc:Choice Requires="x14">
        <control shapeId="5555" r:id="rId940" name="Control 435">
          <controlPr defaultSize="0" r:id="rId505">
            <anchor moveWithCells="1">
              <from>
                <xdr:col>0</xdr:col>
                <xdr:colOff>0</xdr:colOff>
                <xdr:row>435</xdr:row>
                <xdr:rowOff>0</xdr:rowOff>
              </from>
              <to>
                <xdr:col>0</xdr:col>
                <xdr:colOff>257175</xdr:colOff>
                <xdr:row>436</xdr:row>
                <xdr:rowOff>0</xdr:rowOff>
              </to>
            </anchor>
          </controlPr>
        </control>
      </mc:Choice>
      <mc:Fallback>
        <control shapeId="5555" r:id="rId940" name="Control 435"/>
      </mc:Fallback>
    </mc:AlternateContent>
    <mc:AlternateContent xmlns:mc="http://schemas.openxmlformats.org/markup-compatibility/2006">
      <mc:Choice Requires="x14">
        <control shapeId="5556" r:id="rId941" name="Control 436">
          <controlPr defaultSize="0" r:id="rId505">
            <anchor moveWithCells="1">
              <from>
                <xdr:col>0</xdr:col>
                <xdr:colOff>0</xdr:colOff>
                <xdr:row>436</xdr:row>
                <xdr:rowOff>0</xdr:rowOff>
              </from>
              <to>
                <xdr:col>0</xdr:col>
                <xdr:colOff>257175</xdr:colOff>
                <xdr:row>437</xdr:row>
                <xdr:rowOff>0</xdr:rowOff>
              </to>
            </anchor>
          </controlPr>
        </control>
      </mc:Choice>
      <mc:Fallback>
        <control shapeId="5556" r:id="rId941" name="Control 436"/>
      </mc:Fallback>
    </mc:AlternateContent>
    <mc:AlternateContent xmlns:mc="http://schemas.openxmlformats.org/markup-compatibility/2006">
      <mc:Choice Requires="x14">
        <control shapeId="5557" r:id="rId942" name="Control 437">
          <controlPr defaultSize="0" r:id="rId505">
            <anchor moveWithCells="1">
              <from>
                <xdr:col>0</xdr:col>
                <xdr:colOff>0</xdr:colOff>
                <xdr:row>437</xdr:row>
                <xdr:rowOff>0</xdr:rowOff>
              </from>
              <to>
                <xdr:col>0</xdr:col>
                <xdr:colOff>257175</xdr:colOff>
                <xdr:row>438</xdr:row>
                <xdr:rowOff>0</xdr:rowOff>
              </to>
            </anchor>
          </controlPr>
        </control>
      </mc:Choice>
      <mc:Fallback>
        <control shapeId="5557" r:id="rId942" name="Control 437"/>
      </mc:Fallback>
    </mc:AlternateContent>
    <mc:AlternateContent xmlns:mc="http://schemas.openxmlformats.org/markup-compatibility/2006">
      <mc:Choice Requires="x14">
        <control shapeId="5558" r:id="rId943" name="Control 438">
          <controlPr defaultSize="0" r:id="rId505">
            <anchor moveWithCells="1">
              <from>
                <xdr:col>0</xdr:col>
                <xdr:colOff>0</xdr:colOff>
                <xdr:row>438</xdr:row>
                <xdr:rowOff>0</xdr:rowOff>
              </from>
              <to>
                <xdr:col>0</xdr:col>
                <xdr:colOff>257175</xdr:colOff>
                <xdr:row>439</xdr:row>
                <xdr:rowOff>0</xdr:rowOff>
              </to>
            </anchor>
          </controlPr>
        </control>
      </mc:Choice>
      <mc:Fallback>
        <control shapeId="5558" r:id="rId943" name="Control 438"/>
      </mc:Fallback>
    </mc:AlternateContent>
    <mc:AlternateContent xmlns:mc="http://schemas.openxmlformats.org/markup-compatibility/2006">
      <mc:Choice Requires="x14">
        <control shapeId="5559" r:id="rId944" name="Control 439">
          <controlPr defaultSize="0" r:id="rId505">
            <anchor moveWithCells="1">
              <from>
                <xdr:col>0</xdr:col>
                <xdr:colOff>0</xdr:colOff>
                <xdr:row>439</xdr:row>
                <xdr:rowOff>0</xdr:rowOff>
              </from>
              <to>
                <xdr:col>0</xdr:col>
                <xdr:colOff>257175</xdr:colOff>
                <xdr:row>440</xdr:row>
                <xdr:rowOff>0</xdr:rowOff>
              </to>
            </anchor>
          </controlPr>
        </control>
      </mc:Choice>
      <mc:Fallback>
        <control shapeId="5559" r:id="rId944" name="Control 439"/>
      </mc:Fallback>
    </mc:AlternateContent>
    <mc:AlternateContent xmlns:mc="http://schemas.openxmlformats.org/markup-compatibility/2006">
      <mc:Choice Requires="x14">
        <control shapeId="5560" r:id="rId945" name="Control 440">
          <controlPr defaultSize="0" r:id="rId505">
            <anchor moveWithCells="1">
              <from>
                <xdr:col>0</xdr:col>
                <xdr:colOff>0</xdr:colOff>
                <xdr:row>440</xdr:row>
                <xdr:rowOff>0</xdr:rowOff>
              </from>
              <to>
                <xdr:col>0</xdr:col>
                <xdr:colOff>257175</xdr:colOff>
                <xdr:row>441</xdr:row>
                <xdr:rowOff>0</xdr:rowOff>
              </to>
            </anchor>
          </controlPr>
        </control>
      </mc:Choice>
      <mc:Fallback>
        <control shapeId="5560" r:id="rId945" name="Control 440"/>
      </mc:Fallback>
    </mc:AlternateContent>
    <mc:AlternateContent xmlns:mc="http://schemas.openxmlformats.org/markup-compatibility/2006">
      <mc:Choice Requires="x14">
        <control shapeId="5561" r:id="rId946" name="Control 441">
          <controlPr defaultSize="0" r:id="rId505">
            <anchor moveWithCells="1">
              <from>
                <xdr:col>0</xdr:col>
                <xdr:colOff>0</xdr:colOff>
                <xdr:row>441</xdr:row>
                <xdr:rowOff>0</xdr:rowOff>
              </from>
              <to>
                <xdr:col>0</xdr:col>
                <xdr:colOff>257175</xdr:colOff>
                <xdr:row>442</xdr:row>
                <xdr:rowOff>0</xdr:rowOff>
              </to>
            </anchor>
          </controlPr>
        </control>
      </mc:Choice>
      <mc:Fallback>
        <control shapeId="5561" r:id="rId946" name="Control 441"/>
      </mc:Fallback>
    </mc:AlternateContent>
    <mc:AlternateContent xmlns:mc="http://schemas.openxmlformats.org/markup-compatibility/2006">
      <mc:Choice Requires="x14">
        <control shapeId="5562" r:id="rId947" name="Control 442">
          <controlPr defaultSize="0" r:id="rId505">
            <anchor moveWithCells="1">
              <from>
                <xdr:col>0</xdr:col>
                <xdr:colOff>0</xdr:colOff>
                <xdr:row>442</xdr:row>
                <xdr:rowOff>0</xdr:rowOff>
              </from>
              <to>
                <xdr:col>0</xdr:col>
                <xdr:colOff>257175</xdr:colOff>
                <xdr:row>443</xdr:row>
                <xdr:rowOff>0</xdr:rowOff>
              </to>
            </anchor>
          </controlPr>
        </control>
      </mc:Choice>
      <mc:Fallback>
        <control shapeId="5562" r:id="rId947" name="Control 442"/>
      </mc:Fallback>
    </mc:AlternateContent>
    <mc:AlternateContent xmlns:mc="http://schemas.openxmlformats.org/markup-compatibility/2006">
      <mc:Choice Requires="x14">
        <control shapeId="5563" r:id="rId948" name="Control 443">
          <controlPr defaultSize="0" r:id="rId505">
            <anchor moveWithCells="1">
              <from>
                <xdr:col>0</xdr:col>
                <xdr:colOff>0</xdr:colOff>
                <xdr:row>443</xdr:row>
                <xdr:rowOff>0</xdr:rowOff>
              </from>
              <to>
                <xdr:col>0</xdr:col>
                <xdr:colOff>257175</xdr:colOff>
                <xdr:row>444</xdr:row>
                <xdr:rowOff>0</xdr:rowOff>
              </to>
            </anchor>
          </controlPr>
        </control>
      </mc:Choice>
      <mc:Fallback>
        <control shapeId="5563" r:id="rId948" name="Control 443"/>
      </mc:Fallback>
    </mc:AlternateContent>
    <mc:AlternateContent xmlns:mc="http://schemas.openxmlformats.org/markup-compatibility/2006">
      <mc:Choice Requires="x14">
        <control shapeId="5564" r:id="rId949" name="Control 444">
          <controlPr defaultSize="0" r:id="rId505">
            <anchor moveWithCells="1">
              <from>
                <xdr:col>0</xdr:col>
                <xdr:colOff>0</xdr:colOff>
                <xdr:row>444</xdr:row>
                <xdr:rowOff>0</xdr:rowOff>
              </from>
              <to>
                <xdr:col>0</xdr:col>
                <xdr:colOff>257175</xdr:colOff>
                <xdr:row>445</xdr:row>
                <xdr:rowOff>0</xdr:rowOff>
              </to>
            </anchor>
          </controlPr>
        </control>
      </mc:Choice>
      <mc:Fallback>
        <control shapeId="5564" r:id="rId949" name="Control 444"/>
      </mc:Fallback>
    </mc:AlternateContent>
    <mc:AlternateContent xmlns:mc="http://schemas.openxmlformats.org/markup-compatibility/2006">
      <mc:Choice Requires="x14">
        <control shapeId="5565" r:id="rId950" name="Control 445">
          <controlPr defaultSize="0" r:id="rId505">
            <anchor moveWithCells="1">
              <from>
                <xdr:col>0</xdr:col>
                <xdr:colOff>0</xdr:colOff>
                <xdr:row>445</xdr:row>
                <xdr:rowOff>0</xdr:rowOff>
              </from>
              <to>
                <xdr:col>0</xdr:col>
                <xdr:colOff>257175</xdr:colOff>
                <xdr:row>446</xdr:row>
                <xdr:rowOff>0</xdr:rowOff>
              </to>
            </anchor>
          </controlPr>
        </control>
      </mc:Choice>
      <mc:Fallback>
        <control shapeId="5565" r:id="rId950" name="Control 445"/>
      </mc:Fallback>
    </mc:AlternateContent>
    <mc:AlternateContent xmlns:mc="http://schemas.openxmlformats.org/markup-compatibility/2006">
      <mc:Choice Requires="x14">
        <control shapeId="5566" r:id="rId951" name="Control 446">
          <controlPr defaultSize="0" r:id="rId505">
            <anchor moveWithCells="1">
              <from>
                <xdr:col>0</xdr:col>
                <xdr:colOff>0</xdr:colOff>
                <xdr:row>446</xdr:row>
                <xdr:rowOff>0</xdr:rowOff>
              </from>
              <to>
                <xdr:col>0</xdr:col>
                <xdr:colOff>257175</xdr:colOff>
                <xdr:row>447</xdr:row>
                <xdr:rowOff>0</xdr:rowOff>
              </to>
            </anchor>
          </controlPr>
        </control>
      </mc:Choice>
      <mc:Fallback>
        <control shapeId="5566" r:id="rId951" name="Control 446"/>
      </mc:Fallback>
    </mc:AlternateContent>
    <mc:AlternateContent xmlns:mc="http://schemas.openxmlformats.org/markup-compatibility/2006">
      <mc:Choice Requires="x14">
        <control shapeId="5567" r:id="rId952" name="Control 447">
          <controlPr defaultSize="0" r:id="rId505">
            <anchor moveWithCells="1">
              <from>
                <xdr:col>0</xdr:col>
                <xdr:colOff>0</xdr:colOff>
                <xdr:row>447</xdr:row>
                <xdr:rowOff>0</xdr:rowOff>
              </from>
              <to>
                <xdr:col>0</xdr:col>
                <xdr:colOff>257175</xdr:colOff>
                <xdr:row>448</xdr:row>
                <xdr:rowOff>0</xdr:rowOff>
              </to>
            </anchor>
          </controlPr>
        </control>
      </mc:Choice>
      <mc:Fallback>
        <control shapeId="5567" r:id="rId952" name="Control 447"/>
      </mc:Fallback>
    </mc:AlternateContent>
    <mc:AlternateContent xmlns:mc="http://schemas.openxmlformats.org/markup-compatibility/2006">
      <mc:Choice Requires="x14">
        <control shapeId="5568" r:id="rId953" name="Control 448">
          <controlPr defaultSize="0" r:id="rId505">
            <anchor moveWithCells="1">
              <from>
                <xdr:col>0</xdr:col>
                <xdr:colOff>0</xdr:colOff>
                <xdr:row>448</xdr:row>
                <xdr:rowOff>0</xdr:rowOff>
              </from>
              <to>
                <xdr:col>0</xdr:col>
                <xdr:colOff>257175</xdr:colOff>
                <xdr:row>449</xdr:row>
                <xdr:rowOff>0</xdr:rowOff>
              </to>
            </anchor>
          </controlPr>
        </control>
      </mc:Choice>
      <mc:Fallback>
        <control shapeId="5568" r:id="rId953" name="Control 448"/>
      </mc:Fallback>
    </mc:AlternateContent>
    <mc:AlternateContent xmlns:mc="http://schemas.openxmlformats.org/markup-compatibility/2006">
      <mc:Choice Requires="x14">
        <control shapeId="5569" r:id="rId954" name="Control 449">
          <controlPr defaultSize="0" r:id="rId505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0</xdr:col>
                <xdr:colOff>257175</xdr:colOff>
                <xdr:row>450</xdr:row>
                <xdr:rowOff>0</xdr:rowOff>
              </to>
            </anchor>
          </controlPr>
        </control>
      </mc:Choice>
      <mc:Fallback>
        <control shapeId="5569" r:id="rId954" name="Control 449"/>
      </mc:Fallback>
    </mc:AlternateContent>
    <mc:AlternateContent xmlns:mc="http://schemas.openxmlformats.org/markup-compatibility/2006">
      <mc:Choice Requires="x14">
        <control shapeId="5570" r:id="rId955" name="Control 450">
          <controlPr defaultSize="0" r:id="rId505">
            <anchor moveWithCells="1">
              <from>
                <xdr:col>0</xdr:col>
                <xdr:colOff>0</xdr:colOff>
                <xdr:row>450</xdr:row>
                <xdr:rowOff>0</xdr:rowOff>
              </from>
              <to>
                <xdr:col>0</xdr:col>
                <xdr:colOff>257175</xdr:colOff>
                <xdr:row>451</xdr:row>
                <xdr:rowOff>0</xdr:rowOff>
              </to>
            </anchor>
          </controlPr>
        </control>
      </mc:Choice>
      <mc:Fallback>
        <control shapeId="5570" r:id="rId955" name="Control 450"/>
      </mc:Fallback>
    </mc:AlternateContent>
    <mc:AlternateContent xmlns:mc="http://schemas.openxmlformats.org/markup-compatibility/2006">
      <mc:Choice Requires="x14">
        <control shapeId="5571" r:id="rId956" name="Control 451">
          <controlPr defaultSize="0" r:id="rId505">
            <anchor moveWithCells="1">
              <from>
                <xdr:col>0</xdr:col>
                <xdr:colOff>0</xdr:colOff>
                <xdr:row>451</xdr:row>
                <xdr:rowOff>0</xdr:rowOff>
              </from>
              <to>
                <xdr:col>0</xdr:col>
                <xdr:colOff>257175</xdr:colOff>
                <xdr:row>452</xdr:row>
                <xdr:rowOff>0</xdr:rowOff>
              </to>
            </anchor>
          </controlPr>
        </control>
      </mc:Choice>
      <mc:Fallback>
        <control shapeId="5571" r:id="rId956" name="Control 451"/>
      </mc:Fallback>
    </mc:AlternateContent>
    <mc:AlternateContent xmlns:mc="http://schemas.openxmlformats.org/markup-compatibility/2006">
      <mc:Choice Requires="x14">
        <control shapeId="5572" r:id="rId957" name="Control 452">
          <controlPr defaultSize="0" r:id="rId505">
            <anchor moveWithCells="1">
              <from>
                <xdr:col>0</xdr:col>
                <xdr:colOff>0</xdr:colOff>
                <xdr:row>452</xdr:row>
                <xdr:rowOff>0</xdr:rowOff>
              </from>
              <to>
                <xdr:col>0</xdr:col>
                <xdr:colOff>257175</xdr:colOff>
                <xdr:row>453</xdr:row>
                <xdr:rowOff>0</xdr:rowOff>
              </to>
            </anchor>
          </controlPr>
        </control>
      </mc:Choice>
      <mc:Fallback>
        <control shapeId="5572" r:id="rId957" name="Control 452"/>
      </mc:Fallback>
    </mc:AlternateContent>
    <mc:AlternateContent xmlns:mc="http://schemas.openxmlformats.org/markup-compatibility/2006">
      <mc:Choice Requires="x14">
        <control shapeId="5573" r:id="rId958" name="Control 453">
          <controlPr defaultSize="0" r:id="rId505">
            <anchor moveWithCells="1">
              <from>
                <xdr:col>0</xdr:col>
                <xdr:colOff>0</xdr:colOff>
                <xdr:row>453</xdr:row>
                <xdr:rowOff>0</xdr:rowOff>
              </from>
              <to>
                <xdr:col>0</xdr:col>
                <xdr:colOff>257175</xdr:colOff>
                <xdr:row>454</xdr:row>
                <xdr:rowOff>0</xdr:rowOff>
              </to>
            </anchor>
          </controlPr>
        </control>
      </mc:Choice>
      <mc:Fallback>
        <control shapeId="5573" r:id="rId958" name="Control 453"/>
      </mc:Fallback>
    </mc:AlternateContent>
    <mc:AlternateContent xmlns:mc="http://schemas.openxmlformats.org/markup-compatibility/2006">
      <mc:Choice Requires="x14">
        <control shapeId="5574" r:id="rId959" name="Control 454">
          <controlPr defaultSize="0" r:id="rId505">
            <anchor moveWithCells="1">
              <from>
                <xdr:col>0</xdr:col>
                <xdr:colOff>0</xdr:colOff>
                <xdr:row>454</xdr:row>
                <xdr:rowOff>0</xdr:rowOff>
              </from>
              <to>
                <xdr:col>0</xdr:col>
                <xdr:colOff>257175</xdr:colOff>
                <xdr:row>455</xdr:row>
                <xdr:rowOff>0</xdr:rowOff>
              </to>
            </anchor>
          </controlPr>
        </control>
      </mc:Choice>
      <mc:Fallback>
        <control shapeId="5574" r:id="rId959" name="Control 454"/>
      </mc:Fallback>
    </mc:AlternateContent>
    <mc:AlternateContent xmlns:mc="http://schemas.openxmlformats.org/markup-compatibility/2006">
      <mc:Choice Requires="x14">
        <control shapeId="5575" r:id="rId960" name="Control 455">
          <controlPr defaultSize="0" r:id="rId505">
            <anchor moveWithCells="1">
              <from>
                <xdr:col>0</xdr:col>
                <xdr:colOff>0</xdr:colOff>
                <xdr:row>455</xdr:row>
                <xdr:rowOff>0</xdr:rowOff>
              </from>
              <to>
                <xdr:col>0</xdr:col>
                <xdr:colOff>257175</xdr:colOff>
                <xdr:row>456</xdr:row>
                <xdr:rowOff>0</xdr:rowOff>
              </to>
            </anchor>
          </controlPr>
        </control>
      </mc:Choice>
      <mc:Fallback>
        <control shapeId="5575" r:id="rId960" name="Control 455"/>
      </mc:Fallback>
    </mc:AlternateContent>
    <mc:AlternateContent xmlns:mc="http://schemas.openxmlformats.org/markup-compatibility/2006">
      <mc:Choice Requires="x14">
        <control shapeId="5576" r:id="rId961" name="Control 456">
          <controlPr defaultSize="0" r:id="rId505">
            <anchor moveWithCells="1">
              <from>
                <xdr:col>0</xdr:col>
                <xdr:colOff>0</xdr:colOff>
                <xdr:row>456</xdr:row>
                <xdr:rowOff>0</xdr:rowOff>
              </from>
              <to>
                <xdr:col>0</xdr:col>
                <xdr:colOff>257175</xdr:colOff>
                <xdr:row>457</xdr:row>
                <xdr:rowOff>0</xdr:rowOff>
              </to>
            </anchor>
          </controlPr>
        </control>
      </mc:Choice>
      <mc:Fallback>
        <control shapeId="5576" r:id="rId961" name="Control 456"/>
      </mc:Fallback>
    </mc:AlternateContent>
    <mc:AlternateContent xmlns:mc="http://schemas.openxmlformats.org/markup-compatibility/2006">
      <mc:Choice Requires="x14">
        <control shapeId="5577" r:id="rId962" name="Control 457">
          <controlPr defaultSize="0" r:id="rId505">
            <anchor moveWithCells="1">
              <from>
                <xdr:col>0</xdr:col>
                <xdr:colOff>0</xdr:colOff>
                <xdr:row>457</xdr:row>
                <xdr:rowOff>0</xdr:rowOff>
              </from>
              <to>
                <xdr:col>0</xdr:col>
                <xdr:colOff>257175</xdr:colOff>
                <xdr:row>458</xdr:row>
                <xdr:rowOff>0</xdr:rowOff>
              </to>
            </anchor>
          </controlPr>
        </control>
      </mc:Choice>
      <mc:Fallback>
        <control shapeId="5577" r:id="rId962" name="Control 457"/>
      </mc:Fallback>
    </mc:AlternateContent>
    <mc:AlternateContent xmlns:mc="http://schemas.openxmlformats.org/markup-compatibility/2006">
      <mc:Choice Requires="x14">
        <control shapeId="5578" r:id="rId963" name="Control 458">
          <controlPr defaultSize="0" r:id="rId505">
            <anchor moveWithCells="1">
              <from>
                <xdr:col>0</xdr:col>
                <xdr:colOff>0</xdr:colOff>
                <xdr:row>458</xdr:row>
                <xdr:rowOff>0</xdr:rowOff>
              </from>
              <to>
                <xdr:col>0</xdr:col>
                <xdr:colOff>257175</xdr:colOff>
                <xdr:row>459</xdr:row>
                <xdr:rowOff>0</xdr:rowOff>
              </to>
            </anchor>
          </controlPr>
        </control>
      </mc:Choice>
      <mc:Fallback>
        <control shapeId="5578" r:id="rId963" name="Control 458"/>
      </mc:Fallback>
    </mc:AlternateContent>
    <mc:AlternateContent xmlns:mc="http://schemas.openxmlformats.org/markup-compatibility/2006">
      <mc:Choice Requires="x14">
        <control shapeId="5579" r:id="rId964" name="Control 459">
          <controlPr defaultSize="0" r:id="rId505">
            <anchor moveWithCells="1">
              <from>
                <xdr:col>0</xdr:col>
                <xdr:colOff>0</xdr:colOff>
                <xdr:row>459</xdr:row>
                <xdr:rowOff>0</xdr:rowOff>
              </from>
              <to>
                <xdr:col>0</xdr:col>
                <xdr:colOff>257175</xdr:colOff>
                <xdr:row>460</xdr:row>
                <xdr:rowOff>0</xdr:rowOff>
              </to>
            </anchor>
          </controlPr>
        </control>
      </mc:Choice>
      <mc:Fallback>
        <control shapeId="5579" r:id="rId964" name="Control 459"/>
      </mc:Fallback>
    </mc:AlternateContent>
    <mc:AlternateContent xmlns:mc="http://schemas.openxmlformats.org/markup-compatibility/2006">
      <mc:Choice Requires="x14">
        <control shapeId="5580" r:id="rId965" name="Control 460">
          <controlPr defaultSize="0" r:id="rId505">
            <anchor moveWithCells="1">
              <from>
                <xdr:col>0</xdr:col>
                <xdr:colOff>0</xdr:colOff>
                <xdr:row>460</xdr:row>
                <xdr:rowOff>0</xdr:rowOff>
              </from>
              <to>
                <xdr:col>0</xdr:col>
                <xdr:colOff>257175</xdr:colOff>
                <xdr:row>461</xdr:row>
                <xdr:rowOff>0</xdr:rowOff>
              </to>
            </anchor>
          </controlPr>
        </control>
      </mc:Choice>
      <mc:Fallback>
        <control shapeId="5580" r:id="rId965" name="Control 460"/>
      </mc:Fallback>
    </mc:AlternateContent>
    <mc:AlternateContent xmlns:mc="http://schemas.openxmlformats.org/markup-compatibility/2006">
      <mc:Choice Requires="x14">
        <control shapeId="5581" r:id="rId966" name="Control 461">
          <controlPr defaultSize="0" r:id="rId505">
            <anchor moveWithCells="1">
              <from>
                <xdr:col>0</xdr:col>
                <xdr:colOff>0</xdr:colOff>
                <xdr:row>461</xdr:row>
                <xdr:rowOff>0</xdr:rowOff>
              </from>
              <to>
                <xdr:col>0</xdr:col>
                <xdr:colOff>257175</xdr:colOff>
                <xdr:row>462</xdr:row>
                <xdr:rowOff>0</xdr:rowOff>
              </to>
            </anchor>
          </controlPr>
        </control>
      </mc:Choice>
      <mc:Fallback>
        <control shapeId="5581" r:id="rId966" name="Control 461"/>
      </mc:Fallback>
    </mc:AlternateContent>
    <mc:AlternateContent xmlns:mc="http://schemas.openxmlformats.org/markup-compatibility/2006">
      <mc:Choice Requires="x14">
        <control shapeId="5582" r:id="rId967" name="Control 462">
          <controlPr defaultSize="0" r:id="rId505">
            <anchor moveWithCells="1">
              <from>
                <xdr:col>0</xdr:col>
                <xdr:colOff>0</xdr:colOff>
                <xdr:row>462</xdr:row>
                <xdr:rowOff>0</xdr:rowOff>
              </from>
              <to>
                <xdr:col>0</xdr:col>
                <xdr:colOff>257175</xdr:colOff>
                <xdr:row>463</xdr:row>
                <xdr:rowOff>0</xdr:rowOff>
              </to>
            </anchor>
          </controlPr>
        </control>
      </mc:Choice>
      <mc:Fallback>
        <control shapeId="5582" r:id="rId967" name="Control 462"/>
      </mc:Fallback>
    </mc:AlternateContent>
    <mc:AlternateContent xmlns:mc="http://schemas.openxmlformats.org/markup-compatibility/2006">
      <mc:Choice Requires="x14">
        <control shapeId="5583" r:id="rId968" name="Control 463">
          <controlPr defaultSize="0" r:id="rId505">
            <anchor moveWithCells="1">
              <from>
                <xdr:col>0</xdr:col>
                <xdr:colOff>0</xdr:colOff>
                <xdr:row>463</xdr:row>
                <xdr:rowOff>0</xdr:rowOff>
              </from>
              <to>
                <xdr:col>0</xdr:col>
                <xdr:colOff>257175</xdr:colOff>
                <xdr:row>464</xdr:row>
                <xdr:rowOff>0</xdr:rowOff>
              </to>
            </anchor>
          </controlPr>
        </control>
      </mc:Choice>
      <mc:Fallback>
        <control shapeId="5583" r:id="rId968" name="Control 463"/>
      </mc:Fallback>
    </mc:AlternateContent>
    <mc:AlternateContent xmlns:mc="http://schemas.openxmlformats.org/markup-compatibility/2006">
      <mc:Choice Requires="x14">
        <control shapeId="5584" r:id="rId969" name="Control 464">
          <controlPr defaultSize="0" r:id="rId505">
            <anchor moveWithCells="1">
              <from>
                <xdr:col>0</xdr:col>
                <xdr:colOff>0</xdr:colOff>
                <xdr:row>464</xdr:row>
                <xdr:rowOff>0</xdr:rowOff>
              </from>
              <to>
                <xdr:col>0</xdr:col>
                <xdr:colOff>257175</xdr:colOff>
                <xdr:row>465</xdr:row>
                <xdr:rowOff>0</xdr:rowOff>
              </to>
            </anchor>
          </controlPr>
        </control>
      </mc:Choice>
      <mc:Fallback>
        <control shapeId="5584" r:id="rId969" name="Control 464"/>
      </mc:Fallback>
    </mc:AlternateContent>
    <mc:AlternateContent xmlns:mc="http://schemas.openxmlformats.org/markup-compatibility/2006">
      <mc:Choice Requires="x14">
        <control shapeId="5585" r:id="rId970" name="Control 465">
          <controlPr defaultSize="0" r:id="rId505">
            <anchor moveWithCells="1">
              <from>
                <xdr:col>0</xdr:col>
                <xdr:colOff>0</xdr:colOff>
                <xdr:row>465</xdr:row>
                <xdr:rowOff>0</xdr:rowOff>
              </from>
              <to>
                <xdr:col>0</xdr:col>
                <xdr:colOff>257175</xdr:colOff>
                <xdr:row>466</xdr:row>
                <xdr:rowOff>0</xdr:rowOff>
              </to>
            </anchor>
          </controlPr>
        </control>
      </mc:Choice>
      <mc:Fallback>
        <control shapeId="5585" r:id="rId970" name="Control 465"/>
      </mc:Fallback>
    </mc:AlternateContent>
    <mc:AlternateContent xmlns:mc="http://schemas.openxmlformats.org/markup-compatibility/2006">
      <mc:Choice Requires="x14">
        <control shapeId="5586" r:id="rId971" name="Control 466">
          <controlPr defaultSize="0" r:id="rId505">
            <anchor moveWithCells="1">
              <from>
                <xdr:col>0</xdr:col>
                <xdr:colOff>0</xdr:colOff>
                <xdr:row>466</xdr:row>
                <xdr:rowOff>0</xdr:rowOff>
              </from>
              <to>
                <xdr:col>0</xdr:col>
                <xdr:colOff>257175</xdr:colOff>
                <xdr:row>467</xdr:row>
                <xdr:rowOff>0</xdr:rowOff>
              </to>
            </anchor>
          </controlPr>
        </control>
      </mc:Choice>
      <mc:Fallback>
        <control shapeId="5586" r:id="rId971" name="Control 466"/>
      </mc:Fallback>
    </mc:AlternateContent>
    <mc:AlternateContent xmlns:mc="http://schemas.openxmlformats.org/markup-compatibility/2006">
      <mc:Choice Requires="x14">
        <control shapeId="5587" r:id="rId972" name="Control 467">
          <controlPr defaultSize="0" r:id="rId505">
            <anchor moveWithCells="1">
              <from>
                <xdr:col>0</xdr:col>
                <xdr:colOff>0</xdr:colOff>
                <xdr:row>467</xdr:row>
                <xdr:rowOff>0</xdr:rowOff>
              </from>
              <to>
                <xdr:col>0</xdr:col>
                <xdr:colOff>257175</xdr:colOff>
                <xdr:row>468</xdr:row>
                <xdr:rowOff>0</xdr:rowOff>
              </to>
            </anchor>
          </controlPr>
        </control>
      </mc:Choice>
      <mc:Fallback>
        <control shapeId="5587" r:id="rId972" name="Control 467"/>
      </mc:Fallback>
    </mc:AlternateContent>
    <mc:AlternateContent xmlns:mc="http://schemas.openxmlformats.org/markup-compatibility/2006">
      <mc:Choice Requires="x14">
        <control shapeId="5588" r:id="rId973" name="Control 468">
          <controlPr defaultSize="0" r:id="rId505">
            <anchor moveWithCells="1">
              <from>
                <xdr:col>0</xdr:col>
                <xdr:colOff>0</xdr:colOff>
                <xdr:row>468</xdr:row>
                <xdr:rowOff>0</xdr:rowOff>
              </from>
              <to>
                <xdr:col>0</xdr:col>
                <xdr:colOff>257175</xdr:colOff>
                <xdr:row>469</xdr:row>
                <xdr:rowOff>0</xdr:rowOff>
              </to>
            </anchor>
          </controlPr>
        </control>
      </mc:Choice>
      <mc:Fallback>
        <control shapeId="5588" r:id="rId973" name="Control 468"/>
      </mc:Fallback>
    </mc:AlternateContent>
    <mc:AlternateContent xmlns:mc="http://schemas.openxmlformats.org/markup-compatibility/2006">
      <mc:Choice Requires="x14">
        <control shapeId="5589" r:id="rId974" name="Control 469">
          <controlPr defaultSize="0" r:id="rId505">
            <anchor moveWithCells="1">
              <from>
                <xdr:col>0</xdr:col>
                <xdr:colOff>0</xdr:colOff>
                <xdr:row>469</xdr:row>
                <xdr:rowOff>0</xdr:rowOff>
              </from>
              <to>
                <xdr:col>0</xdr:col>
                <xdr:colOff>257175</xdr:colOff>
                <xdr:row>470</xdr:row>
                <xdr:rowOff>0</xdr:rowOff>
              </to>
            </anchor>
          </controlPr>
        </control>
      </mc:Choice>
      <mc:Fallback>
        <control shapeId="5589" r:id="rId974" name="Control 469"/>
      </mc:Fallback>
    </mc:AlternateContent>
    <mc:AlternateContent xmlns:mc="http://schemas.openxmlformats.org/markup-compatibility/2006">
      <mc:Choice Requires="x14">
        <control shapeId="5590" r:id="rId975" name="Control 470">
          <controlPr defaultSize="0" r:id="rId505">
            <anchor moveWithCells="1">
              <from>
                <xdr:col>0</xdr:col>
                <xdr:colOff>0</xdr:colOff>
                <xdr:row>470</xdr:row>
                <xdr:rowOff>0</xdr:rowOff>
              </from>
              <to>
                <xdr:col>0</xdr:col>
                <xdr:colOff>257175</xdr:colOff>
                <xdr:row>471</xdr:row>
                <xdr:rowOff>0</xdr:rowOff>
              </to>
            </anchor>
          </controlPr>
        </control>
      </mc:Choice>
      <mc:Fallback>
        <control shapeId="5590" r:id="rId975" name="Control 470"/>
      </mc:Fallback>
    </mc:AlternateContent>
    <mc:AlternateContent xmlns:mc="http://schemas.openxmlformats.org/markup-compatibility/2006">
      <mc:Choice Requires="x14">
        <control shapeId="5591" r:id="rId976" name="Control 471">
          <controlPr defaultSize="0" r:id="rId505">
            <anchor moveWithCells="1">
              <from>
                <xdr:col>0</xdr:col>
                <xdr:colOff>0</xdr:colOff>
                <xdr:row>471</xdr:row>
                <xdr:rowOff>0</xdr:rowOff>
              </from>
              <to>
                <xdr:col>0</xdr:col>
                <xdr:colOff>257175</xdr:colOff>
                <xdr:row>472</xdr:row>
                <xdr:rowOff>0</xdr:rowOff>
              </to>
            </anchor>
          </controlPr>
        </control>
      </mc:Choice>
      <mc:Fallback>
        <control shapeId="5591" r:id="rId976" name="Control 471"/>
      </mc:Fallback>
    </mc:AlternateContent>
    <mc:AlternateContent xmlns:mc="http://schemas.openxmlformats.org/markup-compatibility/2006">
      <mc:Choice Requires="x14">
        <control shapeId="5592" r:id="rId977" name="Control 472">
          <controlPr defaultSize="0" r:id="rId505">
            <anchor moveWithCells="1">
              <from>
                <xdr:col>0</xdr:col>
                <xdr:colOff>0</xdr:colOff>
                <xdr:row>472</xdr:row>
                <xdr:rowOff>0</xdr:rowOff>
              </from>
              <to>
                <xdr:col>0</xdr:col>
                <xdr:colOff>257175</xdr:colOff>
                <xdr:row>473</xdr:row>
                <xdr:rowOff>0</xdr:rowOff>
              </to>
            </anchor>
          </controlPr>
        </control>
      </mc:Choice>
      <mc:Fallback>
        <control shapeId="5592" r:id="rId977" name="Control 472"/>
      </mc:Fallback>
    </mc:AlternateContent>
    <mc:AlternateContent xmlns:mc="http://schemas.openxmlformats.org/markup-compatibility/2006">
      <mc:Choice Requires="x14">
        <control shapeId="5593" r:id="rId978" name="Control 473">
          <controlPr defaultSize="0" r:id="rId505">
            <anchor moveWithCells="1">
              <from>
                <xdr:col>0</xdr:col>
                <xdr:colOff>0</xdr:colOff>
                <xdr:row>473</xdr:row>
                <xdr:rowOff>0</xdr:rowOff>
              </from>
              <to>
                <xdr:col>0</xdr:col>
                <xdr:colOff>257175</xdr:colOff>
                <xdr:row>474</xdr:row>
                <xdr:rowOff>0</xdr:rowOff>
              </to>
            </anchor>
          </controlPr>
        </control>
      </mc:Choice>
      <mc:Fallback>
        <control shapeId="5593" r:id="rId978" name="Control 473"/>
      </mc:Fallback>
    </mc:AlternateContent>
    <mc:AlternateContent xmlns:mc="http://schemas.openxmlformats.org/markup-compatibility/2006">
      <mc:Choice Requires="x14">
        <control shapeId="5594" r:id="rId979" name="Control 474">
          <controlPr defaultSize="0" r:id="rId505">
            <anchor moveWithCells="1">
              <from>
                <xdr:col>0</xdr:col>
                <xdr:colOff>0</xdr:colOff>
                <xdr:row>474</xdr:row>
                <xdr:rowOff>0</xdr:rowOff>
              </from>
              <to>
                <xdr:col>0</xdr:col>
                <xdr:colOff>257175</xdr:colOff>
                <xdr:row>475</xdr:row>
                <xdr:rowOff>0</xdr:rowOff>
              </to>
            </anchor>
          </controlPr>
        </control>
      </mc:Choice>
      <mc:Fallback>
        <control shapeId="5594" r:id="rId979" name="Control 474"/>
      </mc:Fallback>
    </mc:AlternateContent>
    <mc:AlternateContent xmlns:mc="http://schemas.openxmlformats.org/markup-compatibility/2006">
      <mc:Choice Requires="x14">
        <control shapeId="5595" r:id="rId980" name="Control 475">
          <controlPr defaultSize="0" r:id="rId505">
            <anchor moveWithCells="1">
              <from>
                <xdr:col>0</xdr:col>
                <xdr:colOff>0</xdr:colOff>
                <xdr:row>475</xdr:row>
                <xdr:rowOff>0</xdr:rowOff>
              </from>
              <to>
                <xdr:col>0</xdr:col>
                <xdr:colOff>257175</xdr:colOff>
                <xdr:row>476</xdr:row>
                <xdr:rowOff>0</xdr:rowOff>
              </to>
            </anchor>
          </controlPr>
        </control>
      </mc:Choice>
      <mc:Fallback>
        <control shapeId="5595" r:id="rId980" name="Control 475"/>
      </mc:Fallback>
    </mc:AlternateContent>
    <mc:AlternateContent xmlns:mc="http://schemas.openxmlformats.org/markup-compatibility/2006">
      <mc:Choice Requires="x14">
        <control shapeId="5596" r:id="rId981" name="Control 476">
          <controlPr defaultSize="0" r:id="rId505">
            <anchor moveWithCells="1">
              <from>
                <xdr:col>0</xdr:col>
                <xdr:colOff>0</xdr:colOff>
                <xdr:row>476</xdr:row>
                <xdr:rowOff>0</xdr:rowOff>
              </from>
              <to>
                <xdr:col>0</xdr:col>
                <xdr:colOff>257175</xdr:colOff>
                <xdr:row>477</xdr:row>
                <xdr:rowOff>0</xdr:rowOff>
              </to>
            </anchor>
          </controlPr>
        </control>
      </mc:Choice>
      <mc:Fallback>
        <control shapeId="5596" r:id="rId981" name="Control 476"/>
      </mc:Fallback>
    </mc:AlternateContent>
    <mc:AlternateContent xmlns:mc="http://schemas.openxmlformats.org/markup-compatibility/2006">
      <mc:Choice Requires="x14">
        <control shapeId="5597" r:id="rId982" name="Control 477">
          <controlPr defaultSize="0" r:id="rId505">
            <anchor moveWithCells="1">
              <from>
                <xdr:col>0</xdr:col>
                <xdr:colOff>0</xdr:colOff>
                <xdr:row>477</xdr:row>
                <xdr:rowOff>0</xdr:rowOff>
              </from>
              <to>
                <xdr:col>0</xdr:col>
                <xdr:colOff>257175</xdr:colOff>
                <xdr:row>478</xdr:row>
                <xdr:rowOff>0</xdr:rowOff>
              </to>
            </anchor>
          </controlPr>
        </control>
      </mc:Choice>
      <mc:Fallback>
        <control shapeId="5597" r:id="rId982" name="Control 477"/>
      </mc:Fallback>
    </mc:AlternateContent>
    <mc:AlternateContent xmlns:mc="http://schemas.openxmlformats.org/markup-compatibility/2006">
      <mc:Choice Requires="x14">
        <control shapeId="5598" r:id="rId983" name="Control 478">
          <controlPr defaultSize="0" r:id="rId505">
            <anchor moveWithCells="1">
              <from>
                <xdr:col>0</xdr:col>
                <xdr:colOff>0</xdr:colOff>
                <xdr:row>478</xdr:row>
                <xdr:rowOff>0</xdr:rowOff>
              </from>
              <to>
                <xdr:col>0</xdr:col>
                <xdr:colOff>257175</xdr:colOff>
                <xdr:row>479</xdr:row>
                <xdr:rowOff>0</xdr:rowOff>
              </to>
            </anchor>
          </controlPr>
        </control>
      </mc:Choice>
      <mc:Fallback>
        <control shapeId="5598" r:id="rId983" name="Control 478"/>
      </mc:Fallback>
    </mc:AlternateContent>
    <mc:AlternateContent xmlns:mc="http://schemas.openxmlformats.org/markup-compatibility/2006">
      <mc:Choice Requires="x14">
        <control shapeId="5599" r:id="rId984" name="Control 479">
          <controlPr defaultSize="0" r:id="rId505">
            <anchor moveWithCells="1">
              <from>
                <xdr:col>0</xdr:col>
                <xdr:colOff>0</xdr:colOff>
                <xdr:row>479</xdr:row>
                <xdr:rowOff>0</xdr:rowOff>
              </from>
              <to>
                <xdr:col>0</xdr:col>
                <xdr:colOff>257175</xdr:colOff>
                <xdr:row>480</xdr:row>
                <xdr:rowOff>0</xdr:rowOff>
              </to>
            </anchor>
          </controlPr>
        </control>
      </mc:Choice>
      <mc:Fallback>
        <control shapeId="5599" r:id="rId984" name="Control 479"/>
      </mc:Fallback>
    </mc:AlternateContent>
    <mc:AlternateContent xmlns:mc="http://schemas.openxmlformats.org/markup-compatibility/2006">
      <mc:Choice Requires="x14">
        <control shapeId="5600" r:id="rId985" name="Control 480">
          <controlPr defaultSize="0" r:id="rId505">
            <anchor moveWithCells="1">
              <from>
                <xdr:col>0</xdr:col>
                <xdr:colOff>0</xdr:colOff>
                <xdr:row>480</xdr:row>
                <xdr:rowOff>0</xdr:rowOff>
              </from>
              <to>
                <xdr:col>0</xdr:col>
                <xdr:colOff>257175</xdr:colOff>
                <xdr:row>481</xdr:row>
                <xdr:rowOff>0</xdr:rowOff>
              </to>
            </anchor>
          </controlPr>
        </control>
      </mc:Choice>
      <mc:Fallback>
        <control shapeId="5600" r:id="rId985" name="Control 480"/>
      </mc:Fallback>
    </mc:AlternateContent>
    <mc:AlternateContent xmlns:mc="http://schemas.openxmlformats.org/markup-compatibility/2006">
      <mc:Choice Requires="x14">
        <control shapeId="5601" r:id="rId986" name="Control 481">
          <controlPr defaultSize="0" r:id="rId505">
            <anchor moveWithCells="1">
              <from>
                <xdr:col>0</xdr:col>
                <xdr:colOff>0</xdr:colOff>
                <xdr:row>481</xdr:row>
                <xdr:rowOff>0</xdr:rowOff>
              </from>
              <to>
                <xdr:col>0</xdr:col>
                <xdr:colOff>257175</xdr:colOff>
                <xdr:row>482</xdr:row>
                <xdr:rowOff>0</xdr:rowOff>
              </to>
            </anchor>
          </controlPr>
        </control>
      </mc:Choice>
      <mc:Fallback>
        <control shapeId="5601" r:id="rId986" name="Control 481"/>
      </mc:Fallback>
    </mc:AlternateContent>
    <mc:AlternateContent xmlns:mc="http://schemas.openxmlformats.org/markup-compatibility/2006">
      <mc:Choice Requires="x14">
        <control shapeId="5602" r:id="rId987" name="Control 482">
          <controlPr defaultSize="0" r:id="rId505">
            <anchor moveWithCells="1">
              <from>
                <xdr:col>0</xdr:col>
                <xdr:colOff>0</xdr:colOff>
                <xdr:row>482</xdr:row>
                <xdr:rowOff>0</xdr:rowOff>
              </from>
              <to>
                <xdr:col>0</xdr:col>
                <xdr:colOff>257175</xdr:colOff>
                <xdr:row>483</xdr:row>
                <xdr:rowOff>0</xdr:rowOff>
              </to>
            </anchor>
          </controlPr>
        </control>
      </mc:Choice>
      <mc:Fallback>
        <control shapeId="5602" r:id="rId987" name="Control 482"/>
      </mc:Fallback>
    </mc:AlternateContent>
    <mc:AlternateContent xmlns:mc="http://schemas.openxmlformats.org/markup-compatibility/2006">
      <mc:Choice Requires="x14">
        <control shapeId="5603" r:id="rId988" name="Control 483">
          <controlPr defaultSize="0" r:id="rId505">
            <anchor moveWithCells="1">
              <from>
                <xdr:col>0</xdr:col>
                <xdr:colOff>0</xdr:colOff>
                <xdr:row>483</xdr:row>
                <xdr:rowOff>0</xdr:rowOff>
              </from>
              <to>
                <xdr:col>0</xdr:col>
                <xdr:colOff>257175</xdr:colOff>
                <xdr:row>484</xdr:row>
                <xdr:rowOff>0</xdr:rowOff>
              </to>
            </anchor>
          </controlPr>
        </control>
      </mc:Choice>
      <mc:Fallback>
        <control shapeId="5603" r:id="rId988" name="Control 483"/>
      </mc:Fallback>
    </mc:AlternateContent>
    <mc:AlternateContent xmlns:mc="http://schemas.openxmlformats.org/markup-compatibility/2006">
      <mc:Choice Requires="x14">
        <control shapeId="5604" r:id="rId989" name="Control 484">
          <controlPr defaultSize="0" r:id="rId505">
            <anchor moveWithCells="1">
              <from>
                <xdr:col>0</xdr:col>
                <xdr:colOff>0</xdr:colOff>
                <xdr:row>484</xdr:row>
                <xdr:rowOff>0</xdr:rowOff>
              </from>
              <to>
                <xdr:col>0</xdr:col>
                <xdr:colOff>257175</xdr:colOff>
                <xdr:row>485</xdr:row>
                <xdr:rowOff>0</xdr:rowOff>
              </to>
            </anchor>
          </controlPr>
        </control>
      </mc:Choice>
      <mc:Fallback>
        <control shapeId="5604" r:id="rId989" name="Control 484"/>
      </mc:Fallback>
    </mc:AlternateContent>
    <mc:AlternateContent xmlns:mc="http://schemas.openxmlformats.org/markup-compatibility/2006">
      <mc:Choice Requires="x14">
        <control shapeId="5605" r:id="rId990" name="Control 485">
          <controlPr defaultSize="0" r:id="rId505">
            <anchor moveWithCells="1">
              <from>
                <xdr:col>0</xdr:col>
                <xdr:colOff>0</xdr:colOff>
                <xdr:row>485</xdr:row>
                <xdr:rowOff>0</xdr:rowOff>
              </from>
              <to>
                <xdr:col>0</xdr:col>
                <xdr:colOff>257175</xdr:colOff>
                <xdr:row>486</xdr:row>
                <xdr:rowOff>0</xdr:rowOff>
              </to>
            </anchor>
          </controlPr>
        </control>
      </mc:Choice>
      <mc:Fallback>
        <control shapeId="5605" r:id="rId990" name="Control 485"/>
      </mc:Fallback>
    </mc:AlternateContent>
    <mc:AlternateContent xmlns:mc="http://schemas.openxmlformats.org/markup-compatibility/2006">
      <mc:Choice Requires="x14">
        <control shapeId="5606" r:id="rId991" name="Control 486">
          <controlPr defaultSize="0" r:id="rId505">
            <anchor moveWithCells="1">
              <from>
                <xdr:col>0</xdr:col>
                <xdr:colOff>0</xdr:colOff>
                <xdr:row>486</xdr:row>
                <xdr:rowOff>0</xdr:rowOff>
              </from>
              <to>
                <xdr:col>0</xdr:col>
                <xdr:colOff>257175</xdr:colOff>
                <xdr:row>487</xdr:row>
                <xdr:rowOff>0</xdr:rowOff>
              </to>
            </anchor>
          </controlPr>
        </control>
      </mc:Choice>
      <mc:Fallback>
        <control shapeId="5606" r:id="rId991" name="Control 486"/>
      </mc:Fallback>
    </mc:AlternateContent>
    <mc:AlternateContent xmlns:mc="http://schemas.openxmlformats.org/markup-compatibility/2006">
      <mc:Choice Requires="x14">
        <control shapeId="5607" r:id="rId992" name="Control 487">
          <controlPr defaultSize="0" r:id="rId505">
            <anchor moveWithCells="1">
              <from>
                <xdr:col>0</xdr:col>
                <xdr:colOff>0</xdr:colOff>
                <xdr:row>487</xdr:row>
                <xdr:rowOff>0</xdr:rowOff>
              </from>
              <to>
                <xdr:col>0</xdr:col>
                <xdr:colOff>257175</xdr:colOff>
                <xdr:row>488</xdr:row>
                <xdr:rowOff>0</xdr:rowOff>
              </to>
            </anchor>
          </controlPr>
        </control>
      </mc:Choice>
      <mc:Fallback>
        <control shapeId="5607" r:id="rId992" name="Control 487"/>
      </mc:Fallback>
    </mc:AlternateContent>
    <mc:AlternateContent xmlns:mc="http://schemas.openxmlformats.org/markup-compatibility/2006">
      <mc:Choice Requires="x14">
        <control shapeId="5608" r:id="rId993" name="Control 488">
          <controlPr defaultSize="0" r:id="rId505">
            <anchor moveWithCells="1">
              <from>
                <xdr:col>0</xdr:col>
                <xdr:colOff>0</xdr:colOff>
                <xdr:row>488</xdr:row>
                <xdr:rowOff>0</xdr:rowOff>
              </from>
              <to>
                <xdr:col>0</xdr:col>
                <xdr:colOff>257175</xdr:colOff>
                <xdr:row>489</xdr:row>
                <xdr:rowOff>0</xdr:rowOff>
              </to>
            </anchor>
          </controlPr>
        </control>
      </mc:Choice>
      <mc:Fallback>
        <control shapeId="5608" r:id="rId993" name="Control 488"/>
      </mc:Fallback>
    </mc:AlternateContent>
    <mc:AlternateContent xmlns:mc="http://schemas.openxmlformats.org/markup-compatibility/2006">
      <mc:Choice Requires="x14">
        <control shapeId="5609" r:id="rId994" name="Control 489">
          <controlPr defaultSize="0" r:id="rId505">
            <anchor moveWithCells="1">
              <from>
                <xdr:col>0</xdr:col>
                <xdr:colOff>0</xdr:colOff>
                <xdr:row>489</xdr:row>
                <xdr:rowOff>0</xdr:rowOff>
              </from>
              <to>
                <xdr:col>0</xdr:col>
                <xdr:colOff>257175</xdr:colOff>
                <xdr:row>490</xdr:row>
                <xdr:rowOff>0</xdr:rowOff>
              </to>
            </anchor>
          </controlPr>
        </control>
      </mc:Choice>
      <mc:Fallback>
        <control shapeId="5609" r:id="rId994" name="Control 489"/>
      </mc:Fallback>
    </mc:AlternateContent>
    <mc:AlternateContent xmlns:mc="http://schemas.openxmlformats.org/markup-compatibility/2006">
      <mc:Choice Requires="x14">
        <control shapeId="5610" r:id="rId995" name="Control 490">
          <controlPr defaultSize="0" r:id="rId505">
            <anchor moveWithCells="1">
              <from>
                <xdr:col>0</xdr:col>
                <xdr:colOff>0</xdr:colOff>
                <xdr:row>490</xdr:row>
                <xdr:rowOff>0</xdr:rowOff>
              </from>
              <to>
                <xdr:col>0</xdr:col>
                <xdr:colOff>257175</xdr:colOff>
                <xdr:row>491</xdr:row>
                <xdr:rowOff>0</xdr:rowOff>
              </to>
            </anchor>
          </controlPr>
        </control>
      </mc:Choice>
      <mc:Fallback>
        <control shapeId="5610" r:id="rId995" name="Control 490"/>
      </mc:Fallback>
    </mc:AlternateContent>
    <mc:AlternateContent xmlns:mc="http://schemas.openxmlformats.org/markup-compatibility/2006">
      <mc:Choice Requires="x14">
        <control shapeId="5611" r:id="rId996" name="Control 491">
          <controlPr defaultSize="0" r:id="rId505">
            <anchor moveWithCells="1">
              <from>
                <xdr:col>0</xdr:col>
                <xdr:colOff>0</xdr:colOff>
                <xdr:row>491</xdr:row>
                <xdr:rowOff>0</xdr:rowOff>
              </from>
              <to>
                <xdr:col>0</xdr:col>
                <xdr:colOff>257175</xdr:colOff>
                <xdr:row>492</xdr:row>
                <xdr:rowOff>0</xdr:rowOff>
              </to>
            </anchor>
          </controlPr>
        </control>
      </mc:Choice>
      <mc:Fallback>
        <control shapeId="5611" r:id="rId996" name="Control 491"/>
      </mc:Fallback>
    </mc:AlternateContent>
    <mc:AlternateContent xmlns:mc="http://schemas.openxmlformats.org/markup-compatibility/2006">
      <mc:Choice Requires="x14">
        <control shapeId="5612" r:id="rId997" name="Control 492">
          <controlPr defaultSize="0" r:id="rId505">
            <anchor moveWithCells="1">
              <from>
                <xdr:col>0</xdr:col>
                <xdr:colOff>0</xdr:colOff>
                <xdr:row>492</xdr:row>
                <xdr:rowOff>0</xdr:rowOff>
              </from>
              <to>
                <xdr:col>0</xdr:col>
                <xdr:colOff>257175</xdr:colOff>
                <xdr:row>493</xdr:row>
                <xdr:rowOff>0</xdr:rowOff>
              </to>
            </anchor>
          </controlPr>
        </control>
      </mc:Choice>
      <mc:Fallback>
        <control shapeId="5612" r:id="rId997" name="Control 492"/>
      </mc:Fallback>
    </mc:AlternateContent>
    <mc:AlternateContent xmlns:mc="http://schemas.openxmlformats.org/markup-compatibility/2006">
      <mc:Choice Requires="x14">
        <control shapeId="5613" r:id="rId998" name="Control 493">
          <controlPr defaultSize="0" r:id="rId505">
            <anchor moveWithCells="1">
              <from>
                <xdr:col>0</xdr:col>
                <xdr:colOff>0</xdr:colOff>
                <xdr:row>493</xdr:row>
                <xdr:rowOff>0</xdr:rowOff>
              </from>
              <to>
                <xdr:col>0</xdr:col>
                <xdr:colOff>257175</xdr:colOff>
                <xdr:row>494</xdr:row>
                <xdr:rowOff>0</xdr:rowOff>
              </to>
            </anchor>
          </controlPr>
        </control>
      </mc:Choice>
      <mc:Fallback>
        <control shapeId="5613" r:id="rId998" name="Control 493"/>
      </mc:Fallback>
    </mc:AlternateContent>
    <mc:AlternateContent xmlns:mc="http://schemas.openxmlformats.org/markup-compatibility/2006">
      <mc:Choice Requires="x14">
        <control shapeId="5614" r:id="rId999" name="Control 494">
          <controlPr defaultSize="0" r:id="rId505">
            <anchor moveWithCells="1">
              <from>
                <xdr:col>0</xdr:col>
                <xdr:colOff>0</xdr:colOff>
                <xdr:row>494</xdr:row>
                <xdr:rowOff>0</xdr:rowOff>
              </from>
              <to>
                <xdr:col>0</xdr:col>
                <xdr:colOff>257175</xdr:colOff>
                <xdr:row>495</xdr:row>
                <xdr:rowOff>0</xdr:rowOff>
              </to>
            </anchor>
          </controlPr>
        </control>
      </mc:Choice>
      <mc:Fallback>
        <control shapeId="5614" r:id="rId999" name="Control 494"/>
      </mc:Fallback>
    </mc:AlternateContent>
    <mc:AlternateContent xmlns:mc="http://schemas.openxmlformats.org/markup-compatibility/2006">
      <mc:Choice Requires="x14">
        <control shapeId="5615" r:id="rId1000" name="Control 495">
          <controlPr defaultSize="0" r:id="rId505">
            <anchor moveWithCells="1">
              <from>
                <xdr:col>0</xdr:col>
                <xdr:colOff>0</xdr:colOff>
                <xdr:row>495</xdr:row>
                <xdr:rowOff>0</xdr:rowOff>
              </from>
              <to>
                <xdr:col>0</xdr:col>
                <xdr:colOff>257175</xdr:colOff>
                <xdr:row>496</xdr:row>
                <xdr:rowOff>0</xdr:rowOff>
              </to>
            </anchor>
          </controlPr>
        </control>
      </mc:Choice>
      <mc:Fallback>
        <control shapeId="5615" r:id="rId1000" name="Control 495"/>
      </mc:Fallback>
    </mc:AlternateContent>
    <mc:AlternateContent xmlns:mc="http://schemas.openxmlformats.org/markup-compatibility/2006">
      <mc:Choice Requires="x14">
        <control shapeId="5616" r:id="rId1001" name="Control 496">
          <controlPr defaultSize="0" r:id="rId505">
            <anchor moveWithCells="1">
              <from>
                <xdr:col>0</xdr:col>
                <xdr:colOff>0</xdr:colOff>
                <xdr:row>496</xdr:row>
                <xdr:rowOff>0</xdr:rowOff>
              </from>
              <to>
                <xdr:col>0</xdr:col>
                <xdr:colOff>257175</xdr:colOff>
                <xdr:row>497</xdr:row>
                <xdr:rowOff>0</xdr:rowOff>
              </to>
            </anchor>
          </controlPr>
        </control>
      </mc:Choice>
      <mc:Fallback>
        <control shapeId="5616" r:id="rId1001" name="Control 496"/>
      </mc:Fallback>
    </mc:AlternateContent>
    <mc:AlternateContent xmlns:mc="http://schemas.openxmlformats.org/markup-compatibility/2006">
      <mc:Choice Requires="x14">
        <control shapeId="5617" r:id="rId1002" name="Control 497">
          <controlPr defaultSize="0" r:id="rId505">
            <anchor moveWithCells="1">
              <from>
                <xdr:col>0</xdr:col>
                <xdr:colOff>0</xdr:colOff>
                <xdr:row>497</xdr:row>
                <xdr:rowOff>0</xdr:rowOff>
              </from>
              <to>
                <xdr:col>0</xdr:col>
                <xdr:colOff>257175</xdr:colOff>
                <xdr:row>498</xdr:row>
                <xdr:rowOff>0</xdr:rowOff>
              </to>
            </anchor>
          </controlPr>
        </control>
      </mc:Choice>
      <mc:Fallback>
        <control shapeId="5617" r:id="rId1002" name="Control 497"/>
      </mc:Fallback>
    </mc:AlternateContent>
    <mc:AlternateContent xmlns:mc="http://schemas.openxmlformats.org/markup-compatibility/2006">
      <mc:Choice Requires="x14">
        <control shapeId="5618" r:id="rId1003" name="Control 498">
          <controlPr defaultSize="0" r:id="rId505">
            <anchor moveWithCells="1">
              <from>
                <xdr:col>0</xdr:col>
                <xdr:colOff>0</xdr:colOff>
                <xdr:row>498</xdr:row>
                <xdr:rowOff>0</xdr:rowOff>
              </from>
              <to>
                <xdr:col>0</xdr:col>
                <xdr:colOff>257175</xdr:colOff>
                <xdr:row>499</xdr:row>
                <xdr:rowOff>0</xdr:rowOff>
              </to>
            </anchor>
          </controlPr>
        </control>
      </mc:Choice>
      <mc:Fallback>
        <control shapeId="5618" r:id="rId1003" name="Control 498"/>
      </mc:Fallback>
    </mc:AlternateContent>
    <mc:AlternateContent xmlns:mc="http://schemas.openxmlformats.org/markup-compatibility/2006">
      <mc:Choice Requires="x14">
        <control shapeId="5619" r:id="rId1004" name="Control 499">
          <controlPr defaultSize="0" r:id="rId505">
            <anchor moveWithCells="1">
              <from>
                <xdr:col>0</xdr:col>
                <xdr:colOff>0</xdr:colOff>
                <xdr:row>499</xdr:row>
                <xdr:rowOff>0</xdr:rowOff>
              </from>
              <to>
                <xdr:col>0</xdr:col>
                <xdr:colOff>257175</xdr:colOff>
                <xdr:row>500</xdr:row>
                <xdr:rowOff>0</xdr:rowOff>
              </to>
            </anchor>
          </controlPr>
        </control>
      </mc:Choice>
      <mc:Fallback>
        <control shapeId="5619" r:id="rId1004" name="Control 499"/>
      </mc:Fallback>
    </mc:AlternateContent>
    <mc:AlternateContent xmlns:mc="http://schemas.openxmlformats.org/markup-compatibility/2006">
      <mc:Choice Requires="x14">
        <control shapeId="5620" r:id="rId1005" name="Control 500">
          <controlPr defaultSize="0" r:id="rId505">
            <anchor moveWithCells="1">
              <from>
                <xdr:col>0</xdr:col>
                <xdr:colOff>0</xdr:colOff>
                <xdr:row>500</xdr:row>
                <xdr:rowOff>0</xdr:rowOff>
              </from>
              <to>
                <xdr:col>0</xdr:col>
                <xdr:colOff>257175</xdr:colOff>
                <xdr:row>501</xdr:row>
                <xdr:rowOff>0</xdr:rowOff>
              </to>
            </anchor>
          </controlPr>
        </control>
      </mc:Choice>
      <mc:Fallback>
        <control shapeId="5620" r:id="rId1005" name="Control 500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139"/>
  <sheetViews>
    <sheetView rightToLeft="1" topLeftCell="A124" zoomScale="85" zoomScaleNormal="85" workbookViewId="0">
      <selection activeCell="D145" sqref="D145"/>
    </sheetView>
  </sheetViews>
  <sheetFormatPr defaultRowHeight="15"/>
  <cols>
    <col min="1" max="1" width="25" customWidth="1"/>
    <col min="2" max="2" width="57.140625" customWidth="1"/>
    <col min="3" max="3" width="56.85546875" customWidth="1"/>
    <col min="4" max="4" width="15.42578125" bestFit="1" customWidth="1"/>
    <col min="5" max="5" width="11.85546875" bestFit="1" customWidth="1"/>
    <col min="6" max="6" width="11.85546875" style="2" bestFit="1" customWidth="1"/>
    <col min="7" max="7" width="10.28515625" bestFit="1" customWidth="1"/>
  </cols>
  <sheetData>
    <row r="1" spans="1:7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</row>
    <row r="2" spans="1:7" ht="20.25">
      <c r="A2" s="3" t="s">
        <v>6</v>
      </c>
      <c r="B2" s="4" t="s">
        <v>7</v>
      </c>
      <c r="C2" s="4" t="s">
        <v>8</v>
      </c>
      <c r="D2" s="3" t="s">
        <v>9</v>
      </c>
      <c r="E2" s="4" t="s">
        <v>10</v>
      </c>
      <c r="F2" s="5" t="s">
        <v>11</v>
      </c>
      <c r="G2">
        <v>393840050</v>
      </c>
    </row>
    <row r="3" spans="1:7" ht="20.25">
      <c r="A3" s="3" t="s">
        <v>12</v>
      </c>
      <c r="B3" s="4" t="s">
        <v>13</v>
      </c>
      <c r="C3" s="4" t="s">
        <v>14</v>
      </c>
      <c r="D3" s="3" t="s">
        <v>15</v>
      </c>
      <c r="E3" s="4" t="s">
        <v>16</v>
      </c>
      <c r="F3" s="5" t="s">
        <v>17</v>
      </c>
      <c r="G3">
        <v>403265479</v>
      </c>
    </row>
    <row r="4" spans="1:7" ht="20.25">
      <c r="A4" s="1" t="s">
        <v>18</v>
      </c>
      <c r="B4" s="4" t="s">
        <v>19</v>
      </c>
      <c r="C4" s="4" t="s">
        <v>20</v>
      </c>
      <c r="D4" s="3" t="s">
        <v>21</v>
      </c>
      <c r="E4" s="4" t="s">
        <v>10</v>
      </c>
      <c r="F4" s="5" t="s">
        <v>22</v>
      </c>
      <c r="G4">
        <v>261967592</v>
      </c>
    </row>
    <row r="5" spans="1:7" ht="20.25">
      <c r="A5" s="1" t="s">
        <v>23</v>
      </c>
      <c r="B5" s="4" t="s">
        <v>24</v>
      </c>
      <c r="C5" s="4" t="s">
        <v>25</v>
      </c>
      <c r="D5" s="3" t="s">
        <v>26</v>
      </c>
      <c r="E5" s="4" t="s">
        <v>27</v>
      </c>
      <c r="F5" s="5" t="s">
        <v>28</v>
      </c>
      <c r="G5">
        <v>755225015</v>
      </c>
    </row>
    <row r="6" spans="1:7" ht="20.25">
      <c r="A6" s="3" t="s">
        <v>29</v>
      </c>
      <c r="B6" s="4" t="s">
        <v>30</v>
      </c>
      <c r="C6" s="4" t="s">
        <v>31</v>
      </c>
      <c r="D6" s="3" t="s">
        <v>9</v>
      </c>
      <c r="E6" s="4" t="s">
        <v>10</v>
      </c>
      <c r="F6" s="5" t="s">
        <v>32</v>
      </c>
      <c r="G6">
        <v>339789689</v>
      </c>
    </row>
    <row r="7" spans="1:7" ht="20.25">
      <c r="A7" s="3" t="s">
        <v>33</v>
      </c>
      <c r="B7" s="4" t="s">
        <v>34</v>
      </c>
      <c r="C7" s="4" t="s">
        <v>35</v>
      </c>
      <c r="D7" s="3" t="s">
        <v>15</v>
      </c>
      <c r="E7" s="4" t="s">
        <v>16</v>
      </c>
      <c r="F7" s="5" t="s">
        <v>36</v>
      </c>
      <c r="G7">
        <v>403691052</v>
      </c>
    </row>
    <row r="8" spans="1:7" ht="20.25">
      <c r="A8" s="3" t="s">
        <v>37</v>
      </c>
      <c r="B8" s="6" t="s">
        <v>38</v>
      </c>
      <c r="C8" s="4" t="s">
        <v>39</v>
      </c>
      <c r="D8" s="3" t="s">
        <v>40</v>
      </c>
      <c r="E8" s="4" t="s">
        <v>27</v>
      </c>
      <c r="F8" s="5" t="s">
        <v>41</v>
      </c>
      <c r="G8">
        <v>754289931</v>
      </c>
    </row>
    <row r="9" spans="1:7" ht="20.25">
      <c r="A9" s="3" t="s">
        <v>42</v>
      </c>
      <c r="B9" s="6" t="s">
        <v>43</v>
      </c>
      <c r="C9" s="4" t="s">
        <v>44</v>
      </c>
      <c r="D9" s="3" t="s">
        <v>45</v>
      </c>
      <c r="E9" s="4" t="s">
        <v>46</v>
      </c>
      <c r="F9" s="5" t="s">
        <v>47</v>
      </c>
      <c r="G9">
        <v>533587182</v>
      </c>
    </row>
    <row r="10" spans="1:7" ht="20.25">
      <c r="A10" s="3" t="s">
        <v>48</v>
      </c>
      <c r="B10" s="6" t="s">
        <v>49</v>
      </c>
      <c r="C10" s="4" t="s">
        <v>50</v>
      </c>
      <c r="D10" s="3" t="s">
        <v>9</v>
      </c>
      <c r="E10" s="4" t="s">
        <v>10</v>
      </c>
      <c r="F10" s="5" t="s">
        <v>51</v>
      </c>
      <c r="G10">
        <v>262139200</v>
      </c>
    </row>
    <row r="11" spans="1:7" ht="20.25">
      <c r="A11" s="1" t="s">
        <v>52</v>
      </c>
      <c r="B11" s="6" t="s">
        <v>53</v>
      </c>
      <c r="C11" s="4" t="s">
        <v>54</v>
      </c>
      <c r="D11" s="3" t="s">
        <v>15</v>
      </c>
      <c r="E11" s="4" t="s">
        <v>16</v>
      </c>
      <c r="F11" s="5" t="s">
        <v>55</v>
      </c>
      <c r="G11">
        <v>308382420</v>
      </c>
    </row>
    <row r="12" spans="1:7" ht="20.25">
      <c r="A12" s="1" t="s">
        <v>56</v>
      </c>
      <c r="B12" s="6" t="s">
        <v>57</v>
      </c>
      <c r="C12" s="4" t="s">
        <v>58</v>
      </c>
      <c r="D12" s="3" t="s">
        <v>59</v>
      </c>
      <c r="E12" s="4" t="s">
        <v>60</v>
      </c>
      <c r="F12" s="5" t="s">
        <v>61</v>
      </c>
      <c r="G12">
        <v>390941247</v>
      </c>
    </row>
    <row r="13" spans="1:7" ht="20.25">
      <c r="A13" s="1" t="s">
        <v>62</v>
      </c>
      <c r="B13" s="6" t="s">
        <v>63</v>
      </c>
      <c r="C13" s="4" t="s">
        <v>64</v>
      </c>
      <c r="D13" s="3" t="s">
        <v>65</v>
      </c>
      <c r="E13" s="4" t="s">
        <v>66</v>
      </c>
      <c r="F13" s="5" t="s">
        <v>67</v>
      </c>
      <c r="G13">
        <v>271803983</v>
      </c>
    </row>
    <row r="14" spans="1:7" ht="20.25">
      <c r="A14" s="1" t="s">
        <v>68</v>
      </c>
      <c r="B14" s="6" t="s">
        <v>69</v>
      </c>
      <c r="C14" s="4" t="s">
        <v>70</v>
      </c>
      <c r="D14" s="3" t="s">
        <v>71</v>
      </c>
      <c r="E14" s="4" t="s">
        <v>10</v>
      </c>
      <c r="F14" s="5" t="s">
        <v>72</v>
      </c>
      <c r="G14">
        <v>604385269</v>
      </c>
    </row>
    <row r="15" spans="1:7" ht="20.25">
      <c r="A15" s="1" t="s">
        <v>73</v>
      </c>
      <c r="B15" s="6" t="s">
        <v>74</v>
      </c>
      <c r="C15" s="4" t="s">
        <v>75</v>
      </c>
      <c r="D15" s="3" t="s">
        <v>65</v>
      </c>
      <c r="E15" s="4" t="s">
        <v>66</v>
      </c>
      <c r="F15" s="5" t="s">
        <v>76</v>
      </c>
      <c r="G15">
        <v>100220029</v>
      </c>
    </row>
    <row r="16" spans="1:7" ht="20.25">
      <c r="A16" s="1" t="s">
        <v>77</v>
      </c>
      <c r="B16" s="6" t="s">
        <v>78</v>
      </c>
      <c r="C16" s="4" t="s">
        <v>79</v>
      </c>
      <c r="D16" s="3" t="s">
        <v>15</v>
      </c>
      <c r="E16" s="4" t="s">
        <v>16</v>
      </c>
      <c r="F16" s="5" t="s">
        <v>80</v>
      </c>
      <c r="G16">
        <v>403630053</v>
      </c>
    </row>
    <row r="17" spans="1:7" ht="20.25">
      <c r="A17" s="1" t="s">
        <v>81</v>
      </c>
      <c r="B17" s="6" t="s">
        <v>82</v>
      </c>
      <c r="C17" s="4" t="s">
        <v>83</v>
      </c>
      <c r="D17" s="3" t="s">
        <v>15</v>
      </c>
      <c r="E17" s="4" t="s">
        <v>16</v>
      </c>
      <c r="F17" s="5" t="s">
        <v>84</v>
      </c>
      <c r="G17">
        <v>552277533</v>
      </c>
    </row>
    <row r="18" spans="1:7" ht="20.25">
      <c r="A18" s="1" t="s">
        <v>85</v>
      </c>
      <c r="B18" s="6" t="s">
        <v>86</v>
      </c>
      <c r="C18" s="4" t="s">
        <v>87</v>
      </c>
      <c r="D18" s="3" t="s">
        <v>15</v>
      </c>
      <c r="E18" s="4" t="s">
        <v>16</v>
      </c>
      <c r="F18" s="5" t="s">
        <v>88</v>
      </c>
      <c r="G18">
        <v>725741422</v>
      </c>
    </row>
    <row r="19" spans="1:7" ht="20.25">
      <c r="A19" s="1" t="s">
        <v>89</v>
      </c>
      <c r="B19" s="6" t="s">
        <v>90</v>
      </c>
      <c r="C19" s="4" t="s">
        <v>91</v>
      </c>
      <c r="D19" s="3" t="s">
        <v>92</v>
      </c>
      <c r="E19" s="4" t="s">
        <v>93</v>
      </c>
      <c r="F19" s="5" t="s">
        <v>94</v>
      </c>
      <c r="G19">
        <v>756911494</v>
      </c>
    </row>
    <row r="20" spans="1:7" ht="20.25">
      <c r="A20" s="1" t="s">
        <v>95</v>
      </c>
      <c r="B20" s="6" t="s">
        <v>96</v>
      </c>
      <c r="C20" s="4" t="s">
        <v>97</v>
      </c>
      <c r="D20" s="3" t="s">
        <v>98</v>
      </c>
      <c r="E20" s="4" t="s">
        <v>99</v>
      </c>
      <c r="F20" s="5" t="s">
        <v>100</v>
      </c>
      <c r="G20">
        <v>450395618</v>
      </c>
    </row>
    <row r="21" spans="1:7" ht="20.25">
      <c r="A21" s="1" t="s">
        <v>101</v>
      </c>
      <c r="B21" s="6" t="s">
        <v>102</v>
      </c>
      <c r="C21" s="4" t="s">
        <v>103</v>
      </c>
      <c r="D21" s="3" t="s">
        <v>104</v>
      </c>
      <c r="E21" s="4" t="s">
        <v>105</v>
      </c>
      <c r="F21" s="5" t="s">
        <v>106</v>
      </c>
      <c r="G21">
        <v>540462586</v>
      </c>
    </row>
    <row r="22" spans="1:7" ht="20.25">
      <c r="A22" s="1" t="s">
        <v>107</v>
      </c>
      <c r="B22" s="6" t="s">
        <v>108</v>
      </c>
      <c r="C22" s="4" t="s">
        <v>109</v>
      </c>
      <c r="D22" s="3" t="s">
        <v>45</v>
      </c>
      <c r="E22" s="4" t="s">
        <v>46</v>
      </c>
      <c r="F22" s="5" t="s">
        <v>110</v>
      </c>
      <c r="G22">
        <v>631104518</v>
      </c>
    </row>
    <row r="23" spans="1:7" ht="20.25">
      <c r="A23" s="1" t="s">
        <v>111</v>
      </c>
      <c r="B23" s="6" t="s">
        <v>112</v>
      </c>
      <c r="C23" s="4" t="s">
        <v>113</v>
      </c>
      <c r="D23" s="3" t="s">
        <v>114</v>
      </c>
      <c r="E23" s="4" t="s">
        <v>115</v>
      </c>
      <c r="F23" s="5" t="s">
        <v>116</v>
      </c>
      <c r="G23">
        <v>587114967</v>
      </c>
    </row>
    <row r="24" spans="1:7" ht="20.25">
      <c r="A24" s="1" t="s">
        <v>117</v>
      </c>
      <c r="B24" s="6" t="s">
        <v>118</v>
      </c>
      <c r="C24" s="4" t="s">
        <v>119</v>
      </c>
      <c r="D24" s="3" t="s">
        <v>120</v>
      </c>
      <c r="E24" s="4" t="s">
        <v>121</v>
      </c>
      <c r="F24" s="5" t="s">
        <v>122</v>
      </c>
      <c r="G24">
        <v>552414166</v>
      </c>
    </row>
    <row r="25" spans="1:7" ht="20.25">
      <c r="A25" s="1" t="s">
        <v>123</v>
      </c>
      <c r="B25" s="6" t="s">
        <v>102</v>
      </c>
      <c r="C25" s="4" t="s">
        <v>124</v>
      </c>
      <c r="D25" s="3" t="s">
        <v>15</v>
      </c>
      <c r="E25" s="4" t="s">
        <v>16</v>
      </c>
      <c r="F25" s="5" t="s">
        <v>125</v>
      </c>
      <c r="G25">
        <v>303465026</v>
      </c>
    </row>
    <row r="26" spans="1:7" ht="20.25">
      <c r="A26" s="1" t="s">
        <v>126</v>
      </c>
      <c r="B26" s="6" t="s">
        <v>127</v>
      </c>
      <c r="C26" s="4" t="s">
        <v>128</v>
      </c>
      <c r="D26" s="3" t="s">
        <v>129</v>
      </c>
      <c r="E26" s="4" t="s">
        <v>130</v>
      </c>
      <c r="F26" s="5" t="s">
        <v>131</v>
      </c>
      <c r="G26">
        <v>487153979</v>
      </c>
    </row>
    <row r="27" spans="1:7" ht="20.25">
      <c r="A27" s="1" t="s">
        <v>132</v>
      </c>
      <c r="B27" s="6" t="s">
        <v>133</v>
      </c>
      <c r="C27" s="4" t="s">
        <v>134</v>
      </c>
      <c r="D27" s="3" t="s">
        <v>135</v>
      </c>
      <c r="E27" s="4" t="s">
        <v>27</v>
      </c>
      <c r="F27" s="5" t="s">
        <v>136</v>
      </c>
      <c r="G27">
        <v>655611746</v>
      </c>
    </row>
    <row r="28" spans="1:7" ht="20.25">
      <c r="A28" s="1" t="s">
        <v>137</v>
      </c>
      <c r="B28" s="6" t="s">
        <v>138</v>
      </c>
      <c r="C28" s="4" t="s">
        <v>139</v>
      </c>
      <c r="D28" s="3" t="s">
        <v>140</v>
      </c>
      <c r="E28" s="4" t="s">
        <v>141</v>
      </c>
      <c r="F28" s="5" t="s">
        <v>142</v>
      </c>
      <c r="G28" s="7">
        <v>509116159</v>
      </c>
    </row>
    <row r="29" spans="1:7" ht="20.25">
      <c r="A29" s="1" t="s">
        <v>143</v>
      </c>
      <c r="B29" s="6" t="s">
        <v>144</v>
      </c>
      <c r="C29" s="4" t="s">
        <v>145</v>
      </c>
      <c r="D29" s="3" t="s">
        <v>146</v>
      </c>
      <c r="E29" s="4" t="s">
        <v>147</v>
      </c>
      <c r="F29" s="5" t="s">
        <v>148</v>
      </c>
      <c r="G29">
        <v>728265729</v>
      </c>
    </row>
    <row r="30" spans="1:7" ht="20.25">
      <c r="A30" s="1" t="s">
        <v>149</v>
      </c>
      <c r="B30" s="6" t="s">
        <v>150</v>
      </c>
      <c r="C30" s="4" t="s">
        <v>151</v>
      </c>
      <c r="D30" s="3" t="s">
        <v>152</v>
      </c>
      <c r="E30" s="4" t="s">
        <v>153</v>
      </c>
      <c r="F30" s="5" t="s">
        <v>154</v>
      </c>
      <c r="G30">
        <v>754672514</v>
      </c>
    </row>
    <row r="31" spans="1:7" ht="20.25">
      <c r="A31" s="1" t="s">
        <v>155</v>
      </c>
      <c r="B31" s="6" t="s">
        <v>156</v>
      </c>
      <c r="C31" s="4" t="s">
        <v>157</v>
      </c>
      <c r="D31" s="3" t="s">
        <v>158</v>
      </c>
      <c r="E31" s="4" t="s">
        <v>27</v>
      </c>
      <c r="F31" s="5" t="s">
        <v>159</v>
      </c>
      <c r="G31">
        <v>726507377</v>
      </c>
    </row>
    <row r="32" spans="1:7" ht="20.25">
      <c r="A32" s="1" t="s">
        <v>160</v>
      </c>
      <c r="B32" s="6" t="s">
        <v>161</v>
      </c>
      <c r="C32" s="4" t="s">
        <v>124</v>
      </c>
      <c r="D32" s="3" t="s">
        <v>15</v>
      </c>
      <c r="E32" s="4" t="s">
        <v>10</v>
      </c>
      <c r="F32" s="5" t="s">
        <v>162</v>
      </c>
      <c r="G32" s="7">
        <v>619248416</v>
      </c>
    </row>
    <row r="33" spans="1:7" ht="20.25">
      <c r="A33" s="1" t="s">
        <v>163</v>
      </c>
      <c r="B33" s="6" t="s">
        <v>164</v>
      </c>
      <c r="C33" s="4" t="s">
        <v>165</v>
      </c>
      <c r="D33" s="3" t="s">
        <v>15</v>
      </c>
      <c r="E33" s="4" t="s">
        <v>10</v>
      </c>
      <c r="F33" s="5" t="s">
        <v>166</v>
      </c>
      <c r="G33" s="7">
        <v>530831600</v>
      </c>
    </row>
    <row r="34" spans="1:7" ht="20.25">
      <c r="A34" s="1" t="s">
        <v>167</v>
      </c>
      <c r="B34" s="6" t="s">
        <v>168</v>
      </c>
      <c r="C34" s="4" t="s">
        <v>169</v>
      </c>
      <c r="D34" s="3" t="s">
        <v>170</v>
      </c>
      <c r="E34" s="4" t="s">
        <v>141</v>
      </c>
      <c r="F34" s="2" t="s">
        <v>171</v>
      </c>
      <c r="G34">
        <v>752587331</v>
      </c>
    </row>
    <row r="35" spans="1:7" ht="20.25">
      <c r="A35" s="1" t="s">
        <v>172</v>
      </c>
      <c r="B35" s="6" t="s">
        <v>173</v>
      </c>
      <c r="C35" s="4" t="s">
        <v>174</v>
      </c>
      <c r="D35" s="3" t="s">
        <v>175</v>
      </c>
      <c r="E35" s="4" t="s">
        <v>10</v>
      </c>
      <c r="F35" s="5" t="s">
        <v>176</v>
      </c>
    </row>
    <row r="36" spans="1:7" ht="20.25">
      <c r="A36" s="1" t="s">
        <v>177</v>
      </c>
      <c r="B36" s="6" t="s">
        <v>178</v>
      </c>
      <c r="C36" s="4" t="s">
        <v>179</v>
      </c>
      <c r="D36" s="3" t="s">
        <v>180</v>
      </c>
      <c r="E36" s="4" t="s">
        <v>10</v>
      </c>
      <c r="F36" s="5" t="s">
        <v>181</v>
      </c>
    </row>
    <row r="37" spans="1:7" ht="20.25">
      <c r="A37" s="1" t="s">
        <v>182</v>
      </c>
      <c r="B37" s="6" t="s">
        <v>183</v>
      </c>
      <c r="C37" s="4" t="s">
        <v>184</v>
      </c>
      <c r="D37" s="3" t="s">
        <v>185</v>
      </c>
      <c r="E37" s="4" t="s">
        <v>10</v>
      </c>
      <c r="F37" s="5" t="s">
        <v>186</v>
      </c>
    </row>
    <row r="38" spans="1:7" ht="20.25">
      <c r="A38" s="1" t="s">
        <v>187</v>
      </c>
      <c r="B38" s="6" t="s">
        <v>188</v>
      </c>
      <c r="C38" s="4" t="s">
        <v>189</v>
      </c>
      <c r="D38" s="3" t="s">
        <v>190</v>
      </c>
      <c r="E38" s="4" t="s">
        <v>191</v>
      </c>
      <c r="F38" s="5" t="s">
        <v>192</v>
      </c>
    </row>
    <row r="39" spans="1:7" ht="20.25">
      <c r="A39" s="1" t="s">
        <v>193</v>
      </c>
      <c r="B39" s="6" t="s">
        <v>133</v>
      </c>
      <c r="C39" s="4" t="s">
        <v>194</v>
      </c>
      <c r="D39" s="3" t="s">
        <v>195</v>
      </c>
      <c r="E39" s="4" t="s">
        <v>191</v>
      </c>
      <c r="F39" s="5" t="s">
        <v>196</v>
      </c>
    </row>
    <row r="40" spans="1:7" ht="20.25">
      <c r="A40" s="1" t="s">
        <v>197</v>
      </c>
      <c r="B40" s="6" t="s">
        <v>198</v>
      </c>
      <c r="C40" s="4" t="s">
        <v>199</v>
      </c>
      <c r="D40" s="3" t="s">
        <v>175</v>
      </c>
      <c r="E40" s="4" t="s">
        <v>10</v>
      </c>
      <c r="F40" s="5" t="s">
        <v>200</v>
      </c>
    </row>
    <row r="41" spans="1:7" ht="20.25">
      <c r="A41" s="1" t="s">
        <v>201</v>
      </c>
      <c r="B41" s="6" t="s">
        <v>202</v>
      </c>
      <c r="C41" s="4" t="s">
        <v>203</v>
      </c>
      <c r="D41" s="3" t="s">
        <v>204</v>
      </c>
      <c r="E41" s="4" t="s">
        <v>191</v>
      </c>
      <c r="F41" s="5" t="s">
        <v>205</v>
      </c>
    </row>
    <row r="42" spans="1:7" ht="20.25">
      <c r="A42" s="1" t="s">
        <v>206</v>
      </c>
      <c r="B42" s="6" t="s">
        <v>207</v>
      </c>
      <c r="C42" s="4" t="s">
        <v>208</v>
      </c>
      <c r="D42" s="3" t="s">
        <v>209</v>
      </c>
      <c r="E42" s="4" t="s">
        <v>93</v>
      </c>
      <c r="F42" s="5" t="s">
        <v>210</v>
      </c>
    </row>
    <row r="43" spans="1:7" ht="20.25">
      <c r="A43" s="1" t="s">
        <v>211</v>
      </c>
      <c r="B43" s="6" t="s">
        <v>212</v>
      </c>
      <c r="C43" s="6" t="s">
        <v>213</v>
      </c>
      <c r="D43" s="3" t="s">
        <v>214</v>
      </c>
      <c r="E43" s="4" t="s">
        <v>93</v>
      </c>
      <c r="F43" s="5" t="s">
        <v>215</v>
      </c>
    </row>
    <row r="44" spans="1:7" ht="20.25">
      <c r="A44" s="1" t="s">
        <v>216</v>
      </c>
      <c r="B44" s="6" t="s">
        <v>217</v>
      </c>
      <c r="C44" s="4" t="s">
        <v>218</v>
      </c>
      <c r="D44" s="3" t="s">
        <v>219</v>
      </c>
      <c r="E44" s="4" t="s">
        <v>93</v>
      </c>
      <c r="F44" s="5" t="s">
        <v>220</v>
      </c>
    </row>
    <row r="45" spans="1:7" ht="20.25">
      <c r="A45" s="1" t="s">
        <v>221</v>
      </c>
      <c r="B45" s="6" t="s">
        <v>222</v>
      </c>
      <c r="C45" s="4" t="s">
        <v>223</v>
      </c>
      <c r="D45" s="3" t="s">
        <v>224</v>
      </c>
      <c r="E45" s="4" t="s">
        <v>191</v>
      </c>
      <c r="F45" s="5" t="s">
        <v>225</v>
      </c>
    </row>
    <row r="46" spans="1:7" ht="20.25">
      <c r="A46" s="1" t="s">
        <v>226</v>
      </c>
      <c r="B46" s="4" t="s">
        <v>227</v>
      </c>
      <c r="C46" s="4" t="s">
        <v>228</v>
      </c>
      <c r="D46" s="3" t="s">
        <v>229</v>
      </c>
      <c r="E46" s="4" t="s">
        <v>93</v>
      </c>
      <c r="F46" s="5" t="s">
        <v>230</v>
      </c>
    </row>
    <row r="47" spans="1:7" ht="20.25">
      <c r="A47" s="1" t="s">
        <v>231</v>
      </c>
      <c r="B47" s="4" t="s">
        <v>232</v>
      </c>
      <c r="C47" s="4" t="s">
        <v>233</v>
      </c>
      <c r="D47" s="3" t="s">
        <v>214</v>
      </c>
      <c r="E47" s="4" t="s">
        <v>93</v>
      </c>
      <c r="F47" s="5" t="s">
        <v>234</v>
      </c>
    </row>
    <row r="48" spans="1:7" ht="20.25">
      <c r="A48" s="1" t="s">
        <v>235</v>
      </c>
      <c r="B48" s="4" t="s">
        <v>236</v>
      </c>
      <c r="C48" s="4" t="s">
        <v>237</v>
      </c>
      <c r="D48" s="3" t="s">
        <v>238</v>
      </c>
      <c r="E48" s="4" t="s">
        <v>93</v>
      </c>
      <c r="F48" s="5" t="s">
        <v>239</v>
      </c>
    </row>
    <row r="49" spans="1:6" ht="20.25">
      <c r="A49" s="1" t="s">
        <v>240</v>
      </c>
      <c r="B49" s="4" t="s">
        <v>241</v>
      </c>
      <c r="C49" s="4" t="s">
        <v>242</v>
      </c>
      <c r="D49" s="3" t="s">
        <v>243</v>
      </c>
      <c r="E49" s="4" t="s">
        <v>93</v>
      </c>
      <c r="F49" s="5" t="s">
        <v>244</v>
      </c>
    </row>
    <row r="50" spans="1:6" ht="20.25">
      <c r="A50" s="1" t="s">
        <v>245</v>
      </c>
      <c r="B50" s="4" t="s">
        <v>246</v>
      </c>
      <c r="C50" s="4" t="s">
        <v>247</v>
      </c>
      <c r="D50" s="3" t="s">
        <v>248</v>
      </c>
      <c r="E50" s="4" t="s">
        <v>249</v>
      </c>
      <c r="F50" s="5" t="s">
        <v>250</v>
      </c>
    </row>
    <row r="51" spans="1:6" ht="20.25">
      <c r="A51" s="1" t="s">
        <v>251</v>
      </c>
      <c r="B51" s="4" t="s">
        <v>252</v>
      </c>
      <c r="C51" s="4" t="s">
        <v>253</v>
      </c>
      <c r="D51" s="3" t="s">
        <v>254</v>
      </c>
      <c r="E51" s="4" t="s">
        <v>121</v>
      </c>
      <c r="F51" s="5" t="s">
        <v>255</v>
      </c>
    </row>
    <row r="52" spans="1:6" ht="20.25">
      <c r="A52" s="1" t="s">
        <v>256</v>
      </c>
      <c r="B52" s="4" t="s">
        <v>257</v>
      </c>
      <c r="C52" s="4" t="s">
        <v>258</v>
      </c>
      <c r="D52" s="3" t="s">
        <v>259</v>
      </c>
      <c r="E52" s="4" t="s">
        <v>147</v>
      </c>
      <c r="F52" s="5" t="s">
        <v>260</v>
      </c>
    </row>
    <row r="53" spans="1:6" ht="20.25">
      <c r="A53" s="1" t="s">
        <v>261</v>
      </c>
      <c r="B53" s="4" t="s">
        <v>262</v>
      </c>
      <c r="C53" s="4" t="s">
        <v>263</v>
      </c>
      <c r="D53" s="3" t="s">
        <v>65</v>
      </c>
      <c r="E53" s="4" t="s">
        <v>191</v>
      </c>
      <c r="F53" s="5" t="s">
        <v>264</v>
      </c>
    </row>
    <row r="54" spans="1:6" ht="20.25">
      <c r="A54" s="1" t="s">
        <v>265</v>
      </c>
      <c r="B54" s="4" t="s">
        <v>266</v>
      </c>
      <c r="C54" s="4" t="s">
        <v>267</v>
      </c>
      <c r="D54" s="3" t="s">
        <v>243</v>
      </c>
      <c r="E54" s="4" t="s">
        <v>93</v>
      </c>
      <c r="F54" s="5" t="s">
        <v>268</v>
      </c>
    </row>
    <row r="55" spans="1:6" ht="20.25">
      <c r="A55" s="1" t="s">
        <v>269</v>
      </c>
      <c r="B55" s="4" t="s">
        <v>270</v>
      </c>
      <c r="C55" s="4" t="s">
        <v>271</v>
      </c>
      <c r="D55" s="3" t="s">
        <v>243</v>
      </c>
      <c r="E55" s="4" t="s">
        <v>93</v>
      </c>
      <c r="F55" s="5" t="s">
        <v>272</v>
      </c>
    </row>
    <row r="56" spans="1:6" ht="20.25">
      <c r="A56" s="1" t="s">
        <v>273</v>
      </c>
      <c r="B56" s="4" t="s">
        <v>274</v>
      </c>
      <c r="C56" s="4" t="s">
        <v>275</v>
      </c>
      <c r="D56" s="3" t="s">
        <v>276</v>
      </c>
      <c r="E56" s="4" t="s">
        <v>277</v>
      </c>
      <c r="F56" s="5" t="s">
        <v>278</v>
      </c>
    </row>
    <row r="57" spans="1:6" ht="20.25">
      <c r="A57" s="1" t="s">
        <v>279</v>
      </c>
      <c r="B57" s="4" t="s">
        <v>280</v>
      </c>
      <c r="C57" s="4" t="s">
        <v>281</v>
      </c>
      <c r="D57" s="3" t="s">
        <v>45</v>
      </c>
      <c r="E57" s="4" t="s">
        <v>46</v>
      </c>
      <c r="F57" s="5" t="s">
        <v>110</v>
      </c>
    </row>
    <row r="58" spans="1:6" ht="20.25">
      <c r="A58" s="1" t="s">
        <v>282</v>
      </c>
      <c r="B58" s="4" t="s">
        <v>283</v>
      </c>
      <c r="C58" s="4" t="s">
        <v>284</v>
      </c>
      <c r="D58" s="3" t="s">
        <v>285</v>
      </c>
      <c r="E58" s="4" t="s">
        <v>286</v>
      </c>
      <c r="F58" s="5" t="s">
        <v>287</v>
      </c>
    </row>
    <row r="59" spans="1:6" ht="20.25">
      <c r="A59" s="1" t="s">
        <v>288</v>
      </c>
      <c r="B59" s="4" t="s">
        <v>289</v>
      </c>
      <c r="C59" s="4" t="s">
        <v>290</v>
      </c>
      <c r="D59" s="3" t="s">
        <v>129</v>
      </c>
      <c r="E59" s="4" t="s">
        <v>130</v>
      </c>
      <c r="F59" s="5" t="s">
        <v>291</v>
      </c>
    </row>
    <row r="60" spans="1:6" ht="20.25">
      <c r="A60" s="1" t="s">
        <v>292</v>
      </c>
      <c r="B60" s="4" t="s">
        <v>293</v>
      </c>
      <c r="C60" s="4" t="s">
        <v>294</v>
      </c>
      <c r="D60" s="3" t="s">
        <v>129</v>
      </c>
      <c r="E60" s="4" t="s">
        <v>130</v>
      </c>
      <c r="F60" s="5" t="s">
        <v>295</v>
      </c>
    </row>
    <row r="61" spans="1:6" ht="20.25">
      <c r="A61" s="1" t="s">
        <v>296</v>
      </c>
      <c r="B61" s="4" t="s">
        <v>297</v>
      </c>
      <c r="C61" s="4" t="s">
        <v>298</v>
      </c>
      <c r="D61" s="3" t="s">
        <v>9</v>
      </c>
      <c r="E61" s="4" t="s">
        <v>10</v>
      </c>
      <c r="F61" s="5" t="s">
        <v>299</v>
      </c>
    </row>
    <row r="62" spans="1:6" ht="20.25">
      <c r="A62" s="1" t="s">
        <v>300</v>
      </c>
      <c r="B62" s="4" t="s">
        <v>301</v>
      </c>
      <c r="C62" s="4" t="s">
        <v>302</v>
      </c>
      <c r="D62" s="3" t="s">
        <v>303</v>
      </c>
      <c r="E62" s="4" t="s">
        <v>93</v>
      </c>
      <c r="F62" s="5" t="s">
        <v>304</v>
      </c>
    </row>
    <row r="63" spans="1:6" ht="20.25">
      <c r="A63" s="1" t="s">
        <v>305</v>
      </c>
      <c r="B63" s="4" t="s">
        <v>306</v>
      </c>
      <c r="C63" s="4" t="s">
        <v>307</v>
      </c>
      <c r="D63" s="3" t="s">
        <v>308</v>
      </c>
      <c r="E63" s="4" t="s">
        <v>93</v>
      </c>
      <c r="F63" s="5" t="s">
        <v>309</v>
      </c>
    </row>
    <row r="64" spans="1:6" ht="20.25">
      <c r="A64" s="1" t="s">
        <v>310</v>
      </c>
      <c r="B64" s="4" t="s">
        <v>311</v>
      </c>
      <c r="C64" s="4" t="s">
        <v>312</v>
      </c>
      <c r="D64" s="3" t="s">
        <v>92</v>
      </c>
      <c r="E64" s="4" t="s">
        <v>93</v>
      </c>
      <c r="F64" s="5" t="s">
        <v>313</v>
      </c>
    </row>
    <row r="65" spans="1:7" ht="20.25">
      <c r="A65" s="1" t="s">
        <v>314</v>
      </c>
      <c r="B65" s="4" t="s">
        <v>315</v>
      </c>
      <c r="C65" s="4" t="s">
        <v>316</v>
      </c>
      <c r="D65" s="3" t="s">
        <v>317</v>
      </c>
      <c r="E65" s="4" t="s">
        <v>147</v>
      </c>
      <c r="F65" s="5" t="s">
        <v>318</v>
      </c>
    </row>
    <row r="66" spans="1:7" ht="20.25">
      <c r="A66" s="1" t="s">
        <v>319</v>
      </c>
      <c r="B66" s="4" t="s">
        <v>319</v>
      </c>
      <c r="C66" s="4" t="s">
        <v>320</v>
      </c>
      <c r="D66" s="3" t="s">
        <v>321</v>
      </c>
      <c r="E66" s="4" t="s">
        <v>10</v>
      </c>
      <c r="F66" s="5" t="s">
        <v>322</v>
      </c>
    </row>
    <row r="67" spans="1:7" ht="20.25">
      <c r="A67" s="1" t="s">
        <v>323</v>
      </c>
      <c r="B67" s="4" t="s">
        <v>323</v>
      </c>
      <c r="C67" s="4" t="s">
        <v>324</v>
      </c>
      <c r="D67" s="3" t="s">
        <v>92</v>
      </c>
      <c r="E67" s="4" t="s">
        <v>93</v>
      </c>
      <c r="F67" s="5" t="s">
        <v>325</v>
      </c>
    </row>
    <row r="68" spans="1:7" ht="20.25">
      <c r="A68" s="1" t="s">
        <v>326</v>
      </c>
      <c r="B68" s="4" t="s">
        <v>326</v>
      </c>
      <c r="C68" s="4" t="s">
        <v>327</v>
      </c>
      <c r="D68" s="3" t="s">
        <v>328</v>
      </c>
      <c r="E68" s="4" t="s">
        <v>329</v>
      </c>
      <c r="F68" s="5" t="s">
        <v>330</v>
      </c>
    </row>
    <row r="69" spans="1:7" ht="20.25">
      <c r="A69" s="1" t="s">
        <v>331</v>
      </c>
      <c r="B69" s="4" t="s">
        <v>332</v>
      </c>
      <c r="C69" s="4" t="s">
        <v>333</v>
      </c>
      <c r="D69" s="3" t="s">
        <v>334</v>
      </c>
      <c r="E69" s="4" t="s">
        <v>249</v>
      </c>
      <c r="F69" s="5" t="s">
        <v>335</v>
      </c>
    </row>
    <row r="70" spans="1:7" ht="20.25">
      <c r="A70" s="1" t="s">
        <v>336</v>
      </c>
      <c r="B70" s="4" t="s">
        <v>337</v>
      </c>
      <c r="C70" s="4" t="s">
        <v>338</v>
      </c>
      <c r="D70" s="3" t="s">
        <v>339</v>
      </c>
      <c r="E70" s="4" t="s">
        <v>340</v>
      </c>
      <c r="F70" s="5" t="s">
        <v>341</v>
      </c>
    </row>
    <row r="71" spans="1:7" ht="20.25">
      <c r="A71" s="1" t="s">
        <v>342</v>
      </c>
      <c r="B71" s="4" t="s">
        <v>343</v>
      </c>
      <c r="C71" s="4" t="s">
        <v>344</v>
      </c>
      <c r="D71" s="3" t="s">
        <v>158</v>
      </c>
      <c r="E71" s="4" t="s">
        <v>27</v>
      </c>
      <c r="F71" s="5" t="s">
        <v>345</v>
      </c>
      <c r="G71">
        <v>555412784</v>
      </c>
    </row>
    <row r="72" spans="1:7" ht="20.25">
      <c r="A72" s="1" t="s">
        <v>346</v>
      </c>
      <c r="B72" s="4" t="s">
        <v>347</v>
      </c>
      <c r="C72" s="4" t="s">
        <v>348</v>
      </c>
      <c r="D72" s="3" t="s">
        <v>158</v>
      </c>
      <c r="E72" s="4" t="s">
        <v>27</v>
      </c>
      <c r="F72" s="5" t="s">
        <v>349</v>
      </c>
      <c r="G72">
        <v>724234799</v>
      </c>
    </row>
    <row r="73" spans="1:7" ht="20.25">
      <c r="A73" s="1" t="s">
        <v>350</v>
      </c>
      <c r="B73" s="4" t="s">
        <v>351</v>
      </c>
      <c r="C73" s="4" t="s">
        <v>352</v>
      </c>
      <c r="D73" s="3" t="s">
        <v>353</v>
      </c>
      <c r="E73" s="4" t="s">
        <v>10</v>
      </c>
      <c r="F73" s="5" t="s">
        <v>110</v>
      </c>
      <c r="G73">
        <v>751931519</v>
      </c>
    </row>
    <row r="74" spans="1:7" ht="20.25">
      <c r="A74" s="1" t="s">
        <v>354</v>
      </c>
      <c r="B74" s="4" t="s">
        <v>355</v>
      </c>
      <c r="C74" s="4" t="s">
        <v>356</v>
      </c>
      <c r="D74" s="3" t="s">
        <v>334</v>
      </c>
      <c r="E74" s="4" t="s">
        <v>249</v>
      </c>
      <c r="F74" s="5"/>
    </row>
    <row r="75" spans="1:7" ht="20.25">
      <c r="A75" s="1" t="s">
        <v>357</v>
      </c>
      <c r="B75" s="4" t="s">
        <v>358</v>
      </c>
      <c r="C75" s="4" t="s">
        <v>359</v>
      </c>
      <c r="D75" s="3" t="s">
        <v>71</v>
      </c>
      <c r="E75" s="4" t="s">
        <v>10</v>
      </c>
      <c r="F75" s="5" t="s">
        <v>360</v>
      </c>
    </row>
    <row r="76" spans="1:7" ht="20.25">
      <c r="A76" s="1" t="s">
        <v>361</v>
      </c>
      <c r="B76" s="4" t="s">
        <v>362</v>
      </c>
      <c r="C76" s="4" t="s">
        <v>363</v>
      </c>
      <c r="D76" s="3" t="s">
        <v>364</v>
      </c>
      <c r="E76" s="4" t="s">
        <v>93</v>
      </c>
      <c r="F76" s="5"/>
    </row>
    <row r="77" spans="1:7" ht="20.25">
      <c r="A77" s="1" t="s">
        <v>365</v>
      </c>
      <c r="B77" s="4" t="s">
        <v>366</v>
      </c>
      <c r="C77" s="4" t="s">
        <v>367</v>
      </c>
      <c r="D77" s="3" t="s">
        <v>368</v>
      </c>
      <c r="E77" s="4" t="s">
        <v>369</v>
      </c>
      <c r="F77" s="5"/>
    </row>
    <row r="78" spans="1:7" ht="20.25">
      <c r="A78" s="1" t="s">
        <v>370</v>
      </c>
      <c r="B78" s="4" t="s">
        <v>371</v>
      </c>
      <c r="C78" s="4" t="s">
        <v>372</v>
      </c>
      <c r="D78" s="3" t="s">
        <v>373</v>
      </c>
      <c r="E78" s="4" t="s">
        <v>93</v>
      </c>
      <c r="F78" s="5"/>
    </row>
    <row r="79" spans="1:7" ht="20.25">
      <c r="A79" s="1" t="s">
        <v>374</v>
      </c>
      <c r="B79" s="4" t="s">
        <v>374</v>
      </c>
      <c r="C79" s="4" t="s">
        <v>375</v>
      </c>
      <c r="D79" s="3" t="s">
        <v>376</v>
      </c>
      <c r="E79" s="4" t="s">
        <v>277</v>
      </c>
      <c r="F79" s="5"/>
      <c r="G79" t="s">
        <v>377</v>
      </c>
    </row>
    <row r="80" spans="1:7" ht="20.25">
      <c r="A80" s="1" t="s">
        <v>378</v>
      </c>
      <c r="B80" s="4" t="s">
        <v>379</v>
      </c>
      <c r="C80" s="4" t="s">
        <v>380</v>
      </c>
      <c r="D80" s="3" t="s">
        <v>277</v>
      </c>
      <c r="E80" s="4" t="s">
        <v>277</v>
      </c>
      <c r="F80" s="5"/>
      <c r="G80" t="s">
        <v>381</v>
      </c>
    </row>
    <row r="81" spans="1:7" ht="20.25">
      <c r="A81" s="1" t="s">
        <v>382</v>
      </c>
      <c r="B81" s="4" t="s">
        <v>383</v>
      </c>
      <c r="C81" s="4" t="s">
        <v>384</v>
      </c>
      <c r="D81" s="3" t="s">
        <v>385</v>
      </c>
      <c r="E81" s="4" t="s">
        <v>286</v>
      </c>
      <c r="F81" s="5"/>
      <c r="G81">
        <v>645250333</v>
      </c>
    </row>
    <row r="82" spans="1:7" ht="20.25">
      <c r="A82" s="1" t="s">
        <v>386</v>
      </c>
      <c r="B82" s="4" t="s">
        <v>386</v>
      </c>
      <c r="C82" s="4" t="s">
        <v>387</v>
      </c>
      <c r="D82" s="3" t="s">
        <v>105</v>
      </c>
      <c r="E82" s="4" t="s">
        <v>105</v>
      </c>
      <c r="F82" s="5"/>
      <c r="G82">
        <v>432909613</v>
      </c>
    </row>
    <row r="83" spans="1:7" ht="20.25">
      <c r="A83" s="1" t="s">
        <v>388</v>
      </c>
      <c r="B83" s="4" t="s">
        <v>388</v>
      </c>
      <c r="C83" s="4" t="s">
        <v>389</v>
      </c>
      <c r="D83" s="3" t="s">
        <v>105</v>
      </c>
      <c r="E83" s="4" t="s">
        <v>105</v>
      </c>
      <c r="F83" s="5"/>
      <c r="G83">
        <v>274049910</v>
      </c>
    </row>
    <row r="84" spans="1:7" ht="20.25">
      <c r="A84" s="1" t="s">
        <v>390</v>
      </c>
      <c r="B84" s="4" t="s">
        <v>390</v>
      </c>
      <c r="C84" s="4" t="s">
        <v>391</v>
      </c>
      <c r="D84" s="3" t="s">
        <v>392</v>
      </c>
      <c r="E84" s="4" t="s">
        <v>277</v>
      </c>
      <c r="F84" s="5"/>
      <c r="G84">
        <v>758276699</v>
      </c>
    </row>
    <row r="85" spans="1:7" ht="20.25">
      <c r="A85" s="1" t="s">
        <v>393</v>
      </c>
      <c r="B85" s="4" t="s">
        <v>393</v>
      </c>
      <c r="C85" s="4" t="s">
        <v>394</v>
      </c>
      <c r="D85" s="3" t="s">
        <v>395</v>
      </c>
      <c r="E85" s="4" t="s">
        <v>396</v>
      </c>
      <c r="F85" s="5"/>
      <c r="G85">
        <v>640581625</v>
      </c>
    </row>
    <row r="86" spans="1:7" ht="20.25">
      <c r="A86" s="1" t="s">
        <v>397</v>
      </c>
      <c r="B86" s="4" t="s">
        <v>397</v>
      </c>
      <c r="C86" s="4" t="s">
        <v>398</v>
      </c>
      <c r="D86" s="3" t="s">
        <v>399</v>
      </c>
      <c r="E86" s="4" t="s">
        <v>399</v>
      </c>
      <c r="F86" s="5"/>
      <c r="G86">
        <v>479149089</v>
      </c>
    </row>
    <row r="87" spans="1:7" ht="20.25">
      <c r="A87" s="1" t="s">
        <v>400</v>
      </c>
      <c r="B87" s="4" t="s">
        <v>400</v>
      </c>
      <c r="C87" s="4" t="s">
        <v>401</v>
      </c>
      <c r="D87" s="3" t="s">
        <v>45</v>
      </c>
      <c r="E87" s="4" t="s">
        <v>46</v>
      </c>
      <c r="F87" s="5"/>
      <c r="G87">
        <v>596055013</v>
      </c>
    </row>
    <row r="88" spans="1:7" ht="20.25">
      <c r="A88" s="1" t="s">
        <v>402</v>
      </c>
      <c r="B88" s="4" t="s">
        <v>402</v>
      </c>
      <c r="C88" s="4" t="s">
        <v>403</v>
      </c>
      <c r="D88" s="4" t="s">
        <v>277</v>
      </c>
      <c r="E88" s="4" t="s">
        <v>277</v>
      </c>
      <c r="F88" s="5"/>
      <c r="G88">
        <v>440411696</v>
      </c>
    </row>
    <row r="89" spans="1:7" ht="20.25">
      <c r="A89" s="1" t="s">
        <v>404</v>
      </c>
      <c r="B89" s="4" t="s">
        <v>404</v>
      </c>
      <c r="C89" s="4" t="s">
        <v>405</v>
      </c>
      <c r="D89" s="3" t="s">
        <v>406</v>
      </c>
      <c r="E89" s="4" t="s">
        <v>105</v>
      </c>
      <c r="F89" s="5"/>
      <c r="G89">
        <v>533368014</v>
      </c>
    </row>
    <row r="90" spans="1:7" ht="20.25">
      <c r="A90" s="1" t="s">
        <v>407</v>
      </c>
      <c r="B90" s="4" t="s">
        <v>407</v>
      </c>
      <c r="C90" s="4" t="s">
        <v>408</v>
      </c>
      <c r="D90" s="3" t="s">
        <v>276</v>
      </c>
      <c r="E90" s="4" t="s">
        <v>277</v>
      </c>
      <c r="F90" s="5"/>
      <c r="G90">
        <v>636288048</v>
      </c>
    </row>
    <row r="91" spans="1:7" ht="20.25">
      <c r="A91" s="1" t="s">
        <v>409</v>
      </c>
      <c r="B91" s="4" t="s">
        <v>409</v>
      </c>
      <c r="C91" s="4" t="s">
        <v>410</v>
      </c>
      <c r="D91" s="3" t="s">
        <v>276</v>
      </c>
      <c r="E91" s="4" t="s">
        <v>277</v>
      </c>
      <c r="F91" s="5"/>
      <c r="G91">
        <v>493857346</v>
      </c>
    </row>
    <row r="92" spans="1:7" ht="20.25">
      <c r="A92" s="1" t="s">
        <v>411</v>
      </c>
      <c r="B92" s="4" t="s">
        <v>411</v>
      </c>
      <c r="C92" s="4" t="s">
        <v>412</v>
      </c>
      <c r="D92" s="3" t="s">
        <v>413</v>
      </c>
      <c r="E92" s="4" t="s">
        <v>105</v>
      </c>
      <c r="F92" s="5"/>
      <c r="G92">
        <v>654819432</v>
      </c>
    </row>
    <row r="93" spans="1:7" ht="20.25">
      <c r="A93" s="1" t="s">
        <v>414</v>
      </c>
      <c r="B93" s="4" t="s">
        <v>414</v>
      </c>
      <c r="C93" s="4" t="s">
        <v>415</v>
      </c>
      <c r="D93" s="3" t="s">
        <v>413</v>
      </c>
      <c r="E93" s="4" t="s">
        <v>105</v>
      </c>
      <c r="F93" s="5"/>
      <c r="G93">
        <v>204938252</v>
      </c>
    </row>
    <row r="94" spans="1:7" ht="20.25">
      <c r="A94" s="1" t="s">
        <v>416</v>
      </c>
      <c r="B94" s="4" t="s">
        <v>416</v>
      </c>
      <c r="C94" s="4" t="s">
        <v>415</v>
      </c>
      <c r="D94" s="3" t="s">
        <v>413</v>
      </c>
      <c r="E94" s="4" t="s">
        <v>105</v>
      </c>
      <c r="F94" s="5"/>
      <c r="G94">
        <v>204956218</v>
      </c>
    </row>
    <row r="95" spans="1:7" ht="20.25">
      <c r="A95" s="1" t="s">
        <v>417</v>
      </c>
      <c r="B95" s="4" t="s">
        <v>417</v>
      </c>
      <c r="C95" s="4" t="s">
        <v>418</v>
      </c>
      <c r="D95" s="3" t="s">
        <v>276</v>
      </c>
      <c r="E95" s="4" t="s">
        <v>277</v>
      </c>
      <c r="F95" s="5"/>
      <c r="G95">
        <v>757397123</v>
      </c>
    </row>
    <row r="96" spans="1:7" ht="20.25">
      <c r="A96" s="1" t="s">
        <v>419</v>
      </c>
      <c r="B96" s="4" t="s">
        <v>419</v>
      </c>
      <c r="C96" s="4" t="s">
        <v>420</v>
      </c>
      <c r="D96" s="3" t="s">
        <v>406</v>
      </c>
      <c r="E96" s="4" t="s">
        <v>105</v>
      </c>
      <c r="F96" s="5"/>
      <c r="G96">
        <v>662363124</v>
      </c>
    </row>
    <row r="97" spans="1:7" ht="20.25">
      <c r="A97" s="1" t="s">
        <v>421</v>
      </c>
      <c r="B97" s="4" t="s">
        <v>421</v>
      </c>
      <c r="C97" s="4" t="s">
        <v>422</v>
      </c>
      <c r="D97" s="3" t="s">
        <v>276</v>
      </c>
      <c r="E97" s="4" t="s">
        <v>277</v>
      </c>
      <c r="F97" s="5"/>
      <c r="G97">
        <v>758195664</v>
      </c>
    </row>
    <row r="98" spans="1:7" ht="20.25">
      <c r="A98" s="1" t="s">
        <v>423</v>
      </c>
      <c r="B98" s="4" t="s">
        <v>423</v>
      </c>
      <c r="C98" s="4" t="s">
        <v>424</v>
      </c>
      <c r="D98" s="3" t="s">
        <v>276</v>
      </c>
      <c r="E98" s="4" t="s">
        <v>277</v>
      </c>
      <c r="F98" s="5"/>
      <c r="G98">
        <v>366562088</v>
      </c>
    </row>
    <row r="99" spans="1:7" ht="20.25">
      <c r="A99" s="1" t="s">
        <v>425</v>
      </c>
      <c r="B99" s="4" t="s">
        <v>425</v>
      </c>
      <c r="C99" s="4" t="s">
        <v>426</v>
      </c>
      <c r="D99" s="3" t="s">
        <v>427</v>
      </c>
      <c r="E99" s="4" t="s">
        <v>105</v>
      </c>
      <c r="F99" s="5"/>
      <c r="G99">
        <v>411715275</v>
      </c>
    </row>
    <row r="100" spans="1:7" ht="20.25">
      <c r="A100" s="1" t="s">
        <v>428</v>
      </c>
      <c r="B100" s="4" t="s">
        <v>428</v>
      </c>
      <c r="C100" s="4" t="s">
        <v>429</v>
      </c>
      <c r="D100" s="3" t="s">
        <v>430</v>
      </c>
      <c r="E100" s="4" t="s">
        <v>93</v>
      </c>
      <c r="F100" s="5"/>
    </row>
    <row r="101" spans="1:7" ht="20.25">
      <c r="A101" s="8" t="s">
        <v>431</v>
      </c>
      <c r="B101" s="9" t="s">
        <v>432</v>
      </c>
      <c r="C101" s="9" t="s">
        <v>433</v>
      </c>
      <c r="D101" s="10" t="s">
        <v>368</v>
      </c>
      <c r="E101" s="9" t="s">
        <v>369</v>
      </c>
    </row>
    <row r="102" spans="1:7" ht="20.25">
      <c r="A102" s="1" t="s">
        <v>434</v>
      </c>
      <c r="B102" s="4" t="s">
        <v>434</v>
      </c>
      <c r="C102" s="4"/>
      <c r="D102" s="3"/>
      <c r="E102" s="4"/>
      <c r="F102" s="5"/>
    </row>
    <row r="103" spans="1:7" ht="20.25">
      <c r="A103" s="1" t="s">
        <v>435</v>
      </c>
      <c r="B103" s="4" t="s">
        <v>435</v>
      </c>
      <c r="C103" s="4"/>
      <c r="D103" s="3"/>
      <c r="E103" s="4"/>
      <c r="F103" s="5"/>
    </row>
    <row r="104" spans="1:7" ht="20.25">
      <c r="A104" s="1" t="s">
        <v>436</v>
      </c>
      <c r="B104" s="4" t="s">
        <v>436</v>
      </c>
      <c r="C104" s="4"/>
      <c r="D104" s="3"/>
      <c r="E104" s="4"/>
      <c r="F104" s="5"/>
    </row>
    <row r="105" spans="1:7" ht="20.25">
      <c r="A105" s="1" t="s">
        <v>437</v>
      </c>
      <c r="B105" s="4" t="s">
        <v>438</v>
      </c>
      <c r="C105" s="4" t="s">
        <v>429</v>
      </c>
      <c r="D105" s="3"/>
      <c r="E105" s="4"/>
      <c r="F105" s="5"/>
      <c r="G105">
        <v>254682383</v>
      </c>
    </row>
    <row r="106" spans="1:7" ht="20.25">
      <c r="A106" s="1" t="s">
        <v>439</v>
      </c>
      <c r="B106" s="4" t="s">
        <v>439</v>
      </c>
      <c r="C106" s="4"/>
      <c r="D106" s="3"/>
      <c r="E106" s="4"/>
      <c r="F106" s="5"/>
    </row>
    <row r="107" spans="1:7" ht="20.25">
      <c r="A107" s="1" t="s">
        <v>440</v>
      </c>
      <c r="B107" s="4" t="s">
        <v>440</v>
      </c>
      <c r="C107" s="4"/>
      <c r="D107" s="3"/>
      <c r="E107" s="4"/>
      <c r="F107" s="5"/>
      <c r="G107">
        <v>376987340</v>
      </c>
    </row>
    <row r="108" spans="1:7" ht="20.25">
      <c r="A108" s="1" t="s">
        <v>441</v>
      </c>
      <c r="B108" s="4" t="s">
        <v>441</v>
      </c>
      <c r="C108" s="4"/>
      <c r="D108" s="3"/>
      <c r="E108" s="4"/>
      <c r="F108" s="5"/>
    </row>
    <row r="109" spans="1:7" ht="20.25">
      <c r="A109" s="1" t="s">
        <v>442</v>
      </c>
      <c r="B109" s="4" t="s">
        <v>441</v>
      </c>
      <c r="C109" s="4"/>
      <c r="D109" s="3"/>
      <c r="E109" s="4"/>
      <c r="F109" s="5"/>
    </row>
    <row r="110" spans="1:7" ht="20.25">
      <c r="A110" s="1" t="s">
        <v>443</v>
      </c>
      <c r="B110" s="4" t="s">
        <v>441</v>
      </c>
      <c r="C110" s="4"/>
      <c r="D110" s="3"/>
      <c r="E110" s="4"/>
      <c r="F110" s="5"/>
    </row>
    <row r="111" spans="1:7" ht="20.25">
      <c r="A111" s="1" t="s">
        <v>444</v>
      </c>
      <c r="B111" s="4" t="s">
        <v>441</v>
      </c>
      <c r="C111" s="4"/>
      <c r="D111" s="3"/>
      <c r="E111" s="4"/>
      <c r="F111" s="5"/>
    </row>
    <row r="112" spans="1:7" ht="20.25">
      <c r="A112" s="1" t="s">
        <v>445</v>
      </c>
      <c r="B112" s="4" t="s">
        <v>445</v>
      </c>
      <c r="C112" s="4" t="s">
        <v>446</v>
      </c>
      <c r="D112" s="3" t="s">
        <v>105</v>
      </c>
      <c r="E112" s="4" t="s">
        <v>105</v>
      </c>
      <c r="F112" s="5"/>
      <c r="G112">
        <v>464738326</v>
      </c>
    </row>
    <row r="113" spans="1:7" ht="20.25">
      <c r="A113" s="1" t="s">
        <v>447</v>
      </c>
      <c r="B113" s="4" t="s">
        <v>448</v>
      </c>
      <c r="C113" s="4" t="s">
        <v>449</v>
      </c>
      <c r="D113" s="3" t="s">
        <v>396</v>
      </c>
      <c r="E113" s="4" t="s">
        <v>396</v>
      </c>
      <c r="F113" s="5"/>
      <c r="G113">
        <v>204958393</v>
      </c>
    </row>
    <row r="114" spans="1:7" ht="20.25">
      <c r="A114" s="1" t="s">
        <v>450</v>
      </c>
      <c r="B114" s="4" t="s">
        <v>441</v>
      </c>
      <c r="C114" s="4"/>
      <c r="D114" s="3"/>
      <c r="E114" s="4"/>
      <c r="F114" s="5"/>
      <c r="G114">
        <v>482147954</v>
      </c>
    </row>
    <row r="115" spans="1:7" ht="20.25">
      <c r="A115" s="1" t="s">
        <v>451</v>
      </c>
      <c r="B115" s="4" t="s">
        <v>441</v>
      </c>
      <c r="C115" s="4"/>
      <c r="D115" s="3"/>
      <c r="E115" s="4"/>
      <c r="F115" s="5"/>
      <c r="G115">
        <v>625376595</v>
      </c>
    </row>
    <row r="116" spans="1:7" ht="20.25">
      <c r="A116" s="1" t="s">
        <v>452</v>
      </c>
      <c r="B116" s="4" t="s">
        <v>441</v>
      </c>
      <c r="C116" s="4"/>
      <c r="D116" s="3"/>
      <c r="E116" s="4"/>
      <c r="F116" s="5"/>
      <c r="G116">
        <v>286759136</v>
      </c>
    </row>
    <row r="117" spans="1:7" ht="20.25">
      <c r="A117" s="1" t="s">
        <v>453</v>
      </c>
      <c r="B117" s="4" t="s">
        <v>441</v>
      </c>
      <c r="C117" s="4"/>
      <c r="D117" s="3"/>
      <c r="E117" s="4"/>
      <c r="F117" s="5"/>
      <c r="G117">
        <v>636095452</v>
      </c>
    </row>
    <row r="118" spans="1:7" ht="20.25">
      <c r="A118" s="1" t="s">
        <v>454</v>
      </c>
      <c r="B118" s="4" t="s">
        <v>441</v>
      </c>
      <c r="C118" s="4"/>
      <c r="D118" s="3"/>
      <c r="E118" s="4"/>
      <c r="F118" s="5"/>
      <c r="G118">
        <v>533466059</v>
      </c>
    </row>
    <row r="119" spans="1:7" ht="20.25">
      <c r="A119" s="1" t="s">
        <v>455</v>
      </c>
      <c r="B119" s="4" t="s">
        <v>441</v>
      </c>
      <c r="C119" s="4"/>
      <c r="D119" s="3"/>
      <c r="E119" s="4"/>
      <c r="F119" s="5"/>
      <c r="G119">
        <v>713686499</v>
      </c>
    </row>
    <row r="120" spans="1:7" ht="20.25">
      <c r="A120" s="1" t="s">
        <v>456</v>
      </c>
      <c r="B120" s="4" t="s">
        <v>456</v>
      </c>
      <c r="C120" s="4"/>
      <c r="D120" s="3" t="s">
        <v>329</v>
      </c>
      <c r="E120" s="4" t="s">
        <v>329</v>
      </c>
      <c r="F120" s="5"/>
    </row>
    <row r="121" spans="1:7" ht="20.25">
      <c r="A121" s="1" t="s">
        <v>457</v>
      </c>
      <c r="B121" s="4" t="s">
        <v>441</v>
      </c>
      <c r="C121" s="4"/>
      <c r="D121" s="3"/>
      <c r="E121" s="4"/>
      <c r="F121" s="5"/>
    </row>
    <row r="122" spans="1:7" ht="20.25">
      <c r="A122" s="1" t="s">
        <v>458</v>
      </c>
      <c r="B122" s="4" t="s">
        <v>441</v>
      </c>
      <c r="C122" s="4"/>
      <c r="D122" s="3"/>
      <c r="E122" s="4"/>
      <c r="F122" s="5"/>
    </row>
    <row r="123" spans="1:7" ht="20.25">
      <c r="A123" s="1" t="s">
        <v>459</v>
      </c>
      <c r="B123" s="4" t="s">
        <v>441</v>
      </c>
      <c r="C123" s="4"/>
      <c r="D123" s="3"/>
      <c r="E123" s="4"/>
      <c r="F123" s="5"/>
    </row>
    <row r="124" spans="1:7" ht="20.25">
      <c r="A124" s="1" t="s">
        <v>460</v>
      </c>
      <c r="B124" s="4" t="s">
        <v>441</v>
      </c>
      <c r="C124" s="4"/>
      <c r="D124" s="3"/>
      <c r="E124" s="4"/>
      <c r="F124" s="5"/>
    </row>
    <row r="125" spans="1:7" ht="20.25">
      <c r="A125" s="1" t="s">
        <v>461</v>
      </c>
      <c r="B125" s="4" t="s">
        <v>441</v>
      </c>
      <c r="C125" s="4"/>
      <c r="D125" s="3"/>
      <c r="E125" s="4"/>
      <c r="F125" s="5"/>
    </row>
    <row r="126" spans="1:7" ht="20.25">
      <c r="A126" s="1" t="s">
        <v>462</v>
      </c>
      <c r="B126" s="4" t="s">
        <v>441</v>
      </c>
      <c r="C126" s="4"/>
      <c r="D126" s="3"/>
      <c r="E126" s="4"/>
      <c r="F126" s="5"/>
    </row>
    <row r="127" spans="1:7" ht="20.25">
      <c r="A127" s="1" t="s">
        <v>463</v>
      </c>
      <c r="B127" s="4" t="s">
        <v>441</v>
      </c>
      <c r="C127" s="4" t="s">
        <v>464</v>
      </c>
      <c r="D127" s="3"/>
      <c r="E127" s="4"/>
      <c r="F127" s="5"/>
      <c r="G127">
        <v>707171725</v>
      </c>
    </row>
    <row r="128" spans="1:7" ht="20.25">
      <c r="A128" s="1" t="s">
        <v>465</v>
      </c>
      <c r="B128" s="4" t="s">
        <v>441</v>
      </c>
      <c r="C128" s="4" t="s">
        <v>396</v>
      </c>
      <c r="D128" s="3"/>
      <c r="E128" s="4"/>
      <c r="F128" s="5"/>
      <c r="G128">
        <v>536041164</v>
      </c>
    </row>
    <row r="129" spans="1:7" ht="20.25">
      <c r="A129" s="1" t="s">
        <v>466</v>
      </c>
      <c r="B129" s="4" t="s">
        <v>441</v>
      </c>
      <c r="C129" s="4" t="s">
        <v>153</v>
      </c>
      <c r="D129" s="3"/>
      <c r="E129" s="4"/>
      <c r="F129" s="5"/>
      <c r="G129">
        <v>381285995</v>
      </c>
    </row>
    <row r="130" spans="1:7" ht="20.25">
      <c r="A130" s="1" t="s">
        <v>467</v>
      </c>
      <c r="B130" s="4" t="s">
        <v>441</v>
      </c>
      <c r="C130" s="4" t="s">
        <v>468</v>
      </c>
      <c r="D130" s="3"/>
      <c r="E130" s="4"/>
      <c r="F130" s="5"/>
      <c r="G130">
        <v>235155705</v>
      </c>
    </row>
    <row r="131" spans="1:7" ht="20.25">
      <c r="A131" s="1" t="s">
        <v>469</v>
      </c>
      <c r="B131" s="4" t="s">
        <v>441</v>
      </c>
      <c r="C131" s="4" t="s">
        <v>396</v>
      </c>
      <c r="D131" s="3"/>
      <c r="E131" s="4"/>
      <c r="F131" s="5"/>
    </row>
    <row r="132" spans="1:7" ht="20.25">
      <c r="A132" s="1" t="s">
        <v>470</v>
      </c>
      <c r="B132" s="4" t="s">
        <v>441</v>
      </c>
      <c r="C132" s="4" t="s">
        <v>396</v>
      </c>
      <c r="D132" s="3"/>
      <c r="E132" s="4"/>
      <c r="F132" s="5"/>
    </row>
    <row r="133" spans="1:7" ht="20.25">
      <c r="A133" s="1" t="s">
        <v>471</v>
      </c>
      <c r="B133" s="4" t="s">
        <v>441</v>
      </c>
      <c r="C133" s="4" t="s">
        <v>396</v>
      </c>
      <c r="D133" s="3"/>
      <c r="E133" s="4"/>
      <c r="F133" s="5"/>
    </row>
    <row r="134" spans="1:7" ht="20.25">
      <c r="A134" s="1" t="s">
        <v>472</v>
      </c>
      <c r="B134" s="1" t="s">
        <v>472</v>
      </c>
      <c r="C134" s="4" t="s">
        <v>473</v>
      </c>
      <c r="D134" s="4" t="s">
        <v>473</v>
      </c>
      <c r="E134" s="4"/>
      <c r="F134" s="5"/>
      <c r="G134">
        <v>589782002</v>
      </c>
    </row>
    <row r="135" spans="1:7" ht="20.25">
      <c r="A135" s="1"/>
      <c r="B135" s="4"/>
      <c r="C135" s="4"/>
      <c r="D135" s="3"/>
      <c r="E135" s="4"/>
      <c r="F135" s="5"/>
    </row>
    <row r="136" spans="1:7" ht="20.25">
      <c r="A136" s="1"/>
      <c r="B136" s="4"/>
      <c r="C136" s="4"/>
      <c r="D136" s="3"/>
      <c r="E136" s="4"/>
      <c r="F136" s="5"/>
    </row>
    <row r="137" spans="1:7" ht="20.25">
      <c r="A137" s="1"/>
      <c r="B137" s="4"/>
      <c r="C137" s="4"/>
      <c r="D137" s="3"/>
      <c r="E137" s="4"/>
      <c r="F137" s="5"/>
    </row>
    <row r="138" spans="1:7" ht="20.25">
      <c r="A138" s="1"/>
      <c r="B138" s="4"/>
      <c r="C138" s="4"/>
      <c r="D138" s="3"/>
      <c r="E138" s="4"/>
      <c r="F138" s="5"/>
    </row>
    <row r="139" spans="1:7" ht="20.25">
      <c r="A139" s="1"/>
      <c r="B139" s="4"/>
      <c r="C139" s="4"/>
      <c r="D139" s="3"/>
      <c r="E139" s="4"/>
      <c r="F139" s="5"/>
    </row>
  </sheetData>
  <autoFilter ref="A1:G134"/>
  <conditionalFormatting sqref="A1:A101 A140:A1048576">
    <cfRule type="duplicateValues" dxfId="34" priority="3"/>
  </conditionalFormatting>
  <conditionalFormatting sqref="A102:A139">
    <cfRule type="duplicateValues" dxfId="33" priority="2"/>
  </conditionalFormatting>
  <conditionalFormatting sqref="B134">
    <cfRule type="duplicateValues" dxfId="32" priority="1"/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31"/>
  <sheetViews>
    <sheetView rightToLeft="1" topLeftCell="A118" workbookViewId="0">
      <selection activeCell="C140" sqref="C140"/>
    </sheetView>
  </sheetViews>
  <sheetFormatPr defaultRowHeight="15"/>
  <cols>
    <col min="1" max="1" width="46.7109375" bestFit="1" customWidth="1"/>
    <col min="2" max="2" width="11.7109375" bestFit="1" customWidth="1"/>
    <col min="3" max="3" width="94.42578125" bestFit="1" customWidth="1"/>
  </cols>
  <sheetData>
    <row r="1" spans="1:3">
      <c r="A1" t="s">
        <v>493</v>
      </c>
      <c r="B1" t="s">
        <v>494</v>
      </c>
      <c r="C1" s="38" t="s">
        <v>495</v>
      </c>
    </row>
    <row r="2" spans="1:3">
      <c r="A2" t="s">
        <v>496</v>
      </c>
      <c r="B2" t="s">
        <v>1236</v>
      </c>
      <c r="C2" s="38" t="s">
        <v>1237</v>
      </c>
    </row>
    <row r="3" spans="1:3">
      <c r="A3" t="s">
        <v>497</v>
      </c>
      <c r="B3" t="s">
        <v>1238</v>
      </c>
      <c r="C3" s="38" t="s">
        <v>1239</v>
      </c>
    </row>
    <row r="4" spans="1:3">
      <c r="A4" t="s">
        <v>421</v>
      </c>
      <c r="B4" t="s">
        <v>1240</v>
      </c>
      <c r="C4" s="38" t="s">
        <v>1241</v>
      </c>
    </row>
    <row r="5" spans="1:3">
      <c r="A5" t="s">
        <v>326</v>
      </c>
      <c r="B5" t="s">
        <v>1242</v>
      </c>
      <c r="C5" s="38" t="s">
        <v>1243</v>
      </c>
    </row>
    <row r="6" spans="1:3">
      <c r="A6" t="s">
        <v>388</v>
      </c>
      <c r="B6" t="s">
        <v>1244</v>
      </c>
      <c r="C6" s="38" t="s">
        <v>1245</v>
      </c>
    </row>
    <row r="7" spans="1:3">
      <c r="A7" t="s">
        <v>498</v>
      </c>
      <c r="B7" t="s">
        <v>1246</v>
      </c>
      <c r="C7" s="38" t="s">
        <v>1247</v>
      </c>
    </row>
    <row r="8" spans="1:3">
      <c r="A8" t="s">
        <v>499</v>
      </c>
      <c r="B8" t="s">
        <v>1248</v>
      </c>
      <c r="C8" s="38" t="s">
        <v>1249</v>
      </c>
    </row>
    <row r="9" spans="1:3">
      <c r="A9" t="s">
        <v>500</v>
      </c>
      <c r="B9" t="s">
        <v>1250</v>
      </c>
      <c r="C9" s="38" t="s">
        <v>1251</v>
      </c>
    </row>
    <row r="10" spans="1:3">
      <c r="A10" t="s">
        <v>501</v>
      </c>
      <c r="B10" t="s">
        <v>1252</v>
      </c>
      <c r="C10" s="38" t="s">
        <v>1253</v>
      </c>
    </row>
    <row r="11" spans="1:3">
      <c r="A11" t="s">
        <v>502</v>
      </c>
      <c r="B11" t="s">
        <v>1254</v>
      </c>
      <c r="C11" s="38" t="s">
        <v>1255</v>
      </c>
    </row>
    <row r="12" spans="1:3">
      <c r="A12" t="s">
        <v>407</v>
      </c>
      <c r="B12" t="s">
        <v>1256</v>
      </c>
      <c r="C12" s="38" t="s">
        <v>1241</v>
      </c>
    </row>
    <row r="13" spans="1:3">
      <c r="A13" t="s">
        <v>503</v>
      </c>
      <c r="B13" t="s">
        <v>1257</v>
      </c>
      <c r="C13" s="38" t="s">
        <v>1258</v>
      </c>
    </row>
    <row r="14" spans="1:3">
      <c r="A14" t="s">
        <v>402</v>
      </c>
      <c r="B14" t="s">
        <v>1259</v>
      </c>
      <c r="C14" s="38" t="s">
        <v>1260</v>
      </c>
    </row>
    <row r="15" spans="1:3">
      <c r="A15" t="s">
        <v>504</v>
      </c>
      <c r="B15" t="s">
        <v>1261</v>
      </c>
      <c r="C15" s="38" t="s">
        <v>1262</v>
      </c>
    </row>
    <row r="16" spans="1:3">
      <c r="A16" t="s">
        <v>505</v>
      </c>
      <c r="B16" t="s">
        <v>1263</v>
      </c>
      <c r="C16" s="38" t="s">
        <v>1264</v>
      </c>
    </row>
    <row r="17" spans="1:3">
      <c r="A17" t="s">
        <v>273</v>
      </c>
      <c r="B17" t="s">
        <v>1265</v>
      </c>
      <c r="C17" s="38" t="s">
        <v>1266</v>
      </c>
    </row>
    <row r="18" spans="1:3">
      <c r="A18" t="s">
        <v>319</v>
      </c>
      <c r="B18" t="s">
        <v>1267</v>
      </c>
      <c r="C18" s="38" t="s">
        <v>1268</v>
      </c>
    </row>
    <row r="19" spans="1:3">
      <c r="A19" t="s">
        <v>506</v>
      </c>
      <c r="B19" t="s">
        <v>1269</v>
      </c>
      <c r="C19" s="38" t="s">
        <v>1270</v>
      </c>
    </row>
    <row r="20" spans="1:3">
      <c r="A20" t="s">
        <v>409</v>
      </c>
      <c r="B20" t="s">
        <v>1271</v>
      </c>
      <c r="C20" s="38" t="s">
        <v>1241</v>
      </c>
    </row>
    <row r="21" spans="1:3">
      <c r="A21" t="s">
        <v>507</v>
      </c>
      <c r="B21" t="s">
        <v>1272</v>
      </c>
      <c r="C21" s="38" t="s">
        <v>1273</v>
      </c>
    </row>
    <row r="22" spans="1:3">
      <c r="A22" t="s">
        <v>452</v>
      </c>
      <c r="B22" t="s">
        <v>1274</v>
      </c>
      <c r="C22" s="38" t="s">
        <v>1275</v>
      </c>
    </row>
    <row r="23" spans="1:3">
      <c r="A23" t="s">
        <v>508</v>
      </c>
      <c r="B23" t="s">
        <v>1276</v>
      </c>
      <c r="C23" s="38" t="s">
        <v>1277</v>
      </c>
    </row>
    <row r="24" spans="1:3">
      <c r="A24" t="s">
        <v>509</v>
      </c>
      <c r="B24" t="s">
        <v>1278</v>
      </c>
      <c r="C24" s="38" t="s">
        <v>1279</v>
      </c>
    </row>
    <row r="25" spans="1:3">
      <c r="A25" t="s">
        <v>314</v>
      </c>
      <c r="B25" t="s">
        <v>1280</v>
      </c>
      <c r="C25" s="38" t="s">
        <v>1281</v>
      </c>
    </row>
    <row r="26" spans="1:3">
      <c r="A26" t="s">
        <v>510</v>
      </c>
      <c r="B26" t="s">
        <v>1282</v>
      </c>
      <c r="C26" s="38" t="s">
        <v>1283</v>
      </c>
    </row>
    <row r="27" spans="1:3">
      <c r="A27" t="s">
        <v>511</v>
      </c>
      <c r="B27" t="s">
        <v>1284</v>
      </c>
      <c r="C27" s="38" t="s">
        <v>1285</v>
      </c>
    </row>
    <row r="28" spans="1:3">
      <c r="A28" t="s">
        <v>512</v>
      </c>
      <c r="B28" t="s">
        <v>1286</v>
      </c>
      <c r="C28" s="38" t="s">
        <v>1287</v>
      </c>
    </row>
    <row r="29" spans="1:3">
      <c r="A29" t="s">
        <v>414</v>
      </c>
      <c r="B29" t="s">
        <v>1288</v>
      </c>
      <c r="C29" s="38" t="s">
        <v>1289</v>
      </c>
    </row>
    <row r="30" spans="1:3">
      <c r="A30" t="s">
        <v>513</v>
      </c>
      <c r="B30" t="s">
        <v>1290</v>
      </c>
      <c r="C30" s="38" t="s">
        <v>1291</v>
      </c>
    </row>
    <row r="31" spans="1:3">
      <c r="A31" t="s">
        <v>514</v>
      </c>
      <c r="B31" t="s">
        <v>1292</v>
      </c>
      <c r="C31" s="38" t="s">
        <v>1293</v>
      </c>
    </row>
    <row r="32" spans="1:3">
      <c r="A32" t="s">
        <v>515</v>
      </c>
      <c r="B32" t="s">
        <v>1294</v>
      </c>
      <c r="C32" s="38" t="s">
        <v>1295</v>
      </c>
    </row>
    <row r="33" spans="1:3">
      <c r="A33" t="s">
        <v>516</v>
      </c>
      <c r="B33" t="s">
        <v>1296</v>
      </c>
      <c r="C33" s="38" t="s">
        <v>1297</v>
      </c>
    </row>
    <row r="34" spans="1:3">
      <c r="A34" t="s">
        <v>517</v>
      </c>
      <c r="B34" t="s">
        <v>1298</v>
      </c>
      <c r="C34" s="38" t="s">
        <v>1299</v>
      </c>
    </row>
    <row r="35" spans="1:3">
      <c r="A35" t="s">
        <v>336</v>
      </c>
      <c r="B35" t="s">
        <v>1300</v>
      </c>
      <c r="C35" s="38" t="s">
        <v>1301</v>
      </c>
    </row>
    <row r="36" spans="1:3">
      <c r="A36" t="s">
        <v>518</v>
      </c>
      <c r="B36" t="s">
        <v>1302</v>
      </c>
      <c r="C36" s="38" t="s">
        <v>1303</v>
      </c>
    </row>
    <row r="37" spans="1:3">
      <c r="A37" t="s">
        <v>457</v>
      </c>
      <c r="B37" t="s">
        <v>1304</v>
      </c>
      <c r="C37" s="38" t="s">
        <v>1305</v>
      </c>
    </row>
    <row r="38" spans="1:3">
      <c r="A38" t="s">
        <v>519</v>
      </c>
      <c r="B38" t="s">
        <v>1306</v>
      </c>
      <c r="C38" s="38" t="s">
        <v>1307</v>
      </c>
    </row>
    <row r="39" spans="1:3">
      <c r="A39" t="s">
        <v>520</v>
      </c>
      <c r="B39" t="s">
        <v>1308</v>
      </c>
      <c r="C39" s="38" t="s">
        <v>1275</v>
      </c>
    </row>
    <row r="40" spans="1:3">
      <c r="A40" t="s">
        <v>521</v>
      </c>
      <c r="B40" t="s">
        <v>1309</v>
      </c>
      <c r="C40" s="38" t="s">
        <v>1310</v>
      </c>
    </row>
    <row r="41" spans="1:3">
      <c r="A41" t="s">
        <v>393</v>
      </c>
      <c r="B41" t="s">
        <v>1311</v>
      </c>
      <c r="C41" s="38" t="s">
        <v>1312</v>
      </c>
    </row>
    <row r="42" spans="1:3">
      <c r="A42" t="s">
        <v>522</v>
      </c>
      <c r="B42" t="s">
        <v>1313</v>
      </c>
      <c r="C42" s="38" t="s">
        <v>1314</v>
      </c>
    </row>
    <row r="43" spans="1:3">
      <c r="A43" t="s">
        <v>523</v>
      </c>
      <c r="B43" t="s">
        <v>1315</v>
      </c>
      <c r="C43" s="38" t="s">
        <v>1316</v>
      </c>
    </row>
    <row r="44" spans="1:3">
      <c r="A44" t="s">
        <v>524</v>
      </c>
      <c r="B44" t="s">
        <v>1317</v>
      </c>
      <c r="C44" s="38" t="s">
        <v>1318</v>
      </c>
    </row>
    <row r="45" spans="1:3">
      <c r="A45" t="s">
        <v>525</v>
      </c>
      <c r="B45" t="s">
        <v>1319</v>
      </c>
      <c r="C45" s="38" t="s">
        <v>1320</v>
      </c>
    </row>
    <row r="46" spans="1:3">
      <c r="A46" t="s">
        <v>460</v>
      </c>
      <c r="B46" t="s">
        <v>1321</v>
      </c>
      <c r="C46" s="38" t="s">
        <v>1322</v>
      </c>
    </row>
    <row r="47" spans="1:3">
      <c r="A47" t="s">
        <v>526</v>
      </c>
      <c r="B47" t="s">
        <v>1323</v>
      </c>
      <c r="C47" s="38" t="s">
        <v>1324</v>
      </c>
    </row>
    <row r="48" spans="1:3">
      <c r="A48" t="s">
        <v>323</v>
      </c>
      <c r="B48" t="s">
        <v>1325</v>
      </c>
      <c r="C48" s="38" t="s">
        <v>1326</v>
      </c>
    </row>
    <row r="49" spans="1:3">
      <c r="A49" t="s">
        <v>527</v>
      </c>
      <c r="B49" t="s">
        <v>377</v>
      </c>
      <c r="C49" s="38" t="s">
        <v>1327</v>
      </c>
    </row>
    <row r="50" spans="1:3">
      <c r="A50" t="s">
        <v>528</v>
      </c>
      <c r="B50" t="s">
        <v>1328</v>
      </c>
      <c r="C50" s="38" t="s">
        <v>1329</v>
      </c>
    </row>
    <row r="51" spans="1:3">
      <c r="A51" t="s">
        <v>529</v>
      </c>
      <c r="B51" t="s">
        <v>1330</v>
      </c>
      <c r="C51" s="38" t="s">
        <v>1331</v>
      </c>
    </row>
    <row r="52" spans="1:3">
      <c r="A52" t="s">
        <v>77</v>
      </c>
      <c r="B52" t="s">
        <v>1332</v>
      </c>
      <c r="C52" s="38" t="s">
        <v>1333</v>
      </c>
    </row>
    <row r="53" spans="1:3">
      <c r="A53" t="s">
        <v>530</v>
      </c>
      <c r="B53" t="s">
        <v>1334</v>
      </c>
      <c r="C53" s="38" t="s">
        <v>1241</v>
      </c>
    </row>
    <row r="54" spans="1:3">
      <c r="A54" t="s">
        <v>531</v>
      </c>
      <c r="B54" t="s">
        <v>1335</v>
      </c>
      <c r="C54" s="38" t="s">
        <v>1336</v>
      </c>
    </row>
    <row r="55" spans="1:3">
      <c r="A55" t="s">
        <v>416</v>
      </c>
      <c r="B55" t="s">
        <v>1337</v>
      </c>
      <c r="C55" s="38" t="s">
        <v>1338</v>
      </c>
    </row>
    <row r="56" spans="1:3">
      <c r="A56" t="s">
        <v>532</v>
      </c>
      <c r="B56" t="s">
        <v>1339</v>
      </c>
      <c r="C56" s="38" t="s">
        <v>1340</v>
      </c>
    </row>
    <row r="57" spans="1:3">
      <c r="A57" t="s">
        <v>33</v>
      </c>
      <c r="B57" t="s">
        <v>1341</v>
      </c>
      <c r="C57" s="38" t="s">
        <v>1342</v>
      </c>
    </row>
    <row r="58" spans="1:3">
      <c r="A58" t="s">
        <v>533</v>
      </c>
      <c r="B58" t="s">
        <v>1343</v>
      </c>
      <c r="C58" s="38" t="s">
        <v>1344</v>
      </c>
    </row>
    <row r="59" spans="1:3">
      <c r="A59" t="s">
        <v>534</v>
      </c>
      <c r="B59" t="e">
        <v>#N/A</v>
      </c>
      <c r="C59" s="38" t="e">
        <v>#N/A</v>
      </c>
    </row>
    <row r="60" spans="1:3">
      <c r="A60" t="s">
        <v>440</v>
      </c>
      <c r="B60" t="s">
        <v>1345</v>
      </c>
      <c r="C60" s="38" t="s">
        <v>1346</v>
      </c>
    </row>
    <row r="61" spans="1:3">
      <c r="A61" t="s">
        <v>535</v>
      </c>
      <c r="B61" t="s">
        <v>1347</v>
      </c>
      <c r="C61" s="38" t="s">
        <v>1348</v>
      </c>
    </row>
    <row r="62" spans="1:3">
      <c r="A62" t="s">
        <v>536</v>
      </c>
      <c r="B62" t="s">
        <v>1349</v>
      </c>
      <c r="C62" s="38" t="s">
        <v>1350</v>
      </c>
    </row>
    <row r="63" spans="1:3">
      <c r="A63" t="s">
        <v>470</v>
      </c>
      <c r="B63" t="s">
        <v>1351</v>
      </c>
      <c r="C63" s="38" t="s">
        <v>1352</v>
      </c>
    </row>
    <row r="64" spans="1:3">
      <c r="A64" t="s">
        <v>423</v>
      </c>
      <c r="B64" t="s">
        <v>1353</v>
      </c>
      <c r="C64" s="38" t="s">
        <v>1241</v>
      </c>
    </row>
    <row r="65" spans="1:3">
      <c r="A65" t="s">
        <v>537</v>
      </c>
      <c r="B65" t="s">
        <v>1354</v>
      </c>
      <c r="C65" s="38" t="s">
        <v>1355</v>
      </c>
    </row>
    <row r="66" spans="1:3">
      <c r="A66" t="s">
        <v>538</v>
      </c>
      <c r="B66" t="s">
        <v>1356</v>
      </c>
      <c r="C66" s="38" t="s">
        <v>1357</v>
      </c>
    </row>
    <row r="67" spans="1:3">
      <c r="A67" t="s">
        <v>332</v>
      </c>
      <c r="B67" t="s">
        <v>1358</v>
      </c>
      <c r="C67" s="38" t="s">
        <v>1359</v>
      </c>
    </row>
    <row r="68" spans="1:3">
      <c r="A68" t="s">
        <v>378</v>
      </c>
      <c r="B68" t="s">
        <v>381</v>
      </c>
      <c r="C68" s="38" t="s">
        <v>1360</v>
      </c>
    </row>
    <row r="69" spans="1:3">
      <c r="A69" t="s">
        <v>216</v>
      </c>
      <c r="B69" t="s">
        <v>1361</v>
      </c>
      <c r="C69" s="38" t="s">
        <v>1362</v>
      </c>
    </row>
    <row r="70" spans="1:3">
      <c r="A70" t="s">
        <v>23</v>
      </c>
      <c r="B70" t="s">
        <v>1363</v>
      </c>
      <c r="C70" s="38" t="s">
        <v>1364</v>
      </c>
    </row>
    <row r="71" spans="1:3">
      <c r="A71" t="s">
        <v>465</v>
      </c>
      <c r="B71" t="s">
        <v>1365</v>
      </c>
      <c r="C71" s="38" t="s">
        <v>1366</v>
      </c>
    </row>
    <row r="72" spans="1:3">
      <c r="A72" t="s">
        <v>539</v>
      </c>
      <c r="B72" t="s">
        <v>1367</v>
      </c>
      <c r="C72" s="38" t="s">
        <v>1368</v>
      </c>
    </row>
    <row r="73" spans="1:3">
      <c r="A73" t="s">
        <v>540</v>
      </c>
      <c r="B73" t="s">
        <v>1369</v>
      </c>
      <c r="C73" s="38" t="s">
        <v>1275</v>
      </c>
    </row>
    <row r="74" spans="1:3">
      <c r="A74" t="s">
        <v>417</v>
      </c>
      <c r="B74" t="s">
        <v>1370</v>
      </c>
      <c r="C74" s="38" t="s">
        <v>1241</v>
      </c>
    </row>
    <row r="75" spans="1:3">
      <c r="A75" t="s">
        <v>81</v>
      </c>
      <c r="B75" t="s">
        <v>1371</v>
      </c>
      <c r="C75" s="38" t="s">
        <v>1372</v>
      </c>
    </row>
    <row r="76" spans="1:3">
      <c r="A76" t="s">
        <v>541</v>
      </c>
      <c r="B76" t="s">
        <v>1373</v>
      </c>
      <c r="C76" s="38" t="s">
        <v>1374</v>
      </c>
    </row>
    <row r="77" spans="1:3">
      <c r="A77" t="s">
        <v>542</v>
      </c>
      <c r="B77" t="s">
        <v>1375</v>
      </c>
      <c r="C77" s="38" t="s">
        <v>1241</v>
      </c>
    </row>
    <row r="78" spans="1:3">
      <c r="A78" t="s">
        <v>371</v>
      </c>
      <c r="B78" t="s">
        <v>1376</v>
      </c>
      <c r="C78" s="38" t="s">
        <v>1377</v>
      </c>
    </row>
    <row r="79" spans="1:3">
      <c r="A79" t="s">
        <v>453</v>
      </c>
      <c r="B79" t="s">
        <v>1378</v>
      </c>
      <c r="C79" s="38" t="s">
        <v>1379</v>
      </c>
    </row>
    <row r="80" spans="1:3">
      <c r="A80" t="s">
        <v>543</v>
      </c>
      <c r="B80" t="s">
        <v>1380</v>
      </c>
      <c r="C80" s="38" t="s">
        <v>1381</v>
      </c>
    </row>
    <row r="81" spans="1:3">
      <c r="A81" t="s">
        <v>544</v>
      </c>
      <c r="B81" t="s">
        <v>1382</v>
      </c>
      <c r="C81" s="38" t="s">
        <v>1383</v>
      </c>
    </row>
    <row r="82" spans="1:3">
      <c r="A82" t="s">
        <v>545</v>
      </c>
      <c r="B82" t="s">
        <v>1384</v>
      </c>
      <c r="C82" s="38" t="s">
        <v>1385</v>
      </c>
    </row>
    <row r="83" spans="1:3">
      <c r="A83" t="s">
        <v>546</v>
      </c>
      <c r="B83" t="s">
        <v>1386</v>
      </c>
      <c r="C83" s="38" t="s">
        <v>1387</v>
      </c>
    </row>
    <row r="84" spans="1:3">
      <c r="A84" t="s">
        <v>404</v>
      </c>
      <c r="B84" t="s">
        <v>1388</v>
      </c>
      <c r="C84" s="38" t="s">
        <v>1275</v>
      </c>
    </row>
    <row r="85" spans="1:3">
      <c r="A85" t="s">
        <v>206</v>
      </c>
      <c r="B85" t="s">
        <v>1389</v>
      </c>
      <c r="C85" s="38" t="s">
        <v>1390</v>
      </c>
    </row>
    <row r="86" spans="1:3">
      <c r="A86" t="s">
        <v>450</v>
      </c>
      <c r="B86" t="s">
        <v>1391</v>
      </c>
      <c r="C86" s="38" t="s">
        <v>1392</v>
      </c>
    </row>
    <row r="87" spans="1:3">
      <c r="A87" t="s">
        <v>547</v>
      </c>
      <c r="B87" t="s">
        <v>1393</v>
      </c>
      <c r="C87" s="38" t="s">
        <v>1394</v>
      </c>
    </row>
    <row r="88" spans="1:3">
      <c r="A88" t="s">
        <v>444</v>
      </c>
      <c r="B88" t="s">
        <v>1395</v>
      </c>
      <c r="C88" s="38" t="s">
        <v>1241</v>
      </c>
    </row>
    <row r="89" spans="1:3">
      <c r="A89" t="s">
        <v>548</v>
      </c>
      <c r="B89" t="s">
        <v>1396</v>
      </c>
      <c r="C89" s="38" t="s">
        <v>1397</v>
      </c>
    </row>
    <row r="90" spans="1:3">
      <c r="A90" t="s">
        <v>549</v>
      </c>
      <c r="B90" t="s">
        <v>1398</v>
      </c>
      <c r="C90" s="38" t="s">
        <v>1399</v>
      </c>
    </row>
    <row r="91" spans="1:3">
      <c r="A91" t="s">
        <v>550</v>
      </c>
      <c r="B91" t="s">
        <v>1400</v>
      </c>
      <c r="C91" s="38" t="s">
        <v>1401</v>
      </c>
    </row>
    <row r="92" spans="1:3">
      <c r="A92" t="s">
        <v>411</v>
      </c>
      <c r="B92" t="s">
        <v>1402</v>
      </c>
      <c r="C92" s="38" t="s">
        <v>1392</v>
      </c>
    </row>
    <row r="93" spans="1:3">
      <c r="A93" t="s">
        <v>85</v>
      </c>
      <c r="B93" t="s">
        <v>1403</v>
      </c>
      <c r="C93" s="38" t="s">
        <v>1404</v>
      </c>
    </row>
    <row r="94" spans="1:3">
      <c r="A94" t="s">
        <v>551</v>
      </c>
      <c r="B94" t="s">
        <v>1405</v>
      </c>
      <c r="C94" s="38" t="s">
        <v>1406</v>
      </c>
    </row>
    <row r="95" spans="1:3">
      <c r="A95" t="s">
        <v>37</v>
      </c>
      <c r="B95" t="s">
        <v>1407</v>
      </c>
      <c r="C95" s="38" t="s">
        <v>1408</v>
      </c>
    </row>
    <row r="96" spans="1:3">
      <c r="A96" t="s">
        <v>552</v>
      </c>
      <c r="B96" t="s">
        <v>1409</v>
      </c>
      <c r="C96" s="38" t="s">
        <v>1410</v>
      </c>
    </row>
    <row r="97" spans="1:3">
      <c r="A97" t="s">
        <v>52</v>
      </c>
      <c r="B97" t="s">
        <v>1411</v>
      </c>
      <c r="C97" s="38" t="s">
        <v>1412</v>
      </c>
    </row>
    <row r="98" spans="1:3">
      <c r="A98" t="s">
        <v>553</v>
      </c>
      <c r="B98" t="s">
        <v>1413</v>
      </c>
      <c r="C98" s="38" t="s">
        <v>1414</v>
      </c>
    </row>
    <row r="99" spans="1:3">
      <c r="A99" t="s">
        <v>554</v>
      </c>
      <c r="B99" t="s">
        <v>1415</v>
      </c>
      <c r="C99" s="38" t="s">
        <v>1416</v>
      </c>
    </row>
    <row r="100" spans="1:3">
      <c r="A100" t="s">
        <v>555</v>
      </c>
      <c r="B100" t="s">
        <v>1417</v>
      </c>
      <c r="C100" s="38" t="s">
        <v>1418</v>
      </c>
    </row>
    <row r="101" spans="1:3">
      <c r="A101" t="s">
        <v>42</v>
      </c>
      <c r="B101" t="s">
        <v>1419</v>
      </c>
      <c r="C101" s="38" t="s">
        <v>1420</v>
      </c>
    </row>
    <row r="102" spans="1:3">
      <c r="A102" t="s">
        <v>455</v>
      </c>
      <c r="B102" t="s">
        <v>1421</v>
      </c>
      <c r="C102" s="38" t="s">
        <v>1241</v>
      </c>
    </row>
    <row r="103" spans="1:3">
      <c r="A103" t="s">
        <v>463</v>
      </c>
      <c r="B103" t="s">
        <v>1422</v>
      </c>
      <c r="C103" s="38" t="s">
        <v>1423</v>
      </c>
    </row>
    <row r="104" spans="1:3">
      <c r="A104" t="s">
        <v>556</v>
      </c>
      <c r="B104" t="s">
        <v>1424</v>
      </c>
      <c r="C104" s="38" t="s">
        <v>1425</v>
      </c>
    </row>
    <row r="105" spans="1:3">
      <c r="A105" t="s">
        <v>29</v>
      </c>
      <c r="B105" t="s">
        <v>1426</v>
      </c>
      <c r="C105" s="38" t="s">
        <v>1427</v>
      </c>
    </row>
    <row r="106" spans="1:3">
      <c r="A106" t="s">
        <v>557</v>
      </c>
      <c r="B106" t="s">
        <v>1428</v>
      </c>
      <c r="C106" s="38" t="s">
        <v>1429</v>
      </c>
    </row>
    <row r="107" spans="1:3">
      <c r="A107" t="s">
        <v>459</v>
      </c>
      <c r="B107" t="s">
        <v>1430</v>
      </c>
      <c r="C107" s="38" t="s">
        <v>1431</v>
      </c>
    </row>
    <row r="108" spans="1:3">
      <c r="A108" t="s">
        <v>558</v>
      </c>
      <c r="B108" t="s">
        <v>1432</v>
      </c>
      <c r="C108" s="38" t="s">
        <v>1433</v>
      </c>
    </row>
    <row r="109" spans="1:3">
      <c r="A109" t="s">
        <v>559</v>
      </c>
      <c r="B109" t="s">
        <v>1434</v>
      </c>
      <c r="C109" s="38" t="s">
        <v>1435</v>
      </c>
    </row>
    <row r="110" spans="1:3">
      <c r="A110" t="s">
        <v>197</v>
      </c>
      <c r="B110" t="s">
        <v>1436</v>
      </c>
      <c r="C110" s="38" t="s">
        <v>1437</v>
      </c>
    </row>
    <row r="111" spans="1:3">
      <c r="A111" t="s">
        <v>386</v>
      </c>
      <c r="B111" t="s">
        <v>1438</v>
      </c>
      <c r="C111" s="38" t="s">
        <v>1439</v>
      </c>
    </row>
    <row r="112" spans="1:3">
      <c r="A112" t="s">
        <v>560</v>
      </c>
      <c r="B112" t="s">
        <v>1440</v>
      </c>
      <c r="C112" s="38" t="s">
        <v>1241</v>
      </c>
    </row>
    <row r="113" spans="1:3">
      <c r="A113" t="s">
        <v>461</v>
      </c>
      <c r="B113" t="s">
        <v>1441</v>
      </c>
      <c r="C113" s="38" t="s">
        <v>1442</v>
      </c>
    </row>
    <row r="114" spans="1:3">
      <c r="A114" t="s">
        <v>400</v>
      </c>
      <c r="B114" t="s">
        <v>1443</v>
      </c>
      <c r="C114" s="38" t="s">
        <v>1444</v>
      </c>
    </row>
    <row r="115" spans="1:3">
      <c r="A115" t="s">
        <v>561</v>
      </c>
      <c r="B115" t="s">
        <v>1445</v>
      </c>
      <c r="C115" s="38" t="s">
        <v>1446</v>
      </c>
    </row>
    <row r="116" spans="1:3">
      <c r="A116" t="s">
        <v>467</v>
      </c>
      <c r="B116" t="s">
        <v>1447</v>
      </c>
      <c r="C116" s="38" t="s">
        <v>1448</v>
      </c>
    </row>
    <row r="117" spans="1:3">
      <c r="A117" t="s">
        <v>562</v>
      </c>
      <c r="B117" t="s">
        <v>1449</v>
      </c>
      <c r="C117" s="38" t="s">
        <v>1450</v>
      </c>
    </row>
    <row r="118" spans="1:3">
      <c r="A118" t="s">
        <v>563</v>
      </c>
      <c r="B118" t="s">
        <v>1451</v>
      </c>
      <c r="C118" s="38" t="s">
        <v>1452</v>
      </c>
    </row>
    <row r="119" spans="1:3">
      <c r="A119" t="s">
        <v>564</v>
      </c>
      <c r="B119" t="s">
        <v>1453</v>
      </c>
      <c r="C119" s="38" t="s">
        <v>1454</v>
      </c>
    </row>
    <row r="120" spans="1:3">
      <c r="A120" t="s">
        <v>565</v>
      </c>
      <c r="B120" t="s">
        <v>1455</v>
      </c>
      <c r="C120" s="38" t="s">
        <v>1456</v>
      </c>
    </row>
    <row r="121" spans="1:3">
      <c r="A121" t="s">
        <v>566</v>
      </c>
      <c r="B121" t="s">
        <v>1457</v>
      </c>
      <c r="C121" s="38" t="s">
        <v>1458</v>
      </c>
    </row>
    <row r="122" spans="1:3">
      <c r="A122" t="s">
        <v>419</v>
      </c>
      <c r="B122" t="s">
        <v>1459</v>
      </c>
      <c r="C122" s="38" t="s">
        <v>1275</v>
      </c>
    </row>
    <row r="123" spans="1:3">
      <c r="A123" t="s">
        <v>445</v>
      </c>
      <c r="B123" t="s">
        <v>1460</v>
      </c>
      <c r="C123" s="38" t="s">
        <v>1461</v>
      </c>
    </row>
    <row r="124" spans="1:3">
      <c r="A124" t="s">
        <v>567</v>
      </c>
      <c r="B124" t="s">
        <v>1462</v>
      </c>
      <c r="C124" s="38" t="s">
        <v>1463</v>
      </c>
    </row>
    <row r="125" spans="1:3">
      <c r="A125" t="s">
        <v>568</v>
      </c>
      <c r="B125" t="s">
        <v>1464</v>
      </c>
      <c r="C125" s="38" t="s">
        <v>1465</v>
      </c>
    </row>
    <row r="126" spans="1:3">
      <c r="A126" t="s">
        <v>466</v>
      </c>
      <c r="B126" t="s">
        <v>1466</v>
      </c>
      <c r="C126" s="38" t="s">
        <v>1467</v>
      </c>
    </row>
    <row r="127" spans="1:3">
      <c r="A127" t="s">
        <v>397</v>
      </c>
      <c r="B127" t="s">
        <v>1468</v>
      </c>
      <c r="C127" s="38" t="s">
        <v>1469</v>
      </c>
    </row>
    <row r="128" spans="1:3">
      <c r="A128" t="s">
        <v>1471</v>
      </c>
      <c r="B128">
        <v>100261337</v>
      </c>
      <c r="C128" s="60" t="s">
        <v>1472</v>
      </c>
    </row>
    <row r="129" spans="1:3">
      <c r="A129" t="s">
        <v>1473</v>
      </c>
      <c r="B129">
        <v>559971540</v>
      </c>
      <c r="C129" s="60" t="s">
        <v>1474</v>
      </c>
    </row>
    <row r="130" spans="1:3">
      <c r="A130" t="s">
        <v>1488</v>
      </c>
      <c r="B130">
        <v>0</v>
      </c>
      <c r="C130" s="38" t="s">
        <v>1489</v>
      </c>
    </row>
    <row r="131" spans="1:3">
      <c r="A131" t="s">
        <v>1500</v>
      </c>
      <c r="B131">
        <v>696511959</v>
      </c>
      <c r="C131" t="s">
        <v>1501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73"/>
  <sheetViews>
    <sheetView rightToLeft="1" topLeftCell="A54" zoomScale="85" zoomScaleNormal="85" workbookViewId="0">
      <selection activeCell="G67" sqref="G67"/>
    </sheetView>
  </sheetViews>
  <sheetFormatPr defaultRowHeight="15"/>
  <cols>
    <col min="1" max="1" width="23" customWidth="1"/>
    <col min="2" max="2" width="13.5703125" bestFit="1" customWidth="1"/>
    <col min="3" max="3" width="14.85546875" customWidth="1"/>
    <col min="4" max="4" width="10.28515625" bestFit="1" customWidth="1"/>
    <col min="5" max="5" width="9.140625" bestFit="1" customWidth="1"/>
    <col min="6" max="6" width="12" style="69" bestFit="1" customWidth="1"/>
    <col min="7" max="7" width="16.28515625" style="69" customWidth="1"/>
    <col min="8" max="8" width="16.28515625" customWidth="1"/>
    <col min="9" max="9" width="18.85546875" customWidth="1"/>
    <col min="10" max="10" width="15.5703125" customWidth="1"/>
    <col min="11" max="11" width="8.85546875" customWidth="1"/>
    <col min="12" max="12" width="16" customWidth="1"/>
    <col min="13" max="13" width="9.28515625" customWidth="1"/>
  </cols>
  <sheetData>
    <row r="1" spans="1:14">
      <c r="A1" s="45" t="s">
        <v>484</v>
      </c>
      <c r="B1" s="46" t="s">
        <v>1225</v>
      </c>
      <c r="C1" s="46" t="s">
        <v>1228</v>
      </c>
      <c r="D1" s="46" t="s">
        <v>1226</v>
      </c>
      <c r="E1" s="46" t="s">
        <v>487</v>
      </c>
      <c r="F1" s="46" t="s">
        <v>1227</v>
      </c>
      <c r="G1" s="65" t="s">
        <v>1475</v>
      </c>
      <c r="H1" s="47" t="s">
        <v>488</v>
      </c>
      <c r="I1" s="47" t="s">
        <v>1477</v>
      </c>
      <c r="J1" s="47" t="s">
        <v>1234</v>
      </c>
      <c r="K1" s="46" t="s">
        <v>1230</v>
      </c>
      <c r="L1" s="46" t="s">
        <v>1232</v>
      </c>
      <c r="M1" s="46" t="s">
        <v>1470</v>
      </c>
      <c r="N1" s="46" t="s">
        <v>1231</v>
      </c>
    </row>
    <row r="2" spans="1:14" ht="21">
      <c r="A2" s="48">
        <v>45659</v>
      </c>
      <c r="B2" s="49" t="s">
        <v>1223</v>
      </c>
      <c r="C2" s="49" t="s">
        <v>1229</v>
      </c>
      <c r="D2" s="49">
        <v>400</v>
      </c>
      <c r="E2" s="49">
        <v>29100</v>
      </c>
      <c r="F2" s="59">
        <v>0</v>
      </c>
      <c r="G2" s="66">
        <f>Table3[[#This Row],[الكمية]]*Table3[[#This Row],[السعر]]*F2</f>
        <v>0</v>
      </c>
      <c r="H2" s="66">
        <f>Table3[[#This Row],[الكمية]]*Table3[[#This Row],[السعر]]-Table3[[#This Row],[الخصم 1%]]</f>
        <v>11640000</v>
      </c>
      <c r="I2" s="75">
        <f>Table3[[#This Row],[الاجمالى]]-Table3[[#This Row],[قيمة الخصم]]</f>
        <v>11640000</v>
      </c>
      <c r="J2" s="54" t="s">
        <v>1235</v>
      </c>
      <c r="K2" s="52">
        <v>4</v>
      </c>
      <c r="L2" s="53">
        <v>45659</v>
      </c>
      <c r="M2" s="52" t="s">
        <v>1233</v>
      </c>
      <c r="N2" s="58">
        <v>400</v>
      </c>
    </row>
    <row r="3" spans="1:14" ht="21">
      <c r="A3" s="48">
        <v>45665</v>
      </c>
      <c r="B3" s="49" t="s">
        <v>1223</v>
      </c>
      <c r="C3" s="49" t="s">
        <v>1229</v>
      </c>
      <c r="D3" s="74">
        <v>250</v>
      </c>
      <c r="E3" s="49">
        <v>29100</v>
      </c>
      <c r="F3" s="59">
        <v>0</v>
      </c>
      <c r="G3" s="66">
        <f>Table3[[#This Row],[الكمية]]*Table3[[#This Row],[السعر]]*F3</f>
        <v>0</v>
      </c>
      <c r="H3" s="66">
        <f>Table3[[#This Row],[الكمية]]*Table3[[#This Row],[السعر]]-Table3[[#This Row],[الخصم 1%]]</f>
        <v>7275000</v>
      </c>
      <c r="I3" s="67">
        <f>Table3[[#This Row],[الاجمالى]]-Table3[[#This Row],[قيمة الخصم]]</f>
        <v>7275000</v>
      </c>
      <c r="J3" s="50" t="s">
        <v>578</v>
      </c>
      <c r="K3" s="49">
        <v>1</v>
      </c>
      <c r="L3" s="48">
        <v>45665</v>
      </c>
      <c r="M3" s="52" t="s">
        <v>1233</v>
      </c>
      <c r="N3" s="57">
        <v>250</v>
      </c>
    </row>
    <row r="4" spans="1:14" ht="21">
      <c r="A4" s="48">
        <v>45666</v>
      </c>
      <c r="B4" s="49" t="s">
        <v>1223</v>
      </c>
      <c r="C4" s="49" t="s">
        <v>1229</v>
      </c>
      <c r="D4" s="74">
        <v>200</v>
      </c>
      <c r="E4" s="49">
        <v>29100</v>
      </c>
      <c r="F4" s="59">
        <v>0</v>
      </c>
      <c r="G4" s="66">
        <f>Table3[[#This Row],[الكمية]]*Table3[[#This Row],[السعر]]*F4</f>
        <v>0</v>
      </c>
      <c r="H4" s="66">
        <f>Table3[[#This Row],[الكمية]]*Table3[[#This Row],[السعر]]-Table3[[#This Row],[الخصم 1%]]</f>
        <v>5820000</v>
      </c>
      <c r="I4" s="75">
        <f>Table3[[#This Row],[الاجمالى]]-Table3[[#This Row],[قيمة الخصم]]</f>
        <v>5820000</v>
      </c>
      <c r="J4" s="54" t="s">
        <v>1235</v>
      </c>
      <c r="K4" s="49">
        <v>2</v>
      </c>
      <c r="L4" s="56">
        <v>45666</v>
      </c>
      <c r="M4" s="52" t="s">
        <v>1233</v>
      </c>
      <c r="N4" s="57">
        <v>200</v>
      </c>
    </row>
    <row r="5" spans="1:14" ht="21">
      <c r="A5" s="48">
        <v>45669</v>
      </c>
      <c r="B5" s="49" t="s">
        <v>1223</v>
      </c>
      <c r="C5" s="49" t="s">
        <v>1229</v>
      </c>
      <c r="D5" s="74">
        <v>200</v>
      </c>
      <c r="E5" s="49">
        <v>29100</v>
      </c>
      <c r="F5" s="59">
        <v>0</v>
      </c>
      <c r="G5" s="66">
        <f>Table3[[#This Row],[الكمية]]*Table3[[#This Row],[السعر]]*F5</f>
        <v>0</v>
      </c>
      <c r="H5" s="66">
        <f>Table3[[#This Row],[الكمية]]*Table3[[#This Row],[السعر]]-Table3[[#This Row],[الخصم 1%]]</f>
        <v>5820000</v>
      </c>
      <c r="I5" s="75">
        <f>Table3[[#This Row],[الاجمالى]]-Table3[[#This Row],[قيمة الخصم]]</f>
        <v>5820000</v>
      </c>
      <c r="J5" s="54" t="s">
        <v>1235</v>
      </c>
      <c r="K5" s="49">
        <v>3</v>
      </c>
      <c r="L5" s="56">
        <v>45669</v>
      </c>
      <c r="M5" s="52" t="s">
        <v>1233</v>
      </c>
      <c r="N5" s="57">
        <v>200</v>
      </c>
    </row>
    <row r="6" spans="1:14" ht="21">
      <c r="A6" s="56">
        <v>45671</v>
      </c>
      <c r="B6" s="49" t="s">
        <v>1223</v>
      </c>
      <c r="C6" s="49" t="s">
        <v>1229</v>
      </c>
      <c r="D6" s="74">
        <v>175</v>
      </c>
      <c r="E6" s="49">
        <v>29100</v>
      </c>
      <c r="F6" s="59">
        <v>0</v>
      </c>
      <c r="G6" s="66">
        <f>Table3[[#This Row],[الكمية]]*Table3[[#This Row],[السعر]]*F6</f>
        <v>0</v>
      </c>
      <c r="H6" s="66">
        <f>Table3[[#This Row],[الكمية]]*Table3[[#This Row],[السعر]]-Table3[[#This Row],[الخصم 1%]]</f>
        <v>5092500</v>
      </c>
      <c r="I6" s="67">
        <f>Table3[[#This Row],[الاجمالى]]-Table3[[#This Row],[قيمة الخصم]]</f>
        <v>5092500</v>
      </c>
      <c r="J6" s="50" t="s">
        <v>578</v>
      </c>
      <c r="K6" s="49">
        <v>4</v>
      </c>
      <c r="L6" s="56">
        <v>45671</v>
      </c>
      <c r="M6" s="52" t="s">
        <v>1233</v>
      </c>
      <c r="N6" s="57">
        <v>175</v>
      </c>
    </row>
    <row r="7" spans="1:14" ht="21">
      <c r="A7" s="56">
        <v>45671</v>
      </c>
      <c r="B7" s="49" t="s">
        <v>1223</v>
      </c>
      <c r="C7" s="49" t="s">
        <v>1229</v>
      </c>
      <c r="D7" s="74">
        <v>175</v>
      </c>
      <c r="E7" s="49">
        <v>29100</v>
      </c>
      <c r="F7" s="59">
        <v>0</v>
      </c>
      <c r="G7" s="66">
        <f>Table3[[#This Row],[الكمية]]*Table3[[#This Row],[السعر]]*F7</f>
        <v>0</v>
      </c>
      <c r="H7" s="66">
        <f>Table3[[#This Row],[الكمية]]*Table3[[#This Row],[السعر]]-Table3[[#This Row],[الخصم 1%]]</f>
        <v>5092500</v>
      </c>
      <c r="I7" s="67">
        <f>Table3[[#This Row],[الاجمالى]]-Table3[[#This Row],[قيمة الخصم]]</f>
        <v>5092500</v>
      </c>
      <c r="J7" s="50" t="s">
        <v>578</v>
      </c>
      <c r="K7" s="49">
        <v>5</v>
      </c>
      <c r="L7" s="56">
        <v>45671</v>
      </c>
      <c r="M7" s="52" t="s">
        <v>1233</v>
      </c>
      <c r="N7" s="57">
        <v>175</v>
      </c>
    </row>
    <row r="8" spans="1:14" ht="21">
      <c r="A8" s="48">
        <v>45678</v>
      </c>
      <c r="B8" s="49" t="s">
        <v>1223</v>
      </c>
      <c r="C8" s="49" t="s">
        <v>1229</v>
      </c>
      <c r="D8" s="74">
        <v>200</v>
      </c>
      <c r="E8" s="49">
        <v>29100</v>
      </c>
      <c r="F8" s="59">
        <v>0</v>
      </c>
      <c r="G8" s="67">
        <f>Table3[[#This Row],[الكمية]]*Table3[[#This Row],[السعر]]*F8</f>
        <v>0</v>
      </c>
      <c r="H8" s="67">
        <f>Table3[[#This Row],[الكمية]]*Table3[[#This Row],[السعر]]-Table3[[#This Row],[الخصم 1%]]</f>
        <v>5820000</v>
      </c>
      <c r="I8" s="75">
        <f>Table3[[#This Row],[الاجمالى]]-Table3[[#This Row],[قيمة الخصم]]</f>
        <v>5820000</v>
      </c>
      <c r="J8" s="54" t="s">
        <v>1235</v>
      </c>
      <c r="K8" s="49">
        <v>6</v>
      </c>
      <c r="L8" s="56">
        <v>45678</v>
      </c>
      <c r="M8" s="52" t="s">
        <v>1233</v>
      </c>
      <c r="N8" s="57">
        <v>200</v>
      </c>
    </row>
    <row r="9" spans="1:14" ht="21">
      <c r="A9" s="48">
        <v>45680</v>
      </c>
      <c r="B9" s="49" t="s">
        <v>1223</v>
      </c>
      <c r="C9" s="49" t="s">
        <v>1229</v>
      </c>
      <c r="D9" s="74">
        <v>150</v>
      </c>
      <c r="E9" s="49">
        <v>29100</v>
      </c>
      <c r="F9" s="59">
        <v>0</v>
      </c>
      <c r="G9" s="67">
        <f>Table3[[#This Row],[الكمية]]*Table3[[#This Row],[السعر]]*F9</f>
        <v>0</v>
      </c>
      <c r="H9" s="67">
        <f>Table3[[#This Row],[الكمية]]*Table3[[#This Row],[السعر]]-Table3[[#This Row],[الخصم 1%]]</f>
        <v>4365000</v>
      </c>
      <c r="I9" s="75">
        <f>Table3[[#This Row],[الاجمالى]]-Table3[[#This Row],[قيمة الخصم]]</f>
        <v>4365000</v>
      </c>
      <c r="J9" s="54" t="s">
        <v>1235</v>
      </c>
      <c r="K9" s="49">
        <v>7</v>
      </c>
      <c r="L9" s="56">
        <v>45680</v>
      </c>
      <c r="M9" s="52" t="s">
        <v>1233</v>
      </c>
      <c r="N9" s="57">
        <v>150</v>
      </c>
    </row>
    <row r="10" spans="1:14" ht="21">
      <c r="A10" s="48">
        <v>45685</v>
      </c>
      <c r="B10" s="49" t="s">
        <v>1223</v>
      </c>
      <c r="C10" s="49" t="s">
        <v>1229</v>
      </c>
      <c r="D10" s="74">
        <v>150</v>
      </c>
      <c r="E10" s="49">
        <v>29100</v>
      </c>
      <c r="F10" s="59">
        <v>0</v>
      </c>
      <c r="G10" s="67">
        <f>Table3[[#This Row],[الكمية]]*Table3[[#This Row],[السعر]]*F10</f>
        <v>0</v>
      </c>
      <c r="H10" s="67">
        <f>Table3[[#This Row],[الكمية]]*Table3[[#This Row],[السعر]]-Table3[[#This Row],[الخصم 1%]]</f>
        <v>4365000</v>
      </c>
      <c r="I10" s="67">
        <f>Table3[[#This Row],[الاجمالى]]-Table3[[#This Row],[قيمة الخصم]]</f>
        <v>4365000</v>
      </c>
      <c r="J10" s="50" t="s">
        <v>578</v>
      </c>
      <c r="K10" s="49">
        <v>8</v>
      </c>
      <c r="L10" s="56">
        <v>45685</v>
      </c>
      <c r="M10" s="52" t="s">
        <v>1233</v>
      </c>
      <c r="N10" s="57">
        <v>150</v>
      </c>
    </row>
    <row r="11" spans="1:14" ht="21">
      <c r="A11" s="48">
        <v>45685</v>
      </c>
      <c r="B11" s="49" t="s">
        <v>1223</v>
      </c>
      <c r="C11" s="49" t="s">
        <v>1229</v>
      </c>
      <c r="D11" s="74">
        <v>50</v>
      </c>
      <c r="E11" s="49">
        <v>29100</v>
      </c>
      <c r="F11" s="59">
        <v>0</v>
      </c>
      <c r="G11" s="67">
        <f>Table3[[#This Row],[الكمية]]*Table3[[#This Row],[السعر]]*F11</f>
        <v>0</v>
      </c>
      <c r="H11" s="67">
        <f>Table3[[#This Row],[الكمية]]*Table3[[#This Row],[السعر]]-Table3[[#This Row],[الخصم 1%]]</f>
        <v>1455000</v>
      </c>
      <c r="I11" s="67">
        <f>Table3[[#This Row],[الاجمالى]]-Table3[[#This Row],[قيمة الخصم]]</f>
        <v>1455000</v>
      </c>
      <c r="J11" s="50" t="s">
        <v>578</v>
      </c>
      <c r="K11" s="49">
        <v>9</v>
      </c>
      <c r="L11" s="56">
        <v>45685</v>
      </c>
      <c r="M11" s="52" t="s">
        <v>1233</v>
      </c>
      <c r="N11" s="57">
        <v>50</v>
      </c>
    </row>
    <row r="12" spans="1:14" ht="21">
      <c r="A12" s="48">
        <v>45687</v>
      </c>
      <c r="B12" s="100" t="s">
        <v>1229</v>
      </c>
      <c r="C12" s="49" t="s">
        <v>1229</v>
      </c>
      <c r="D12" s="73">
        <v>200</v>
      </c>
      <c r="E12" s="49">
        <v>29100</v>
      </c>
      <c r="F12" s="59">
        <v>0.01</v>
      </c>
      <c r="G12" s="67">
        <f>Table3[[#This Row],[الكمية]]*Table3[[#This Row],[السعر]]*F12</f>
        <v>58200</v>
      </c>
      <c r="H12" s="67">
        <f>Table3[[#This Row],[الكمية]]*Table3[[#This Row],[السعر]]-Table3[[#This Row],[الخصم 1%]]</f>
        <v>5819999.9900000002</v>
      </c>
      <c r="I12" s="75">
        <f>Table3[[#This Row],[الاجمالى]]-Table3[[#This Row],[قيمة الخصم]]</f>
        <v>5761799.9900000002</v>
      </c>
      <c r="J12" s="54" t="s">
        <v>1235</v>
      </c>
      <c r="K12" s="49">
        <v>1</v>
      </c>
      <c r="L12" s="56">
        <v>45689</v>
      </c>
      <c r="M12" s="52" t="s">
        <v>1233</v>
      </c>
      <c r="N12" s="57">
        <v>200</v>
      </c>
    </row>
    <row r="13" spans="1:14" ht="21">
      <c r="A13" s="48">
        <v>45690</v>
      </c>
      <c r="B13" s="100" t="s">
        <v>1229</v>
      </c>
      <c r="C13" s="49" t="s">
        <v>1229</v>
      </c>
      <c r="D13" s="73">
        <v>200</v>
      </c>
      <c r="E13" s="49">
        <v>29100</v>
      </c>
      <c r="F13" s="59">
        <v>0.01</v>
      </c>
      <c r="G13" s="67">
        <f>Table3[[#This Row],[الكمية]]*Table3[[#This Row],[السعر]]*F13</f>
        <v>58200</v>
      </c>
      <c r="H13" s="67">
        <f>Table3[[#This Row],[الكمية]]*Table3[[#This Row],[السعر]]-Table3[[#This Row],[الخصم 1%]]</f>
        <v>5819999.9900000002</v>
      </c>
      <c r="I13" s="67">
        <f>Table3[[#This Row],[الاجمالى]]-Table3[[#This Row],[قيمة الخصم]]</f>
        <v>5761799.9900000002</v>
      </c>
      <c r="J13" s="50" t="s">
        <v>578</v>
      </c>
      <c r="K13" s="49">
        <v>2</v>
      </c>
      <c r="L13" s="56">
        <v>45690</v>
      </c>
      <c r="M13" s="52" t="s">
        <v>1233</v>
      </c>
      <c r="N13" s="57">
        <v>200</v>
      </c>
    </row>
    <row r="14" spans="1:14" ht="21">
      <c r="A14" s="48">
        <v>45691</v>
      </c>
      <c r="B14" s="100" t="s">
        <v>1229</v>
      </c>
      <c r="C14" s="49" t="s">
        <v>1229</v>
      </c>
      <c r="D14" s="73">
        <v>200</v>
      </c>
      <c r="E14" s="49">
        <v>29100</v>
      </c>
      <c r="F14" s="59">
        <v>0.01</v>
      </c>
      <c r="G14" s="67">
        <f>Table3[[#This Row],[الكمية]]*Table3[[#This Row],[السعر]]*F14</f>
        <v>58200</v>
      </c>
      <c r="H14" s="67">
        <f>Table3[[#This Row],[الكمية]]*Table3[[#This Row],[السعر]]-Table3[[#This Row],[الخصم 1%]]</f>
        <v>5819999.9900000002</v>
      </c>
      <c r="I14" s="67">
        <f>Table3[[#This Row],[الاجمالى]]-Table3[[#This Row],[قيمة الخصم]]</f>
        <v>5761799.9900000002</v>
      </c>
      <c r="J14" s="50" t="s">
        <v>578</v>
      </c>
      <c r="K14" s="49">
        <v>3</v>
      </c>
      <c r="L14" s="56">
        <v>45691</v>
      </c>
      <c r="M14" s="52" t="s">
        <v>1233</v>
      </c>
      <c r="N14" s="57">
        <v>200</v>
      </c>
    </row>
    <row r="15" spans="1:14" ht="21">
      <c r="A15" s="48">
        <v>45693</v>
      </c>
      <c r="B15" s="100" t="s">
        <v>1229</v>
      </c>
      <c r="C15" s="49" t="s">
        <v>1229</v>
      </c>
      <c r="D15" s="73">
        <v>250</v>
      </c>
      <c r="E15" s="49">
        <v>29100</v>
      </c>
      <c r="F15" s="59">
        <v>0.01</v>
      </c>
      <c r="G15" s="67">
        <f>Table3[[#This Row],[الكمية]]*Table3[[#This Row],[السعر]]*F15</f>
        <v>72750</v>
      </c>
      <c r="H15" s="67">
        <f>Table3[[#This Row],[الكمية]]*Table3[[#This Row],[السعر]]-Table3[[#This Row],[الخصم 1%]]</f>
        <v>7274999.9900000002</v>
      </c>
      <c r="I15" s="75">
        <f>Table3[[#This Row],[الاجمالى]]-Table3[[#This Row],[قيمة الخصم]]</f>
        <v>7202249.9900000002</v>
      </c>
      <c r="J15" s="54" t="s">
        <v>1235</v>
      </c>
      <c r="K15" s="49">
        <v>4</v>
      </c>
      <c r="L15" s="56">
        <v>45693</v>
      </c>
      <c r="M15" s="52" t="s">
        <v>1233</v>
      </c>
      <c r="N15" s="57">
        <v>250</v>
      </c>
    </row>
    <row r="16" spans="1:14" ht="21">
      <c r="A16" s="48">
        <v>45694</v>
      </c>
      <c r="B16" s="49" t="s">
        <v>1483</v>
      </c>
      <c r="C16" s="49" t="s">
        <v>1484</v>
      </c>
      <c r="D16" s="73">
        <v>10</v>
      </c>
      <c r="E16" s="49">
        <v>29150</v>
      </c>
      <c r="F16" s="59">
        <v>0</v>
      </c>
      <c r="G16" s="67">
        <f>Table3[[#This Row],[الكمية]]*Table3[[#This Row],[السعر]]*F16</f>
        <v>0</v>
      </c>
      <c r="H16" s="67">
        <f>Table3[[#This Row],[الكمية]]*Table3[[#This Row],[السعر]]-Table3[[#This Row],[الخصم 1%]]</f>
        <v>291500</v>
      </c>
      <c r="I16" s="75">
        <f>Table3[[#This Row],[الاجمالى]]-Table3[[#This Row],[قيمة الخصم]]</f>
        <v>291500</v>
      </c>
      <c r="J16" s="54" t="s">
        <v>578</v>
      </c>
      <c r="K16" s="49">
        <v>0</v>
      </c>
      <c r="L16" s="56">
        <v>45694</v>
      </c>
      <c r="M16" s="52" t="s">
        <v>1233</v>
      </c>
      <c r="N16" s="57">
        <v>250</v>
      </c>
    </row>
    <row r="17" spans="1:14" ht="21">
      <c r="A17" s="48">
        <v>45697</v>
      </c>
      <c r="B17" s="100" t="s">
        <v>1229</v>
      </c>
      <c r="C17" s="49" t="s">
        <v>1229</v>
      </c>
      <c r="D17" s="73">
        <v>150</v>
      </c>
      <c r="E17" s="49">
        <v>29100</v>
      </c>
      <c r="F17" s="59">
        <v>0.01</v>
      </c>
      <c r="G17" s="67">
        <f>Table3[[#This Row],[الكمية]]*Table3[[#This Row],[السعر]]*F17</f>
        <v>43650</v>
      </c>
      <c r="H17" s="67">
        <f>Table3[[#This Row],[الكمية]]*Table3[[#This Row],[السعر]]-Table3[[#This Row],[الخصم 1%]]</f>
        <v>4364999.99</v>
      </c>
      <c r="I17" s="75">
        <f>Table3[[#This Row],[الاجمالى]]-Table3[[#This Row],[قيمة الخصم]]</f>
        <v>4321349.99</v>
      </c>
      <c r="J17" s="54" t="s">
        <v>1235</v>
      </c>
      <c r="K17" s="49">
        <v>5</v>
      </c>
      <c r="L17" s="56">
        <v>45697</v>
      </c>
      <c r="M17" s="52" t="s">
        <v>1233</v>
      </c>
      <c r="N17" s="57">
        <v>150</v>
      </c>
    </row>
    <row r="18" spans="1:14" ht="21">
      <c r="A18" s="48">
        <v>45698</v>
      </c>
      <c r="B18" s="100" t="s">
        <v>1229</v>
      </c>
      <c r="C18" s="49" t="s">
        <v>1229</v>
      </c>
      <c r="D18" s="49">
        <v>200</v>
      </c>
      <c r="E18" s="49">
        <v>29100</v>
      </c>
      <c r="F18" s="59">
        <v>0.01</v>
      </c>
      <c r="G18" s="67">
        <f>Table3[[#This Row],[الكمية]]*Table3[[#This Row],[السعر]]*F18</f>
        <v>58200</v>
      </c>
      <c r="H18" s="67">
        <f>Table3[[#This Row],[الكمية]]*Table3[[#This Row],[السعر]]-Table3[[#This Row],[الخصم 1%]]</f>
        <v>5819999.9900000002</v>
      </c>
      <c r="I18" s="75">
        <f>Table3[[#This Row],[الاجمالى]]-Table3[[#This Row],[قيمة الخصم]]</f>
        <v>5761799.9900000002</v>
      </c>
      <c r="J18" s="54" t="s">
        <v>1235</v>
      </c>
      <c r="K18" s="49">
        <v>6</v>
      </c>
      <c r="L18" s="56">
        <v>45698</v>
      </c>
      <c r="M18" s="52" t="s">
        <v>1233</v>
      </c>
      <c r="N18" s="57">
        <v>200</v>
      </c>
    </row>
    <row r="19" spans="1:14" ht="21">
      <c r="A19" s="48">
        <v>45699</v>
      </c>
      <c r="B19" s="100" t="s">
        <v>1229</v>
      </c>
      <c r="C19" s="49" t="s">
        <v>1229</v>
      </c>
      <c r="D19" s="49">
        <v>150</v>
      </c>
      <c r="E19" s="49">
        <v>29100</v>
      </c>
      <c r="F19" s="59">
        <v>0.01</v>
      </c>
      <c r="G19" s="67">
        <f>Table3[[#This Row],[الكمية]]*Table3[[#This Row],[السعر]]*F19</f>
        <v>43650</v>
      </c>
      <c r="H19" s="67">
        <f>Table3[[#This Row],[الكمية]]*Table3[[#This Row],[السعر]]-Table3[[#This Row],[الخصم 1%]]</f>
        <v>4364999.99</v>
      </c>
      <c r="I19" s="75">
        <f>Table3[[#This Row],[الاجمالى]]-Table3[[#This Row],[قيمة الخصم]]</f>
        <v>4321349.99</v>
      </c>
      <c r="J19" s="54" t="s">
        <v>1235</v>
      </c>
      <c r="K19" s="49">
        <v>7</v>
      </c>
      <c r="L19" s="56">
        <v>45699</v>
      </c>
      <c r="M19" s="52" t="s">
        <v>1233</v>
      </c>
      <c r="N19" s="57">
        <v>150</v>
      </c>
    </row>
    <row r="20" spans="1:14" ht="21">
      <c r="A20" s="48">
        <v>45699</v>
      </c>
      <c r="B20" s="100" t="s">
        <v>1229</v>
      </c>
      <c r="C20" s="49" t="s">
        <v>1229</v>
      </c>
      <c r="D20" s="49">
        <v>150</v>
      </c>
      <c r="E20" s="49">
        <v>29100</v>
      </c>
      <c r="F20" s="59">
        <v>0.01</v>
      </c>
      <c r="G20" s="67">
        <f>Table3[[#This Row],[الكمية]]*Table3[[#This Row],[السعر]]*F20</f>
        <v>43650</v>
      </c>
      <c r="H20" s="67">
        <f>Table3[[#This Row],[الكمية]]*Table3[[#This Row],[السعر]]-Table3[[#This Row],[الخصم 1%]]</f>
        <v>4364999.99</v>
      </c>
      <c r="I20" s="75">
        <f>Table3[[#This Row],[الاجمالى]]-Table3[[#This Row],[قيمة الخصم]]</f>
        <v>4321349.99</v>
      </c>
      <c r="J20" s="54" t="s">
        <v>1235</v>
      </c>
      <c r="K20" s="49">
        <v>8</v>
      </c>
      <c r="L20" s="56">
        <v>45699</v>
      </c>
      <c r="M20" s="52" t="s">
        <v>1233</v>
      </c>
      <c r="N20" s="57">
        <v>150</v>
      </c>
    </row>
    <row r="21" spans="1:14" ht="21">
      <c r="A21" s="76">
        <v>45701</v>
      </c>
      <c r="B21" s="99" t="s">
        <v>1478</v>
      </c>
      <c r="C21" s="51" t="s">
        <v>1479</v>
      </c>
      <c r="D21" s="51">
        <v>100</v>
      </c>
      <c r="E21" s="51">
        <v>29000</v>
      </c>
      <c r="F21" s="70">
        <v>0</v>
      </c>
      <c r="G21" s="68">
        <f>Table3[[#This Row],[الكمية]]*Table3[[#This Row],[السعر]]*F21</f>
        <v>0</v>
      </c>
      <c r="H21" s="68">
        <f>Table3[[#This Row],[الكمية]]*Table3[[#This Row],[السعر]]-Table3[[#This Row],[الخصم 1%]]</f>
        <v>2900000</v>
      </c>
      <c r="I21" s="68">
        <f>Table3[[#This Row],[الاجمالى]]-Table3[[#This Row],[قيمة الخصم]]</f>
        <v>2900000</v>
      </c>
      <c r="J21" s="50" t="s">
        <v>578</v>
      </c>
      <c r="K21" s="78">
        <v>3</v>
      </c>
      <c r="L21" s="77">
        <v>45701</v>
      </c>
      <c r="M21" s="52" t="s">
        <v>1486</v>
      </c>
      <c r="N21" s="55">
        <v>100</v>
      </c>
    </row>
    <row r="22" spans="1:14" ht="21">
      <c r="A22" s="76">
        <v>45704</v>
      </c>
      <c r="B22" s="100" t="s">
        <v>1229</v>
      </c>
      <c r="C22" s="49" t="s">
        <v>1229</v>
      </c>
      <c r="D22" s="49">
        <v>150</v>
      </c>
      <c r="E22" s="49">
        <v>29100</v>
      </c>
      <c r="F22" s="59">
        <v>0.01</v>
      </c>
      <c r="G22" s="67">
        <f>Table3[[#This Row],[الكمية]]*Table3[[#This Row],[السعر]]*F22</f>
        <v>43650</v>
      </c>
      <c r="H22" s="67">
        <f>Table3[[#This Row],[الكمية]]*Table3[[#This Row],[السعر]]-Table3[[#This Row],[الخصم 1%]]</f>
        <v>4364999.99</v>
      </c>
      <c r="I22" s="75">
        <f>Table3[[#This Row],[الاجمالى]]-Table3[[#This Row],[قيمة الخصم]]</f>
        <v>4321349.99</v>
      </c>
      <c r="J22" s="54" t="s">
        <v>1235</v>
      </c>
      <c r="K22" s="49">
        <v>9</v>
      </c>
      <c r="L22" s="76">
        <v>45704</v>
      </c>
      <c r="M22" s="52" t="s">
        <v>1233</v>
      </c>
      <c r="N22" s="57">
        <v>150</v>
      </c>
    </row>
    <row r="23" spans="1:14" ht="21">
      <c r="A23" s="76">
        <v>45705</v>
      </c>
      <c r="B23" s="99" t="s">
        <v>1478</v>
      </c>
      <c r="C23" s="51" t="s">
        <v>1479</v>
      </c>
      <c r="D23" s="51">
        <v>140</v>
      </c>
      <c r="E23" s="51">
        <v>29000</v>
      </c>
      <c r="F23" s="70">
        <v>0</v>
      </c>
      <c r="G23" s="68">
        <f>Table3[[#This Row],[الكمية]]*Table3[[#This Row],[السعر]]*F23</f>
        <v>0</v>
      </c>
      <c r="H23" s="68">
        <f>Table3[[#This Row],[الكمية]]*Table3[[#This Row],[السعر]]-Table3[[#This Row],[الخصم 1%]]</f>
        <v>4060000</v>
      </c>
      <c r="I23" s="68">
        <f>Table3[[#This Row],[الاجمالى]]-Table3[[#This Row],[قيمة الخصم]]</f>
        <v>4060000</v>
      </c>
      <c r="J23" s="50" t="s">
        <v>578</v>
      </c>
      <c r="K23" s="78">
        <v>4</v>
      </c>
      <c r="L23" s="76">
        <v>45705</v>
      </c>
      <c r="M23" s="52" t="s">
        <v>1486</v>
      </c>
      <c r="N23" s="55">
        <v>140</v>
      </c>
    </row>
    <row r="24" spans="1:14" ht="21">
      <c r="A24" s="76">
        <v>45704</v>
      </c>
      <c r="B24" s="100" t="s">
        <v>1229</v>
      </c>
      <c r="C24" s="49" t="s">
        <v>1229</v>
      </c>
      <c r="D24" s="49">
        <v>150</v>
      </c>
      <c r="E24" s="49">
        <v>29100</v>
      </c>
      <c r="F24" s="59">
        <v>0.01</v>
      </c>
      <c r="G24" s="67">
        <f>Table3[[#This Row],[الكمية]]*Table3[[#This Row],[السعر]]*F24</f>
        <v>43650</v>
      </c>
      <c r="H24" s="67">
        <f>Table3[[#This Row],[الكمية]]*Table3[[#This Row],[السعر]]-Table3[[#This Row],[الخصم 1%]]</f>
        <v>4364999.99</v>
      </c>
      <c r="I24" s="75">
        <f>Table3[[#This Row],[الاجمالى]]-Table3[[#This Row],[قيمة الخصم]]</f>
        <v>4321349.99</v>
      </c>
      <c r="J24" s="54" t="s">
        <v>1235</v>
      </c>
      <c r="K24" s="49">
        <v>10</v>
      </c>
      <c r="L24" s="76">
        <v>45704</v>
      </c>
      <c r="M24" s="52" t="s">
        <v>1233</v>
      </c>
      <c r="N24" s="57">
        <v>150</v>
      </c>
    </row>
    <row r="25" spans="1:14" ht="21">
      <c r="A25" s="76">
        <v>45705</v>
      </c>
      <c r="B25" s="99" t="s">
        <v>1478</v>
      </c>
      <c r="C25" s="51" t="s">
        <v>1479</v>
      </c>
      <c r="D25" s="51">
        <v>60</v>
      </c>
      <c r="E25" s="51">
        <v>29000</v>
      </c>
      <c r="F25" s="70">
        <v>0</v>
      </c>
      <c r="G25" s="68">
        <f>Table3[[#This Row],[الكمية]]*Table3[[#This Row],[السعر]]*F25</f>
        <v>0</v>
      </c>
      <c r="H25" s="68">
        <f>Table3[[#This Row],[الكمية]]*Table3[[#This Row],[السعر]]-Table3[[#This Row],[الخصم 1%]]</f>
        <v>1740000</v>
      </c>
      <c r="I25" s="68">
        <f>Table3[[#This Row],[الاجمالى]]-Table3[[#This Row],[قيمة الخصم]]</f>
        <v>1740000</v>
      </c>
      <c r="J25" s="50" t="s">
        <v>578</v>
      </c>
      <c r="K25" s="78">
        <v>5</v>
      </c>
      <c r="L25" s="76">
        <v>45705</v>
      </c>
      <c r="M25" s="52" t="s">
        <v>1486</v>
      </c>
      <c r="N25" s="55">
        <v>60</v>
      </c>
    </row>
    <row r="26" spans="1:14" ht="21">
      <c r="A26" s="76">
        <v>45707</v>
      </c>
      <c r="B26" s="100" t="s">
        <v>1229</v>
      </c>
      <c r="C26" s="49" t="s">
        <v>1229</v>
      </c>
      <c r="D26" s="49">
        <v>200</v>
      </c>
      <c r="E26" s="49">
        <v>29100</v>
      </c>
      <c r="F26" s="59">
        <v>0.01</v>
      </c>
      <c r="G26" s="67">
        <f>Table3[[#This Row],[الكمية]]*Table3[[#This Row],[السعر]]*F26</f>
        <v>58200</v>
      </c>
      <c r="H26" s="67">
        <f>Table3[[#This Row],[الكمية]]*Table3[[#This Row],[السعر]]-Table3[[#This Row],[الخصم 1%]]</f>
        <v>5819999.9900000002</v>
      </c>
      <c r="I26" s="75">
        <f>Table3[[#This Row],[الاجمالى]]-Table3[[#This Row],[قيمة الخصم]]</f>
        <v>5761799.9900000002</v>
      </c>
      <c r="J26" s="54" t="s">
        <v>1235</v>
      </c>
      <c r="K26" s="49">
        <v>11</v>
      </c>
      <c r="L26" s="76">
        <v>45707</v>
      </c>
      <c r="M26" s="52" t="s">
        <v>1233</v>
      </c>
      <c r="N26" s="57">
        <v>200</v>
      </c>
    </row>
    <row r="27" spans="1:14" ht="21">
      <c r="A27" s="76">
        <v>45707</v>
      </c>
      <c r="B27" s="99" t="s">
        <v>1478</v>
      </c>
      <c r="C27" s="51" t="s">
        <v>1479</v>
      </c>
      <c r="D27" s="51">
        <v>60</v>
      </c>
      <c r="E27" s="51">
        <v>29000</v>
      </c>
      <c r="F27" s="70">
        <v>0</v>
      </c>
      <c r="G27" s="68">
        <f>Table3[[#This Row],[الكمية]]*Table3[[#This Row],[السعر]]*F27</f>
        <v>0</v>
      </c>
      <c r="H27" s="68">
        <f>Table3[[#This Row],[الكمية]]*Table3[[#This Row],[السعر]]-Table3[[#This Row],[الخصم 1%]]</f>
        <v>1740000</v>
      </c>
      <c r="I27" s="68">
        <f>Table3[[#This Row],[الاجمالى]]-Table3[[#This Row],[قيمة الخصم]]</f>
        <v>1740000</v>
      </c>
      <c r="J27" s="50" t="s">
        <v>578</v>
      </c>
      <c r="K27" s="78">
        <v>7</v>
      </c>
      <c r="L27" s="76">
        <v>45707</v>
      </c>
      <c r="M27" s="52" t="s">
        <v>1493</v>
      </c>
      <c r="N27" s="55">
        <v>60</v>
      </c>
    </row>
    <row r="28" spans="1:14" ht="21">
      <c r="A28" s="76">
        <v>45708</v>
      </c>
      <c r="B28" s="49" t="s">
        <v>1229</v>
      </c>
      <c r="C28" s="49" t="s">
        <v>1229</v>
      </c>
      <c r="D28" s="49">
        <v>200</v>
      </c>
      <c r="E28" s="49">
        <v>29100</v>
      </c>
      <c r="F28" s="59">
        <v>0.01</v>
      </c>
      <c r="G28" s="67">
        <f>Table3[[#This Row],[الكمية]]*Table3[[#This Row],[السعر]]*F28</f>
        <v>58200</v>
      </c>
      <c r="H28" s="67">
        <f>Table3[[#This Row],[الكمية]]*Table3[[#This Row],[السعر]]-Table3[[#This Row],[الخصم 1%]]</f>
        <v>5819999.9900000002</v>
      </c>
      <c r="I28" s="75">
        <f>Table3[[#This Row],[الاجمالى]]-Table3[[#This Row],[قيمة الخصم]]</f>
        <v>5761799.9900000002</v>
      </c>
      <c r="J28" s="54" t="s">
        <v>1235</v>
      </c>
      <c r="K28" s="49">
        <v>12</v>
      </c>
      <c r="L28" s="76">
        <v>45708</v>
      </c>
      <c r="M28" s="52" t="s">
        <v>1233</v>
      </c>
      <c r="N28" s="57">
        <v>200</v>
      </c>
    </row>
    <row r="29" spans="1:14" ht="21">
      <c r="A29" s="76">
        <v>45711</v>
      </c>
      <c r="B29" s="100" t="s">
        <v>1229</v>
      </c>
      <c r="C29" s="49" t="s">
        <v>1229</v>
      </c>
      <c r="D29" s="49">
        <v>150</v>
      </c>
      <c r="E29" s="49">
        <v>29100</v>
      </c>
      <c r="F29" s="59">
        <v>0.01</v>
      </c>
      <c r="G29" s="67">
        <f>Table3[[#This Row],[الكمية]]*Table3[[#This Row],[السعر]]*F29</f>
        <v>43650</v>
      </c>
      <c r="H29" s="67">
        <f>Table3[[#This Row],[الكمية]]*Table3[[#This Row],[السعر]]-Table3[[#This Row],[الخصم 1%]]</f>
        <v>4364999.99</v>
      </c>
      <c r="I29" s="75">
        <f>Table3[[#This Row],[الاجمالى]]-Table3[[#This Row],[قيمة الخصم]]</f>
        <v>4321349.99</v>
      </c>
      <c r="J29" s="54" t="s">
        <v>1235</v>
      </c>
      <c r="K29" s="49">
        <v>13</v>
      </c>
      <c r="L29" s="76">
        <v>45708</v>
      </c>
      <c r="M29" s="52" t="s">
        <v>1233</v>
      </c>
      <c r="N29" s="57">
        <v>150</v>
      </c>
    </row>
    <row r="30" spans="1:14" ht="21">
      <c r="A30" s="76">
        <v>45711</v>
      </c>
      <c r="B30" s="99" t="s">
        <v>1478</v>
      </c>
      <c r="C30" s="51" t="s">
        <v>1479</v>
      </c>
      <c r="D30" s="51">
        <v>60</v>
      </c>
      <c r="E30" s="51">
        <v>29000</v>
      </c>
      <c r="F30" s="70">
        <v>0</v>
      </c>
      <c r="G30" s="68">
        <f>Table3[[#This Row],[الكمية]]*Table3[[#This Row],[السعر]]*F30</f>
        <v>0</v>
      </c>
      <c r="H30" s="68">
        <f>Table3[[#This Row],[الكمية]]*Table3[[#This Row],[السعر]]-Table3[[#This Row],[الخصم 1%]]</f>
        <v>1740000</v>
      </c>
      <c r="I30" s="68">
        <f>Table3[[#This Row],[الاجمالى]]-Table3[[#This Row],[قيمة الخصم]]</f>
        <v>1740000</v>
      </c>
      <c r="J30" s="50" t="s">
        <v>578</v>
      </c>
      <c r="K30" s="78">
        <v>8</v>
      </c>
      <c r="L30" s="76">
        <v>45711</v>
      </c>
      <c r="M30" s="52" t="s">
        <v>1494</v>
      </c>
      <c r="N30" s="55">
        <v>60</v>
      </c>
    </row>
    <row r="31" spans="1:14" ht="21">
      <c r="A31" s="76">
        <v>45712</v>
      </c>
      <c r="B31" s="49" t="s">
        <v>1229</v>
      </c>
      <c r="C31" s="49" t="s">
        <v>1229</v>
      </c>
      <c r="D31" s="49">
        <v>150</v>
      </c>
      <c r="E31" s="49">
        <v>29100</v>
      </c>
      <c r="F31" s="59">
        <v>0.01</v>
      </c>
      <c r="G31" s="67">
        <f>Table3[[#This Row],[الكمية]]*Table3[[#This Row],[السعر]]*F31</f>
        <v>43650</v>
      </c>
      <c r="H31" s="67">
        <f>Table3[[#This Row],[الكمية]]*Table3[[#This Row],[السعر]]-Table3[[#This Row],[الخصم 1%]]</f>
        <v>4364999.99</v>
      </c>
      <c r="I31" s="75">
        <f>Table3[[#This Row],[الاجمالى]]-Table3[[#This Row],[قيمة الخصم]]</f>
        <v>4321349.99</v>
      </c>
      <c r="J31" s="54" t="s">
        <v>1235</v>
      </c>
      <c r="K31" s="49">
        <v>14</v>
      </c>
      <c r="L31" s="76">
        <v>45712</v>
      </c>
      <c r="M31" s="52" t="s">
        <v>1233</v>
      </c>
      <c r="N31" s="57">
        <v>150</v>
      </c>
    </row>
    <row r="32" spans="1:14" ht="21">
      <c r="A32" s="76">
        <v>45712</v>
      </c>
      <c r="B32" s="99" t="s">
        <v>1478</v>
      </c>
      <c r="C32" s="51" t="s">
        <v>1479</v>
      </c>
      <c r="D32" s="51">
        <v>60</v>
      </c>
      <c r="E32" s="51">
        <v>29000</v>
      </c>
      <c r="F32" s="70">
        <v>0</v>
      </c>
      <c r="G32" s="68">
        <f>Table3[[#This Row],[الكمية]]*Table3[[#This Row],[السعر]]*F32</f>
        <v>0</v>
      </c>
      <c r="H32" s="68">
        <f>Table3[[#This Row],[الكمية]]*Table3[[#This Row],[السعر]]-Table3[[#This Row],[الخصم 1%]]</f>
        <v>1740000</v>
      </c>
      <c r="I32" s="68">
        <f>Table3[[#This Row],[الاجمالى]]-Table3[[#This Row],[قيمة الخصم]]</f>
        <v>1740000</v>
      </c>
      <c r="J32" s="50" t="s">
        <v>578</v>
      </c>
      <c r="K32" s="78">
        <v>9</v>
      </c>
      <c r="L32" s="76">
        <v>45712</v>
      </c>
      <c r="M32" s="52" t="s">
        <v>1494</v>
      </c>
      <c r="N32" s="51">
        <v>60</v>
      </c>
    </row>
    <row r="33" spans="1:14" ht="21">
      <c r="A33" s="76">
        <v>45712</v>
      </c>
      <c r="B33" s="49" t="s">
        <v>1229</v>
      </c>
      <c r="C33" s="49" t="s">
        <v>1229</v>
      </c>
      <c r="D33" s="49">
        <v>150</v>
      </c>
      <c r="E33" s="49">
        <v>29100</v>
      </c>
      <c r="F33" s="59">
        <v>0.01</v>
      </c>
      <c r="G33" s="67">
        <f>Table3[[#This Row],[الكمية]]*Table3[[#This Row],[السعر]]*F33</f>
        <v>43650</v>
      </c>
      <c r="H33" s="67">
        <f>Table3[[#This Row],[الكمية]]*Table3[[#This Row],[السعر]]-Table3[[#This Row],[الخصم 1%]]</f>
        <v>4364999.99</v>
      </c>
      <c r="I33" s="75">
        <f>Table3[[#This Row],[الاجمالى]]-Table3[[#This Row],[قيمة الخصم]]</f>
        <v>4321349.99</v>
      </c>
      <c r="J33" s="54" t="s">
        <v>1235</v>
      </c>
      <c r="K33" s="49">
        <v>15</v>
      </c>
      <c r="L33" s="76">
        <v>45712</v>
      </c>
      <c r="M33" s="52" t="s">
        <v>1233</v>
      </c>
      <c r="N33" s="57">
        <v>150</v>
      </c>
    </row>
    <row r="34" spans="1:14" ht="21">
      <c r="A34" s="76">
        <v>45715</v>
      </c>
      <c r="B34" s="49" t="s">
        <v>1229</v>
      </c>
      <c r="C34" s="49" t="s">
        <v>1229</v>
      </c>
      <c r="D34" s="49">
        <v>150</v>
      </c>
      <c r="E34" s="49">
        <v>29100</v>
      </c>
      <c r="F34" s="59">
        <v>0.01</v>
      </c>
      <c r="G34" s="67">
        <f>Table3[[#This Row],[الكمية]]*Table3[[#This Row],[السعر]]*F34</f>
        <v>43650</v>
      </c>
      <c r="H34" s="67">
        <f>Table3[[#This Row],[الكمية]]*Table3[[#This Row],[السعر]]-Table3[[#This Row],[الخصم 1%]]</f>
        <v>4364999.99</v>
      </c>
      <c r="I34" s="75">
        <f>Table3[[#This Row],[الاجمالى]]-Table3[[#This Row],[قيمة الخصم]]</f>
        <v>4321349.99</v>
      </c>
      <c r="J34" s="54" t="s">
        <v>1235</v>
      </c>
      <c r="K34" s="49">
        <v>16</v>
      </c>
      <c r="L34" s="76">
        <v>45715</v>
      </c>
      <c r="M34" s="52" t="s">
        <v>1233</v>
      </c>
      <c r="N34" s="57">
        <v>150</v>
      </c>
    </row>
    <row r="35" spans="1:14" ht="21">
      <c r="A35" s="76">
        <v>45715</v>
      </c>
      <c r="B35" s="49" t="s">
        <v>1496</v>
      </c>
      <c r="C35" s="49" t="s">
        <v>1496</v>
      </c>
      <c r="D35" s="49">
        <v>200</v>
      </c>
      <c r="E35" s="49">
        <v>29100</v>
      </c>
      <c r="F35" s="59">
        <v>0.01</v>
      </c>
      <c r="G35" s="67">
        <f>Table3[[#This Row],[الكمية]]*Table3[[#This Row],[السعر]]*F35</f>
        <v>58200</v>
      </c>
      <c r="H35" s="67">
        <f>Table3[[#This Row],[الكمية]]*Table3[[#This Row],[السعر]]-Table3[[#This Row],[الخصم 1%]]</f>
        <v>5819999.9900000002</v>
      </c>
      <c r="I35" s="75">
        <f>Table3[[#This Row],[الاجمالى]]-Table3[[#This Row],[قيمة الخصم]]</f>
        <v>5761799.9900000002</v>
      </c>
      <c r="J35" s="54" t="s">
        <v>1498</v>
      </c>
      <c r="K35" s="49">
        <v>1</v>
      </c>
      <c r="L35" s="76">
        <v>45715</v>
      </c>
      <c r="M35" s="52" t="s">
        <v>1497</v>
      </c>
      <c r="N35" s="57">
        <v>200</v>
      </c>
    </row>
    <row r="36" spans="1:14" ht="21">
      <c r="A36" s="76">
        <v>45718</v>
      </c>
      <c r="B36" s="49" t="s">
        <v>1229</v>
      </c>
      <c r="C36" s="49" t="s">
        <v>1229</v>
      </c>
      <c r="D36" s="49">
        <v>200</v>
      </c>
      <c r="E36" s="49">
        <v>29100</v>
      </c>
      <c r="F36" s="59">
        <v>0.01</v>
      </c>
      <c r="G36" s="67">
        <f>Table3[[#This Row],[الكمية]]*Table3[[#This Row],[السعر]]*F36</f>
        <v>58200</v>
      </c>
      <c r="H36" s="67">
        <f>Table3[[#This Row],[الكمية]]*Table3[[#This Row],[السعر]]-Table3[[#This Row],[الخصم 1%]]</f>
        <v>5819999.9900000002</v>
      </c>
      <c r="I36" s="75">
        <f>Table3[[#This Row],[الاجمالى]]-Table3[[#This Row],[قيمة الخصم]]</f>
        <v>5761799.9900000002</v>
      </c>
      <c r="J36" s="54" t="s">
        <v>1235</v>
      </c>
      <c r="K36" s="49">
        <v>17</v>
      </c>
      <c r="L36" s="76">
        <v>45718</v>
      </c>
      <c r="M36" s="52" t="s">
        <v>1233</v>
      </c>
      <c r="N36" s="57">
        <v>200</v>
      </c>
    </row>
    <row r="37" spans="1:14" ht="21">
      <c r="A37" s="76">
        <v>45719</v>
      </c>
      <c r="B37" s="49" t="s">
        <v>1496</v>
      </c>
      <c r="C37" s="49" t="s">
        <v>1496</v>
      </c>
      <c r="D37" s="49">
        <v>200</v>
      </c>
      <c r="E37" s="49">
        <v>29100</v>
      </c>
      <c r="F37" s="59">
        <v>0.01</v>
      </c>
      <c r="G37" s="67">
        <f>Table3[[#This Row],[الكمية]]*Table3[[#This Row],[السعر]]*F37</f>
        <v>58200</v>
      </c>
      <c r="H37" s="67">
        <f>Table3[[#This Row],[الكمية]]*Table3[[#This Row],[السعر]]-Table3[[#This Row],[الخصم 1%]]</f>
        <v>5819999.9900000002</v>
      </c>
      <c r="I37" s="75">
        <f>Table3[[#This Row],[الاجمالى]]-Table3[[#This Row],[قيمة الخصم]]</f>
        <v>5761799.9900000002</v>
      </c>
      <c r="J37" s="54" t="s">
        <v>1498</v>
      </c>
      <c r="K37" s="49">
        <v>2</v>
      </c>
      <c r="L37" s="76">
        <v>45719</v>
      </c>
      <c r="M37" s="52" t="s">
        <v>1497</v>
      </c>
      <c r="N37" s="57">
        <v>200</v>
      </c>
    </row>
    <row r="38" spans="1:14" ht="21">
      <c r="A38" s="76">
        <v>45719</v>
      </c>
      <c r="B38" s="49" t="s">
        <v>1229</v>
      </c>
      <c r="C38" s="49" t="s">
        <v>1229</v>
      </c>
      <c r="D38" s="49">
        <v>150</v>
      </c>
      <c r="E38" s="49">
        <v>29100</v>
      </c>
      <c r="F38" s="59">
        <v>0.01</v>
      </c>
      <c r="G38" s="67">
        <f>Table3[[#This Row],[الكمية]]*Table3[[#This Row],[السعر]]*F38</f>
        <v>43650</v>
      </c>
      <c r="H38" s="67">
        <f>Table3[[#This Row],[الكمية]]*Table3[[#This Row],[السعر]]-Table3[[#This Row],[الخصم 1%]]</f>
        <v>4364999.99</v>
      </c>
      <c r="I38" s="75">
        <f>Table3[[#This Row],[الاجمالى]]-Table3[[#This Row],[قيمة الخصم]]</f>
        <v>4321349.99</v>
      </c>
      <c r="J38" s="54" t="s">
        <v>1235</v>
      </c>
      <c r="K38" s="49">
        <v>18</v>
      </c>
      <c r="L38" s="76">
        <v>45719</v>
      </c>
      <c r="M38" s="52" t="s">
        <v>1233</v>
      </c>
      <c r="N38" s="57">
        <v>150</v>
      </c>
    </row>
    <row r="39" spans="1:14" ht="21">
      <c r="A39" s="76">
        <v>45722</v>
      </c>
      <c r="B39" s="49" t="s">
        <v>1496</v>
      </c>
      <c r="C39" s="49" t="s">
        <v>1496</v>
      </c>
      <c r="D39" s="49">
        <v>220</v>
      </c>
      <c r="E39" s="49">
        <v>29100</v>
      </c>
      <c r="F39" s="59">
        <v>0.01</v>
      </c>
      <c r="G39" s="67">
        <f>Table3[[#This Row],[الكمية]]*Table3[[#This Row],[السعر]]*F39</f>
        <v>64020</v>
      </c>
      <c r="H39" s="67">
        <f>Table3[[#This Row],[الكمية]]*Table3[[#This Row],[السعر]]-Table3[[#This Row],[الخصم 1%]]</f>
        <v>6401999.9900000002</v>
      </c>
      <c r="I39" s="75">
        <f>Table3[[#This Row],[الاجمالى]]-Table3[[#This Row],[قيمة الخصم]]</f>
        <v>6337979.9900000002</v>
      </c>
      <c r="J39" s="54" t="s">
        <v>1498</v>
      </c>
      <c r="K39" s="49">
        <v>3</v>
      </c>
      <c r="L39" s="76">
        <v>45722</v>
      </c>
      <c r="M39" s="52" t="s">
        <v>1497</v>
      </c>
      <c r="N39" s="57">
        <v>220</v>
      </c>
    </row>
    <row r="40" spans="1:14" ht="21">
      <c r="A40" s="76">
        <v>45725</v>
      </c>
      <c r="B40" s="49" t="s">
        <v>1229</v>
      </c>
      <c r="C40" s="49" t="s">
        <v>1229</v>
      </c>
      <c r="D40" s="49">
        <v>150</v>
      </c>
      <c r="E40" s="49">
        <v>29100</v>
      </c>
      <c r="F40" s="59">
        <v>0.01</v>
      </c>
      <c r="G40" s="67">
        <f>Table3[[#This Row],[الكمية]]*Table3[[#This Row],[السعر]]*F40</f>
        <v>43650</v>
      </c>
      <c r="H40" s="67">
        <f>Table3[[#This Row],[الكمية]]*Table3[[#This Row],[السعر]]-Table3[[#This Row],[الخصم 1%]]</f>
        <v>4364999.99</v>
      </c>
      <c r="I40" s="75">
        <f>Table3[[#This Row],[الاجمالى]]-Table3[[#This Row],[قيمة الخصم]]</f>
        <v>4321349.99</v>
      </c>
      <c r="J40" s="54" t="s">
        <v>1235</v>
      </c>
      <c r="K40" s="49">
        <v>19</v>
      </c>
      <c r="L40" s="76">
        <v>45722</v>
      </c>
      <c r="M40" s="52" t="s">
        <v>1233</v>
      </c>
      <c r="N40" s="57">
        <v>150</v>
      </c>
    </row>
    <row r="41" spans="1:14" ht="21">
      <c r="A41" s="76">
        <v>45726</v>
      </c>
      <c r="B41" s="49" t="s">
        <v>1496</v>
      </c>
      <c r="C41" s="49" t="s">
        <v>1496</v>
      </c>
      <c r="D41" s="49">
        <v>80</v>
      </c>
      <c r="E41" s="49">
        <v>29100</v>
      </c>
      <c r="F41" s="59">
        <v>0.01</v>
      </c>
      <c r="G41" s="67">
        <f>Table3[[#This Row],[الكمية]]*Table3[[#This Row],[السعر]]*F41</f>
        <v>23280</v>
      </c>
      <c r="H41" s="67">
        <f>Table3[[#This Row],[الكمية]]*Table3[[#This Row],[السعر]]-Table3[[#This Row],[الخصم 1%]]</f>
        <v>2327999.9900000002</v>
      </c>
      <c r="I41" s="75">
        <f>Table3[[#This Row],[الاجمالى]]-Table3[[#This Row],[قيمة الخصم]]</f>
        <v>2304719.9900000002</v>
      </c>
      <c r="J41" s="54" t="s">
        <v>1498</v>
      </c>
      <c r="K41" s="49">
        <v>4</v>
      </c>
      <c r="L41" s="76">
        <v>45722</v>
      </c>
      <c r="M41" s="52" t="s">
        <v>1497</v>
      </c>
      <c r="N41" s="57">
        <v>80</v>
      </c>
    </row>
    <row r="42" spans="1:14" ht="21">
      <c r="A42" s="76">
        <v>45728</v>
      </c>
      <c r="B42" s="49" t="s">
        <v>1229</v>
      </c>
      <c r="C42" s="49" t="s">
        <v>1229</v>
      </c>
      <c r="D42" s="51">
        <v>200</v>
      </c>
      <c r="E42" s="51">
        <v>29100</v>
      </c>
      <c r="F42" s="70">
        <v>0.01</v>
      </c>
      <c r="G42" s="68">
        <f>Table3[[#This Row],[الكمية]]*Table3[[#This Row],[السعر]]*F42</f>
        <v>58200</v>
      </c>
      <c r="H42" s="68">
        <f>Table3[[#This Row],[الكمية]]*Table3[[#This Row],[السعر]]-Table3[[#This Row],[الخصم 1%]]</f>
        <v>5819999.9900000002</v>
      </c>
      <c r="I42" s="89">
        <f>Table3[[#This Row],[الاجمالى]]-Table3[[#This Row],[قيمة الخصم]]</f>
        <v>5761799.9900000002</v>
      </c>
      <c r="J42" s="54" t="s">
        <v>1498</v>
      </c>
      <c r="K42" s="51">
        <v>20</v>
      </c>
      <c r="L42" s="76">
        <v>45728</v>
      </c>
      <c r="M42" s="52" t="s">
        <v>1233</v>
      </c>
      <c r="N42" s="55">
        <v>200</v>
      </c>
    </row>
    <row r="43" spans="1:14" ht="21">
      <c r="A43" s="76">
        <v>45727</v>
      </c>
      <c r="B43" s="99" t="s">
        <v>1478</v>
      </c>
      <c r="C43" s="51" t="s">
        <v>1479</v>
      </c>
      <c r="D43" s="51">
        <v>60</v>
      </c>
      <c r="E43" s="51">
        <v>29000</v>
      </c>
      <c r="F43" s="70">
        <v>0</v>
      </c>
      <c r="G43" s="68">
        <f>Table3[[#This Row],[الكمية]]*Table3[[#This Row],[السعر]]*F43</f>
        <v>0</v>
      </c>
      <c r="H43" s="68">
        <f>Table3[[#This Row],[الكمية]]*Table3[[#This Row],[السعر]]-Table3[[#This Row],[الخصم 1%]]</f>
        <v>1740000</v>
      </c>
      <c r="I43" s="68">
        <f>Table3[[#This Row],[الاجمالى]]-Table3[[#This Row],[قيمة الخصم]]</f>
        <v>1740000</v>
      </c>
      <c r="J43" s="50" t="s">
        <v>578</v>
      </c>
      <c r="K43" s="78">
        <v>11</v>
      </c>
      <c r="L43" s="76">
        <v>45722</v>
      </c>
      <c r="M43" s="52" t="s">
        <v>1505</v>
      </c>
      <c r="N43" s="51">
        <v>60</v>
      </c>
    </row>
    <row r="44" spans="1:14" ht="21">
      <c r="A44" s="76">
        <v>45727</v>
      </c>
      <c r="B44" s="99" t="s">
        <v>1478</v>
      </c>
      <c r="C44" s="51" t="s">
        <v>1479</v>
      </c>
      <c r="D44" s="51">
        <v>60</v>
      </c>
      <c r="E44" s="51">
        <v>29000</v>
      </c>
      <c r="F44" s="70">
        <v>0</v>
      </c>
      <c r="G44" s="68">
        <f>Table3[[#This Row],[الكمية]]*Table3[[#This Row],[السعر]]*F44</f>
        <v>0</v>
      </c>
      <c r="H44" s="68">
        <f>Table3[[#This Row],[الكمية]]*Table3[[#This Row],[السعر]]-Table3[[#This Row],[الخصم 1%]]</f>
        <v>1740000</v>
      </c>
      <c r="I44" s="68">
        <f>Table3[[#This Row],[الاجمالى]]-Table3[[#This Row],[قيمة الخصم]]</f>
        <v>1740000</v>
      </c>
      <c r="J44" s="50" t="s">
        <v>578</v>
      </c>
      <c r="K44" s="78">
        <v>12</v>
      </c>
      <c r="L44" s="76">
        <v>45722</v>
      </c>
      <c r="M44" s="52" t="s">
        <v>1503</v>
      </c>
      <c r="N44" s="51">
        <v>60</v>
      </c>
    </row>
    <row r="45" spans="1:14" ht="21">
      <c r="A45" s="76">
        <v>45727</v>
      </c>
      <c r="B45" s="99" t="s">
        <v>1478</v>
      </c>
      <c r="C45" s="51" t="s">
        <v>1479</v>
      </c>
      <c r="D45" s="51">
        <v>60</v>
      </c>
      <c r="E45" s="51">
        <v>29000</v>
      </c>
      <c r="F45" s="70">
        <v>0</v>
      </c>
      <c r="G45" s="68">
        <f>Table3[[#This Row],[الكمية]]*Table3[[#This Row],[السعر]]*F45</f>
        <v>0</v>
      </c>
      <c r="H45" s="68">
        <f>Table3[[#This Row],[الكمية]]*Table3[[#This Row],[السعر]]-Table3[[#This Row],[الخصم 1%]]</f>
        <v>1740000</v>
      </c>
      <c r="I45" s="68">
        <f>Table3[[#This Row],[الاجمالى]]-Table3[[#This Row],[قيمة الخصم]]</f>
        <v>1740000</v>
      </c>
      <c r="J45" s="50" t="s">
        <v>578</v>
      </c>
      <c r="K45" s="78">
        <v>13</v>
      </c>
      <c r="L45" s="76">
        <v>45722</v>
      </c>
      <c r="M45" s="52" t="s">
        <v>1504</v>
      </c>
      <c r="N45" s="51">
        <v>60</v>
      </c>
    </row>
    <row r="46" spans="1:14" ht="21">
      <c r="A46" s="76">
        <v>45732</v>
      </c>
      <c r="B46" s="49" t="s">
        <v>1496</v>
      </c>
      <c r="C46" s="49" t="s">
        <v>1496</v>
      </c>
      <c r="D46" s="49">
        <v>100</v>
      </c>
      <c r="E46" s="49">
        <v>29100</v>
      </c>
      <c r="F46" s="59">
        <v>0.01</v>
      </c>
      <c r="G46" s="67">
        <f>Table3[[#This Row],[الكمية]]*Table3[[#This Row],[السعر]]*F46</f>
        <v>29100</v>
      </c>
      <c r="H46" s="67">
        <f>Table3[[#This Row],[الكمية]]*Table3[[#This Row],[السعر]]-Table3[[#This Row],[الخصم 1%]]</f>
        <v>2909999.99</v>
      </c>
      <c r="I46" s="75">
        <f>Table3[[#This Row],[الاجمالى]]-Table3[[#This Row],[قيمة الخصم]]</f>
        <v>2880899.99</v>
      </c>
      <c r="J46" s="54" t="s">
        <v>1498</v>
      </c>
      <c r="K46" s="49">
        <v>5</v>
      </c>
      <c r="L46" s="76">
        <v>45732</v>
      </c>
      <c r="M46" s="52" t="s">
        <v>1497</v>
      </c>
      <c r="N46" s="57">
        <v>100</v>
      </c>
    </row>
    <row r="47" spans="1:14" ht="21">
      <c r="A47" s="76">
        <v>45732</v>
      </c>
      <c r="B47" s="49" t="s">
        <v>1229</v>
      </c>
      <c r="C47" s="49" t="s">
        <v>1229</v>
      </c>
      <c r="D47" s="51">
        <v>100</v>
      </c>
      <c r="E47" s="51">
        <v>29100</v>
      </c>
      <c r="F47" s="70">
        <v>0.01</v>
      </c>
      <c r="G47" s="68">
        <f>Table3[[#This Row],[الكمية]]*Table3[[#This Row],[السعر]]*F47</f>
        <v>29100</v>
      </c>
      <c r="H47" s="68">
        <f>Table3[[#This Row],[الكمية]]*Table3[[#This Row],[السعر]]-Table3[[#This Row],[الخصم 1%]]</f>
        <v>2909999.99</v>
      </c>
      <c r="I47" s="89">
        <f>Table3[[#This Row],[الاجمالى]]-Table3[[#This Row],[قيمة الخصم]]</f>
        <v>2880899.99</v>
      </c>
      <c r="J47" s="54" t="s">
        <v>1498</v>
      </c>
      <c r="K47" s="51">
        <v>21</v>
      </c>
      <c r="L47" s="76">
        <v>45732</v>
      </c>
      <c r="M47" s="52" t="s">
        <v>1233</v>
      </c>
      <c r="N47" s="55">
        <v>100</v>
      </c>
    </row>
    <row r="48" spans="1:14" ht="21">
      <c r="A48" s="76">
        <v>45727</v>
      </c>
      <c r="B48" s="99" t="s">
        <v>1478</v>
      </c>
      <c r="C48" s="51" t="s">
        <v>1479</v>
      </c>
      <c r="D48" s="51">
        <v>60</v>
      </c>
      <c r="E48" s="51">
        <v>29000</v>
      </c>
      <c r="F48" s="70">
        <v>0</v>
      </c>
      <c r="G48" s="68">
        <f>Table3[[#This Row],[الكمية]]*Table3[[#This Row],[السعر]]*F48</f>
        <v>0</v>
      </c>
      <c r="H48" s="68">
        <f>Table3[[#This Row],[الكمية]]*Table3[[#This Row],[السعر]]-Table3[[#This Row],[الخصم 1%]]</f>
        <v>1740000</v>
      </c>
      <c r="I48" s="68">
        <f>Table3[[#This Row],[الاجمالى]]-Table3[[#This Row],[قيمة الخصم]]</f>
        <v>1740000</v>
      </c>
      <c r="J48" s="50" t="s">
        <v>578</v>
      </c>
      <c r="K48" s="78">
        <v>14</v>
      </c>
      <c r="L48" s="76">
        <v>45722</v>
      </c>
      <c r="M48" s="52" t="s">
        <v>1504</v>
      </c>
      <c r="N48" s="51">
        <v>60</v>
      </c>
    </row>
    <row r="49" spans="1:14" ht="21">
      <c r="A49" s="76">
        <v>45734</v>
      </c>
      <c r="B49" s="49" t="s">
        <v>1496</v>
      </c>
      <c r="C49" s="49" t="s">
        <v>1496</v>
      </c>
      <c r="D49" s="51">
        <v>100</v>
      </c>
      <c r="E49" s="51">
        <v>29100</v>
      </c>
      <c r="F49" s="70">
        <v>0.01</v>
      </c>
      <c r="G49" s="68">
        <f>Table3[[#This Row],[الكمية]]*Table3[[#This Row],[السعر]]*F49</f>
        <v>29100</v>
      </c>
      <c r="H49" s="68">
        <f>Table3[[#This Row],[الكمية]]*Table3[[#This Row],[السعر]]-Table3[[#This Row],[الخصم 1%]]</f>
        <v>2909999.99</v>
      </c>
      <c r="I49" s="89">
        <f>Table3[[#This Row],[الاجمالى]]-Table3[[#This Row],[قيمة الخصم]]</f>
        <v>2880899.99</v>
      </c>
      <c r="J49" s="54" t="s">
        <v>1498</v>
      </c>
      <c r="K49" s="51">
        <v>6</v>
      </c>
      <c r="L49" s="76">
        <v>45734</v>
      </c>
      <c r="M49" s="52" t="s">
        <v>1497</v>
      </c>
      <c r="N49" s="55">
        <v>100</v>
      </c>
    </row>
    <row r="50" spans="1:14" ht="21">
      <c r="A50" s="76">
        <v>45734</v>
      </c>
      <c r="B50" s="49" t="s">
        <v>1229</v>
      </c>
      <c r="C50" s="49" t="s">
        <v>1229</v>
      </c>
      <c r="D50" s="51">
        <v>150</v>
      </c>
      <c r="E50" s="51">
        <v>29100</v>
      </c>
      <c r="F50" s="70">
        <v>0.01</v>
      </c>
      <c r="G50" s="68">
        <f>Table3[[#This Row],[الكمية]]*Table3[[#This Row],[السعر]]*F50</f>
        <v>43650</v>
      </c>
      <c r="H50" s="68">
        <f>Table3[[#This Row],[الكمية]]*Table3[[#This Row],[السعر]]-Table3[[#This Row],[الخصم 1%]]</f>
        <v>4364999.99</v>
      </c>
      <c r="I50" s="89">
        <f>Table3[[#This Row],[الاجمالى]]-Table3[[#This Row],[قيمة الخصم]]</f>
        <v>4321349.99</v>
      </c>
      <c r="J50" s="54" t="s">
        <v>1498</v>
      </c>
      <c r="K50" s="51">
        <v>22</v>
      </c>
      <c r="L50" s="76">
        <v>45734</v>
      </c>
      <c r="M50" s="52" t="s">
        <v>1233</v>
      </c>
      <c r="N50" s="55">
        <v>150</v>
      </c>
    </row>
    <row r="51" spans="1:14" ht="21">
      <c r="A51" s="76">
        <v>45734</v>
      </c>
      <c r="B51" s="49" t="s">
        <v>1229</v>
      </c>
      <c r="C51" s="49" t="s">
        <v>1229</v>
      </c>
      <c r="D51" s="51">
        <v>100</v>
      </c>
      <c r="E51" s="51">
        <v>29100</v>
      </c>
      <c r="F51" s="70">
        <v>0.01</v>
      </c>
      <c r="G51" s="68">
        <f>Table3[[#This Row],[الكمية]]*Table3[[#This Row],[السعر]]*F51</f>
        <v>29100</v>
      </c>
      <c r="H51" s="68">
        <f>Table3[[#This Row],[الكمية]]*Table3[[#This Row],[السعر]]-Table3[[#This Row],[الخصم 1%]]</f>
        <v>2909999.99</v>
      </c>
      <c r="I51" s="89">
        <f>Table3[[#This Row],[الاجمالى]]-Table3[[#This Row],[قيمة الخصم]]</f>
        <v>2880899.99</v>
      </c>
      <c r="J51" s="54" t="s">
        <v>1498</v>
      </c>
      <c r="K51" s="51">
        <v>23</v>
      </c>
      <c r="L51" s="76">
        <v>45734</v>
      </c>
      <c r="M51" s="52" t="s">
        <v>1233</v>
      </c>
      <c r="N51" s="55">
        <v>100</v>
      </c>
    </row>
    <row r="52" spans="1:14" ht="21">
      <c r="A52" s="76">
        <v>45727</v>
      </c>
      <c r="B52" s="99" t="s">
        <v>1478</v>
      </c>
      <c r="C52" s="51" t="s">
        <v>1479</v>
      </c>
      <c r="D52" s="51">
        <v>60</v>
      </c>
      <c r="E52" s="51">
        <v>29000</v>
      </c>
      <c r="F52" s="70">
        <v>0</v>
      </c>
      <c r="G52" s="68">
        <f>Table3[[#This Row],[الكمية]]*Table3[[#This Row],[السعر]]*F52</f>
        <v>0</v>
      </c>
      <c r="H52" s="68">
        <f>Table3[[#This Row],[الكمية]]*Table3[[#This Row],[السعر]]-Table3[[#This Row],[الخصم 1%]]</f>
        <v>1740000</v>
      </c>
      <c r="I52" s="68">
        <f>Table3[[#This Row],[الاجمالى]]-Table3[[#This Row],[قيمة الخصم]]</f>
        <v>1740000</v>
      </c>
      <c r="J52" s="50" t="s">
        <v>578</v>
      </c>
      <c r="K52" s="78">
        <v>15</v>
      </c>
      <c r="L52" s="76">
        <v>45722</v>
      </c>
      <c r="M52" s="52" t="s">
        <v>1504</v>
      </c>
      <c r="N52" s="51">
        <v>60</v>
      </c>
    </row>
    <row r="53" spans="1:14" ht="21">
      <c r="A53" s="76">
        <v>45739</v>
      </c>
      <c r="B53" s="49" t="s">
        <v>1496</v>
      </c>
      <c r="C53" s="49" t="s">
        <v>1496</v>
      </c>
      <c r="D53" s="51">
        <v>100</v>
      </c>
      <c r="E53" s="51">
        <v>29100</v>
      </c>
      <c r="F53" s="70">
        <v>0.01</v>
      </c>
      <c r="G53" s="68">
        <f>Table3[[#This Row],[الكمية]]*Table3[[#This Row],[السعر]]*F53</f>
        <v>29100</v>
      </c>
      <c r="H53" s="68">
        <f>Table3[[#This Row],[الكمية]]*Table3[[#This Row],[السعر]]-Table3[[#This Row],[الخصم 1%]]</f>
        <v>2909999.99</v>
      </c>
      <c r="I53" s="89">
        <f>Table3[[#This Row],[الاجمالى]]-Table3[[#This Row],[قيمة الخصم]]</f>
        <v>2880899.99</v>
      </c>
      <c r="J53" s="54" t="s">
        <v>1498</v>
      </c>
      <c r="K53" s="51">
        <v>7</v>
      </c>
      <c r="L53" s="76">
        <v>45739</v>
      </c>
      <c r="M53" s="52" t="s">
        <v>1497</v>
      </c>
      <c r="N53" s="55">
        <v>100</v>
      </c>
    </row>
    <row r="54" spans="1:14" ht="21">
      <c r="A54" s="76">
        <v>45740</v>
      </c>
      <c r="B54" s="49" t="s">
        <v>1229</v>
      </c>
      <c r="C54" s="49" t="s">
        <v>1229</v>
      </c>
      <c r="D54" s="51">
        <v>150</v>
      </c>
      <c r="E54" s="51">
        <v>29100</v>
      </c>
      <c r="F54" s="70">
        <v>0.01</v>
      </c>
      <c r="G54" s="68">
        <f>Table3[[#This Row],[الكمية]]*Table3[[#This Row],[السعر]]*F54</f>
        <v>43650</v>
      </c>
      <c r="H54" s="68">
        <f>Table3[[#This Row],[الكمية]]*Table3[[#This Row],[السعر]]-Table3[[#This Row],[الخصم 1%]]</f>
        <v>4364999.99</v>
      </c>
      <c r="I54" s="89">
        <f>Table3[[#This Row],[الاجمالى]]-Table3[[#This Row],[قيمة الخصم]]</f>
        <v>4321349.99</v>
      </c>
      <c r="J54" s="54" t="s">
        <v>1498</v>
      </c>
      <c r="K54" s="51">
        <v>23</v>
      </c>
      <c r="L54" s="76">
        <v>45734</v>
      </c>
      <c r="M54" s="52" t="s">
        <v>1233</v>
      </c>
      <c r="N54" s="55">
        <v>150</v>
      </c>
    </row>
    <row r="55" spans="1:14" ht="21">
      <c r="A55" s="76">
        <v>45741</v>
      </c>
      <c r="B55" s="49" t="s">
        <v>1496</v>
      </c>
      <c r="C55" s="49" t="s">
        <v>1496</v>
      </c>
      <c r="D55" s="51">
        <v>100</v>
      </c>
      <c r="E55" s="51">
        <v>29100</v>
      </c>
      <c r="F55" s="70">
        <v>0.01</v>
      </c>
      <c r="G55" s="68">
        <f>Table3[[#This Row],[الكمية]]*Table3[[#This Row],[السعر]]*F55</f>
        <v>29100</v>
      </c>
      <c r="H55" s="68">
        <f>Table3[[#This Row],[الكمية]]*Table3[[#This Row],[السعر]]-Table3[[#This Row],[الخصم 1%]]</f>
        <v>2909999.99</v>
      </c>
      <c r="I55" s="89">
        <f>Table3[[#This Row],[الاجمالى]]-Table3[[#This Row],[قيمة الخصم]]</f>
        <v>2880899.99</v>
      </c>
      <c r="J55" s="54" t="s">
        <v>1498</v>
      </c>
      <c r="K55" s="51">
        <v>8</v>
      </c>
      <c r="L55" s="76">
        <v>45741</v>
      </c>
      <c r="M55" s="52" t="s">
        <v>1497</v>
      </c>
      <c r="N55" s="55">
        <v>100</v>
      </c>
    </row>
    <row r="56" spans="1:14" ht="21">
      <c r="A56" s="76">
        <v>45740</v>
      </c>
      <c r="B56" s="49" t="s">
        <v>1229</v>
      </c>
      <c r="C56" s="49" t="s">
        <v>1229</v>
      </c>
      <c r="D56" s="51">
        <v>100</v>
      </c>
      <c r="E56" s="51">
        <v>29100</v>
      </c>
      <c r="F56" s="70">
        <v>0.01</v>
      </c>
      <c r="G56" s="68">
        <f>Table3[[#This Row],[الكمية]]*Table3[[#This Row],[السعر]]*F56</f>
        <v>29100</v>
      </c>
      <c r="H56" s="68">
        <f>Table3[[#This Row],[الكمية]]*Table3[[#This Row],[السعر]]-Table3[[#This Row],[الخصم 1%]]</f>
        <v>2909999.99</v>
      </c>
      <c r="I56" s="89">
        <f>Table3[[#This Row],[الاجمالى]]-Table3[[#This Row],[قيمة الخصم]]</f>
        <v>2880899.99</v>
      </c>
      <c r="J56" s="54" t="s">
        <v>1498</v>
      </c>
      <c r="K56" s="51">
        <v>24</v>
      </c>
      <c r="L56" s="76">
        <v>45734</v>
      </c>
      <c r="M56" s="52" t="s">
        <v>1233</v>
      </c>
      <c r="N56" s="55">
        <v>150</v>
      </c>
    </row>
    <row r="57" spans="1:14" ht="21">
      <c r="A57" s="76">
        <v>45741</v>
      </c>
      <c r="B57" s="49" t="s">
        <v>1496</v>
      </c>
      <c r="C57" s="49" t="s">
        <v>1496</v>
      </c>
      <c r="D57" s="51">
        <v>125</v>
      </c>
      <c r="E57" s="51">
        <v>29100</v>
      </c>
      <c r="F57" s="70">
        <v>0.01</v>
      </c>
      <c r="G57" s="68">
        <f>Table3[[#This Row],[الكمية]]*Table3[[#This Row],[السعر]]*F57</f>
        <v>36375</v>
      </c>
      <c r="H57" s="68">
        <f>Table3[[#This Row],[الكمية]]*Table3[[#This Row],[السعر]]-Table3[[#This Row],[الخصم 1%]]</f>
        <v>3637499.99</v>
      </c>
      <c r="I57" s="89">
        <f>Table3[[#This Row],[الاجمالى]]-Table3[[#This Row],[قيمة الخصم]]</f>
        <v>3601124.99</v>
      </c>
      <c r="J57" s="54" t="s">
        <v>1498</v>
      </c>
      <c r="K57" s="51">
        <v>9</v>
      </c>
      <c r="L57" s="76">
        <v>45741</v>
      </c>
      <c r="M57" s="52" t="s">
        <v>1497</v>
      </c>
      <c r="N57" s="55">
        <v>100</v>
      </c>
    </row>
    <row r="58" spans="1:14" ht="21">
      <c r="A58" s="76">
        <v>45750</v>
      </c>
      <c r="B58" s="49" t="s">
        <v>1229</v>
      </c>
      <c r="C58" s="49" t="s">
        <v>1229</v>
      </c>
      <c r="D58" s="51">
        <v>130</v>
      </c>
      <c r="E58" s="51">
        <v>29100</v>
      </c>
      <c r="F58" s="70">
        <v>0.01</v>
      </c>
      <c r="G58" s="68">
        <f>Table3[[#This Row],[الكمية]]*Table3[[#This Row],[السعر]]*F58</f>
        <v>37830</v>
      </c>
      <c r="H58" s="68">
        <f>Table3[[#This Row],[الكمية]]*Table3[[#This Row],[السعر]]-Table3[[#This Row],[الخصم 1%]]</f>
        <v>3782999.99</v>
      </c>
      <c r="I58" s="89">
        <f>Table3[[#This Row],[الاجمالى]]-Table3[[#This Row],[قيمة الخصم]]</f>
        <v>3745169.99</v>
      </c>
      <c r="J58" s="54" t="s">
        <v>1498</v>
      </c>
      <c r="K58" s="51">
        <v>25</v>
      </c>
      <c r="L58" s="76">
        <v>45750</v>
      </c>
      <c r="M58" s="52" t="s">
        <v>1233</v>
      </c>
      <c r="N58" s="55">
        <v>130</v>
      </c>
    </row>
    <row r="59" spans="1:14" ht="21">
      <c r="A59" s="76"/>
      <c r="B59" s="51"/>
      <c r="C59" s="51"/>
      <c r="D59" s="51"/>
      <c r="E59" s="51"/>
      <c r="F59" s="70"/>
      <c r="G59" s="68">
        <f>Table3[[#This Row],[الكمية]]*Table3[[#This Row],[السعر]]*F59</f>
        <v>0</v>
      </c>
      <c r="H59" s="68">
        <f>Table3[[#This Row],[الكمية]]*Table3[[#This Row],[السعر]]-Table3[[#This Row],[الخصم 1%]]</f>
        <v>0</v>
      </c>
      <c r="I59" s="89">
        <f>Table3[[#This Row],[الاجمالى]]-Table3[[#This Row],[قيمة الخصم]]</f>
        <v>0</v>
      </c>
      <c r="J59" s="90"/>
      <c r="K59" s="51"/>
      <c r="L59" s="76"/>
      <c r="M59" s="91"/>
      <c r="N59" s="55"/>
    </row>
    <row r="60" spans="1:14" ht="21">
      <c r="A60" s="76"/>
      <c r="B60" s="51"/>
      <c r="C60" s="51"/>
      <c r="D60" s="51"/>
      <c r="E60" s="51"/>
      <c r="F60" s="70"/>
      <c r="G60" s="68">
        <f>Table3[[#This Row],[الكمية]]*Table3[[#This Row],[السعر]]*F60</f>
        <v>0</v>
      </c>
      <c r="H60" s="68">
        <f>Table3[[#This Row],[الكمية]]*Table3[[#This Row],[السعر]]-Table3[[#This Row],[الخصم 1%]]</f>
        <v>0</v>
      </c>
      <c r="I60" s="89">
        <f>Table3[[#This Row],[الاجمالى]]-Table3[[#This Row],[قيمة الخصم]]</f>
        <v>0</v>
      </c>
      <c r="J60" s="90"/>
      <c r="K60" s="51"/>
      <c r="L60" s="76"/>
      <c r="M60" s="91"/>
      <c r="N60" s="55"/>
    </row>
    <row r="61" spans="1:14" ht="21">
      <c r="A61" s="76"/>
      <c r="B61" s="51"/>
      <c r="C61" s="51"/>
      <c r="D61" s="51"/>
      <c r="E61" s="51"/>
      <c r="F61" s="70"/>
      <c r="G61" s="68">
        <f>Table3[[#This Row],[الكمية]]*Table3[[#This Row],[السعر]]*F61</f>
        <v>0</v>
      </c>
      <c r="H61" s="68">
        <f>Table3[[#This Row],[الكمية]]*Table3[[#This Row],[السعر]]-Table3[[#This Row],[الخصم 1%]]</f>
        <v>0</v>
      </c>
      <c r="I61" s="89">
        <f>Table3[[#This Row],[الاجمالى]]-Table3[[#This Row],[قيمة الخصم]]</f>
        <v>0</v>
      </c>
      <c r="J61" s="90"/>
      <c r="K61" s="51"/>
      <c r="L61" s="76"/>
      <c r="M61" s="91"/>
      <c r="N61" s="55"/>
    </row>
    <row r="62" spans="1:14" ht="21">
      <c r="A62" s="76"/>
      <c r="B62" s="51"/>
      <c r="C62" s="51"/>
      <c r="D62" s="51"/>
      <c r="E62" s="51"/>
      <c r="F62" s="70"/>
      <c r="G62" s="68">
        <f>Table3[[#This Row],[الكمية]]*Table3[[#This Row],[السعر]]*F62</f>
        <v>0</v>
      </c>
      <c r="H62" s="68">
        <f>Table3[[#This Row],[الكمية]]*Table3[[#This Row],[السعر]]-Table3[[#This Row],[الخصم 1%]]</f>
        <v>0</v>
      </c>
      <c r="I62" s="89">
        <f>Table3[[#This Row],[الاجمالى]]-Table3[[#This Row],[قيمة الخصم]]</f>
        <v>0</v>
      </c>
      <c r="J62" s="90"/>
      <c r="K62" s="51"/>
      <c r="L62" s="76"/>
      <c r="M62" s="91"/>
      <c r="N62" s="55"/>
    </row>
    <row r="63" spans="1:14" ht="21">
      <c r="A63" s="101"/>
      <c r="B63" s="102"/>
      <c r="C63" s="102"/>
      <c r="D63" s="102">
        <f>SUBTOTAL(109,Table3[الكمية])</f>
        <v>8195</v>
      </c>
      <c r="E63" s="102"/>
      <c r="F63" s="102"/>
      <c r="G63" s="103">
        <f>SUBTOTAL(109,Table3[قيمة الخصم])</f>
        <v>1587405</v>
      </c>
      <c r="H63" s="104"/>
      <c r="I63" s="105">
        <f>SUBTOTAL(109,Table3[اجمالى المدفوع])</f>
        <v>236809594.65000015</v>
      </c>
      <c r="J63" s="104"/>
      <c r="K63" s="102"/>
      <c r="L63" s="102"/>
      <c r="M63" s="102"/>
      <c r="N63" s="102"/>
    </row>
    <row r="64" spans="1:14" ht="21">
      <c r="A64" s="49"/>
    </row>
    <row r="65" spans="1:9" ht="15.75" thickBot="1">
      <c r="H65" s="69"/>
      <c r="I65" s="69"/>
    </row>
    <row r="66" spans="1:9" ht="23.25">
      <c r="B66" s="94" t="s">
        <v>1490</v>
      </c>
      <c r="C66" s="95" t="s">
        <v>1491</v>
      </c>
      <c r="D66" s="96" t="s">
        <v>1492</v>
      </c>
      <c r="H66" s="69"/>
      <c r="I66" s="69"/>
    </row>
    <row r="67" spans="1:9" ht="23.25">
      <c r="A67" s="97" t="s">
        <v>1480</v>
      </c>
      <c r="B67" s="98">
        <f>SUMIF(B2:B62, "شركة السكر",D2:D62)</f>
        <v>1950</v>
      </c>
      <c r="C67" s="98">
        <f>Table14687121314151617181921242829313234363940414243[[#Totals],[الكميه]]</f>
        <v>1950</v>
      </c>
      <c r="D67" s="98">
        <f>B67-C67</f>
        <v>0</v>
      </c>
      <c r="H67" s="69"/>
      <c r="I67" s="69"/>
    </row>
    <row r="68" spans="1:9" ht="23.25">
      <c r="A68" s="97" t="s">
        <v>1481</v>
      </c>
      <c r="B68" s="98">
        <f ca="1">SUMIF(B3:B63, "النوباريه",D3:D51)</f>
        <v>4230</v>
      </c>
      <c r="C68" s="98">
        <f>Table146871213141516171819212428293132343639404142435[[#Totals],[الكميه]]</f>
        <v>4045</v>
      </c>
      <c r="D68" s="98">
        <f ca="1">B68-C68</f>
        <v>185</v>
      </c>
      <c r="H68" s="69"/>
      <c r="I68" s="69"/>
    </row>
    <row r="69" spans="1:9" ht="23.25">
      <c r="A69" s="97" t="s">
        <v>1482</v>
      </c>
      <c r="B69" s="98">
        <f ca="1">SUMIF(B4:B62, "المتحده",D4:D51)</f>
        <v>780</v>
      </c>
      <c r="C69" s="98">
        <f>Table1468712131415161718192124282931323436394041424357[[#Totals],[الكميه]]</f>
        <v>780</v>
      </c>
      <c r="D69" s="98">
        <f ca="1">B69-C69</f>
        <v>0</v>
      </c>
      <c r="H69" s="69"/>
      <c r="I69" s="69"/>
    </row>
    <row r="70" spans="1:9" ht="23.25">
      <c r="A70" s="97" t="s">
        <v>1495</v>
      </c>
      <c r="B70" s="98">
        <f>SUMIF(B5:B63, "الدلتا",D5:D63)</f>
        <v>1225</v>
      </c>
      <c r="C70" s="98">
        <f>Table1468712131415161718192124282931323436394041424338[[#Totals],[الكميه]]</f>
        <v>1140</v>
      </c>
      <c r="D70" s="98">
        <f>B70-C70</f>
        <v>85</v>
      </c>
      <c r="H70" s="69"/>
      <c r="I70" s="69"/>
    </row>
    <row r="71" spans="1:9" ht="23.25">
      <c r="A71" s="97" t="s">
        <v>1485</v>
      </c>
      <c r="B71" s="98">
        <f>SUMIF(B5:B63, "البدر",D5:D63)</f>
        <v>10</v>
      </c>
      <c r="C71" s="98">
        <f>البدر!I29</f>
        <v>10</v>
      </c>
      <c r="D71" s="98">
        <f>B71-C71</f>
        <v>0</v>
      </c>
      <c r="H71" s="69"/>
      <c r="I71" s="69"/>
    </row>
    <row r="72" spans="1:9" ht="24" thickBot="1">
      <c r="B72" s="80">
        <f ca="1">SUM(B67:B71)</f>
        <v>8195</v>
      </c>
      <c r="C72" s="81">
        <f>SUM(C67:C71)</f>
        <v>7925</v>
      </c>
      <c r="D72" s="82">
        <f ca="1">SUM(D67:D71)</f>
        <v>270</v>
      </c>
      <c r="H72" s="69"/>
      <c r="I72" s="69"/>
    </row>
    <row r="73" spans="1:9">
      <c r="H73" s="69"/>
      <c r="I73" s="69"/>
    </row>
  </sheetData>
  <conditionalFormatting sqref="F1:F51 F53:F57 F59:F61">
    <cfRule type="cellIs" dxfId="62" priority="7" operator="lessThan">
      <formula>0.01</formula>
    </cfRule>
    <cfRule type="cellIs" dxfId="61" priority="8" operator="greaterThan">
      <formula>0</formula>
    </cfRule>
  </conditionalFormatting>
  <conditionalFormatting sqref="F63">
    <cfRule type="cellIs" dxfId="60" priority="98" operator="lessThan">
      <formula>0.01</formula>
    </cfRule>
    <cfRule type="cellIs" dxfId="59" priority="99" operator="greaterThan">
      <formula>0</formula>
    </cfRule>
  </conditionalFormatting>
  <conditionalFormatting sqref="F64:F1048576">
    <cfRule type="cellIs" dxfId="58" priority="97" operator="greaterThan">
      <formula>0</formula>
    </cfRule>
  </conditionalFormatting>
  <conditionalFormatting sqref="G1:G51 G53:G57 G59:G61">
    <cfRule type="cellIs" dxfId="57" priority="9" operator="greaterThan">
      <formula>0</formula>
    </cfRule>
  </conditionalFormatting>
  <conditionalFormatting sqref="G63:G64 G65:I73 G74:G1048576">
    <cfRule type="cellIs" dxfId="56" priority="107" operator="greaterThan">
      <formula>0</formula>
    </cfRule>
  </conditionalFormatting>
  <conditionalFormatting sqref="F52">
    <cfRule type="cellIs" dxfId="55" priority="4" operator="lessThan">
      <formula>0.01</formula>
    </cfRule>
    <cfRule type="cellIs" dxfId="54" priority="5" operator="greaterThan">
      <formula>0</formula>
    </cfRule>
  </conditionalFormatting>
  <conditionalFormatting sqref="G52">
    <cfRule type="cellIs" dxfId="53" priority="6" operator="greaterThan">
      <formula>0</formula>
    </cfRule>
  </conditionalFormatting>
  <conditionalFormatting sqref="F58">
    <cfRule type="cellIs" dxfId="52" priority="1" operator="lessThan">
      <formula>0.01</formula>
    </cfRule>
    <cfRule type="cellIs" dxfId="51" priority="2" operator="greaterThan">
      <formula>0</formula>
    </cfRule>
  </conditionalFormatting>
  <conditionalFormatting sqref="G58">
    <cfRule type="cellIs" dxfId="50" priority="3" operator="greaterThan">
      <formula>0</formula>
    </cfRule>
  </conditionalFormatting>
  <dataValidations disablePrompts="1" count="1">
    <dataValidation type="list" showInputMessage="1" sqref="M21 M23 M25 M27 M30 M32 M43:M45 M48 M52">
      <formula1>#N/A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J48"/>
  <sheetViews>
    <sheetView rightToLeft="1" topLeftCell="B4" zoomScale="115" zoomScaleNormal="115" workbookViewId="0">
      <selection activeCell="F18" sqref="F18"/>
    </sheetView>
  </sheetViews>
  <sheetFormatPr defaultRowHeight="18.75" customHeight="1"/>
  <cols>
    <col min="1" max="1" width="0" style="11" hidden="1" customWidth="1"/>
    <col min="2" max="2" width="12.5703125" customWidth="1"/>
    <col min="3" max="3" width="14.5703125" customWidth="1"/>
    <col min="4" max="4" width="9.7109375" customWidth="1"/>
    <col min="5" max="5" width="11" customWidth="1"/>
    <col min="6" max="6" width="15.42578125" customWidth="1"/>
    <col min="7" max="7" width="27.5703125" customWidth="1"/>
    <col min="8" max="8" width="26.85546875" customWidth="1"/>
    <col min="9" max="9" width="15.140625" style="16" customWidth="1"/>
    <col min="10" max="10" width="11.140625" bestFit="1" customWidth="1"/>
  </cols>
  <sheetData>
    <row r="1" spans="1:10" ht="18.75" customHeight="1">
      <c r="B1" s="12" t="s">
        <v>477</v>
      </c>
      <c r="C1" s="12"/>
      <c r="D1" s="12"/>
      <c r="E1" s="13"/>
      <c r="F1" s="34">
        <v>2025</v>
      </c>
      <c r="G1" s="108" t="s">
        <v>478</v>
      </c>
      <c r="H1" s="108"/>
      <c r="I1" s="109"/>
    </row>
    <row r="2" spans="1:10" ht="18.75" customHeight="1">
      <c r="B2" s="14" t="s">
        <v>479</v>
      </c>
      <c r="C2" s="14"/>
      <c r="D2" s="14"/>
      <c r="E2" s="13"/>
      <c r="F2" s="35">
        <v>45689</v>
      </c>
      <c r="G2" s="108"/>
      <c r="H2" s="108"/>
      <c r="I2" s="109"/>
    </row>
    <row r="3" spans="1:10" ht="18.75" customHeight="1">
      <c r="B3" s="110">
        <f ca="1">TODAY()</f>
        <v>45750</v>
      </c>
      <c r="C3" s="111"/>
      <c r="D3" s="111"/>
      <c r="E3" s="111"/>
      <c r="F3" s="111"/>
      <c r="G3" s="108"/>
      <c r="H3" s="108"/>
      <c r="I3" s="109"/>
    </row>
    <row r="4" spans="1:10" ht="18.75" customHeight="1">
      <c r="B4" s="15" t="s">
        <v>480</v>
      </c>
      <c r="C4" s="16" t="s">
        <v>481</v>
      </c>
      <c r="D4" s="16" t="s">
        <v>482</v>
      </c>
      <c r="E4" s="16" t="s">
        <v>483</v>
      </c>
      <c r="F4" s="17" t="s">
        <v>484</v>
      </c>
      <c r="G4" s="17" t="s">
        <v>485</v>
      </c>
      <c r="H4" s="17" t="s">
        <v>2</v>
      </c>
      <c r="I4" s="17" t="s">
        <v>486</v>
      </c>
      <c r="J4" s="18" t="s">
        <v>492</v>
      </c>
    </row>
    <row r="5" spans="1:10" ht="15">
      <c r="A5" s="112"/>
      <c r="B5" s="19">
        <v>1465</v>
      </c>
      <c r="C5" s="20">
        <v>100</v>
      </c>
      <c r="D5" s="19" t="s">
        <v>1487</v>
      </c>
      <c r="E5" s="19" t="s">
        <v>1479</v>
      </c>
      <c r="F5" s="21">
        <v>45704</v>
      </c>
      <c r="G5" s="1" t="s">
        <v>1488</v>
      </c>
      <c r="H5" s="1" t="str">
        <f>IFERROR(VLOOKUP(Table1468712131415161718192124282931323436394041424357[[#This Row],[اسم العميل]],data2!A:C,3,0),"")</f>
        <v xml:space="preserve">جمصه المنطقة الصناعية </v>
      </c>
      <c r="I5" s="22">
        <v>60</v>
      </c>
      <c r="J5" s="23">
        <f>IFERROR(VLOOKUP(Table1468712131415161718192124282931323436394041424357[[#This Row],[اسم العميل]],data2!A:B,2,0),"")</f>
        <v>0</v>
      </c>
    </row>
    <row r="6" spans="1:10" ht="15">
      <c r="A6" s="113"/>
      <c r="B6" s="19">
        <v>1466</v>
      </c>
      <c r="C6" s="20">
        <v>100</v>
      </c>
      <c r="D6" s="19" t="s">
        <v>1487</v>
      </c>
      <c r="E6" s="19" t="s">
        <v>1479</v>
      </c>
      <c r="F6" s="21">
        <v>45704</v>
      </c>
      <c r="G6" s="1" t="s">
        <v>1488</v>
      </c>
      <c r="H6" s="1" t="str">
        <f>IFERROR(VLOOKUP(Table1468712131415161718192124282931323436394041424357[[#This Row],[اسم العميل]],data2!A:C,3,0),"")</f>
        <v xml:space="preserve">جمصه المنطقة الصناعية </v>
      </c>
      <c r="I6" s="22">
        <v>60</v>
      </c>
      <c r="J6" s="23">
        <f>IFERROR(VLOOKUP(Table1468712131415161718192124282931323436394041424357[[#This Row],[اسم العميل]],data2!A:B,2,0),"")</f>
        <v>0</v>
      </c>
    </row>
    <row r="7" spans="1:10" ht="15">
      <c r="A7" s="113"/>
      <c r="B7" s="19">
        <v>1475</v>
      </c>
      <c r="C7" s="20">
        <v>100</v>
      </c>
      <c r="D7" s="19" t="s">
        <v>1487</v>
      </c>
      <c r="E7" s="19" t="s">
        <v>1479</v>
      </c>
      <c r="F7" s="21">
        <v>45707</v>
      </c>
      <c r="G7" s="1" t="s">
        <v>1488</v>
      </c>
      <c r="H7" s="1" t="str">
        <f>IFERROR(VLOOKUP(Table1468712131415161718192124282931323436394041424357[[#This Row],[اسم العميل]],data2!A:C,3,0),"")</f>
        <v xml:space="preserve">جمصه المنطقة الصناعية </v>
      </c>
      <c r="I7" s="22">
        <v>60</v>
      </c>
      <c r="J7" s="23">
        <f>IFERROR(VLOOKUP(Table1468712131415161718192124282931323436394041424357[[#This Row],[اسم العميل]],data2!A:B,2,0),"")</f>
        <v>0</v>
      </c>
    </row>
    <row r="8" spans="1:10" ht="14.25" customHeight="1">
      <c r="A8" s="113"/>
      <c r="B8" s="19">
        <v>1476</v>
      </c>
      <c r="C8" s="20">
        <v>100</v>
      </c>
      <c r="D8" s="19" t="s">
        <v>1487</v>
      </c>
      <c r="E8" s="19" t="s">
        <v>1479</v>
      </c>
      <c r="F8" s="21">
        <v>45707</v>
      </c>
      <c r="G8" s="1" t="s">
        <v>1488</v>
      </c>
      <c r="H8" s="1" t="str">
        <f>IFERROR(VLOOKUP(Table1468712131415161718192124282931323436394041424357[[#This Row],[اسم العميل]],data2!A:C,3,0),"")</f>
        <v xml:space="preserve">جمصه المنطقة الصناعية </v>
      </c>
      <c r="I8" s="22">
        <v>60</v>
      </c>
      <c r="J8" s="23">
        <f>IFERROR(VLOOKUP(Table1468712131415161718192124282931323436394041424357[[#This Row],[اسم العميل]],data2!A:B,2,0),"")</f>
        <v>0</v>
      </c>
    </row>
    <row r="9" spans="1:10" ht="14.25" customHeight="1">
      <c r="A9" s="113"/>
      <c r="B9" s="19">
        <v>1477</v>
      </c>
      <c r="C9" s="20">
        <v>100</v>
      </c>
      <c r="D9" s="19" t="s">
        <v>1487</v>
      </c>
      <c r="E9" s="19" t="s">
        <v>1479</v>
      </c>
      <c r="F9" s="21">
        <v>45707</v>
      </c>
      <c r="G9" s="1" t="s">
        <v>519</v>
      </c>
      <c r="H9" s="1" t="str">
        <f>IFERROR(VLOOKUP(Table1468712131415161718192124282931323436394041424357[[#This Row],[اسم العميل]],data2!A:C,3,0),"")</f>
        <v>5 0 / 00000 عماره5 حدائق العبور مرحله اولي صلاح سالم مصر الجديده قسم اول مدينة نصر القاهرة</v>
      </c>
      <c r="I9" s="22">
        <v>60</v>
      </c>
      <c r="J9" s="23" t="str">
        <f>IFERROR(VLOOKUP(Table1468712131415161718192124282931323436394041424357[[#This Row],[اسم العميل]],data2!A:B,2,0),"")</f>
        <v>616164653</v>
      </c>
    </row>
    <row r="10" spans="1:10" ht="14.25" customHeight="1">
      <c r="A10" s="113"/>
      <c r="B10" s="19">
        <v>1491</v>
      </c>
      <c r="C10" s="20">
        <v>100</v>
      </c>
      <c r="D10" s="19" t="s">
        <v>1487</v>
      </c>
      <c r="E10" s="19" t="s">
        <v>1479</v>
      </c>
      <c r="F10" s="21">
        <v>45711</v>
      </c>
      <c r="G10" s="1" t="s">
        <v>519</v>
      </c>
      <c r="H10" s="1" t="str">
        <f>IFERROR(VLOOKUP(Table1468712131415161718192124282931323436394041424357[[#This Row],[اسم العميل]],data2!A:C,3,0),"")</f>
        <v>5 0 / 00000 عماره5 حدائق العبور مرحله اولي صلاح سالم مصر الجديده قسم اول مدينة نصر القاهرة</v>
      </c>
      <c r="I10" s="22">
        <v>60</v>
      </c>
      <c r="J10" s="23" t="str">
        <f>IFERROR(VLOOKUP(Table1468712131415161718192124282931323436394041424357[[#This Row],[اسم العميل]],data2!A:B,2,0),"")</f>
        <v>616164653</v>
      </c>
    </row>
    <row r="11" spans="1:10" ht="15.75" customHeight="1">
      <c r="B11" s="19">
        <v>1492</v>
      </c>
      <c r="C11" s="20">
        <v>100</v>
      </c>
      <c r="D11" s="19" t="s">
        <v>1487</v>
      </c>
      <c r="E11" s="19" t="s">
        <v>1479</v>
      </c>
      <c r="F11" s="26">
        <v>45712</v>
      </c>
      <c r="G11" s="1" t="s">
        <v>1488</v>
      </c>
      <c r="H11" s="1" t="str">
        <f>IFERROR(VLOOKUP(Table1468712131415161718192124282931323436394041424357[[#This Row],[اسم العميل]],data2!A:C,3,0),"")</f>
        <v xml:space="preserve">جمصه المنطقة الصناعية </v>
      </c>
      <c r="I11" s="22">
        <v>60</v>
      </c>
      <c r="J11" s="23">
        <f>IFERROR(VLOOKUP(Table1468712131415161718192124282931323436394041424357[[#This Row],[اسم العميل]],data2!A:B,2,0),"")</f>
        <v>0</v>
      </c>
    </row>
    <row r="12" spans="1:10" ht="15.75" customHeight="1">
      <c r="B12" s="19">
        <v>1501</v>
      </c>
      <c r="C12" s="20">
        <v>100</v>
      </c>
      <c r="D12" s="19" t="s">
        <v>1487</v>
      </c>
      <c r="E12" s="19" t="s">
        <v>1479</v>
      </c>
      <c r="F12" s="26">
        <v>45713</v>
      </c>
      <c r="G12" s="1" t="s">
        <v>499</v>
      </c>
      <c r="H12" s="1" t="str">
        <f>IFERROR(VLOOKUP(Table1468712131415161718192124282931323436394041424357[[#This Row],[اسم العميل]],data2!A:C,3,0),"")</f>
        <v>1 شارع عثمان بن عفان قسم أول العريش قسم أول العريش, شمال سيناء, EG قسم أول العريش شمال سيناء</v>
      </c>
      <c r="I12" s="22">
        <v>60</v>
      </c>
      <c r="J12" s="23" t="str">
        <f>IFERROR(VLOOKUP(Table1468712131415161718192124282931323436394041424357[[#This Row],[اسم العميل]],data2!A:B,2,0),"")</f>
        <v>390941247</v>
      </c>
    </row>
    <row r="13" spans="1:10" ht="15.75" customHeight="1">
      <c r="B13" s="19">
        <v>1559</v>
      </c>
      <c r="C13" s="20">
        <v>100</v>
      </c>
      <c r="D13" s="19" t="s">
        <v>1487</v>
      </c>
      <c r="E13" s="19" t="s">
        <v>1479</v>
      </c>
      <c r="F13" s="26">
        <v>45728</v>
      </c>
      <c r="G13" s="1" t="s">
        <v>499</v>
      </c>
      <c r="H13" s="1" t="str">
        <f>IFERROR(VLOOKUP(Table1468712131415161718192124282931323436394041424357[[#This Row],[اسم العميل]],data2!A:C,3,0),"")</f>
        <v>1 شارع عثمان بن عفان قسم أول العريش قسم أول العريش, شمال سيناء, EG قسم أول العريش شمال سيناء</v>
      </c>
      <c r="I13" s="22">
        <v>60</v>
      </c>
      <c r="J13" s="23" t="str">
        <f>IFERROR(VLOOKUP(Table1468712131415161718192124282931323436394041424357[[#This Row],[اسم العميل]],data2!A:B,2,0),"")</f>
        <v>390941247</v>
      </c>
    </row>
    <row r="14" spans="1:10" ht="15.75" customHeight="1">
      <c r="B14" s="19">
        <v>1569</v>
      </c>
      <c r="C14" s="20">
        <v>100</v>
      </c>
      <c r="D14" s="19" t="s">
        <v>1487</v>
      </c>
      <c r="E14" s="19" t="s">
        <v>1479</v>
      </c>
      <c r="F14" s="26">
        <v>45729</v>
      </c>
      <c r="G14" s="1" t="s">
        <v>519</v>
      </c>
      <c r="H14" s="1" t="str">
        <f>IFERROR(VLOOKUP(Table1468712131415161718192124282931323436394041424357[[#This Row],[اسم العميل]],data2!A:C,3,0),"")</f>
        <v>5 0 / 00000 عماره5 حدائق العبور مرحله اولي صلاح سالم مصر الجديده قسم اول مدينة نصر القاهرة</v>
      </c>
      <c r="I14" s="22">
        <v>60</v>
      </c>
      <c r="J14" s="23" t="str">
        <f>IFERROR(VLOOKUP(Table1468712131415161718192124282931323436394041424357[[#This Row],[اسم العميل]],data2!A:B,2,0),"")</f>
        <v>616164653</v>
      </c>
    </row>
    <row r="15" spans="1:10" ht="15.75" customHeight="1">
      <c r="B15" s="19">
        <v>1568</v>
      </c>
      <c r="C15" s="20">
        <v>100</v>
      </c>
      <c r="D15" s="19" t="s">
        <v>1487</v>
      </c>
      <c r="E15" s="19" t="s">
        <v>1479</v>
      </c>
      <c r="F15" s="26">
        <v>45729</v>
      </c>
      <c r="G15" s="1" t="s">
        <v>1488</v>
      </c>
      <c r="H15" s="1" t="str">
        <f>IFERROR(VLOOKUP(Table1468712131415161718192124282931323436394041424357[[#This Row],[اسم العميل]],data2!A:C,3,0),"")</f>
        <v xml:space="preserve">جمصه المنطقة الصناعية </v>
      </c>
      <c r="I15" s="22">
        <v>60</v>
      </c>
      <c r="J15" s="23">
        <f>IFERROR(VLOOKUP(Table1468712131415161718192124282931323436394041424357[[#This Row],[اسم العميل]],data2!A:B,2,0),"")</f>
        <v>0</v>
      </c>
    </row>
    <row r="16" spans="1:10" ht="15.75" customHeight="1">
      <c r="B16" s="19">
        <v>1571</v>
      </c>
      <c r="C16" s="20">
        <v>100</v>
      </c>
      <c r="D16" s="19" t="s">
        <v>1487</v>
      </c>
      <c r="E16" s="19" t="s">
        <v>1479</v>
      </c>
      <c r="F16" s="26">
        <v>45733</v>
      </c>
      <c r="G16" s="1" t="s">
        <v>499</v>
      </c>
      <c r="H16" s="1" t="str">
        <f>IFERROR(VLOOKUP(Table1468712131415161718192124282931323436394041424357[[#This Row],[اسم العميل]],data2!A:C,3,0),"")</f>
        <v>1 شارع عثمان بن عفان قسم أول العريش قسم أول العريش, شمال سيناء, EG قسم أول العريش شمال سيناء</v>
      </c>
      <c r="I16" s="22">
        <v>60</v>
      </c>
      <c r="J16" s="23" t="str">
        <f>IFERROR(VLOOKUP(Table1468712131415161718192124282931323436394041424357[[#This Row],[اسم العميل]],data2!A:B,2,0),"")</f>
        <v>390941247</v>
      </c>
    </row>
    <row r="17" spans="2:10" ht="15.75" customHeight="1">
      <c r="B17" s="19">
        <v>1607</v>
      </c>
      <c r="C17" s="20">
        <v>100</v>
      </c>
      <c r="D17" s="19" t="s">
        <v>1487</v>
      </c>
      <c r="E17" s="19" t="s">
        <v>1479</v>
      </c>
      <c r="F17" s="26">
        <v>45750</v>
      </c>
      <c r="G17" s="1" t="s">
        <v>499</v>
      </c>
      <c r="H17" s="1" t="str">
        <f>IFERROR(VLOOKUP(Table1468712131415161718192124282931323436394041424357[[#This Row],[اسم العميل]],data2!A:C,3,0),"")</f>
        <v>1 شارع عثمان بن عفان قسم أول العريش قسم أول العريش, شمال سيناء, EG قسم أول العريش شمال سيناء</v>
      </c>
      <c r="I17" s="22">
        <v>60</v>
      </c>
      <c r="J17" s="23" t="str">
        <f>IFERROR(VLOOKUP(Table1468712131415161718192124282931323436394041424357[[#This Row],[اسم العميل]],data2!A:B,2,0),"")</f>
        <v>390941247</v>
      </c>
    </row>
    <row r="18" spans="2:10" ht="15.75" customHeight="1">
      <c r="B18" s="19"/>
      <c r="C18" s="20"/>
      <c r="D18" s="19"/>
      <c r="E18" s="19"/>
      <c r="F18" s="26"/>
      <c r="G18" s="1"/>
      <c r="H18" s="1" t="str">
        <f>IFERROR(VLOOKUP(Table1468712131415161718192124282931323436394041424357[[#This Row],[اسم العميل]],data2!A:C,3,0),"")</f>
        <v/>
      </c>
      <c r="I18" s="22"/>
      <c r="J18" s="23" t="str">
        <f>IFERROR(VLOOKUP(Table1468712131415161718192124282931323436394041424357[[#This Row],[اسم العميل]],data2!A:B,2,0),"")</f>
        <v/>
      </c>
    </row>
    <row r="19" spans="2:10" ht="15.75" customHeight="1">
      <c r="B19" s="19"/>
      <c r="C19" s="20"/>
      <c r="D19" s="19"/>
      <c r="E19" s="19"/>
      <c r="F19" s="26"/>
      <c r="G19" s="1"/>
      <c r="H19" s="1" t="str">
        <f>IFERROR(VLOOKUP(Table1468712131415161718192124282931323436394041424357[[#This Row],[اسم العميل]],data2!A:C,3,0),"")</f>
        <v/>
      </c>
      <c r="I19" s="22"/>
      <c r="J19" s="23" t="str">
        <f>IFERROR(VLOOKUP(Table1468712131415161718192124282931323436394041424357[[#This Row],[اسم العميل]],data2!A:B,2,0),"")</f>
        <v/>
      </c>
    </row>
    <row r="20" spans="2:10" ht="15.75" customHeight="1">
      <c r="B20" s="19"/>
      <c r="C20" s="20"/>
      <c r="D20" s="19"/>
      <c r="E20" s="19"/>
      <c r="F20" s="26"/>
      <c r="G20" s="25"/>
      <c r="H20" s="25" t="str">
        <f>IFERROR(VLOOKUP(Table1468712131415161718192124282931323436394041424357[[#This Row],[اسم العميل]],data2!A:C,3,0),"")</f>
        <v/>
      </c>
      <c r="I20" s="62"/>
      <c r="J20" s="62" t="str">
        <f>IFERROR(VLOOKUP(Table1468712131415161718192124282931323436394041424357[[#This Row],[اسم العميل]],data2!A:B,2,0),"")</f>
        <v/>
      </c>
    </row>
    <row r="21" spans="2:10" ht="15.75" customHeight="1">
      <c r="B21" s="19"/>
      <c r="C21" s="20"/>
      <c r="D21" s="19"/>
      <c r="E21" s="19"/>
      <c r="F21" s="26"/>
      <c r="G21" s="1"/>
      <c r="H21" s="25" t="str">
        <f>IFERROR(VLOOKUP(Table1468712131415161718192124282931323436394041424357[[#This Row],[اسم العميل]],data2!A:C,3,0),"")</f>
        <v/>
      </c>
      <c r="I21" s="62"/>
      <c r="J21" s="62" t="str">
        <f>IFERROR(VLOOKUP(Table1468712131415161718192124282931323436394041424357[[#This Row],[اسم العميل]],data2!A:B,2,0),"")</f>
        <v/>
      </c>
    </row>
    <row r="22" spans="2:10" ht="15.75" customHeight="1">
      <c r="B22" s="19"/>
      <c r="C22" s="20"/>
      <c r="D22" s="19"/>
      <c r="E22" s="19"/>
      <c r="F22" s="26"/>
      <c r="G22" s="1"/>
      <c r="H22" s="25" t="str">
        <f>IFERROR(VLOOKUP(Table1468712131415161718192124282931323436394041424357[[#This Row],[اسم العميل]],data2!A:C,3,0),"")</f>
        <v/>
      </c>
      <c r="I22" s="62"/>
      <c r="J22" s="62" t="str">
        <f>IFERROR(VLOOKUP(Table1468712131415161718192124282931323436394041424357[[#This Row],[اسم العميل]],data2!A:B,2,0),"")</f>
        <v/>
      </c>
    </row>
    <row r="23" spans="2:10" ht="15.75" customHeight="1">
      <c r="B23" s="19"/>
      <c r="C23" s="20"/>
      <c r="D23" s="19"/>
      <c r="E23" s="19"/>
      <c r="F23" s="26"/>
      <c r="G23" s="1"/>
      <c r="H23" s="25" t="str">
        <f>IFERROR(VLOOKUP(Table1468712131415161718192124282931323436394041424357[[#This Row],[اسم العميل]],data2!A:C,3,0),"")</f>
        <v/>
      </c>
      <c r="I23" s="62"/>
      <c r="J23" s="62" t="str">
        <f>IFERROR(VLOOKUP(Table1468712131415161718192124282931323436394041424357[[#This Row],[اسم العميل]],data2!A:B,2,0),"")</f>
        <v/>
      </c>
    </row>
    <row r="24" spans="2:10" ht="15.75" customHeight="1">
      <c r="B24" s="19"/>
      <c r="C24" s="20"/>
      <c r="D24" s="19"/>
      <c r="E24" s="19"/>
      <c r="F24" s="26"/>
      <c r="G24" s="1"/>
      <c r="H24" s="25" t="str">
        <f>IFERROR(VLOOKUP(Table1468712131415161718192124282931323436394041424357[[#This Row],[اسم العميل]],data2!A:C,3,0),"")</f>
        <v/>
      </c>
      <c r="I24" s="62"/>
      <c r="J24" s="62" t="str">
        <f>IFERROR(VLOOKUP(Table1468712131415161718192124282931323436394041424357[[#This Row],[اسم العميل]],data2!A:B,2,0),"")</f>
        <v/>
      </c>
    </row>
    <row r="25" spans="2:10" ht="15.75" customHeight="1">
      <c r="B25" s="20"/>
      <c r="C25" s="20"/>
      <c r="D25" s="19"/>
      <c r="E25" s="19"/>
      <c r="F25" s="26"/>
      <c r="G25" s="1"/>
      <c r="H25" s="25" t="str">
        <f>IFERROR(VLOOKUP(Table1468712131415161718192124282931323436394041424357[[#This Row],[اسم العميل]],data2!A:C,3,0),"")</f>
        <v/>
      </c>
      <c r="I25" s="62"/>
      <c r="J25" s="62" t="str">
        <f>IFERROR(VLOOKUP(Table1468712131415161718192124282931323436394041424357[[#This Row],[اسم العميل]],data2!A:B,2,0),"")</f>
        <v/>
      </c>
    </row>
    <row r="26" spans="2:10" ht="15.75" customHeight="1">
      <c r="B26" s="19"/>
      <c r="C26" s="20"/>
      <c r="D26" s="19"/>
      <c r="E26" s="19"/>
      <c r="F26" s="26"/>
      <c r="G26" s="1"/>
      <c r="H26" s="25" t="str">
        <f>IFERROR(VLOOKUP(Table1468712131415161718192124282931323436394041424357[[#This Row],[اسم العميل]],data2!A:C,3,0),"")</f>
        <v/>
      </c>
      <c r="I26" s="62"/>
      <c r="J26" s="62" t="str">
        <f>IFERROR(VLOOKUP(Table1468712131415161718192124282931323436394041424357[[#This Row],[اسم العميل]],data2!A:B,2,0),"")</f>
        <v/>
      </c>
    </row>
    <row r="27" spans="2:10" ht="15.75" customHeight="1">
      <c r="B27" s="20"/>
      <c r="C27" s="20"/>
      <c r="D27" s="19"/>
      <c r="E27" s="19"/>
      <c r="F27" s="26"/>
      <c r="G27" s="1"/>
      <c r="H27" s="25" t="str">
        <f>IFERROR(VLOOKUP(Table1468712131415161718192124282931323436394041424357[[#This Row],[اسم العميل]],data2!A:C,3,0),"")</f>
        <v/>
      </c>
      <c r="I27" s="62"/>
      <c r="J27" s="62" t="str">
        <f>IFERROR(VLOOKUP(Table1468712131415161718192124282931323436394041424357[[#This Row],[اسم العميل]],data2!A:B,2,0),"")</f>
        <v/>
      </c>
    </row>
    <row r="28" spans="2:10" ht="15.75" customHeight="1">
      <c r="B28" s="19"/>
      <c r="C28" s="20"/>
      <c r="D28" s="19"/>
      <c r="E28" s="19"/>
      <c r="F28" s="26"/>
      <c r="G28" s="1"/>
      <c r="H28" s="25" t="str">
        <f>IFERROR(VLOOKUP(Table1468712131415161718192124282931323436394041424357[[#This Row],[اسم العميل]],data2!A:C,3,0),"")</f>
        <v/>
      </c>
      <c r="I28" s="62"/>
      <c r="J28" s="62" t="str">
        <f>IFERROR(VLOOKUP(Table1468712131415161718192124282931323436394041424357[[#This Row],[اسم العميل]],data2!A:B,2,0),"")</f>
        <v/>
      </c>
    </row>
    <row r="29" spans="2:10" ht="15.75" customHeight="1">
      <c r="B29" s="20"/>
      <c r="C29" s="20"/>
      <c r="D29" s="19"/>
      <c r="E29" s="19"/>
      <c r="F29" s="26"/>
      <c r="G29" s="1"/>
      <c r="H29" s="25" t="str">
        <f>IFERROR(VLOOKUP(Table1468712131415161718192124282931323436394041424357[[#This Row],[اسم العميل]],data2!A:C,3,0),"")</f>
        <v/>
      </c>
      <c r="I29" s="62"/>
      <c r="J29" s="62" t="str">
        <f>IFERROR(VLOOKUP(Table1468712131415161718192124282931323436394041424357[[#This Row],[اسم العميل]],data2!A:B,2,0),"")</f>
        <v/>
      </c>
    </row>
    <row r="30" spans="2:10" ht="15.75" customHeight="1">
      <c r="B30" s="19"/>
      <c r="C30" s="20"/>
      <c r="D30" s="19"/>
      <c r="E30" s="19"/>
      <c r="F30" s="26"/>
      <c r="G30" s="1"/>
      <c r="H30" s="25" t="str">
        <f>IFERROR(VLOOKUP(Table1468712131415161718192124282931323436394041424357[[#This Row],[اسم العميل]],data2!A:C,3,0),"")</f>
        <v/>
      </c>
      <c r="I30" s="62"/>
      <c r="J30" s="62" t="str">
        <f>IFERROR(VLOOKUP(Table1468712131415161718192124282931323436394041424357[[#This Row],[اسم العميل]],data2!A:B,2,0),"")</f>
        <v/>
      </c>
    </row>
    <row r="31" spans="2:10" ht="15.75" customHeight="1">
      <c r="B31" s="19"/>
      <c r="C31" s="20"/>
      <c r="D31" s="19"/>
      <c r="E31" s="19"/>
      <c r="F31" s="26"/>
      <c r="G31" s="1"/>
      <c r="H31" s="25" t="str">
        <f>IFERROR(VLOOKUP(Table1468712131415161718192124282931323436394041424357[[#This Row],[اسم العميل]],data2!A:C,3,0),"")</f>
        <v/>
      </c>
      <c r="I31" s="62"/>
      <c r="J31" s="62" t="str">
        <f>IFERROR(VLOOKUP(Table1468712131415161718192124282931323436394041424357[[#This Row],[اسم العميل]],data2!A:B,2,0),"")</f>
        <v/>
      </c>
    </row>
    <row r="32" spans="2:10" ht="15.75" customHeight="1">
      <c r="B32" s="19"/>
      <c r="C32" s="20"/>
      <c r="D32" s="19"/>
      <c r="E32" s="19"/>
      <c r="F32" s="26"/>
      <c r="G32" s="1"/>
      <c r="H32" s="25" t="str">
        <f>IFERROR(VLOOKUP(Table1468712131415161718192124282931323436394041424357[[#This Row],[اسم العميل]],data2!A:C,3,0),"")</f>
        <v/>
      </c>
      <c r="I32" s="62"/>
      <c r="J32" s="62" t="str">
        <f>IFERROR(VLOOKUP(Table1468712131415161718192124282931323436394041424357[[#This Row],[اسم العميل]],data2!A:B,2,0),"")</f>
        <v/>
      </c>
    </row>
    <row r="33" spans="2:10" ht="15.75" customHeight="1">
      <c r="B33" s="20"/>
      <c r="C33" s="20"/>
      <c r="D33" s="19"/>
      <c r="E33" s="19"/>
      <c r="F33" s="26"/>
      <c r="G33" s="1"/>
      <c r="H33" s="25" t="str">
        <f>IFERROR(VLOOKUP(Table1468712131415161718192124282931323436394041424357[[#This Row],[اسم العميل]],data2!A:C,3,0),"")</f>
        <v/>
      </c>
      <c r="I33" s="62"/>
      <c r="J33" s="62" t="str">
        <f>IFERROR(VLOOKUP(Table1468712131415161718192124282931323436394041424357[[#This Row],[اسم العميل]],data2!A:B,2,0),"")</f>
        <v/>
      </c>
    </row>
    <row r="34" spans="2:10" ht="15.75" customHeight="1">
      <c r="B34" s="19"/>
      <c r="C34" s="20"/>
      <c r="D34" s="19"/>
      <c r="E34" s="19"/>
      <c r="F34" s="26"/>
      <c r="G34" s="1"/>
      <c r="H34" s="25" t="str">
        <f>IFERROR(VLOOKUP(Table1468712131415161718192124282931323436394041424357[[#This Row],[اسم العميل]],data2!A:C,3,0),"")</f>
        <v/>
      </c>
      <c r="I34" s="62"/>
      <c r="J34" s="62" t="str">
        <f>IFERROR(VLOOKUP(Table1468712131415161718192124282931323436394041424357[[#This Row],[اسم العميل]],data2!A:B,2,0),"")</f>
        <v/>
      </c>
    </row>
    <row r="35" spans="2:10" ht="15.75" customHeight="1">
      <c r="B35" s="19"/>
      <c r="C35" s="27"/>
      <c r="D35" s="28"/>
      <c r="E35" s="28"/>
      <c r="F35" s="26"/>
      <c r="G35" s="25"/>
      <c r="H35" s="25" t="str">
        <f>IFERROR(VLOOKUP(Table1468712131415161718192124282931323436394041424357[[#This Row],[اسم العميل]],data2!A:C,3,0),"")</f>
        <v/>
      </c>
      <c r="I35" s="62"/>
      <c r="J35" s="62" t="str">
        <f>IFERROR(VLOOKUP(Table1468712131415161718192124282931323436394041424357[[#This Row],[اسم العميل]],data2!A:B,2,0),"")</f>
        <v/>
      </c>
    </row>
    <row r="36" spans="2:10" ht="15.75" customHeight="1">
      <c r="B36" s="19"/>
      <c r="C36" s="27"/>
      <c r="D36" s="28"/>
      <c r="E36" s="28"/>
      <c r="F36" s="26"/>
      <c r="G36" s="25"/>
      <c r="H36" s="25" t="str">
        <f>IFERROR(VLOOKUP(Table1468712131415161718192124282931323436394041424357[[#This Row],[اسم العميل]],data2!A:C,3,0),"")</f>
        <v/>
      </c>
      <c r="I36" s="62"/>
      <c r="J36" s="62" t="str">
        <f>IFERROR(VLOOKUP(Table1468712131415161718192124282931323436394041424357[[#This Row],[اسم العميل]],data2!A:B,2,0),"")</f>
        <v/>
      </c>
    </row>
    <row r="37" spans="2:10" ht="18.75" customHeight="1">
      <c r="B37" s="19"/>
      <c r="C37" s="28"/>
      <c r="D37" s="28"/>
      <c r="E37" s="28"/>
      <c r="F37" s="25"/>
      <c r="G37" s="25"/>
      <c r="H37" s="71" t="s">
        <v>489</v>
      </c>
      <c r="I37" s="72">
        <f>SUBTOTAL(109,Table1468712131415161718192124282931323436394041424357[الكميه])</f>
        <v>780</v>
      </c>
      <c r="J37" s="29"/>
    </row>
    <row r="38" spans="2:10" ht="18.75" customHeight="1">
      <c r="H38" s="39" t="s">
        <v>490</v>
      </c>
      <c r="I38" s="30">
        <f ca="1">'مشتريات 2025'!B69</f>
        <v>780</v>
      </c>
    </row>
    <row r="39" spans="2:10" ht="27" customHeight="1">
      <c r="H39" s="39" t="s">
        <v>491</v>
      </c>
      <c r="I39" s="31">
        <f ca="1">I38-Table1468712131415161718192124282931323436394041424357[[#Totals],[الكميه]]</f>
        <v>0</v>
      </c>
    </row>
    <row r="48" spans="2:10" ht="18.75" customHeight="1">
      <c r="G48" s="33"/>
    </row>
  </sheetData>
  <mergeCells count="4">
    <mergeCell ref="G1:H3"/>
    <mergeCell ref="I1:I3"/>
    <mergeCell ref="B3:F3"/>
    <mergeCell ref="A5:A10"/>
  </mergeCells>
  <conditionalFormatting sqref="B5:B11 B13:B15 B17:B25">
    <cfRule type="duplicateValues" dxfId="49" priority="3"/>
  </conditionalFormatting>
  <conditionalFormatting sqref="B12">
    <cfRule type="duplicateValues" dxfId="48" priority="2"/>
  </conditionalFormatting>
  <conditionalFormatting sqref="B16">
    <cfRule type="duplicateValues" dxfId="47" priority="1"/>
  </conditionalFormatting>
  <pageMargins left="0.17" right="0.17" top="0.23" bottom="0.17" header="0.17" footer="0.17"/>
  <pageSetup paperSize="9" fitToHeight="0"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data2!$A:$A</xm:f>
          </x14:formula1>
          <xm:sqref>G5:G36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J99"/>
  <sheetViews>
    <sheetView rightToLeft="1" topLeftCell="B77" zoomScale="115" zoomScaleNormal="115" workbookViewId="0">
      <selection activeCell="G82" sqref="G82"/>
    </sheetView>
  </sheetViews>
  <sheetFormatPr defaultRowHeight="18.75" customHeight="1"/>
  <cols>
    <col min="1" max="1" width="0" style="11" hidden="1" customWidth="1"/>
    <col min="2" max="2" width="12.5703125" customWidth="1"/>
    <col min="3" max="3" width="14.5703125" customWidth="1"/>
    <col min="4" max="4" width="9.7109375" customWidth="1"/>
    <col min="5" max="5" width="11" customWidth="1"/>
    <col min="6" max="6" width="15.42578125" customWidth="1"/>
    <col min="7" max="7" width="27.5703125" customWidth="1"/>
    <col min="8" max="8" width="21.85546875" customWidth="1"/>
    <col min="9" max="9" width="20.42578125" style="16" customWidth="1"/>
    <col min="10" max="10" width="11.140625" bestFit="1" customWidth="1"/>
  </cols>
  <sheetData>
    <row r="1" spans="1:10" ht="18.75" customHeight="1">
      <c r="B1" s="12" t="s">
        <v>477</v>
      </c>
      <c r="C1" s="12"/>
      <c r="D1" s="12"/>
      <c r="E1" s="13"/>
      <c r="F1" s="34">
        <v>2025</v>
      </c>
      <c r="G1" s="108" t="s">
        <v>478</v>
      </c>
      <c r="H1" s="108"/>
      <c r="I1" s="109"/>
    </row>
    <row r="2" spans="1:10" ht="18.75" customHeight="1">
      <c r="B2" s="14" t="s">
        <v>479</v>
      </c>
      <c r="C2" s="14"/>
      <c r="D2" s="14"/>
      <c r="E2" s="13"/>
      <c r="F2" s="35">
        <v>45689</v>
      </c>
      <c r="G2" s="108"/>
      <c r="H2" s="108"/>
      <c r="I2" s="109"/>
    </row>
    <row r="3" spans="1:10" ht="18.75" customHeight="1">
      <c r="B3" s="110">
        <f ca="1">TODAY()</f>
        <v>45750</v>
      </c>
      <c r="C3" s="111"/>
      <c r="D3" s="111"/>
      <c r="E3" s="111"/>
      <c r="F3" s="111"/>
      <c r="G3" s="108"/>
      <c r="H3" s="108"/>
      <c r="I3" s="109"/>
    </row>
    <row r="4" spans="1:10" ht="18.75" customHeight="1">
      <c r="B4" s="15" t="s">
        <v>480</v>
      </c>
      <c r="C4" s="16" t="s">
        <v>481</v>
      </c>
      <c r="D4" s="16" t="s">
        <v>482</v>
      </c>
      <c r="E4" s="16" t="s">
        <v>483</v>
      </c>
      <c r="F4" s="17" t="s">
        <v>484</v>
      </c>
      <c r="G4" s="17" t="s">
        <v>485</v>
      </c>
      <c r="H4" s="17" t="s">
        <v>2</v>
      </c>
      <c r="I4" s="17" t="s">
        <v>486</v>
      </c>
      <c r="J4" s="18" t="s">
        <v>492</v>
      </c>
    </row>
    <row r="5" spans="1:10" ht="15">
      <c r="A5" s="112"/>
      <c r="B5" s="19">
        <v>1339</v>
      </c>
      <c r="C5" s="20">
        <v>1400</v>
      </c>
      <c r="D5" s="19" t="s">
        <v>1223</v>
      </c>
      <c r="E5" s="19" t="s">
        <v>1224</v>
      </c>
      <c r="F5" s="21">
        <v>45659</v>
      </c>
      <c r="G5" s="1" t="s">
        <v>566</v>
      </c>
      <c r="H5" s="1" t="str">
        <f>IFERROR(VLOOKUP(Table14687121314151617181921242829313234363940414243[[#This Row],[اسم العميل]],data2!A:C,3,0),"")</f>
        <v>1 0 / 1115   ش احمد شوقى - كوم حماده - البحيره مركز كوم حمادة البحيرة</v>
      </c>
      <c r="I5" s="22">
        <v>33</v>
      </c>
      <c r="J5" s="23" t="str">
        <f>IFERROR(VLOOKUP(Table14687121314151617181921242829313234363940414243[[#This Row],[اسم العميل]],data2!A:B,2,0),"")</f>
        <v>393840050</v>
      </c>
    </row>
    <row r="6" spans="1:10" ht="15">
      <c r="A6" s="113"/>
      <c r="B6" s="19">
        <v>1340</v>
      </c>
      <c r="C6" s="20">
        <v>1400</v>
      </c>
      <c r="D6" s="19" t="s">
        <v>1223</v>
      </c>
      <c r="E6" s="19" t="s">
        <v>1224</v>
      </c>
      <c r="F6" s="21">
        <v>45661</v>
      </c>
      <c r="G6" s="1" t="s">
        <v>29</v>
      </c>
      <c r="H6" s="1" t="str">
        <f>IFERROR(VLOOKUP(Table14687121314151617181921242829313234363940414243[[#This Row],[اسم العميل]],data2!A:C,3,0),"")</f>
        <v>1 ش - الحزب الوطني - كوم حمادة البحيرة مركز كوم حمادة البحيرة</v>
      </c>
      <c r="I6" s="22">
        <v>50</v>
      </c>
      <c r="J6" s="23" t="str">
        <f>IFERROR(VLOOKUP(Table14687121314151617181921242829313234363940414243[[#This Row],[اسم العميل]],data2!A:B,2,0),"")</f>
        <v>339789689</v>
      </c>
    </row>
    <row r="7" spans="1:10" ht="15">
      <c r="A7" s="113"/>
      <c r="B7" s="19">
        <v>1341</v>
      </c>
      <c r="C7" s="20">
        <v>1400</v>
      </c>
      <c r="D7" s="19" t="s">
        <v>1223</v>
      </c>
      <c r="E7" s="19" t="s">
        <v>1224</v>
      </c>
      <c r="F7" s="21">
        <v>45661</v>
      </c>
      <c r="G7" s="1" t="s">
        <v>566</v>
      </c>
      <c r="H7" s="1" t="str">
        <f>IFERROR(VLOOKUP(Table14687121314151617181921242829313234363940414243[[#This Row],[اسم العميل]],data2!A:C,3,0),"")</f>
        <v>1 0 / 1115   ش احمد شوقى - كوم حماده - البحيره مركز كوم حمادة البحيرة</v>
      </c>
      <c r="I7" s="22">
        <v>33</v>
      </c>
      <c r="J7" s="23" t="str">
        <f>IFERROR(VLOOKUP(Table14687121314151617181921242829313234363940414243[[#This Row],[اسم العميل]],data2!A:B,2,0),"")</f>
        <v>393840050</v>
      </c>
    </row>
    <row r="8" spans="1:10" ht="14.25" customHeight="1">
      <c r="A8" s="113"/>
      <c r="B8" s="19">
        <v>1342</v>
      </c>
      <c r="C8" s="20">
        <v>1400</v>
      </c>
      <c r="D8" s="19" t="s">
        <v>1223</v>
      </c>
      <c r="E8" s="19" t="s">
        <v>1224</v>
      </c>
      <c r="F8" s="21">
        <v>45661</v>
      </c>
      <c r="G8" s="1" t="s">
        <v>85</v>
      </c>
      <c r="H8" s="1" t="str">
        <f>IFERROR(VLOOKUP(Table14687121314151617181921242829313234363940414243[[#This Row],[اسم العميل]],data2!A:C,3,0),"")</f>
        <v>1 0 / ش احمد ماهر المحموديه بحيره مركز المحمودية البحيرة</v>
      </c>
      <c r="I8" s="22">
        <v>15</v>
      </c>
      <c r="J8" s="23" t="str">
        <f>IFERROR(VLOOKUP(Table14687121314151617181921242829313234363940414243[[#This Row],[اسم العميل]],data2!A:B,2,0),"")</f>
        <v>725741422</v>
      </c>
    </row>
    <row r="9" spans="1:10" ht="14.25" customHeight="1">
      <c r="A9" s="113"/>
      <c r="B9" s="19">
        <v>1343</v>
      </c>
      <c r="C9" s="20">
        <v>1400</v>
      </c>
      <c r="D9" s="19" t="s">
        <v>1223</v>
      </c>
      <c r="E9" s="19" t="s">
        <v>1224</v>
      </c>
      <c r="F9" s="21">
        <v>45662</v>
      </c>
      <c r="G9" s="1" t="s">
        <v>566</v>
      </c>
      <c r="H9" s="1" t="str">
        <f>IFERROR(VLOOKUP(Table14687121314151617181921242829313234363940414243[[#This Row],[اسم العميل]],data2!A:C,3,0),"")</f>
        <v>1 0 / 1115   ش احمد شوقى - كوم حماده - البحيره مركز كوم حمادة البحيرة</v>
      </c>
      <c r="I9" s="22">
        <v>34</v>
      </c>
      <c r="J9" s="23" t="str">
        <f>IFERROR(VLOOKUP(Table14687121314151617181921242829313234363940414243[[#This Row],[اسم العميل]],data2!A:B,2,0),"")</f>
        <v>393840050</v>
      </c>
    </row>
    <row r="10" spans="1:10" ht="14.25" customHeight="1">
      <c r="A10" s="113"/>
      <c r="B10" s="19">
        <v>1344</v>
      </c>
      <c r="C10" s="20">
        <v>1400</v>
      </c>
      <c r="D10" s="19" t="s">
        <v>1223</v>
      </c>
      <c r="E10" s="19" t="s">
        <v>1224</v>
      </c>
      <c r="F10" s="21">
        <v>45662</v>
      </c>
      <c r="G10" s="1" t="s">
        <v>568</v>
      </c>
      <c r="H10" s="1" t="str">
        <f>IFERROR(VLOOKUP(Table14687121314151617181921242829313234363940414243[[#This Row],[اسم العميل]],data2!A:C,3,0),"")</f>
        <v>0 دمنهور شارع شبرا مركز دمنهور البحيرة</v>
      </c>
      <c r="I10" s="22">
        <v>15</v>
      </c>
      <c r="J10" s="23" t="str">
        <f>IFERROR(VLOOKUP(Table14687121314151617181921242829313234363940414243[[#This Row],[اسم العميل]],data2!A:B,2,0),"")</f>
        <v>403265479</v>
      </c>
    </row>
    <row r="11" spans="1:10" ht="14.25" customHeight="1">
      <c r="A11" s="113"/>
      <c r="B11" s="19">
        <v>1345</v>
      </c>
      <c r="C11" s="20">
        <v>1400</v>
      </c>
      <c r="D11" s="19" t="s">
        <v>1223</v>
      </c>
      <c r="E11" s="19" t="s">
        <v>1224</v>
      </c>
      <c r="F11" s="21">
        <v>45662</v>
      </c>
      <c r="G11" s="1" t="s">
        <v>33</v>
      </c>
      <c r="H11" s="1" t="str">
        <f>IFERROR(VLOOKUP(Table14687121314151617181921242829313234363940414243[[#This Row],[اسم العميل]],data2!A:C,3,0),"")</f>
        <v>1 شارع البسيوني من ش المعهد الديني قسم دمنهور البحيرة</v>
      </c>
      <c r="I11" s="22">
        <v>10</v>
      </c>
      <c r="J11" s="23" t="str">
        <f>IFERROR(VLOOKUP(Table14687121314151617181921242829313234363940414243[[#This Row],[اسم العميل]],data2!A:B,2,0),"")</f>
        <v>403691052</v>
      </c>
    </row>
    <row r="12" spans="1:10" ht="14.25" customHeight="1">
      <c r="A12" s="113"/>
      <c r="B12" s="19">
        <v>1346</v>
      </c>
      <c r="C12" s="20">
        <v>1400</v>
      </c>
      <c r="D12" s="19" t="s">
        <v>1223</v>
      </c>
      <c r="E12" s="19" t="s">
        <v>1224</v>
      </c>
      <c r="F12" s="21">
        <v>45661</v>
      </c>
      <c r="G12" s="1" t="s">
        <v>33</v>
      </c>
      <c r="H12" s="1" t="str">
        <f>IFERROR(VLOOKUP(Table14687121314151617181921242829313234363940414243[[#This Row],[اسم العميل]],data2!A:C,3,0),"")</f>
        <v>1 شارع البسيوني من ش المعهد الديني قسم دمنهور البحيرة</v>
      </c>
      <c r="I12" s="22">
        <v>10</v>
      </c>
      <c r="J12" s="23" t="str">
        <f>IFERROR(VLOOKUP(Table14687121314151617181921242829313234363940414243[[#This Row],[اسم العميل]],data2!A:B,2,0),"")</f>
        <v>403691052</v>
      </c>
    </row>
    <row r="13" spans="1:10" ht="14.25" customHeight="1">
      <c r="A13" s="113"/>
      <c r="B13" s="19">
        <v>1347</v>
      </c>
      <c r="C13" s="20">
        <v>1400</v>
      </c>
      <c r="D13" s="19" t="s">
        <v>1223</v>
      </c>
      <c r="E13" s="19" t="s">
        <v>1224</v>
      </c>
      <c r="F13" s="21">
        <v>45663</v>
      </c>
      <c r="G13" s="1" t="s">
        <v>566</v>
      </c>
      <c r="H13" s="1" t="str">
        <f>IFERROR(VLOOKUP(Table14687121314151617181921242829313234363940414243[[#This Row],[اسم العميل]],data2!A:C,3,0),"")</f>
        <v>1 0 / 1115   ش احمد شوقى - كوم حماده - البحيره مركز كوم حمادة البحيرة</v>
      </c>
      <c r="I13" s="22">
        <v>60</v>
      </c>
      <c r="J13" s="23" t="str">
        <f>IFERROR(VLOOKUP(Table14687121314151617181921242829313234363940414243[[#This Row],[اسم العميل]],data2!A:B,2,0),"")</f>
        <v>393840050</v>
      </c>
    </row>
    <row r="14" spans="1:10" ht="15">
      <c r="A14" s="24"/>
      <c r="B14" s="19">
        <v>1348</v>
      </c>
      <c r="C14" s="20">
        <v>1400</v>
      </c>
      <c r="D14" s="19" t="s">
        <v>1223</v>
      </c>
      <c r="E14" s="19" t="s">
        <v>1224</v>
      </c>
      <c r="F14" s="21">
        <v>45663</v>
      </c>
      <c r="G14" s="1" t="s">
        <v>568</v>
      </c>
      <c r="H14" s="1" t="str">
        <f>IFERROR(VLOOKUP(Table14687121314151617181921242829313234363940414243[[#This Row],[اسم العميل]],data2!A:C,3,0),"")</f>
        <v>0 دمنهور شارع شبرا مركز دمنهور البحيرة</v>
      </c>
      <c r="I14" s="22">
        <v>25</v>
      </c>
      <c r="J14" s="23" t="str">
        <f>IFERROR(VLOOKUP(Table14687121314151617181921242829313234363940414243[[#This Row],[اسم العميل]],data2!A:B,2,0),"")</f>
        <v>403265479</v>
      </c>
    </row>
    <row r="15" spans="1:10" ht="15">
      <c r="A15" s="113"/>
      <c r="B15" s="19">
        <v>1349</v>
      </c>
      <c r="C15" s="20">
        <v>1400</v>
      </c>
      <c r="D15" s="19" t="s">
        <v>1223</v>
      </c>
      <c r="E15" s="19" t="s">
        <v>1224</v>
      </c>
      <c r="F15" s="21">
        <v>45665</v>
      </c>
      <c r="G15" s="1" t="s">
        <v>566</v>
      </c>
      <c r="H15" s="1" t="str">
        <f>IFERROR(VLOOKUP(Table14687121314151617181921242829313234363940414243[[#This Row],[اسم العميل]],data2!A:C,3,0),"")</f>
        <v>1 0 / 1115   ش احمد شوقى - كوم حماده - البحيره مركز كوم حمادة البحيرة</v>
      </c>
      <c r="I15" s="22">
        <v>33</v>
      </c>
      <c r="J15" s="23" t="str">
        <f>IFERROR(VLOOKUP(Table14687121314151617181921242829313234363940414243[[#This Row],[اسم العميل]],data2!A:B,2,0),"")</f>
        <v>393840050</v>
      </c>
    </row>
    <row r="16" spans="1:10" ht="15">
      <c r="A16" s="113"/>
      <c r="B16" s="19">
        <v>1350</v>
      </c>
      <c r="C16" s="20">
        <v>1400</v>
      </c>
      <c r="D16" s="19" t="s">
        <v>1223</v>
      </c>
      <c r="E16" s="19" t="s">
        <v>1224</v>
      </c>
      <c r="F16" s="21">
        <v>45665</v>
      </c>
      <c r="G16" s="1" t="s">
        <v>29</v>
      </c>
      <c r="H16" s="1" t="str">
        <f>IFERROR(VLOOKUP(Table14687121314151617181921242829313234363940414243[[#This Row],[اسم العميل]],data2!A:C,3,0),"")</f>
        <v>1 ش - الحزب الوطني - كوم حمادة البحيرة مركز كوم حمادة البحيرة</v>
      </c>
      <c r="I16" s="22">
        <v>60</v>
      </c>
      <c r="J16" s="23" t="str">
        <f>IFERROR(VLOOKUP(Table14687121314151617181921242829313234363940414243[[#This Row],[اسم العميل]],data2!A:B,2,0),"")</f>
        <v>339789689</v>
      </c>
    </row>
    <row r="17" spans="1:10" ht="15">
      <c r="A17" s="113"/>
      <c r="B17" s="19">
        <v>1351</v>
      </c>
      <c r="C17" s="20">
        <v>1400</v>
      </c>
      <c r="D17" s="19" t="s">
        <v>1223</v>
      </c>
      <c r="E17" s="19" t="s">
        <v>1224</v>
      </c>
      <c r="F17" s="21">
        <v>45665</v>
      </c>
      <c r="G17" s="1" t="s">
        <v>568</v>
      </c>
      <c r="H17" s="1" t="str">
        <f>IFERROR(VLOOKUP(Table14687121314151617181921242829313234363940414243[[#This Row],[اسم العميل]],data2!A:C,3,0),"")</f>
        <v>0 دمنهور شارع شبرا مركز دمنهور البحيرة</v>
      </c>
      <c r="I17" s="22">
        <v>6</v>
      </c>
      <c r="J17" s="23" t="str">
        <f>IFERROR(VLOOKUP(Table14687121314151617181921242829313234363940414243[[#This Row],[اسم العميل]],data2!A:B,2,0),"")</f>
        <v>403265479</v>
      </c>
    </row>
    <row r="18" spans="1:10" ht="15">
      <c r="A18" s="113"/>
      <c r="B18" s="19">
        <v>1352</v>
      </c>
      <c r="C18" s="20">
        <v>1400</v>
      </c>
      <c r="D18" s="19" t="s">
        <v>1223</v>
      </c>
      <c r="E18" s="19" t="s">
        <v>1224</v>
      </c>
      <c r="F18" s="21">
        <v>45666</v>
      </c>
      <c r="G18" s="1" t="s">
        <v>519</v>
      </c>
      <c r="H18" s="1" t="str">
        <f>IFERROR(VLOOKUP(Table14687121314151617181921242829313234363940414243[[#This Row],[اسم العميل]],data2!A:C,3,0),"")</f>
        <v>5 0 / 00000 عماره5 حدائق العبور مرحله اولي صلاح سالم مصر الجديده قسم اول مدينة نصر القاهرة</v>
      </c>
      <c r="I18" s="22">
        <v>50</v>
      </c>
      <c r="J18" s="23" t="str">
        <f>IFERROR(VLOOKUP(Table14687121314151617181921242829313234363940414243[[#This Row],[اسم العميل]],data2!A:B,2,0),"")</f>
        <v>616164653</v>
      </c>
    </row>
    <row r="19" spans="1:10" ht="15">
      <c r="A19" s="113"/>
      <c r="B19" s="19">
        <v>1353</v>
      </c>
      <c r="C19" s="20">
        <v>1400</v>
      </c>
      <c r="D19" s="19" t="s">
        <v>1223</v>
      </c>
      <c r="E19" s="19" t="s">
        <v>1224</v>
      </c>
      <c r="F19" s="21">
        <v>45666</v>
      </c>
      <c r="G19" s="1" t="s">
        <v>566</v>
      </c>
      <c r="H19" s="1" t="str">
        <f>IFERROR(VLOOKUP(Table14687121314151617181921242829313234363940414243[[#This Row],[اسم العميل]],data2!A:C,3,0),"")</f>
        <v>1 0 / 1115   ش احمد شوقى - كوم حماده - البحيره مركز كوم حمادة البحيرة</v>
      </c>
      <c r="I19" s="22">
        <v>10</v>
      </c>
      <c r="J19" s="23" t="str">
        <f>IFERROR(VLOOKUP(Table14687121314151617181921242829313234363940414243[[#This Row],[اسم العميل]],data2!A:B,2,0),"")</f>
        <v>393840050</v>
      </c>
    </row>
    <row r="20" spans="1:10" ht="15">
      <c r="A20" s="113"/>
      <c r="B20" s="19">
        <v>1354</v>
      </c>
      <c r="C20" s="20">
        <v>1400</v>
      </c>
      <c r="D20" s="19" t="s">
        <v>1223</v>
      </c>
      <c r="E20" s="19" t="s">
        <v>1224</v>
      </c>
      <c r="F20" s="21">
        <v>45666</v>
      </c>
      <c r="G20" s="1" t="s">
        <v>568</v>
      </c>
      <c r="H20" s="1" t="str">
        <f>IFERROR(VLOOKUP(Table14687121314151617181921242829313234363940414243[[#This Row],[اسم العميل]],data2!A:C,3,0),"")</f>
        <v>0 دمنهور شارع شبرا مركز دمنهور البحيرة</v>
      </c>
      <c r="I20" s="22">
        <v>12</v>
      </c>
      <c r="J20" s="23" t="str">
        <f>IFERROR(VLOOKUP(Table14687121314151617181921242829313234363940414243[[#This Row],[اسم العميل]],data2!A:B,2,0),"")</f>
        <v>403265479</v>
      </c>
    </row>
    <row r="21" spans="1:10" ht="18.75" customHeight="1">
      <c r="A21" s="113"/>
      <c r="B21" s="19">
        <v>1355</v>
      </c>
      <c r="C21" s="20">
        <v>1400</v>
      </c>
      <c r="D21" s="19" t="s">
        <v>1223</v>
      </c>
      <c r="E21" s="19" t="s">
        <v>1224</v>
      </c>
      <c r="F21" s="21">
        <v>45665</v>
      </c>
      <c r="G21" s="1" t="s">
        <v>521</v>
      </c>
      <c r="H21" s="1" t="str">
        <f>IFERROR(VLOOKUP(Table14687121314151617181921242829313234363940414243[[#This Row],[اسم العميل]],data2!A:C,3,0),"")</f>
        <v>1 مركز أبو حمص مركز أبو حمص البحيرة</v>
      </c>
      <c r="I21" s="22">
        <v>15</v>
      </c>
      <c r="J21" s="23" t="str">
        <f>IFERROR(VLOOKUP(Table14687121314151617181921242829313234363940414243[[#This Row],[اسم العميل]],data2!A:B,2,0),"")</f>
        <v>570027942</v>
      </c>
    </row>
    <row r="22" spans="1:10" ht="18.75" customHeight="1">
      <c r="B22" s="19">
        <v>1356</v>
      </c>
      <c r="C22" s="20">
        <v>1400</v>
      </c>
      <c r="D22" s="19" t="s">
        <v>1223</v>
      </c>
      <c r="E22" s="19" t="s">
        <v>1224</v>
      </c>
      <c r="F22" s="21">
        <v>45665</v>
      </c>
      <c r="G22" s="1" t="s">
        <v>440</v>
      </c>
      <c r="H22" s="1" t="str">
        <f>IFERROR(VLOOKUP(Table14687121314151617181921242829313234363940414243[[#This Row],[اسم العميل]],data2!A:C,3,0),"")</f>
        <v>1 1 مركز دمنهور البحيرة</v>
      </c>
      <c r="I22" s="22">
        <v>10</v>
      </c>
      <c r="J22" s="23" t="str">
        <f>IFERROR(VLOOKUP(Table14687121314151617181921242829313234363940414243[[#This Row],[اسم العميل]],data2!A:B,2,0),"")</f>
        <v>376987340</v>
      </c>
    </row>
    <row r="23" spans="1:10" ht="18.75" customHeight="1">
      <c r="B23" s="19">
        <v>1357</v>
      </c>
      <c r="C23" s="20">
        <v>1400</v>
      </c>
      <c r="D23" s="19" t="s">
        <v>1223</v>
      </c>
      <c r="E23" s="19" t="s">
        <v>1224</v>
      </c>
      <c r="F23" s="21">
        <v>45665</v>
      </c>
      <c r="G23" s="1" t="s">
        <v>52</v>
      </c>
      <c r="H23" s="1" t="str">
        <f>IFERROR(VLOOKUP(Table14687121314151617181921242829313234363940414243[[#This Row],[اسم العميل]],data2!A:C,3,0),"")</f>
        <v>1 دمنهور قسم دمنهور البحيرة</v>
      </c>
      <c r="I23" s="22">
        <v>10</v>
      </c>
      <c r="J23" s="23" t="str">
        <f>IFERROR(VLOOKUP(Table14687121314151617181921242829313234363940414243[[#This Row],[اسم العميل]],data2!A:B,2,0),"")</f>
        <v>308382420</v>
      </c>
    </row>
    <row r="24" spans="1:10" ht="18.75" customHeight="1">
      <c r="B24" s="19">
        <v>1358</v>
      </c>
      <c r="C24" s="20">
        <v>1400</v>
      </c>
      <c r="D24" s="19" t="s">
        <v>1223</v>
      </c>
      <c r="E24" s="19" t="s">
        <v>1224</v>
      </c>
      <c r="F24" s="21">
        <v>45666</v>
      </c>
      <c r="G24" s="1" t="s">
        <v>33</v>
      </c>
      <c r="H24" s="1" t="str">
        <f>IFERROR(VLOOKUP(Table14687121314151617181921242829313234363940414243[[#This Row],[اسم العميل]],data2!A:C,3,0),"")</f>
        <v>1 شارع البسيوني من ش المعهد الديني قسم دمنهور البحيرة</v>
      </c>
      <c r="I24" s="22">
        <v>13</v>
      </c>
      <c r="J24" s="23" t="str">
        <f>IFERROR(VLOOKUP(Table14687121314151617181921242829313234363940414243[[#This Row],[اسم العميل]],data2!A:B,2,0),"")</f>
        <v>403691052</v>
      </c>
    </row>
    <row r="25" spans="1:10" ht="18.75" customHeight="1">
      <c r="B25" s="19">
        <v>1359</v>
      </c>
      <c r="C25" s="20">
        <v>1400</v>
      </c>
      <c r="D25" s="19" t="s">
        <v>1223</v>
      </c>
      <c r="E25" s="19" t="s">
        <v>1224</v>
      </c>
      <c r="F25" s="21">
        <v>45669</v>
      </c>
      <c r="G25" s="1" t="s">
        <v>566</v>
      </c>
      <c r="H25" s="1" t="str">
        <f>IFERROR(VLOOKUP(Table14687121314151617181921242829313234363940414243[[#This Row],[اسم العميل]],data2!A:C,3,0),"")</f>
        <v>1 0 / 1115   ش احمد شوقى - كوم حماده - البحيره مركز كوم حمادة البحيرة</v>
      </c>
      <c r="I25" s="22">
        <v>80</v>
      </c>
      <c r="J25" s="23" t="str">
        <f>IFERROR(VLOOKUP(Table14687121314151617181921242829313234363940414243[[#This Row],[اسم العميل]],data2!A:B,2,0),"")</f>
        <v>393840050</v>
      </c>
    </row>
    <row r="26" spans="1:10" ht="18.75" customHeight="1">
      <c r="B26" s="19">
        <v>1360</v>
      </c>
      <c r="C26" s="20">
        <v>1400</v>
      </c>
      <c r="D26" s="19" t="s">
        <v>1223</v>
      </c>
      <c r="E26" s="19" t="s">
        <v>1224</v>
      </c>
      <c r="F26" s="21">
        <v>45669</v>
      </c>
      <c r="G26" s="1" t="s">
        <v>519</v>
      </c>
      <c r="H26" s="1" t="str">
        <f>IFERROR(VLOOKUP(Table14687121314151617181921242829313234363940414243[[#This Row],[اسم العميل]],data2!A:C,3,0),"")</f>
        <v>5 0 / 00000 عماره5 حدائق العبور مرحله اولي صلاح سالم مصر الجديده قسم اول مدينة نصر القاهرة</v>
      </c>
      <c r="I26" s="22">
        <v>50</v>
      </c>
      <c r="J26" s="23" t="str">
        <f>IFERROR(VLOOKUP(Table14687121314151617181921242829313234363940414243[[#This Row],[اسم العميل]],data2!A:B,2,0),"")</f>
        <v>616164653</v>
      </c>
    </row>
    <row r="27" spans="1:10" ht="15.75" customHeight="1">
      <c r="B27" s="19">
        <v>1361</v>
      </c>
      <c r="C27" s="20">
        <v>1400</v>
      </c>
      <c r="D27" s="19" t="s">
        <v>1223</v>
      </c>
      <c r="E27" s="19" t="s">
        <v>1224</v>
      </c>
      <c r="F27" s="21">
        <v>45669</v>
      </c>
      <c r="G27" s="1" t="s">
        <v>568</v>
      </c>
      <c r="H27" s="1" t="str">
        <f>IFERROR(VLOOKUP(Table14687121314151617181921242829313234363940414243[[#This Row],[اسم العميل]],data2!A:C,3,0),"")</f>
        <v>0 دمنهور شارع شبرا مركز دمنهور البحيرة</v>
      </c>
      <c r="I27" s="22">
        <v>25</v>
      </c>
      <c r="J27" s="23" t="str">
        <f>IFERROR(VLOOKUP(Table14687121314151617181921242829313234363940414243[[#This Row],[اسم العميل]],data2!A:B,2,0),"")</f>
        <v>403265479</v>
      </c>
    </row>
    <row r="28" spans="1:10" ht="15.75" customHeight="1">
      <c r="B28" s="19">
        <v>1362</v>
      </c>
      <c r="C28" s="20">
        <v>1400</v>
      </c>
      <c r="D28" s="19" t="s">
        <v>1223</v>
      </c>
      <c r="E28" s="19" t="s">
        <v>1224</v>
      </c>
      <c r="F28" s="26">
        <v>45669</v>
      </c>
      <c r="G28" s="1" t="s">
        <v>52</v>
      </c>
      <c r="H28" s="1" t="str">
        <f>IFERROR(VLOOKUP(Table14687121314151617181921242829313234363940414243[[#This Row],[اسم العميل]],data2!A:C,3,0),"")</f>
        <v>1 دمنهور قسم دمنهور البحيرة</v>
      </c>
      <c r="I28" s="22">
        <v>10</v>
      </c>
      <c r="J28" s="23" t="str">
        <f>IFERROR(VLOOKUP(Table14687121314151617181921242829313234363940414243[[#This Row],[اسم العميل]],data2!A:B,2,0),"")</f>
        <v>308382420</v>
      </c>
    </row>
    <row r="29" spans="1:10" ht="15.75" customHeight="1">
      <c r="B29" s="19">
        <v>1363</v>
      </c>
      <c r="C29" s="20">
        <v>1400</v>
      </c>
      <c r="D29" s="19" t="s">
        <v>1223</v>
      </c>
      <c r="E29" s="19" t="s">
        <v>1224</v>
      </c>
      <c r="F29" s="26">
        <v>45669</v>
      </c>
      <c r="G29" s="1" t="s">
        <v>568</v>
      </c>
      <c r="H29" s="1" t="str">
        <f>IFERROR(VLOOKUP(Table14687121314151617181921242829313234363940414243[[#This Row],[اسم العميل]],data2!A:C,3,0),"")</f>
        <v>0 دمنهور شارع شبرا مركز دمنهور البحيرة</v>
      </c>
      <c r="I29" s="22">
        <v>6</v>
      </c>
      <c r="J29" s="23" t="str">
        <f>IFERROR(VLOOKUP(Table14687121314151617181921242829313234363940414243[[#This Row],[اسم العميل]],data2!A:B,2,0),"")</f>
        <v>403265479</v>
      </c>
    </row>
    <row r="30" spans="1:10" ht="15.75" customHeight="1">
      <c r="B30" s="19">
        <v>1364</v>
      </c>
      <c r="C30" s="20">
        <v>1400</v>
      </c>
      <c r="D30" s="19" t="s">
        <v>1223</v>
      </c>
      <c r="E30" s="19" t="s">
        <v>1224</v>
      </c>
      <c r="F30" s="26">
        <v>45670</v>
      </c>
      <c r="G30" s="1" t="s">
        <v>519</v>
      </c>
      <c r="H30" s="1" t="str">
        <f>IFERROR(VLOOKUP(Table14687121314151617181921242829313234363940414243[[#This Row],[اسم العميل]],data2!A:C,3,0),"")</f>
        <v>5 0 / 00000 عماره5 حدائق العبور مرحله اولي صلاح سالم مصر الجديده قسم اول مدينة نصر القاهرة</v>
      </c>
      <c r="I30" s="22">
        <v>50</v>
      </c>
      <c r="J30" s="23" t="str">
        <f>IFERROR(VLOOKUP(Table14687121314151617181921242829313234363940414243[[#This Row],[اسم العميل]],data2!A:B,2,0),"")</f>
        <v>616164653</v>
      </c>
    </row>
    <row r="31" spans="1:10" ht="15.75" customHeight="1">
      <c r="B31" s="19">
        <v>1365</v>
      </c>
      <c r="C31" s="20">
        <v>1400</v>
      </c>
      <c r="D31" s="19" t="s">
        <v>1223</v>
      </c>
      <c r="E31" s="19" t="s">
        <v>1224</v>
      </c>
      <c r="F31" s="26">
        <v>45670</v>
      </c>
      <c r="G31" s="1" t="s">
        <v>566</v>
      </c>
      <c r="H31" s="1" t="str">
        <f>IFERROR(VLOOKUP(Table14687121314151617181921242829313234363940414243[[#This Row],[اسم العميل]],data2!A:C,3,0),"")</f>
        <v>1 0 / 1115   ش احمد شوقى - كوم حماده - البحيره مركز كوم حمادة البحيرة</v>
      </c>
      <c r="I31" s="22">
        <v>10</v>
      </c>
      <c r="J31" s="23" t="str">
        <f>IFERROR(VLOOKUP(Table14687121314151617181921242829313234363940414243[[#This Row],[اسم العميل]],data2!A:B,2,0),"")</f>
        <v>393840050</v>
      </c>
    </row>
    <row r="32" spans="1:10" ht="15.75" customHeight="1">
      <c r="B32" s="19">
        <v>1366</v>
      </c>
      <c r="C32" s="20">
        <v>1400</v>
      </c>
      <c r="D32" s="19" t="s">
        <v>1223</v>
      </c>
      <c r="E32" s="19" t="s">
        <v>1224</v>
      </c>
      <c r="F32" s="26">
        <v>45670</v>
      </c>
      <c r="G32" s="1" t="s">
        <v>568</v>
      </c>
      <c r="H32" s="1" t="str">
        <f>IFERROR(VLOOKUP(Table14687121314151617181921242829313234363940414243[[#This Row],[اسم العميل]],data2!A:C,3,0),"")</f>
        <v>0 دمنهور شارع شبرا مركز دمنهور البحيرة</v>
      </c>
      <c r="I32" s="22">
        <v>41</v>
      </c>
      <c r="J32" s="23" t="str">
        <f>IFERROR(VLOOKUP(Table14687121314151617181921242829313234363940414243[[#This Row],[اسم العميل]],data2!A:B,2,0),"")</f>
        <v>403265479</v>
      </c>
    </row>
    <row r="33" spans="2:10" ht="15.75" customHeight="1">
      <c r="B33" s="19">
        <v>1367</v>
      </c>
      <c r="C33" s="20">
        <v>1400</v>
      </c>
      <c r="D33" s="19" t="s">
        <v>1223</v>
      </c>
      <c r="E33" s="19" t="s">
        <v>1224</v>
      </c>
      <c r="F33" s="26">
        <v>45670</v>
      </c>
      <c r="G33" s="1" t="s">
        <v>566</v>
      </c>
      <c r="H33" s="1" t="str">
        <f>IFERROR(VLOOKUP(Table14687121314151617181921242829313234363940414243[[#This Row],[اسم العميل]],data2!A:C,3,0),"")</f>
        <v>1 0 / 1115   ش احمد شوقى - كوم حماده - البحيره مركز كوم حمادة البحيرة</v>
      </c>
      <c r="I33" s="22">
        <v>30</v>
      </c>
      <c r="J33" s="23" t="str">
        <f>IFERROR(VLOOKUP(Table14687121314151617181921242829313234363940414243[[#This Row],[اسم العميل]],data2!A:B,2,0),"")</f>
        <v>393840050</v>
      </c>
    </row>
    <row r="34" spans="2:10" ht="15.75" customHeight="1">
      <c r="B34" s="19">
        <v>1368</v>
      </c>
      <c r="C34" s="20">
        <v>1400</v>
      </c>
      <c r="D34" s="19" t="s">
        <v>1223</v>
      </c>
      <c r="E34" s="19" t="s">
        <v>1224</v>
      </c>
      <c r="F34" s="26">
        <v>45670</v>
      </c>
      <c r="G34" s="1" t="s">
        <v>29</v>
      </c>
      <c r="H34" s="1" t="str">
        <f>IFERROR(VLOOKUP(Table14687121314151617181921242829313234363940414243[[#This Row],[اسم العميل]],data2!A:C,3,0),"")</f>
        <v>1 ش - الحزب الوطني - كوم حمادة البحيرة مركز كوم حمادة البحيرة</v>
      </c>
      <c r="I34" s="22">
        <v>50</v>
      </c>
      <c r="J34" s="23" t="str">
        <f>IFERROR(VLOOKUP(Table14687121314151617181921242829313234363940414243[[#This Row],[اسم العميل]],data2!A:B,2,0),"")</f>
        <v>339789689</v>
      </c>
    </row>
    <row r="35" spans="2:10" ht="15.75" customHeight="1">
      <c r="B35" s="19">
        <v>1369</v>
      </c>
      <c r="C35" s="20">
        <v>1400</v>
      </c>
      <c r="D35" s="19" t="s">
        <v>1223</v>
      </c>
      <c r="E35" s="19" t="s">
        <v>1224</v>
      </c>
      <c r="F35" s="26">
        <v>45670</v>
      </c>
      <c r="G35" s="1" t="s">
        <v>568</v>
      </c>
      <c r="H35" s="1" t="str">
        <f>IFERROR(VLOOKUP(Table14687121314151617181921242829313234363940414243[[#This Row],[اسم العميل]],data2!A:C,3,0),"")</f>
        <v>0 دمنهور شارع شبرا مركز دمنهور البحيرة</v>
      </c>
      <c r="I35" s="22">
        <v>15</v>
      </c>
      <c r="J35" s="23" t="str">
        <f>IFERROR(VLOOKUP(Table14687121314151617181921242829313234363940414243[[#This Row],[اسم العميل]],data2!A:B,2,0),"")</f>
        <v>403265479</v>
      </c>
    </row>
    <row r="36" spans="2:10" ht="15.75" customHeight="1">
      <c r="B36" s="19">
        <v>1370</v>
      </c>
      <c r="C36" s="20">
        <v>1400</v>
      </c>
      <c r="D36" s="19" t="s">
        <v>1223</v>
      </c>
      <c r="E36" s="19" t="s">
        <v>1224</v>
      </c>
      <c r="F36" s="26">
        <v>45670</v>
      </c>
      <c r="G36" s="1" t="s">
        <v>521</v>
      </c>
      <c r="H36" s="1" t="str">
        <f>IFERROR(VLOOKUP(Table14687121314151617181921242829313234363940414243[[#This Row],[اسم العميل]],data2!A:C,3,0),"")</f>
        <v>1 مركز أبو حمص مركز أبو حمص البحيرة</v>
      </c>
      <c r="I36" s="22">
        <v>16</v>
      </c>
      <c r="J36" s="23" t="str">
        <f>IFERROR(VLOOKUP(Table14687121314151617181921242829313234363940414243[[#This Row],[اسم العميل]],data2!A:B,2,0),"")</f>
        <v>570027942</v>
      </c>
    </row>
    <row r="37" spans="2:10" ht="15.75" customHeight="1">
      <c r="B37" s="19">
        <v>1371</v>
      </c>
      <c r="C37" s="20">
        <v>1400</v>
      </c>
      <c r="D37" s="19" t="s">
        <v>1223</v>
      </c>
      <c r="E37" s="19" t="s">
        <v>1224</v>
      </c>
      <c r="F37" s="26">
        <v>45670</v>
      </c>
      <c r="G37" s="1" t="s">
        <v>81</v>
      </c>
      <c r="H37" s="1" t="str">
        <f>IFERROR(VLOOKUP(Table14687121314151617181921242829313234363940414243[[#This Row],[اسم العميل]],data2!A:C,3,0),"")</f>
        <v>0 مدخل عزبه شعير مركز دمنهور مركز دمنهور البحيرة</v>
      </c>
      <c r="I37" s="22">
        <v>10</v>
      </c>
      <c r="J37" s="23" t="str">
        <f>IFERROR(VLOOKUP(Table14687121314151617181921242829313234363940414243[[#This Row],[اسم العميل]],data2!A:B,2,0),"")</f>
        <v>552277533</v>
      </c>
    </row>
    <row r="38" spans="2:10" ht="15.75" customHeight="1">
      <c r="B38" s="19">
        <v>1372</v>
      </c>
      <c r="C38" s="20">
        <v>1400</v>
      </c>
      <c r="D38" s="19" t="s">
        <v>1223</v>
      </c>
      <c r="E38" s="19" t="s">
        <v>1224</v>
      </c>
      <c r="F38" s="26">
        <v>45671</v>
      </c>
      <c r="G38" s="1" t="s">
        <v>566</v>
      </c>
      <c r="H38" s="1" t="str">
        <f>IFERROR(VLOOKUP(Table14687121314151617181921242829313234363940414243[[#This Row],[اسم العميل]],data2!A:C,3,0),"")</f>
        <v>1 0 / 1115   ش احمد شوقى - كوم حماده - البحيره مركز كوم حمادة البحيرة</v>
      </c>
      <c r="I38" s="22">
        <v>40</v>
      </c>
      <c r="J38" s="23" t="str">
        <f>IFERROR(VLOOKUP(Table14687121314151617181921242829313234363940414243[[#This Row],[اسم العميل]],data2!A:B,2,0),"")</f>
        <v>393840050</v>
      </c>
    </row>
    <row r="39" spans="2:10" ht="15.75" customHeight="1">
      <c r="B39" s="61">
        <v>1373</v>
      </c>
      <c r="C39" s="20">
        <v>1400</v>
      </c>
      <c r="D39" s="19" t="s">
        <v>1223</v>
      </c>
      <c r="E39" s="19" t="s">
        <v>1224</v>
      </c>
      <c r="F39" s="26">
        <v>45672</v>
      </c>
      <c r="G39" s="1" t="s">
        <v>568</v>
      </c>
      <c r="H39" s="1" t="str">
        <f>IFERROR(VLOOKUP(Table14687121314151617181921242829313234363940414243[[#This Row],[اسم العميل]],data2!A:C,3,0),"")</f>
        <v>0 دمنهور شارع شبرا مركز دمنهور البحيرة</v>
      </c>
      <c r="I39" s="22">
        <v>41</v>
      </c>
      <c r="J39" s="23" t="str">
        <f>IFERROR(VLOOKUP(Table14687121314151617181921242829313234363940414243[[#This Row],[اسم العميل]],data2!A:B,2,0),"")</f>
        <v>403265479</v>
      </c>
    </row>
    <row r="40" spans="2:10" ht="15.75" customHeight="1">
      <c r="B40" s="19">
        <v>1374</v>
      </c>
      <c r="C40" s="20">
        <v>1400</v>
      </c>
      <c r="D40" s="19" t="s">
        <v>1223</v>
      </c>
      <c r="E40" s="19" t="s">
        <v>1224</v>
      </c>
      <c r="F40" s="26">
        <v>45673</v>
      </c>
      <c r="G40" s="1" t="s">
        <v>566</v>
      </c>
      <c r="H40" s="1" t="str">
        <f>IFERROR(VLOOKUP(Table14687121314151617181921242829313234363940414243[[#This Row],[اسم العميل]],data2!A:C,3,0),"")</f>
        <v>1 0 / 1115   ش احمد شوقى - كوم حماده - البحيره مركز كوم حمادة البحيرة</v>
      </c>
      <c r="I40" s="22">
        <v>33</v>
      </c>
      <c r="J40" s="23" t="str">
        <f>IFERROR(VLOOKUP(Table14687121314151617181921242829313234363940414243[[#This Row],[اسم العميل]],data2!A:B,2,0),"")</f>
        <v>393840050</v>
      </c>
    </row>
    <row r="41" spans="2:10" ht="15.75" customHeight="1">
      <c r="B41" s="19">
        <v>1375</v>
      </c>
      <c r="C41" s="20">
        <v>1400</v>
      </c>
      <c r="D41" s="19" t="s">
        <v>1223</v>
      </c>
      <c r="E41" s="19" t="s">
        <v>1224</v>
      </c>
      <c r="F41" s="26">
        <v>45673</v>
      </c>
      <c r="G41" s="1" t="s">
        <v>1471</v>
      </c>
      <c r="H41" s="1" t="str">
        <f>IFERROR(VLOOKUP(Table14687121314151617181921242829313234363940414243[[#This Row],[اسم العميل]],data2!A:C,3,0),"")</f>
        <v>0
رمضان ق 8 ، 9 / 2 منطقه الصناعيه ايه 2 العاشر من 
قسم أول مدينة العاشر من رمضان, الشرقية, EG</v>
      </c>
      <c r="I41" s="22">
        <v>25</v>
      </c>
      <c r="J41" s="23">
        <f>IFERROR(VLOOKUP(Table14687121314151617181921242829313234363940414243[[#This Row],[اسم العميل]],data2!A:B,2,0),"")</f>
        <v>100261337</v>
      </c>
    </row>
    <row r="42" spans="2:10" ht="15.75" customHeight="1">
      <c r="B42" s="19">
        <v>1376</v>
      </c>
      <c r="C42" s="20">
        <v>1400</v>
      </c>
      <c r="D42" s="19" t="s">
        <v>1223</v>
      </c>
      <c r="E42" s="19" t="s">
        <v>1224</v>
      </c>
      <c r="F42" s="26">
        <v>45673</v>
      </c>
      <c r="G42" s="1" t="s">
        <v>1473</v>
      </c>
      <c r="H42" s="1" t="str">
        <f>IFERROR(VLOOKUP(Table14687121314151617181921242829313234363940414243[[#This Row],[اسم العميل]],data2!A:C,3,0),"")</f>
        <v>13
ش الجنزوري الظاهر القاهره
قسم الظاهر, القاهرة, EG, 4330302</v>
      </c>
      <c r="I42" s="22">
        <v>25</v>
      </c>
      <c r="J42" s="23">
        <f>IFERROR(VLOOKUP(Table14687121314151617181921242829313234363940414243[[#This Row],[اسم العميل]],data2!A:B,2,0),"")</f>
        <v>559971540</v>
      </c>
    </row>
    <row r="43" spans="2:10" ht="15.75" customHeight="1">
      <c r="B43" s="19">
        <v>1377</v>
      </c>
      <c r="C43" s="20">
        <v>1400</v>
      </c>
      <c r="D43" s="19" t="s">
        <v>1223</v>
      </c>
      <c r="E43" s="19" t="s">
        <v>1224</v>
      </c>
      <c r="F43" s="26">
        <v>45675</v>
      </c>
      <c r="G43" s="1" t="s">
        <v>568</v>
      </c>
      <c r="H43" s="1" t="str">
        <f>IFERROR(VLOOKUP(Table14687121314151617181921242829313234363940414243[[#This Row],[اسم العميل]],data2!A:C,3,0),"")</f>
        <v>0 دمنهور شارع شبرا مركز دمنهور البحيرة</v>
      </c>
      <c r="I43" s="22">
        <v>25</v>
      </c>
      <c r="J43" s="23" t="str">
        <f>IFERROR(VLOOKUP(Table14687121314151617181921242829313234363940414243[[#This Row],[اسم العميل]],data2!A:B,2,0),"")</f>
        <v>403265479</v>
      </c>
    </row>
    <row r="44" spans="2:10" ht="15.75" customHeight="1">
      <c r="B44" s="19">
        <v>1378</v>
      </c>
      <c r="C44" s="20">
        <v>1400</v>
      </c>
      <c r="D44" s="19" t="s">
        <v>1223</v>
      </c>
      <c r="E44" s="19" t="s">
        <v>1224</v>
      </c>
      <c r="F44" s="26">
        <v>45676</v>
      </c>
      <c r="G44" s="1" t="s">
        <v>29</v>
      </c>
      <c r="H44" s="1" t="str">
        <f>IFERROR(VLOOKUP(Table14687121314151617181921242829313234363940414243[[#This Row],[اسم العميل]],data2!A:C,3,0),"")</f>
        <v>1 ش - الحزب الوطني - كوم حمادة البحيرة مركز كوم حمادة البحيرة</v>
      </c>
      <c r="I44" s="22">
        <v>50</v>
      </c>
      <c r="J44" s="23" t="str">
        <f>IFERROR(VLOOKUP(Table14687121314151617181921242829313234363940414243[[#This Row],[اسم العميل]],data2!A:B,2,0),"")</f>
        <v>339789689</v>
      </c>
    </row>
    <row r="45" spans="2:10" ht="15.75" customHeight="1">
      <c r="B45" s="19">
        <v>1379</v>
      </c>
      <c r="C45" s="20">
        <v>1400</v>
      </c>
      <c r="D45" s="19" t="s">
        <v>1223</v>
      </c>
      <c r="E45" s="19" t="s">
        <v>1224</v>
      </c>
      <c r="F45" s="26">
        <v>45676</v>
      </c>
      <c r="G45" s="1" t="s">
        <v>566</v>
      </c>
      <c r="H45" s="1" t="str">
        <f>IFERROR(VLOOKUP(Table14687121314151617181921242829313234363940414243[[#This Row],[اسم العميل]],data2!A:C,3,0),"")</f>
        <v>1 0 / 1115   ش احمد شوقى - كوم حماده - البحيره مركز كوم حمادة البحيرة</v>
      </c>
      <c r="I45" s="22">
        <v>40</v>
      </c>
      <c r="J45" s="23" t="str">
        <f>IFERROR(VLOOKUP(Table14687121314151617181921242829313234363940414243[[#This Row],[اسم العميل]],data2!A:B,2,0),"")</f>
        <v>393840050</v>
      </c>
    </row>
    <row r="46" spans="2:10" ht="15.75" customHeight="1">
      <c r="B46" s="20">
        <v>1380</v>
      </c>
      <c r="C46" s="20">
        <v>1400</v>
      </c>
      <c r="D46" s="19" t="s">
        <v>1223</v>
      </c>
      <c r="E46" s="19" t="s">
        <v>1224</v>
      </c>
      <c r="F46" s="26">
        <v>45676</v>
      </c>
      <c r="G46" s="1" t="s">
        <v>568</v>
      </c>
      <c r="H46" s="1" t="str">
        <f>IFERROR(VLOOKUP(Table14687121314151617181921242829313234363940414243[[#This Row],[اسم العميل]],data2!A:C,3,0),"")</f>
        <v>0 دمنهور شارع شبرا مركز دمنهور البحيرة</v>
      </c>
      <c r="I46" s="22">
        <v>10</v>
      </c>
      <c r="J46" s="23" t="str">
        <f>IFERROR(VLOOKUP(Table14687121314151617181921242829313234363940414243[[#This Row],[اسم العميل]],data2!A:B,2,0),"")</f>
        <v>403265479</v>
      </c>
    </row>
    <row r="47" spans="2:10" ht="15.75" customHeight="1">
      <c r="B47" s="19">
        <v>1381</v>
      </c>
      <c r="C47" s="20">
        <v>1400</v>
      </c>
      <c r="D47" s="19" t="s">
        <v>1223</v>
      </c>
      <c r="E47" s="19" t="s">
        <v>1224</v>
      </c>
      <c r="F47" s="26">
        <v>45675</v>
      </c>
      <c r="G47" s="1" t="s">
        <v>85</v>
      </c>
      <c r="H47" s="1" t="str">
        <f>IFERROR(VLOOKUP(Table14687121314151617181921242829313234363940414243[[#This Row],[اسم العميل]],data2!A:C,3,0),"")</f>
        <v>1 0 / ش احمد ماهر المحموديه بحيره مركز المحمودية البحيرة</v>
      </c>
      <c r="I47" s="22">
        <v>16</v>
      </c>
      <c r="J47" s="23" t="str">
        <f>IFERROR(VLOOKUP(Table14687121314151617181921242829313234363940414243[[#This Row],[اسم العميل]],data2!A:B,2,0),"")</f>
        <v>725741422</v>
      </c>
    </row>
    <row r="48" spans="2:10" ht="15.75" customHeight="1">
      <c r="B48" s="19">
        <v>1382</v>
      </c>
      <c r="C48" s="20">
        <v>1400</v>
      </c>
      <c r="D48" s="19" t="s">
        <v>1223</v>
      </c>
      <c r="E48" s="19" t="s">
        <v>1224</v>
      </c>
      <c r="F48" s="26">
        <v>45676</v>
      </c>
      <c r="G48" s="1" t="s">
        <v>521</v>
      </c>
      <c r="H48" s="1" t="str">
        <f>IFERROR(VLOOKUP(Table14687121314151617181921242829313234363940414243[[#This Row],[اسم العميل]],data2!A:C,3,0),"")</f>
        <v>1 مركز أبو حمص مركز أبو حمص البحيرة</v>
      </c>
      <c r="I48" s="22">
        <v>15</v>
      </c>
      <c r="J48" s="23" t="str">
        <f>IFERROR(VLOOKUP(Table14687121314151617181921242829313234363940414243[[#This Row],[اسم العميل]],data2!A:B,2,0),"")</f>
        <v>570027942</v>
      </c>
    </row>
    <row r="49" spans="2:10" ht="15.75" customHeight="1">
      <c r="B49" s="19">
        <v>1383</v>
      </c>
      <c r="C49" s="20">
        <v>1400</v>
      </c>
      <c r="D49" s="19" t="s">
        <v>1223</v>
      </c>
      <c r="E49" s="19" t="s">
        <v>1224</v>
      </c>
      <c r="F49" s="26">
        <v>45676</v>
      </c>
      <c r="G49" s="1" t="s">
        <v>52</v>
      </c>
      <c r="H49" s="1" t="str">
        <f>IFERROR(VLOOKUP(Table14687121314151617181921242829313234363940414243[[#This Row],[اسم العميل]],data2!A:C,3,0),"")</f>
        <v>1 دمنهور قسم دمنهور البحيرة</v>
      </c>
      <c r="I49" s="22">
        <v>16</v>
      </c>
      <c r="J49" s="23" t="str">
        <f>IFERROR(VLOOKUP(Table14687121314151617181921242829313234363940414243[[#This Row],[اسم العميل]],data2!A:B,2,0),"")</f>
        <v>308382420</v>
      </c>
    </row>
    <row r="50" spans="2:10" ht="15.75" customHeight="1">
      <c r="B50" s="19">
        <v>1384</v>
      </c>
      <c r="C50" s="20">
        <v>1400</v>
      </c>
      <c r="D50" s="19" t="s">
        <v>1223</v>
      </c>
      <c r="E50" s="19" t="s">
        <v>1224</v>
      </c>
      <c r="F50" s="26">
        <v>45677</v>
      </c>
      <c r="G50" s="1" t="s">
        <v>566</v>
      </c>
      <c r="H50" s="1" t="str">
        <f>IFERROR(VLOOKUP(Table14687121314151617181921242829313234363940414243[[#This Row],[اسم العميل]],data2!A:C,3,0),"")</f>
        <v>1 0 / 1115   ش احمد شوقى - كوم حماده - البحيره مركز كوم حمادة البحيرة</v>
      </c>
      <c r="I50" s="22">
        <v>40</v>
      </c>
      <c r="J50" s="23" t="str">
        <f>IFERROR(VLOOKUP(Table14687121314151617181921242829313234363940414243[[#This Row],[اسم العميل]],data2!A:B,2,0),"")</f>
        <v>393840050</v>
      </c>
    </row>
    <row r="51" spans="2:10" ht="15.75" customHeight="1">
      <c r="B51" s="19">
        <v>1385</v>
      </c>
      <c r="C51" s="20">
        <v>1400</v>
      </c>
      <c r="D51" s="19" t="s">
        <v>1223</v>
      </c>
      <c r="E51" s="19" t="s">
        <v>1224</v>
      </c>
      <c r="F51" s="26">
        <v>45677</v>
      </c>
      <c r="G51" s="1" t="s">
        <v>319</v>
      </c>
      <c r="H51" s="1" t="str">
        <f>IFERROR(VLOOKUP(Table14687121314151617181921242829313234363940414243[[#This Row],[اسم العميل]],data2!A:C,3,0),"")</f>
        <v>1 1 مركز أبو المطامير البحيرة</v>
      </c>
      <c r="I51" s="22">
        <v>10</v>
      </c>
      <c r="J51" s="23" t="str">
        <f>IFERROR(VLOOKUP(Table14687121314151617181921242829313234363940414243[[#This Row],[اسم العميل]],data2!A:B,2,0),"")</f>
        <v>728651688</v>
      </c>
    </row>
    <row r="52" spans="2:10" ht="15.75" customHeight="1">
      <c r="B52" s="19">
        <v>1386</v>
      </c>
      <c r="C52" s="20">
        <v>1400</v>
      </c>
      <c r="D52" s="19" t="s">
        <v>1223</v>
      </c>
      <c r="E52" s="19" t="s">
        <v>1224</v>
      </c>
      <c r="F52" s="26">
        <v>45677</v>
      </c>
      <c r="G52" s="1" t="s">
        <v>568</v>
      </c>
      <c r="H52" s="25" t="str">
        <f>IFERROR(VLOOKUP(Table14687121314151617181921242829313234363940414243[[#This Row],[اسم العميل]],data2!A:C,3,0),"")</f>
        <v>0 دمنهور شارع شبرا مركز دمنهور البحيرة</v>
      </c>
      <c r="I52" s="62">
        <v>25</v>
      </c>
      <c r="J52" s="63" t="str">
        <f>IFERROR(VLOOKUP(Table14687121314151617181921242829313234363940414243[[#This Row],[اسم العميل]],data2!A:B,2,0),"")</f>
        <v>403265479</v>
      </c>
    </row>
    <row r="53" spans="2:10" ht="15.75" customHeight="1">
      <c r="B53" s="19">
        <v>1387</v>
      </c>
      <c r="C53" s="27">
        <v>1600</v>
      </c>
      <c r="D53" s="19" t="s">
        <v>1223</v>
      </c>
      <c r="E53" s="19" t="s">
        <v>1224</v>
      </c>
      <c r="F53" s="26">
        <v>45678</v>
      </c>
      <c r="G53" s="25" t="s">
        <v>548</v>
      </c>
      <c r="H53" s="25" t="str">
        <f>IFERROR(VLOOKUP(Table14687121314151617181921242829313234363940414243[[#This Row],[اسم العميل]],data2!A:C,3,0),"")</f>
        <v>0 شارع متفرع من طريق ابو المطامير -دمنهور حوش عيسى بحيره مركز حوش عيسى البحيرة</v>
      </c>
      <c r="I53" s="62">
        <v>25</v>
      </c>
      <c r="J53" s="62" t="str">
        <f>IFERROR(VLOOKUP(Table14687121314151617181921242829313234363940414243[[#This Row],[اسم العميل]],data2!A:B,2,0),"")</f>
        <v>261967592</v>
      </c>
    </row>
    <row r="54" spans="2:10" ht="15.75" customHeight="1">
      <c r="B54" s="19">
        <v>1388</v>
      </c>
      <c r="C54" s="27">
        <v>1600</v>
      </c>
      <c r="D54" s="19" t="s">
        <v>1223</v>
      </c>
      <c r="E54" s="19" t="s">
        <v>1224</v>
      </c>
      <c r="F54" s="26">
        <v>45678</v>
      </c>
      <c r="G54" s="1" t="s">
        <v>566</v>
      </c>
      <c r="H54" s="25" t="str">
        <f>IFERROR(VLOOKUP(Table14687121314151617181921242829313234363940414243[[#This Row],[اسم العميل]],data2!A:C,3,0),"")</f>
        <v>1 0 / 1115   ش احمد شوقى - كوم حماده - البحيره مركز كوم حمادة البحيرة</v>
      </c>
      <c r="I54" s="62">
        <v>10</v>
      </c>
      <c r="J54" s="62" t="str">
        <f>IFERROR(VLOOKUP(Table14687121314151617181921242829313234363940414243[[#This Row],[اسم العميل]],data2!A:B,2,0),"")</f>
        <v>393840050</v>
      </c>
    </row>
    <row r="55" spans="2:10" ht="15.75" customHeight="1">
      <c r="B55" s="19">
        <v>1389</v>
      </c>
      <c r="C55" s="27">
        <v>1600</v>
      </c>
      <c r="D55" s="19" t="s">
        <v>1223</v>
      </c>
      <c r="E55" s="19" t="s">
        <v>1224</v>
      </c>
      <c r="F55" s="26">
        <v>45678</v>
      </c>
      <c r="G55" s="1" t="s">
        <v>568</v>
      </c>
      <c r="H55" s="25" t="str">
        <f>IFERROR(VLOOKUP(Table14687121314151617181921242829313234363940414243[[#This Row],[اسم العميل]],data2!A:C,3,0),"")</f>
        <v>0 دمنهور شارع شبرا مركز دمنهور البحيرة</v>
      </c>
      <c r="I55" s="62">
        <v>6</v>
      </c>
      <c r="J55" s="62" t="str">
        <f>IFERROR(VLOOKUP(Table14687121314151617181921242829313234363940414243[[#This Row],[اسم العميل]],data2!A:B,2,0),"")</f>
        <v>403265479</v>
      </c>
    </row>
    <row r="56" spans="2:10" ht="15.75" customHeight="1">
      <c r="B56" s="19">
        <v>1390</v>
      </c>
      <c r="C56" s="27">
        <v>1600</v>
      </c>
      <c r="D56" s="19" t="s">
        <v>1223</v>
      </c>
      <c r="E56" s="19" t="s">
        <v>1224</v>
      </c>
      <c r="F56" s="26">
        <v>45679</v>
      </c>
      <c r="G56" s="1" t="s">
        <v>566</v>
      </c>
      <c r="H56" s="25" t="str">
        <f>IFERROR(VLOOKUP(Table14687121314151617181921242829313234363940414243[[#This Row],[اسم العميل]],data2!A:C,3,0),"")</f>
        <v>1 0 / 1115   ش احمد شوقى - كوم حماده - البحيره مركز كوم حمادة البحيرة</v>
      </c>
      <c r="I56" s="62">
        <v>10</v>
      </c>
      <c r="J56" s="62" t="str">
        <f>IFERROR(VLOOKUP(Table14687121314151617181921242829313234363940414243[[#This Row],[اسم العميل]],data2!A:B,2,0),"")</f>
        <v>393840050</v>
      </c>
    </row>
    <row r="57" spans="2:10" ht="15.75" customHeight="1">
      <c r="B57" s="64">
        <v>1391</v>
      </c>
      <c r="C57" s="27">
        <v>1600</v>
      </c>
      <c r="D57" s="19" t="s">
        <v>1223</v>
      </c>
      <c r="E57" s="19" t="s">
        <v>1224</v>
      </c>
      <c r="F57" s="26">
        <v>45679</v>
      </c>
      <c r="G57" s="1" t="s">
        <v>568</v>
      </c>
      <c r="H57" s="25" t="str">
        <f>IFERROR(VLOOKUP(Table14687121314151617181921242829313234363940414243[[#This Row],[اسم العميل]],data2!A:C,3,0),"")</f>
        <v>0 دمنهور شارع شبرا مركز دمنهور البحيرة</v>
      </c>
      <c r="I57" s="62">
        <v>41</v>
      </c>
      <c r="J57" s="62" t="str">
        <f>IFERROR(VLOOKUP(Table14687121314151617181921242829313234363940414243[[#This Row],[اسم العميل]],data2!A:B,2,0),"")</f>
        <v>403265479</v>
      </c>
    </row>
    <row r="58" spans="2:10" ht="15.75" customHeight="1">
      <c r="B58" s="19">
        <v>1392</v>
      </c>
      <c r="C58" s="27">
        <v>1750</v>
      </c>
      <c r="D58" s="19" t="s">
        <v>1223</v>
      </c>
      <c r="E58" s="19" t="s">
        <v>1224</v>
      </c>
      <c r="F58" s="26">
        <v>45680</v>
      </c>
      <c r="G58" s="1" t="s">
        <v>29</v>
      </c>
      <c r="H58" s="25" t="str">
        <f>IFERROR(VLOOKUP(Table14687121314151617181921242829313234363940414243[[#This Row],[اسم العميل]],data2!A:C,3,0),"")</f>
        <v>1 ش - الحزب الوطني - كوم حمادة البحيرة مركز كوم حمادة البحيرة</v>
      </c>
      <c r="I58" s="62">
        <v>50</v>
      </c>
      <c r="J58" s="62" t="str">
        <f>IFERROR(VLOOKUP(Table14687121314151617181921242829313234363940414243[[#This Row],[اسم العميل]],data2!A:B,2,0),"")</f>
        <v>339789689</v>
      </c>
    </row>
    <row r="59" spans="2:10" ht="15.75" customHeight="1">
      <c r="B59" s="19">
        <v>1393</v>
      </c>
      <c r="C59" s="27">
        <v>1750</v>
      </c>
      <c r="D59" s="19" t="s">
        <v>1223</v>
      </c>
      <c r="E59" s="19" t="s">
        <v>1224</v>
      </c>
      <c r="F59" s="26">
        <v>45680</v>
      </c>
      <c r="G59" s="1" t="s">
        <v>566</v>
      </c>
      <c r="H59" s="25" t="str">
        <f>IFERROR(VLOOKUP(Table14687121314151617181921242829313234363940414243[[#This Row],[اسم العميل]],data2!A:C,3,0),"")</f>
        <v>1 0 / 1115   ش احمد شوقى - كوم حماده - البحيره مركز كوم حمادة البحيرة</v>
      </c>
      <c r="I59" s="62">
        <v>10</v>
      </c>
      <c r="J59" s="62" t="str">
        <f>IFERROR(VLOOKUP(Table14687121314151617181921242829313234363940414243[[#This Row],[اسم العميل]],data2!A:B,2,0),"")</f>
        <v>393840050</v>
      </c>
    </row>
    <row r="60" spans="2:10" ht="15.75" customHeight="1">
      <c r="B60" s="20">
        <v>1394</v>
      </c>
      <c r="C60" s="27">
        <v>1750</v>
      </c>
      <c r="D60" s="19" t="s">
        <v>1223</v>
      </c>
      <c r="E60" s="19" t="s">
        <v>1224</v>
      </c>
      <c r="F60" s="26">
        <v>45680</v>
      </c>
      <c r="G60" s="1" t="s">
        <v>568</v>
      </c>
      <c r="H60" s="25" t="str">
        <f>IFERROR(VLOOKUP(Table14687121314151617181921242829313234363940414243[[#This Row],[اسم العميل]],data2!A:C,3,0),"")</f>
        <v>0 دمنهور شارع شبرا مركز دمنهور البحيرة</v>
      </c>
      <c r="I60" s="62">
        <v>41</v>
      </c>
      <c r="J60" s="62" t="str">
        <f>IFERROR(VLOOKUP(Table14687121314151617181921242829313234363940414243[[#This Row],[اسم العميل]],data2!A:B,2,0),"")</f>
        <v>403265479</v>
      </c>
    </row>
    <row r="61" spans="2:10" ht="15.75" customHeight="1">
      <c r="B61" s="19">
        <v>1395</v>
      </c>
      <c r="C61" s="27">
        <v>1750</v>
      </c>
      <c r="D61" s="19" t="s">
        <v>1223</v>
      </c>
      <c r="E61" s="19" t="s">
        <v>1224</v>
      </c>
      <c r="F61" s="26">
        <v>45678</v>
      </c>
      <c r="G61" s="1" t="s">
        <v>521</v>
      </c>
      <c r="H61" s="25" t="str">
        <f>IFERROR(VLOOKUP(Table14687121314151617181921242829313234363940414243[[#This Row],[اسم العميل]],data2!A:C,3,0),"")</f>
        <v>1 مركز أبو حمص مركز أبو حمص البحيرة</v>
      </c>
      <c r="I61" s="62">
        <v>25</v>
      </c>
      <c r="J61" s="62" t="str">
        <f>IFERROR(VLOOKUP(Table14687121314151617181921242829313234363940414243[[#This Row],[اسم العميل]],data2!A:B,2,0),"")</f>
        <v>570027942</v>
      </c>
    </row>
    <row r="62" spans="2:10" ht="15.75" customHeight="1">
      <c r="B62" s="19">
        <v>1396</v>
      </c>
      <c r="C62" s="27">
        <v>1750</v>
      </c>
      <c r="D62" s="19" t="s">
        <v>1223</v>
      </c>
      <c r="E62" s="19" t="s">
        <v>1224</v>
      </c>
      <c r="F62" s="26">
        <v>45678</v>
      </c>
      <c r="G62" s="1" t="s">
        <v>33</v>
      </c>
      <c r="H62" s="25" t="str">
        <f>IFERROR(VLOOKUP(Table14687121314151617181921242829313234363940414243[[#This Row],[اسم العميل]],data2!A:C,3,0),"")</f>
        <v>1 شارع البسيوني من ش المعهد الديني قسم دمنهور البحيرة</v>
      </c>
      <c r="I62" s="62">
        <v>10</v>
      </c>
      <c r="J62" s="62" t="str">
        <f>IFERROR(VLOOKUP(Table14687121314151617181921242829313234363940414243[[#This Row],[اسم العميل]],data2!A:B,2,0),"")</f>
        <v>403691052</v>
      </c>
    </row>
    <row r="63" spans="2:10" ht="15.75" customHeight="1">
      <c r="B63" s="19">
        <v>1397</v>
      </c>
      <c r="C63" s="27">
        <v>1750</v>
      </c>
      <c r="D63" s="19" t="s">
        <v>1223</v>
      </c>
      <c r="E63" s="19" t="s">
        <v>1224</v>
      </c>
      <c r="F63" s="26">
        <v>45683</v>
      </c>
      <c r="G63" s="1" t="s">
        <v>566</v>
      </c>
      <c r="H63" s="25" t="str">
        <f>IFERROR(VLOOKUP(Table14687121314151617181921242829313234363940414243[[#This Row],[اسم العميل]],data2!A:C,3,0),"")</f>
        <v>1 0 / 1115   ش احمد شوقى - كوم حماده - البحيره مركز كوم حمادة البحيرة</v>
      </c>
      <c r="I63" s="62">
        <v>10</v>
      </c>
      <c r="J63" s="62" t="str">
        <f>IFERROR(VLOOKUP(Table14687121314151617181921242829313234363940414243[[#This Row],[اسم العميل]],data2!A:B,2,0),"")</f>
        <v>393840050</v>
      </c>
    </row>
    <row r="64" spans="2:10" ht="15.75" customHeight="1">
      <c r="B64" s="19">
        <v>1398</v>
      </c>
      <c r="C64" s="27">
        <v>1750</v>
      </c>
      <c r="D64" s="19" t="s">
        <v>1223</v>
      </c>
      <c r="E64" s="19" t="s">
        <v>1224</v>
      </c>
      <c r="F64" s="26">
        <v>45683</v>
      </c>
      <c r="G64" s="1" t="s">
        <v>319</v>
      </c>
      <c r="H64" s="25" t="str">
        <f>IFERROR(VLOOKUP(Table14687121314151617181921242829313234363940414243[[#This Row],[اسم العميل]],data2!A:C,3,0),"")</f>
        <v>1 1 مركز أبو المطامير البحيرة</v>
      </c>
      <c r="I64" s="62">
        <v>10</v>
      </c>
      <c r="J64" s="62" t="str">
        <f>IFERROR(VLOOKUP(Table14687121314151617181921242829313234363940414243[[#This Row],[اسم العميل]],data2!A:B,2,0),"")</f>
        <v>728651688</v>
      </c>
    </row>
    <row r="65" spans="2:10" ht="15.75" customHeight="1">
      <c r="B65" s="19">
        <v>1399</v>
      </c>
      <c r="C65" s="27">
        <v>1750</v>
      </c>
      <c r="D65" s="19" t="s">
        <v>1223</v>
      </c>
      <c r="E65" s="19" t="s">
        <v>1224</v>
      </c>
      <c r="F65" s="26">
        <v>45683</v>
      </c>
      <c r="G65" s="1" t="s">
        <v>521</v>
      </c>
      <c r="H65" s="25" t="str">
        <f>IFERROR(VLOOKUP(Table14687121314151617181921242829313234363940414243[[#This Row],[اسم العميل]],data2!A:C,3,0),"")</f>
        <v>1 مركز أبو حمص مركز أبو حمص البحيرة</v>
      </c>
      <c r="I65" s="62">
        <v>25</v>
      </c>
      <c r="J65" s="62" t="str">
        <f>IFERROR(VLOOKUP(Table14687121314151617181921242829313234363940414243[[#This Row],[اسم العميل]],data2!A:B,2,0),"")</f>
        <v>570027942</v>
      </c>
    </row>
    <row r="66" spans="2:10" ht="15.75" customHeight="1">
      <c r="B66" s="19">
        <v>1400</v>
      </c>
      <c r="C66" s="27">
        <v>1750</v>
      </c>
      <c r="D66" s="19" t="s">
        <v>1223</v>
      </c>
      <c r="E66" s="19" t="s">
        <v>1224</v>
      </c>
      <c r="F66" s="26">
        <v>45684</v>
      </c>
      <c r="G66" s="1" t="s">
        <v>566</v>
      </c>
      <c r="H66" s="25" t="str">
        <f>IFERROR(VLOOKUP(Table14687121314151617181921242829313234363940414243[[#This Row],[اسم العميل]],data2!A:C,3,0),"")</f>
        <v>1 0 / 1115   ش احمد شوقى - كوم حماده - البحيره مركز كوم حمادة البحيرة</v>
      </c>
      <c r="I66" s="62">
        <v>10</v>
      </c>
      <c r="J66" s="62" t="str">
        <f>IFERROR(VLOOKUP(Table14687121314151617181921242829313234363940414243[[#This Row],[اسم العميل]],data2!A:B,2,0),"")</f>
        <v>393840050</v>
      </c>
    </row>
    <row r="67" spans="2:10" ht="15.75" customHeight="1">
      <c r="B67" s="19">
        <v>1401</v>
      </c>
      <c r="C67" s="27">
        <v>1750</v>
      </c>
      <c r="D67" s="19" t="s">
        <v>1223</v>
      </c>
      <c r="E67" s="19" t="s">
        <v>1224</v>
      </c>
      <c r="F67" s="26">
        <v>45684</v>
      </c>
      <c r="G67" s="1" t="s">
        <v>568</v>
      </c>
      <c r="H67" s="25" t="str">
        <f>IFERROR(VLOOKUP(Table14687121314151617181921242829313234363940414243[[#This Row],[اسم العميل]],data2!A:C,3,0),"")</f>
        <v>0 دمنهور شارع شبرا مركز دمنهور البحيرة</v>
      </c>
      <c r="I67" s="62">
        <v>25</v>
      </c>
      <c r="J67" s="62" t="str">
        <f>IFERROR(VLOOKUP(Table14687121314151617181921242829313234363940414243[[#This Row],[اسم العميل]],data2!A:B,2,0),"")</f>
        <v>403265479</v>
      </c>
    </row>
    <row r="68" spans="2:10" ht="15.75" customHeight="1">
      <c r="B68" s="19">
        <v>1402</v>
      </c>
      <c r="C68" s="27">
        <v>1950</v>
      </c>
      <c r="D68" s="19" t="s">
        <v>1223</v>
      </c>
      <c r="E68" s="19" t="s">
        <v>1224</v>
      </c>
      <c r="F68" s="26">
        <v>45685</v>
      </c>
      <c r="G68" s="1" t="s">
        <v>519</v>
      </c>
      <c r="H68" s="25" t="str">
        <f>IFERROR(VLOOKUP(Table14687121314151617181921242829313234363940414243[[#This Row],[اسم العميل]],data2!A:C,3,0),"")</f>
        <v>5 0 / 00000 عماره5 حدائق العبور مرحله اولي صلاح سالم مصر الجديده قسم اول مدينة نصر القاهرة</v>
      </c>
      <c r="I68" s="62">
        <v>50</v>
      </c>
      <c r="J68" s="62" t="str">
        <f>IFERROR(VLOOKUP(Table14687121314151617181921242829313234363940414243[[#This Row],[اسم العميل]],data2!A:B,2,0),"")</f>
        <v>616164653</v>
      </c>
    </row>
    <row r="69" spans="2:10" ht="15.75" customHeight="1">
      <c r="B69" s="19">
        <v>1403</v>
      </c>
      <c r="C69" s="27">
        <v>1950</v>
      </c>
      <c r="D69" s="19" t="s">
        <v>1223</v>
      </c>
      <c r="E69" s="19" t="s">
        <v>1224</v>
      </c>
      <c r="F69" s="26">
        <v>45685</v>
      </c>
      <c r="G69" s="25" t="s">
        <v>566</v>
      </c>
      <c r="H69" s="25" t="str">
        <f>IFERROR(VLOOKUP(Table14687121314151617181921242829313234363940414243[[#This Row],[اسم العميل]],data2!A:C,3,0),"")</f>
        <v>1 0 / 1115   ش احمد شوقى - كوم حماده - البحيره مركز كوم حمادة البحيرة</v>
      </c>
      <c r="I69" s="62">
        <v>10</v>
      </c>
      <c r="J69" s="62" t="str">
        <f>IFERROR(VLOOKUP(Table14687121314151617181921242829313234363940414243[[#This Row],[اسم العميل]],data2!A:B,2,0),"")</f>
        <v>393840050</v>
      </c>
    </row>
    <row r="70" spans="2:10" ht="15.75" customHeight="1">
      <c r="B70" s="19">
        <v>1404</v>
      </c>
      <c r="C70" s="27">
        <v>1950</v>
      </c>
      <c r="D70" s="19" t="s">
        <v>1223</v>
      </c>
      <c r="E70" s="19" t="s">
        <v>1224</v>
      </c>
      <c r="F70" s="26">
        <v>45685</v>
      </c>
      <c r="G70" s="25" t="s">
        <v>29</v>
      </c>
      <c r="H70" s="25" t="str">
        <f>IFERROR(VLOOKUP(Table14687121314151617181921242829313234363940414243[[#This Row],[اسم العميل]],data2!A:C,3,0),"")</f>
        <v>1 ش - الحزب الوطني - كوم حمادة البحيرة مركز كوم حمادة البحيرة</v>
      </c>
      <c r="I70" s="62">
        <v>54</v>
      </c>
      <c r="J70" s="62" t="str">
        <f>IFERROR(VLOOKUP(Table14687121314151617181921242829313234363940414243[[#This Row],[اسم العميل]],data2!A:B,2,0),"")</f>
        <v>339789689</v>
      </c>
    </row>
    <row r="71" spans="2:10" ht="15.75" customHeight="1">
      <c r="B71" s="19">
        <v>1405</v>
      </c>
      <c r="C71" s="27">
        <v>1950</v>
      </c>
      <c r="D71" s="19" t="s">
        <v>1223</v>
      </c>
      <c r="E71" s="19" t="s">
        <v>1224</v>
      </c>
      <c r="F71" s="26">
        <v>45685</v>
      </c>
      <c r="G71" s="25" t="s">
        <v>568</v>
      </c>
      <c r="H71" s="25" t="str">
        <f>IFERROR(VLOOKUP(Table14687121314151617181921242829313234363940414243[[#This Row],[اسم العميل]],data2!A:C,3,0),"")</f>
        <v>0 دمنهور شارع شبرا مركز دمنهور البحيرة</v>
      </c>
      <c r="I71" s="62">
        <v>33</v>
      </c>
      <c r="J71" s="62" t="str">
        <f>IFERROR(VLOOKUP(Table14687121314151617181921242829313234363940414243[[#This Row],[اسم العميل]],data2!A:B,2,0),"")</f>
        <v>403265479</v>
      </c>
    </row>
    <row r="72" spans="2:10" ht="15.75" customHeight="1">
      <c r="B72" s="19">
        <v>1406</v>
      </c>
      <c r="C72" s="27">
        <v>1950</v>
      </c>
      <c r="D72" s="19" t="s">
        <v>1223</v>
      </c>
      <c r="E72" s="19" t="s">
        <v>1224</v>
      </c>
      <c r="F72" s="26">
        <v>45683</v>
      </c>
      <c r="G72" s="1" t="s">
        <v>85</v>
      </c>
      <c r="H72" s="25" t="str">
        <f>IFERROR(VLOOKUP(Table14687121314151617181921242829313234363940414243[[#This Row],[اسم العميل]],data2!A:C,3,0),"")</f>
        <v>1 0 / ش احمد ماهر المحموديه بحيره مركز المحمودية البحيرة</v>
      </c>
      <c r="I72" s="62">
        <v>16</v>
      </c>
      <c r="J72" s="62" t="str">
        <f>IFERROR(VLOOKUP(Table14687121314151617181921242829313234363940414243[[#This Row],[اسم العميل]],data2!A:B,2,0),"")</f>
        <v>725741422</v>
      </c>
    </row>
    <row r="73" spans="2:10" ht="15.75" customHeight="1">
      <c r="B73" s="19">
        <v>1407</v>
      </c>
      <c r="C73" s="27">
        <v>1950</v>
      </c>
      <c r="D73" s="19" t="s">
        <v>1223</v>
      </c>
      <c r="E73" s="19" t="s">
        <v>1224</v>
      </c>
      <c r="F73" s="26">
        <v>45684</v>
      </c>
      <c r="G73" s="1" t="s">
        <v>52</v>
      </c>
      <c r="H73" s="25" t="str">
        <f>IFERROR(VLOOKUP(Table14687121314151617181921242829313234363940414243[[#This Row],[اسم العميل]],data2!A:C,3,0),"")</f>
        <v>1 دمنهور قسم دمنهور البحيرة</v>
      </c>
      <c r="I73" s="62">
        <v>16</v>
      </c>
      <c r="J73" s="62" t="str">
        <f>IFERROR(VLOOKUP(Table14687121314151617181921242829313234363940414243[[#This Row],[اسم العميل]],data2!A:B,2,0),"")</f>
        <v>308382420</v>
      </c>
    </row>
    <row r="74" spans="2:10" ht="15.75" customHeight="1">
      <c r="B74" s="19">
        <v>1408</v>
      </c>
      <c r="C74" s="27">
        <v>1950</v>
      </c>
      <c r="D74" s="19" t="s">
        <v>1223</v>
      </c>
      <c r="E74" s="19" t="s">
        <v>1224</v>
      </c>
      <c r="F74" s="26">
        <v>45686</v>
      </c>
      <c r="G74" s="25" t="s">
        <v>566</v>
      </c>
      <c r="H74" s="25" t="str">
        <f>IFERROR(VLOOKUP(Table14687121314151617181921242829313234363940414243[[#This Row],[اسم العميل]],data2!A:C,3,0),"")</f>
        <v>1 0 / 1115   ش احمد شوقى - كوم حماده - البحيره مركز كوم حمادة البحيرة</v>
      </c>
      <c r="I74" s="62">
        <v>33</v>
      </c>
      <c r="J74" s="62" t="str">
        <f>IFERROR(VLOOKUP(Table14687121314151617181921242829313234363940414243[[#This Row],[اسم العميل]],data2!A:B,2,0),"")</f>
        <v>393840050</v>
      </c>
    </row>
    <row r="75" spans="2:10" ht="15.75" customHeight="1">
      <c r="B75" s="19">
        <v>1409</v>
      </c>
      <c r="C75" s="27">
        <v>1950</v>
      </c>
      <c r="D75" s="19" t="s">
        <v>1223</v>
      </c>
      <c r="E75" s="19" t="s">
        <v>1224</v>
      </c>
      <c r="F75" s="26">
        <v>45686</v>
      </c>
      <c r="G75" s="25" t="s">
        <v>568</v>
      </c>
      <c r="H75" s="25" t="str">
        <f>IFERROR(VLOOKUP(Table14687121314151617181921242829313234363940414243[[#This Row],[اسم العميل]],data2!A:C,3,0),"")</f>
        <v>0 دمنهور شارع شبرا مركز دمنهور البحيرة</v>
      </c>
      <c r="I75" s="62">
        <v>28</v>
      </c>
      <c r="J75" s="62" t="str">
        <f>IFERROR(VLOOKUP(Table14687121314151617181921242829313234363940414243[[#This Row],[اسم العميل]],data2!A:B,2,0),"")</f>
        <v>403265479</v>
      </c>
    </row>
    <row r="76" spans="2:10" ht="15.75" customHeight="1">
      <c r="B76" s="19">
        <v>1410</v>
      </c>
      <c r="C76" s="27">
        <v>1950</v>
      </c>
      <c r="D76" s="19" t="s">
        <v>1223</v>
      </c>
      <c r="E76" s="19" t="s">
        <v>1224</v>
      </c>
      <c r="F76" s="26">
        <v>45685</v>
      </c>
      <c r="G76" s="25" t="s">
        <v>33</v>
      </c>
      <c r="H76" s="25" t="str">
        <f>IFERROR(VLOOKUP(Table14687121314151617181921242829313234363940414243[[#This Row],[اسم العميل]],data2!A:C,3,0),"")</f>
        <v>1 شارع البسيوني من ش المعهد الديني قسم دمنهور البحيرة</v>
      </c>
      <c r="I76" s="62">
        <v>8</v>
      </c>
      <c r="J76" s="62" t="str">
        <f>IFERROR(VLOOKUP(Table14687121314151617181921242829313234363940414243[[#This Row],[اسم العميل]],data2!A:B,2,0),"")</f>
        <v>403691052</v>
      </c>
    </row>
    <row r="77" spans="2:10" ht="15.75" customHeight="1">
      <c r="B77" s="19">
        <v>1411</v>
      </c>
      <c r="C77" s="27">
        <v>1950</v>
      </c>
      <c r="D77" s="19" t="s">
        <v>1223</v>
      </c>
      <c r="E77" s="19" t="s">
        <v>1224</v>
      </c>
      <c r="F77" s="26">
        <v>45686</v>
      </c>
      <c r="G77" s="25" t="s">
        <v>81</v>
      </c>
      <c r="H77" s="25" t="str">
        <f>IFERROR(VLOOKUP(Table14687121314151617181921242829313234363940414243[[#This Row],[اسم العميل]],data2!A:C,3,0),"")</f>
        <v>0 مدخل عزبه شعير مركز دمنهور مركز دمنهور البحيرة</v>
      </c>
      <c r="I77" s="62">
        <v>13</v>
      </c>
      <c r="J77" s="62" t="str">
        <f>IFERROR(VLOOKUP(Table14687121314151617181921242829313234363940414243[[#This Row],[اسم العميل]],data2!A:B,2,0),"")</f>
        <v>552277533</v>
      </c>
    </row>
    <row r="78" spans="2:10" ht="15.75" customHeight="1">
      <c r="B78" s="19">
        <v>1412</v>
      </c>
      <c r="C78" s="27">
        <v>1950</v>
      </c>
      <c r="D78" s="19" t="s">
        <v>1223</v>
      </c>
      <c r="E78" s="19" t="s">
        <v>1224</v>
      </c>
      <c r="F78" s="26">
        <v>45687</v>
      </c>
      <c r="G78" s="25" t="s">
        <v>566</v>
      </c>
      <c r="H78" s="25" t="str">
        <f>IFERROR(VLOOKUP(Table14687121314151617181921242829313234363940414243[[#This Row],[اسم العميل]],data2!A:C,3,0),"")</f>
        <v>1 0 / 1115   ش احمد شوقى - كوم حماده - البحيره مركز كوم حمادة البحيرة</v>
      </c>
      <c r="I78" s="62">
        <v>32</v>
      </c>
      <c r="J78" s="62" t="str">
        <f>IFERROR(VLOOKUP(Table14687121314151617181921242829313234363940414243[[#This Row],[اسم العميل]],data2!A:B,2,0),"")</f>
        <v>393840050</v>
      </c>
    </row>
    <row r="79" spans="2:10" ht="15.75" customHeight="1">
      <c r="B79" s="19">
        <v>1413</v>
      </c>
      <c r="C79" s="27">
        <v>1950</v>
      </c>
      <c r="D79" s="19" t="s">
        <v>1223</v>
      </c>
      <c r="E79" s="19" t="s">
        <v>1224</v>
      </c>
      <c r="F79" s="26">
        <v>45687</v>
      </c>
      <c r="G79" s="25" t="s">
        <v>568</v>
      </c>
      <c r="H79" s="25" t="str">
        <f>IFERROR(VLOOKUP(Table14687121314151617181921242829313234363940414243[[#This Row],[اسم العميل]],data2!A:C,3,0),"")</f>
        <v>0 دمنهور شارع شبرا مركز دمنهور البحيرة</v>
      </c>
      <c r="I79" s="62">
        <v>31</v>
      </c>
      <c r="J79" s="62" t="str">
        <f>IFERROR(VLOOKUP(Table14687121314151617181921242829313234363940414243[[#This Row],[اسم العميل]],data2!A:B,2,0),"")</f>
        <v>403265479</v>
      </c>
    </row>
    <row r="80" spans="2:10" ht="15.75" customHeight="1">
      <c r="B80" s="19">
        <v>1414</v>
      </c>
      <c r="C80" s="27">
        <v>1950</v>
      </c>
      <c r="D80" s="19" t="s">
        <v>1223</v>
      </c>
      <c r="E80" s="19" t="s">
        <v>1224</v>
      </c>
      <c r="F80" s="26">
        <v>45687</v>
      </c>
      <c r="G80" s="25" t="s">
        <v>33</v>
      </c>
      <c r="H80" s="25" t="str">
        <f>IFERROR(VLOOKUP(Table14687121314151617181921242829313234363940414243[[#This Row],[اسم العميل]],data2!A:C,3,0),"")</f>
        <v>1 شارع البسيوني من ش المعهد الديني قسم دمنهور البحيرة</v>
      </c>
      <c r="I80" s="62">
        <v>10</v>
      </c>
      <c r="J80" s="62" t="str">
        <f>IFERROR(VLOOKUP(Table14687121314151617181921242829313234363940414243[[#This Row],[اسم العميل]],data2!A:B,2,0),"")</f>
        <v>403691052</v>
      </c>
    </row>
    <row r="81" spans="2:10" ht="15.75" customHeight="1">
      <c r="B81" s="19"/>
      <c r="C81" s="27"/>
      <c r="D81" s="28"/>
      <c r="E81" s="28"/>
      <c r="F81" s="26"/>
      <c r="G81" s="25"/>
      <c r="H81" s="25" t="str">
        <f>IFERROR(VLOOKUP(Table14687121314151617181921242829313234363940414243[[#This Row],[اسم العميل]],data2!A:C,3,0),"")</f>
        <v/>
      </c>
      <c r="I81" s="62"/>
      <c r="J81" s="62" t="str">
        <f>IFERROR(VLOOKUP(Table14687121314151617181921242829313234363940414243[[#This Row],[اسم العميل]],data2!A:B,2,0),"")</f>
        <v/>
      </c>
    </row>
    <row r="82" spans="2:10" ht="15.75" customHeight="1">
      <c r="B82" s="19"/>
      <c r="C82" s="27"/>
      <c r="D82" s="28"/>
      <c r="E82" s="28"/>
      <c r="F82" s="26"/>
      <c r="G82" s="25"/>
      <c r="H82" s="25" t="str">
        <f>IFERROR(VLOOKUP(Table14687121314151617181921242829313234363940414243[[#This Row],[اسم العميل]],data2!A:C,3,0),"")</f>
        <v/>
      </c>
      <c r="I82" s="62"/>
      <c r="J82" s="62" t="str">
        <f>IFERROR(VLOOKUP(Table14687121314151617181921242829313234363940414243[[#This Row],[اسم العميل]],data2!A:B,2,0),"")</f>
        <v/>
      </c>
    </row>
    <row r="83" spans="2:10" ht="15.75" customHeight="1">
      <c r="B83" s="19"/>
      <c r="C83" s="27"/>
      <c r="D83" s="28"/>
      <c r="E83" s="28"/>
      <c r="F83" s="26"/>
      <c r="G83" s="25"/>
      <c r="H83" s="25" t="str">
        <f>IFERROR(VLOOKUP(Table14687121314151617181921242829313234363940414243[[#This Row],[اسم العميل]],data2!A:C,3,0),"")</f>
        <v/>
      </c>
      <c r="I83" s="62"/>
      <c r="J83" s="62" t="str">
        <f>IFERROR(VLOOKUP(Table14687121314151617181921242829313234363940414243[[#This Row],[اسم العميل]],data2!A:B,2,0),"")</f>
        <v/>
      </c>
    </row>
    <row r="84" spans="2:10" ht="15.75" customHeight="1">
      <c r="B84" s="19"/>
      <c r="C84" s="27"/>
      <c r="D84" s="28"/>
      <c r="E84" s="28"/>
      <c r="F84" s="26"/>
      <c r="G84" s="25"/>
      <c r="H84" s="25" t="str">
        <f>IFERROR(VLOOKUP(Table14687121314151617181921242829313234363940414243[[#This Row],[اسم العميل]],data2!A:C,3,0),"")</f>
        <v/>
      </c>
      <c r="I84" s="62"/>
      <c r="J84" s="62" t="str">
        <f>IFERROR(VLOOKUP(Table14687121314151617181921242829313234363940414243[[#This Row],[اسم العميل]],data2!A:B,2,0),"")</f>
        <v/>
      </c>
    </row>
    <row r="85" spans="2:10" ht="15.75" customHeight="1">
      <c r="B85" s="19"/>
      <c r="C85" s="27"/>
      <c r="D85" s="28"/>
      <c r="E85" s="28"/>
      <c r="F85" s="26"/>
      <c r="G85" s="25"/>
      <c r="H85" s="25" t="str">
        <f>IFERROR(VLOOKUP(Table14687121314151617181921242829313234363940414243[[#This Row],[اسم العميل]],data2!A:C,3,0),"")</f>
        <v/>
      </c>
      <c r="I85" s="62"/>
      <c r="J85" s="62" t="str">
        <f>IFERROR(VLOOKUP(Table14687121314151617181921242829313234363940414243[[#This Row],[اسم العميل]],data2!A:B,2,0),"")</f>
        <v/>
      </c>
    </row>
    <row r="86" spans="2:10" ht="15.75" customHeight="1">
      <c r="B86" s="19"/>
      <c r="C86" s="27"/>
      <c r="D86" s="28"/>
      <c r="E86" s="28"/>
      <c r="F86" s="26"/>
      <c r="G86" s="25"/>
      <c r="H86" s="25" t="str">
        <f>IFERROR(VLOOKUP(Table14687121314151617181921242829313234363940414243[[#This Row],[اسم العميل]],data2!A:C,3,0),"")</f>
        <v/>
      </c>
      <c r="I86" s="62"/>
      <c r="J86" s="62" t="str">
        <f>IFERROR(VLOOKUP(Table14687121314151617181921242829313234363940414243[[#This Row],[اسم العميل]],data2!A:B,2,0),"")</f>
        <v/>
      </c>
    </row>
    <row r="87" spans="2:10" ht="18.75" customHeight="1">
      <c r="B87" s="19"/>
      <c r="C87" s="28"/>
      <c r="D87" s="28"/>
      <c r="E87" s="28"/>
      <c r="F87" s="25"/>
      <c r="G87" s="25"/>
      <c r="H87" s="36" t="s">
        <v>489</v>
      </c>
      <c r="I87" s="37">
        <f>SUBTOTAL(109,Table14687121314151617181921242829313234363940414243[الكميه])</f>
        <v>1950</v>
      </c>
      <c r="J87" s="29"/>
    </row>
    <row r="88" spans="2:10" ht="18.75" customHeight="1">
      <c r="H88" s="39" t="s">
        <v>490</v>
      </c>
      <c r="I88" s="30">
        <f>'مشتريات 2025'!B67</f>
        <v>1950</v>
      </c>
    </row>
    <row r="89" spans="2:10" ht="27" customHeight="1">
      <c r="H89" s="39" t="s">
        <v>491</v>
      </c>
      <c r="I89" s="31">
        <f>I88-Table14687121314151617181921242829313234363940414243[[#Totals],[الكميه]]</f>
        <v>0</v>
      </c>
    </row>
    <row r="98" spans="7:7" ht="18.75" customHeight="1">
      <c r="G98" s="32"/>
    </row>
    <row r="99" spans="7:7" ht="18.75" customHeight="1">
      <c r="G99" s="33"/>
    </row>
  </sheetData>
  <mergeCells count="5">
    <mergeCell ref="G1:H3"/>
    <mergeCell ref="I1:I3"/>
    <mergeCell ref="B3:F3"/>
    <mergeCell ref="A5:A13"/>
    <mergeCell ref="A15:A21"/>
  </mergeCells>
  <conditionalFormatting sqref="B5:B13 B28:B57">
    <cfRule type="duplicateValues" dxfId="46" priority="5"/>
  </conditionalFormatting>
  <conditionalFormatting sqref="B14:B27">
    <cfRule type="duplicateValues" dxfId="45" priority="1"/>
  </conditionalFormatting>
  <pageMargins left="0.17" right="0.17" top="0.23" bottom="0.17" header="0.17" footer="0.17"/>
  <pageSetup paperSize="9" fitToHeight="0"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data2!$A:$A</xm:f>
          </x14:formula1>
          <xm:sqref>G5:G86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J159"/>
  <sheetViews>
    <sheetView rightToLeft="1" topLeftCell="B129" zoomScaleNormal="100" workbookViewId="0">
      <selection activeCell="B144" sqref="B144"/>
    </sheetView>
  </sheetViews>
  <sheetFormatPr defaultRowHeight="18.75" customHeight="1"/>
  <cols>
    <col min="1" max="1" width="5.85546875" style="11" hidden="1" customWidth="1"/>
    <col min="2" max="2" width="12.5703125" customWidth="1"/>
    <col min="3" max="3" width="14.5703125" customWidth="1"/>
    <col min="4" max="4" width="9.7109375" customWidth="1"/>
    <col min="5" max="5" width="11" customWidth="1"/>
    <col min="6" max="6" width="15.42578125" customWidth="1"/>
    <col min="7" max="7" width="27.5703125" customWidth="1"/>
    <col min="8" max="8" width="32.7109375" customWidth="1"/>
    <col min="9" max="9" width="15.140625" style="16" customWidth="1"/>
    <col min="10" max="10" width="11.140625" bestFit="1" customWidth="1"/>
  </cols>
  <sheetData>
    <row r="1" spans="1:10" ht="18.75" customHeight="1">
      <c r="B1" s="12" t="s">
        <v>477</v>
      </c>
      <c r="C1" s="12"/>
      <c r="D1" s="12"/>
      <c r="E1" s="13"/>
      <c r="F1" s="34">
        <v>2025</v>
      </c>
      <c r="G1" s="108" t="s">
        <v>478</v>
      </c>
      <c r="H1" s="108"/>
      <c r="I1" s="109"/>
    </row>
    <row r="2" spans="1:10" ht="18.75" customHeight="1">
      <c r="B2" s="14" t="s">
        <v>479</v>
      </c>
      <c r="C2" s="14"/>
      <c r="D2" s="14"/>
      <c r="E2" s="13"/>
      <c r="F2" s="35">
        <v>45689</v>
      </c>
      <c r="G2" s="108"/>
      <c r="H2" s="108"/>
      <c r="I2" s="109"/>
    </row>
    <row r="3" spans="1:10" ht="18.75" customHeight="1">
      <c r="B3" s="110">
        <f ca="1">TODAY()</f>
        <v>45750</v>
      </c>
      <c r="C3" s="111"/>
      <c r="D3" s="111"/>
      <c r="E3" s="111"/>
      <c r="F3" s="111"/>
      <c r="G3" s="108"/>
      <c r="H3" s="108"/>
      <c r="I3" s="109"/>
    </row>
    <row r="4" spans="1:10" ht="18.75" customHeight="1">
      <c r="B4" s="15" t="s">
        <v>480</v>
      </c>
      <c r="C4" s="16" t="s">
        <v>481</v>
      </c>
      <c r="D4" s="16" t="s">
        <v>482</v>
      </c>
      <c r="E4" s="16" t="s">
        <v>483</v>
      </c>
      <c r="F4" s="17" t="s">
        <v>484</v>
      </c>
      <c r="G4" s="17" t="s">
        <v>485</v>
      </c>
      <c r="H4" s="17" t="s">
        <v>2</v>
      </c>
      <c r="I4" s="17" t="s">
        <v>486</v>
      </c>
      <c r="J4" s="18" t="s">
        <v>492</v>
      </c>
    </row>
    <row r="5" spans="1:10" ht="15">
      <c r="A5" s="112"/>
      <c r="B5" s="19">
        <v>1415</v>
      </c>
      <c r="C5" s="20">
        <v>1000</v>
      </c>
      <c r="D5" s="19" t="s">
        <v>1229</v>
      </c>
      <c r="E5" s="19" t="s">
        <v>1229</v>
      </c>
      <c r="F5" s="21">
        <v>45689</v>
      </c>
      <c r="G5" s="1" t="s">
        <v>29</v>
      </c>
      <c r="H5" s="1" t="str">
        <f>IFERROR(VLOOKUP(Table146871213141516171819212428293132343639404142435[[#This Row],[اسم العميل]],data2!A:C,3,0),"")</f>
        <v>1 ش - الحزب الوطني - كوم حمادة البحيرة مركز كوم حمادة البحيرة</v>
      </c>
      <c r="I5" s="22">
        <v>50</v>
      </c>
      <c r="J5" s="23" t="str">
        <f>IFERROR(VLOOKUP(Table146871213141516171819212428293132343639404142435[[#This Row],[اسم العميل]],data2!A:B,2,0),"")</f>
        <v>339789689</v>
      </c>
    </row>
    <row r="6" spans="1:10" ht="15">
      <c r="A6" s="113"/>
      <c r="B6" s="19">
        <v>1416</v>
      </c>
      <c r="C6" s="20">
        <v>1000</v>
      </c>
      <c r="D6" s="19" t="s">
        <v>1229</v>
      </c>
      <c r="E6" s="19" t="s">
        <v>1229</v>
      </c>
      <c r="F6" s="21">
        <v>45689</v>
      </c>
      <c r="G6" s="1" t="s">
        <v>566</v>
      </c>
      <c r="H6" s="1" t="str">
        <f>IFERROR(VLOOKUP(Table146871213141516171819212428293132343639404142435[[#This Row],[اسم العميل]],data2!A:C,3,0),"")</f>
        <v>1 0 / 1115   ش احمد شوقى - كوم حماده - البحيره مركز كوم حمادة البحيرة</v>
      </c>
      <c r="I6" s="22">
        <v>40</v>
      </c>
      <c r="J6" s="23" t="str">
        <f>IFERROR(VLOOKUP(Table146871213141516171819212428293132343639404142435[[#This Row],[اسم العميل]],data2!A:B,2,0),"")</f>
        <v>393840050</v>
      </c>
    </row>
    <row r="7" spans="1:10" ht="15">
      <c r="A7" s="113"/>
      <c r="B7" s="19">
        <v>1417</v>
      </c>
      <c r="C7" s="20">
        <v>1000</v>
      </c>
      <c r="D7" s="19" t="s">
        <v>1229</v>
      </c>
      <c r="E7" s="19" t="s">
        <v>1229</v>
      </c>
      <c r="F7" s="21">
        <v>45689</v>
      </c>
      <c r="G7" s="1" t="s">
        <v>568</v>
      </c>
      <c r="H7" s="1" t="str">
        <f>IFERROR(VLOOKUP(Table146871213141516171819212428293132343639404142435[[#This Row],[اسم العميل]],data2!A:C,3,0),"")</f>
        <v>0 دمنهور شارع شبرا مركز دمنهور البحيرة</v>
      </c>
      <c r="I7" s="22">
        <v>16</v>
      </c>
      <c r="J7" s="23" t="str">
        <f>IFERROR(VLOOKUP(Table146871213141516171819212428293132343639404142435[[#This Row],[اسم العميل]],data2!A:B,2,0),"")</f>
        <v>403265479</v>
      </c>
    </row>
    <row r="8" spans="1:10" ht="14.25" customHeight="1">
      <c r="A8" s="113"/>
      <c r="B8" s="19">
        <v>1418</v>
      </c>
      <c r="C8" s="20">
        <v>1000</v>
      </c>
      <c r="D8" s="19" t="s">
        <v>1229</v>
      </c>
      <c r="E8" s="19" t="s">
        <v>1229</v>
      </c>
      <c r="F8" s="21">
        <v>45689</v>
      </c>
      <c r="G8" s="1" t="s">
        <v>566</v>
      </c>
      <c r="H8" s="1" t="str">
        <f>IFERROR(VLOOKUP(Table146871213141516171819212428293132343639404142435[[#This Row],[اسم العميل]],data2!A:C,3,0),"")</f>
        <v>1 0 / 1115   ش احمد شوقى - كوم حماده - البحيره مركز كوم حمادة البحيرة</v>
      </c>
      <c r="I8" s="22">
        <v>40</v>
      </c>
      <c r="J8" s="23" t="str">
        <f>IFERROR(VLOOKUP(Table146871213141516171819212428293132343639404142435[[#This Row],[اسم العميل]],data2!A:B,2,0),"")</f>
        <v>393840050</v>
      </c>
    </row>
    <row r="9" spans="1:10" ht="14.25" customHeight="1">
      <c r="A9" s="113"/>
      <c r="B9" s="19">
        <v>1419</v>
      </c>
      <c r="C9" s="20">
        <v>1000</v>
      </c>
      <c r="D9" s="19" t="s">
        <v>1229</v>
      </c>
      <c r="E9" s="19" t="s">
        <v>1229</v>
      </c>
      <c r="F9" s="21">
        <v>45689</v>
      </c>
      <c r="G9" s="1" t="s">
        <v>397</v>
      </c>
      <c r="H9" s="1" t="str">
        <f>IFERROR(VLOOKUP(Table146871213141516171819212428293132343639404142435[[#This Row],[اسم العميل]],data2!A:C,3,0),"")</f>
        <v>0      قسم رابع- شارع فكرى زاهر بجوار الجمعيه الاستهلاكيه ملك والده -دمياط مركز دمياط دمياط</v>
      </c>
      <c r="I9" s="22">
        <v>25</v>
      </c>
      <c r="J9" s="23" t="str">
        <f>IFERROR(VLOOKUP(Table146871213141516171819212428293132343639404142435[[#This Row],[اسم العميل]],data2!A:B,2,0),"")</f>
        <v>479149089</v>
      </c>
    </row>
    <row r="10" spans="1:10" ht="14.25" customHeight="1">
      <c r="A10" s="113"/>
      <c r="B10" s="19">
        <v>1420</v>
      </c>
      <c r="C10" s="20">
        <v>1000</v>
      </c>
      <c r="D10" s="19" t="s">
        <v>1229</v>
      </c>
      <c r="E10" s="19" t="s">
        <v>1229</v>
      </c>
      <c r="F10" s="21">
        <v>45689</v>
      </c>
      <c r="G10" s="1" t="s">
        <v>568</v>
      </c>
      <c r="H10" s="1" t="str">
        <f>IFERROR(VLOOKUP(Table146871213141516171819212428293132343639404142435[[#This Row],[اسم العميل]],data2!A:C,3,0),"")</f>
        <v>0 دمنهور شارع شبرا مركز دمنهور البحيرة</v>
      </c>
      <c r="I10" s="22">
        <v>41</v>
      </c>
      <c r="J10" s="23" t="str">
        <f>IFERROR(VLOOKUP(Table146871213141516171819212428293132343639404142435[[#This Row],[اسم العميل]],data2!A:B,2,0),"")</f>
        <v>403265479</v>
      </c>
    </row>
    <row r="11" spans="1:10" ht="15.75" customHeight="1">
      <c r="B11" s="19">
        <v>1421</v>
      </c>
      <c r="C11" s="20">
        <v>1000</v>
      </c>
      <c r="D11" s="19" t="s">
        <v>1229</v>
      </c>
      <c r="E11" s="19" t="s">
        <v>1229</v>
      </c>
      <c r="F11" s="26">
        <v>45691</v>
      </c>
      <c r="G11" s="1" t="s">
        <v>566</v>
      </c>
      <c r="H11" s="1" t="str">
        <f>IFERROR(VLOOKUP(Table146871213141516171819212428293132343639404142435[[#This Row],[اسم العميل]],data2!A:C,3,0),"")</f>
        <v>1 0 / 1115   ش احمد شوقى - كوم حماده - البحيره مركز كوم حمادة البحيرة</v>
      </c>
      <c r="I11" s="22">
        <v>55</v>
      </c>
      <c r="J11" s="23" t="str">
        <f>IFERROR(VLOOKUP(Table146871213141516171819212428293132343639404142435[[#This Row],[اسم العميل]],data2!A:B,2,0),"")</f>
        <v>393840050</v>
      </c>
    </row>
    <row r="12" spans="1:10" ht="15.75" customHeight="1">
      <c r="B12" s="19">
        <v>1422</v>
      </c>
      <c r="C12" s="20">
        <v>1000</v>
      </c>
      <c r="D12" s="19" t="s">
        <v>1229</v>
      </c>
      <c r="E12" s="19" t="s">
        <v>1229</v>
      </c>
      <c r="F12" s="26">
        <v>45691</v>
      </c>
      <c r="G12" s="1" t="s">
        <v>319</v>
      </c>
      <c r="H12" s="1" t="str">
        <f>IFERROR(VLOOKUP(Table146871213141516171819212428293132343639404142435[[#This Row],[اسم العميل]],data2!A:C,3,0),"")</f>
        <v>1 1 مركز أبو المطامير البحيرة</v>
      </c>
      <c r="I12" s="22">
        <v>10</v>
      </c>
      <c r="J12" s="23" t="str">
        <f>IFERROR(VLOOKUP(Table146871213141516171819212428293132343639404142435[[#This Row],[اسم العميل]],data2!A:B,2,0),"")</f>
        <v>728651688</v>
      </c>
    </row>
    <row r="13" spans="1:10" ht="15.75" customHeight="1">
      <c r="B13" s="19">
        <v>1423</v>
      </c>
      <c r="C13" s="20">
        <v>1000</v>
      </c>
      <c r="D13" s="19" t="s">
        <v>1229</v>
      </c>
      <c r="E13" s="19" t="s">
        <v>1229</v>
      </c>
      <c r="F13" s="26">
        <v>45691</v>
      </c>
      <c r="G13" s="1" t="s">
        <v>52</v>
      </c>
      <c r="H13" s="1" t="str">
        <f>IFERROR(VLOOKUP(Table146871213141516171819212428293132343639404142435[[#This Row],[اسم العميل]],data2!A:C,3,0),"")</f>
        <v>1 دمنهور قسم دمنهور البحيرة</v>
      </c>
      <c r="I13" s="22">
        <v>15</v>
      </c>
      <c r="J13" s="23" t="str">
        <f>IFERROR(VLOOKUP(Table146871213141516171819212428293132343639404142435[[#This Row],[اسم العميل]],data2!A:B,2,0),"")</f>
        <v>308382420</v>
      </c>
    </row>
    <row r="14" spans="1:10" ht="15.75" customHeight="1">
      <c r="B14" s="19">
        <v>1424</v>
      </c>
      <c r="C14" s="20">
        <v>1000</v>
      </c>
      <c r="D14" s="19" t="s">
        <v>1229</v>
      </c>
      <c r="E14" s="19" t="s">
        <v>1229</v>
      </c>
      <c r="F14" s="21">
        <v>45689</v>
      </c>
      <c r="G14" s="1" t="s">
        <v>521</v>
      </c>
      <c r="H14" s="1" t="str">
        <f>IFERROR(VLOOKUP(Table146871213141516171819212428293132343639404142435[[#This Row],[اسم العميل]],data2!A:C,3,0),"")</f>
        <v>1 مركز أبو حمص مركز أبو حمص البحيرة</v>
      </c>
      <c r="I14" s="22">
        <v>15</v>
      </c>
      <c r="J14" s="23" t="str">
        <f>IFERROR(VLOOKUP(Table146871213141516171819212428293132343639404142435[[#This Row],[اسم العميل]],data2!A:B,2,0),"")</f>
        <v>570027942</v>
      </c>
    </row>
    <row r="15" spans="1:10" ht="15.75" customHeight="1">
      <c r="B15" s="19">
        <v>1425</v>
      </c>
      <c r="C15" s="20">
        <v>1000</v>
      </c>
      <c r="D15" s="19" t="s">
        <v>1229</v>
      </c>
      <c r="E15" s="19" t="s">
        <v>1229</v>
      </c>
      <c r="F15" s="21">
        <v>45689</v>
      </c>
      <c r="G15" s="1" t="s">
        <v>440</v>
      </c>
      <c r="H15" s="1" t="str">
        <f>IFERROR(VLOOKUP(Table146871213141516171819212428293132343639404142435[[#This Row],[اسم العميل]],data2!A:C,3,0),"")</f>
        <v>1 1 مركز دمنهور البحيرة</v>
      </c>
      <c r="I15" s="22">
        <v>10</v>
      </c>
      <c r="J15" s="23" t="str">
        <f>IFERROR(VLOOKUP(Table146871213141516171819212428293132343639404142435[[#This Row],[اسم العميل]],data2!A:B,2,0),"")</f>
        <v>376987340</v>
      </c>
    </row>
    <row r="16" spans="1:10" ht="15.75" customHeight="1">
      <c r="B16" s="19">
        <v>1426</v>
      </c>
      <c r="C16" s="20">
        <v>1000</v>
      </c>
      <c r="D16" s="19" t="s">
        <v>1229</v>
      </c>
      <c r="E16" s="19" t="s">
        <v>1229</v>
      </c>
      <c r="F16" s="26">
        <v>45692</v>
      </c>
      <c r="G16" s="1" t="s">
        <v>566</v>
      </c>
      <c r="H16" s="1" t="str">
        <f>IFERROR(VLOOKUP(Table146871213141516171819212428293132343639404142435[[#This Row],[اسم العميل]],data2!A:C,3,0),"")</f>
        <v>1 0 / 1115   ش احمد شوقى - كوم حماده - البحيره مركز كوم حمادة البحيرة</v>
      </c>
      <c r="I16" s="22">
        <v>34</v>
      </c>
      <c r="J16" s="23" t="str">
        <f>IFERROR(VLOOKUP(Table146871213141516171819212428293132343639404142435[[#This Row],[اسم العميل]],data2!A:B,2,0),"")</f>
        <v>393840050</v>
      </c>
    </row>
    <row r="17" spans="2:10" ht="15.75" customHeight="1">
      <c r="B17" s="19">
        <v>1427</v>
      </c>
      <c r="C17" s="20">
        <v>1000</v>
      </c>
      <c r="D17" s="19" t="s">
        <v>1229</v>
      </c>
      <c r="E17" s="19" t="s">
        <v>1229</v>
      </c>
      <c r="F17" s="26">
        <v>45692</v>
      </c>
      <c r="G17" s="1" t="s">
        <v>29</v>
      </c>
      <c r="H17" s="1" t="str">
        <f>IFERROR(VLOOKUP(Table146871213141516171819212428293132343639404142435[[#This Row],[اسم العميل]],data2!A:C,3,0),"")</f>
        <v>1 ش - الحزب الوطني - كوم حمادة البحيرة مركز كوم حمادة البحيرة</v>
      </c>
      <c r="I17" s="22">
        <v>10</v>
      </c>
      <c r="J17" s="23" t="str">
        <f>IFERROR(VLOOKUP(Table146871213141516171819212428293132343639404142435[[#This Row],[اسم العميل]],data2!A:B,2,0),"")</f>
        <v>339789689</v>
      </c>
    </row>
    <row r="18" spans="2:10" ht="15.75" customHeight="1">
      <c r="B18" s="19">
        <v>1428</v>
      </c>
      <c r="C18" s="20">
        <v>1000</v>
      </c>
      <c r="D18" s="19" t="s">
        <v>1229</v>
      </c>
      <c r="E18" s="19" t="s">
        <v>1229</v>
      </c>
      <c r="F18" s="26">
        <v>45692</v>
      </c>
      <c r="G18" s="1" t="s">
        <v>568</v>
      </c>
      <c r="H18" s="1" t="str">
        <f>IFERROR(VLOOKUP(Table146871213141516171819212428293132343639404142435[[#This Row],[اسم العميل]],data2!A:C,3,0),"")</f>
        <v>0 دمنهور شارع شبرا مركز دمنهور البحيرة</v>
      </c>
      <c r="I18" s="22">
        <v>25</v>
      </c>
      <c r="J18" s="23" t="str">
        <f>IFERROR(VLOOKUP(Table146871213141516171819212428293132343639404142435[[#This Row],[اسم العميل]],data2!A:B,2,0),"")</f>
        <v>403265479</v>
      </c>
    </row>
    <row r="19" spans="2:10" ht="15.75" customHeight="1">
      <c r="B19" s="19">
        <v>1429</v>
      </c>
      <c r="C19" s="20">
        <v>1000</v>
      </c>
      <c r="D19" s="19" t="s">
        <v>1229</v>
      </c>
      <c r="E19" s="19" t="s">
        <v>1229</v>
      </c>
      <c r="F19" s="26">
        <v>45693</v>
      </c>
      <c r="G19" s="1" t="s">
        <v>521</v>
      </c>
      <c r="H19" s="1" t="str">
        <f>IFERROR(VLOOKUP(Table146871213141516171819212428293132343639404142435[[#This Row],[اسم العميل]],data2!A:C,3,0),"")</f>
        <v>1 مركز أبو حمص مركز أبو حمص البحيرة</v>
      </c>
      <c r="I19" s="22">
        <v>16</v>
      </c>
      <c r="J19" s="23" t="str">
        <f>IFERROR(VLOOKUP(Table146871213141516171819212428293132343639404142435[[#This Row],[اسم العميل]],data2!A:B,2,0),"")</f>
        <v>570027942</v>
      </c>
    </row>
    <row r="20" spans="2:10" ht="15.75" customHeight="1">
      <c r="B20" s="19">
        <v>1430</v>
      </c>
      <c r="C20" s="20">
        <v>1000</v>
      </c>
      <c r="D20" s="19" t="s">
        <v>1229</v>
      </c>
      <c r="E20" s="19" t="s">
        <v>1229</v>
      </c>
      <c r="F20" s="26">
        <v>45693</v>
      </c>
      <c r="G20" s="25" t="s">
        <v>33</v>
      </c>
      <c r="H20" s="25" t="str">
        <f>IFERROR(VLOOKUP(Table146871213141516171819212428293132343639404142435[[#This Row],[اسم العميل]],data2!A:C,3,0),"")</f>
        <v>1 شارع البسيوني من ش المعهد الديني قسم دمنهور البحيرة</v>
      </c>
      <c r="I20" s="62">
        <v>10</v>
      </c>
      <c r="J20" s="62" t="str">
        <f>IFERROR(VLOOKUP(Table146871213141516171819212428293132343639404142435[[#This Row],[اسم العميل]],data2!A:B,2,0),"")</f>
        <v>403691052</v>
      </c>
    </row>
    <row r="21" spans="2:10" ht="15.75" customHeight="1">
      <c r="B21" s="19">
        <v>1431</v>
      </c>
      <c r="C21" s="20">
        <v>1000</v>
      </c>
      <c r="D21" s="19" t="s">
        <v>1229</v>
      </c>
      <c r="E21" s="19" t="s">
        <v>1229</v>
      </c>
      <c r="F21" s="26">
        <v>45693</v>
      </c>
      <c r="G21" s="1" t="s">
        <v>85</v>
      </c>
      <c r="H21" s="25" t="str">
        <f>IFERROR(VLOOKUP(Table146871213141516171819212428293132343639404142435[[#This Row],[اسم العميل]],data2!A:C,3,0),"")</f>
        <v>1 0 / ش احمد ماهر المحموديه بحيره مركز المحمودية البحيرة</v>
      </c>
      <c r="I21" s="62">
        <v>16</v>
      </c>
      <c r="J21" s="62" t="str">
        <f>IFERROR(VLOOKUP(Table146871213141516171819212428293132343639404142435[[#This Row],[اسم العميل]],data2!A:B,2,0),"")</f>
        <v>725741422</v>
      </c>
    </row>
    <row r="22" spans="2:10" ht="15.75" customHeight="1">
      <c r="B22" s="19">
        <v>1432</v>
      </c>
      <c r="C22" s="20">
        <v>1000</v>
      </c>
      <c r="D22" s="19" t="s">
        <v>1229</v>
      </c>
      <c r="E22" s="19" t="s">
        <v>1229</v>
      </c>
      <c r="F22" s="26">
        <v>45693</v>
      </c>
      <c r="G22" s="1" t="s">
        <v>319</v>
      </c>
      <c r="H22" s="25" t="str">
        <f>IFERROR(VLOOKUP(Table146871213141516171819212428293132343639404142435[[#This Row],[اسم العميل]],data2!A:C,3,0),"")</f>
        <v>1 1 مركز أبو المطامير البحيرة</v>
      </c>
      <c r="I22" s="62">
        <v>10</v>
      </c>
      <c r="J22" s="62" t="str">
        <f>IFERROR(VLOOKUP(Table146871213141516171819212428293132343639404142435[[#This Row],[اسم العميل]],data2!A:B,2,0),"")</f>
        <v>728651688</v>
      </c>
    </row>
    <row r="23" spans="2:10" ht="15.75" customHeight="1">
      <c r="B23" s="19">
        <v>1433</v>
      </c>
      <c r="C23" s="20">
        <v>1000</v>
      </c>
      <c r="D23" s="19" t="s">
        <v>1229</v>
      </c>
      <c r="E23" s="19" t="s">
        <v>1229</v>
      </c>
      <c r="F23" s="26">
        <v>45693</v>
      </c>
      <c r="G23" s="1" t="s">
        <v>29</v>
      </c>
      <c r="H23" s="25" t="str">
        <f>IFERROR(VLOOKUP(Table146871213141516171819212428293132343639404142435[[#This Row],[اسم العميل]],data2!A:C,3,0),"")</f>
        <v>1 ش - الحزب الوطني - كوم حمادة البحيرة مركز كوم حمادة البحيرة</v>
      </c>
      <c r="I23" s="62">
        <v>50</v>
      </c>
      <c r="J23" s="62" t="str">
        <f>IFERROR(VLOOKUP(Table146871213141516171819212428293132343639404142435[[#This Row],[اسم العميل]],data2!A:B,2,0),"")</f>
        <v>339789689</v>
      </c>
    </row>
    <row r="24" spans="2:10" ht="15.75" customHeight="1">
      <c r="B24" s="19">
        <v>1434</v>
      </c>
      <c r="C24" s="20">
        <v>1000</v>
      </c>
      <c r="D24" s="19" t="s">
        <v>1229</v>
      </c>
      <c r="E24" s="19" t="s">
        <v>1229</v>
      </c>
      <c r="F24" s="26">
        <v>45693</v>
      </c>
      <c r="G24" s="1" t="s">
        <v>566</v>
      </c>
      <c r="H24" s="25" t="str">
        <f>IFERROR(VLOOKUP(Table146871213141516171819212428293132343639404142435[[#This Row],[اسم العميل]],data2!A:C,3,0),"")</f>
        <v>1 0 / 1115   ش احمد شوقى - كوم حماده - البحيره مركز كوم حمادة البحيرة</v>
      </c>
      <c r="I24" s="62">
        <v>40</v>
      </c>
      <c r="J24" s="62" t="str">
        <f>IFERROR(VLOOKUP(Table146871213141516171819212428293132343639404142435[[#This Row],[اسم العميل]],data2!A:B,2,0),"")</f>
        <v>393840050</v>
      </c>
    </row>
    <row r="25" spans="2:10" ht="15.75" customHeight="1">
      <c r="B25" s="20">
        <v>1435</v>
      </c>
      <c r="C25" s="20">
        <v>1000</v>
      </c>
      <c r="D25" s="19" t="s">
        <v>1229</v>
      </c>
      <c r="E25" s="19" t="s">
        <v>1229</v>
      </c>
      <c r="F25" s="26">
        <v>45693</v>
      </c>
      <c r="G25" s="1" t="s">
        <v>568</v>
      </c>
      <c r="H25" s="25" t="str">
        <f>IFERROR(VLOOKUP(Table146871213141516171819212428293132343639404142435[[#This Row],[اسم العميل]],data2!A:C,3,0),"")</f>
        <v>0 دمنهور شارع شبرا مركز دمنهور البحيرة</v>
      </c>
      <c r="I25" s="62">
        <v>31</v>
      </c>
      <c r="J25" s="62" t="str">
        <f>IFERROR(VLOOKUP(Table146871213141516171819212428293132343639404142435[[#This Row],[اسم العميل]],data2!A:B,2,0),"")</f>
        <v>403265479</v>
      </c>
    </row>
    <row r="26" spans="2:10" ht="15.75" customHeight="1">
      <c r="B26" s="19">
        <v>1437</v>
      </c>
      <c r="C26" s="20">
        <v>1000</v>
      </c>
      <c r="D26" s="19" t="s">
        <v>1229</v>
      </c>
      <c r="E26" s="19" t="s">
        <v>1229</v>
      </c>
      <c r="F26" s="26">
        <v>45694</v>
      </c>
      <c r="G26" s="1" t="s">
        <v>566</v>
      </c>
      <c r="H26" s="25" t="str">
        <f>IFERROR(VLOOKUP(Table146871213141516171819212428293132343639404142435[[#This Row],[اسم العميل]],data2!A:C,3,0),"")</f>
        <v>1 0 / 1115   ش احمد شوقى - كوم حماده - البحيره مركز كوم حمادة البحيرة</v>
      </c>
      <c r="I26" s="62">
        <v>44</v>
      </c>
      <c r="J26" s="62" t="str">
        <f>IFERROR(VLOOKUP(Table146871213141516171819212428293132343639404142435[[#This Row],[اسم العميل]],data2!A:B,2,0),"")</f>
        <v>393840050</v>
      </c>
    </row>
    <row r="27" spans="2:10" ht="15.75" customHeight="1">
      <c r="B27" s="20">
        <v>1438</v>
      </c>
      <c r="C27" s="20">
        <v>1000</v>
      </c>
      <c r="D27" s="19" t="s">
        <v>1229</v>
      </c>
      <c r="E27" s="19" t="s">
        <v>1229</v>
      </c>
      <c r="F27" s="26">
        <v>45694</v>
      </c>
      <c r="G27" s="1" t="s">
        <v>519</v>
      </c>
      <c r="H27" s="25" t="str">
        <f>IFERROR(VLOOKUP(Table146871213141516171819212428293132343639404142435[[#This Row],[اسم العميل]],data2!A:C,3,0),"")</f>
        <v>5 0 / 00000 عماره5 حدائق العبور مرحله اولي صلاح سالم مصر الجديده قسم اول مدينة نصر القاهرة</v>
      </c>
      <c r="I27" s="62">
        <v>50</v>
      </c>
      <c r="J27" s="62" t="str">
        <f>IFERROR(VLOOKUP(Table146871213141516171819212428293132343639404142435[[#This Row],[اسم العميل]],data2!A:B,2,0),"")</f>
        <v>616164653</v>
      </c>
    </row>
    <row r="28" spans="2:10" ht="15.75" customHeight="1">
      <c r="B28" s="19">
        <v>1439</v>
      </c>
      <c r="C28" s="20">
        <v>1000</v>
      </c>
      <c r="D28" s="19" t="s">
        <v>1229</v>
      </c>
      <c r="E28" s="19" t="s">
        <v>1229</v>
      </c>
      <c r="F28" s="26">
        <v>45693</v>
      </c>
      <c r="G28" s="1" t="s">
        <v>81</v>
      </c>
      <c r="H28" s="25" t="str">
        <f>IFERROR(VLOOKUP(Table146871213141516171819212428293132343639404142435[[#This Row],[اسم العميل]],data2!A:C,3,0),"")</f>
        <v>0 مدخل عزبه شعير مركز دمنهور مركز دمنهور البحيرة</v>
      </c>
      <c r="I28" s="62">
        <v>10</v>
      </c>
      <c r="J28" s="62" t="str">
        <f>IFERROR(VLOOKUP(Table146871213141516171819212428293132343639404142435[[#This Row],[اسم العميل]],data2!A:B,2,0),"")</f>
        <v>552277533</v>
      </c>
    </row>
    <row r="29" spans="2:10" ht="15.75" customHeight="1">
      <c r="B29" s="20">
        <v>1440</v>
      </c>
      <c r="C29" s="20">
        <v>1000</v>
      </c>
      <c r="D29" s="19" t="s">
        <v>1229</v>
      </c>
      <c r="E29" s="19" t="s">
        <v>1229</v>
      </c>
      <c r="F29" s="26">
        <v>45694</v>
      </c>
      <c r="G29" s="1" t="s">
        <v>566</v>
      </c>
      <c r="H29" s="25" t="str">
        <f>IFERROR(VLOOKUP(Table146871213141516171819212428293132343639404142435[[#This Row],[اسم العميل]],data2!A:C,3,0),"")</f>
        <v>1 0 / 1115   ش احمد شوقى - كوم حماده - البحيره مركز كوم حمادة البحيرة</v>
      </c>
      <c r="I29" s="62">
        <v>43</v>
      </c>
      <c r="J29" s="62" t="str">
        <f>IFERROR(VLOOKUP(Table146871213141516171819212428293132343639404142435[[#This Row],[اسم العميل]],data2!A:B,2,0),"")</f>
        <v>393840050</v>
      </c>
    </row>
    <row r="30" spans="2:10" ht="15.75" customHeight="1">
      <c r="B30" s="19">
        <v>1441</v>
      </c>
      <c r="C30" s="20">
        <v>1000</v>
      </c>
      <c r="D30" s="19" t="s">
        <v>1229</v>
      </c>
      <c r="E30" s="19" t="s">
        <v>1229</v>
      </c>
      <c r="F30" s="26">
        <v>45694</v>
      </c>
      <c r="G30" s="1" t="s">
        <v>568</v>
      </c>
      <c r="H30" s="25" t="str">
        <f>IFERROR(VLOOKUP(Table146871213141516171819212428293132343639404142435[[#This Row],[اسم العميل]],data2!A:C,3,0),"")</f>
        <v>0 دمنهور شارع شبرا مركز دمنهور البحيرة</v>
      </c>
      <c r="I30" s="62">
        <v>41</v>
      </c>
      <c r="J30" s="62" t="str">
        <f>IFERROR(VLOOKUP(Table146871213141516171819212428293132343639404142435[[#This Row],[اسم العميل]],data2!A:B,2,0),"")</f>
        <v>403265479</v>
      </c>
    </row>
    <row r="31" spans="2:10" ht="15.75" customHeight="1">
      <c r="B31" s="19">
        <v>1442</v>
      </c>
      <c r="C31" s="20">
        <v>1000</v>
      </c>
      <c r="D31" s="19" t="s">
        <v>1229</v>
      </c>
      <c r="E31" s="19" t="s">
        <v>1229</v>
      </c>
      <c r="F31" s="26">
        <v>45697</v>
      </c>
      <c r="G31" s="1" t="s">
        <v>29</v>
      </c>
      <c r="H31" s="25" t="str">
        <f>IFERROR(VLOOKUP(Table146871213141516171819212428293132343639404142435[[#This Row],[اسم العميل]],data2!A:C,3,0),"")</f>
        <v>1 ش - الحزب الوطني - كوم حمادة البحيرة مركز كوم حمادة البحيرة</v>
      </c>
      <c r="I31" s="62">
        <v>50</v>
      </c>
      <c r="J31" s="62" t="str">
        <f>IFERROR(VLOOKUP(Table146871213141516171819212428293132343639404142435[[#This Row],[اسم العميل]],data2!A:B,2,0),"")</f>
        <v>339789689</v>
      </c>
    </row>
    <row r="32" spans="2:10" ht="15.75" customHeight="1">
      <c r="B32" s="19">
        <v>1443</v>
      </c>
      <c r="C32" s="20">
        <v>1000</v>
      </c>
      <c r="D32" s="19" t="s">
        <v>1229</v>
      </c>
      <c r="E32" s="19" t="s">
        <v>1229</v>
      </c>
      <c r="F32" s="26">
        <v>45697</v>
      </c>
      <c r="G32" s="1" t="s">
        <v>568</v>
      </c>
      <c r="H32" s="25" t="str">
        <f>IFERROR(VLOOKUP(Table146871213141516171819212428293132343639404142435[[#This Row],[اسم العميل]],data2!A:C,3,0),"")</f>
        <v>0 دمنهور شارع شبرا مركز دمنهور البحيرة</v>
      </c>
      <c r="I32" s="62">
        <v>25</v>
      </c>
      <c r="J32" s="62" t="str">
        <f>IFERROR(VLOOKUP(Table146871213141516171819212428293132343639404142435[[#This Row],[اسم العميل]],data2!A:B,2,0),"")</f>
        <v>403265479</v>
      </c>
    </row>
    <row r="33" spans="2:10" ht="15.75" customHeight="1">
      <c r="B33" s="20">
        <v>1444</v>
      </c>
      <c r="C33" s="20">
        <v>1000</v>
      </c>
      <c r="D33" s="19" t="s">
        <v>1229</v>
      </c>
      <c r="E33" s="19" t="s">
        <v>1229</v>
      </c>
      <c r="F33" s="26">
        <v>45697</v>
      </c>
      <c r="G33" s="1" t="s">
        <v>566</v>
      </c>
      <c r="H33" s="25" t="str">
        <f>IFERROR(VLOOKUP(Table146871213141516171819212428293132343639404142435[[#This Row],[اسم العميل]],data2!A:C,3,0),"")</f>
        <v>1 0 / 1115   ش احمد شوقى - كوم حماده - البحيره مركز كوم حمادة البحيرة</v>
      </c>
      <c r="I33" s="62">
        <v>40</v>
      </c>
      <c r="J33" s="62" t="str">
        <f>IFERROR(VLOOKUP(Table146871213141516171819212428293132343639404142435[[#This Row],[اسم العميل]],data2!A:B,2,0),"")</f>
        <v>393840050</v>
      </c>
    </row>
    <row r="34" spans="2:10" ht="15.75" customHeight="1">
      <c r="B34" s="19">
        <v>1445</v>
      </c>
      <c r="C34" s="20">
        <v>1000</v>
      </c>
      <c r="D34" s="19" t="s">
        <v>1229</v>
      </c>
      <c r="E34" s="19" t="s">
        <v>1229</v>
      </c>
      <c r="F34" s="26">
        <v>45698</v>
      </c>
      <c r="G34" s="1" t="s">
        <v>319</v>
      </c>
      <c r="H34" s="25" t="str">
        <f>IFERROR(VLOOKUP(Table146871213141516171819212428293132343639404142435[[#This Row],[اسم العميل]],data2!A:C,3,0),"")</f>
        <v>1 1 مركز أبو المطامير البحيرة</v>
      </c>
      <c r="I34" s="62">
        <v>10</v>
      </c>
      <c r="J34" s="62" t="str">
        <f>IFERROR(VLOOKUP(Table146871213141516171819212428293132343639404142435[[#This Row],[اسم العميل]],data2!A:B,2,0),"")</f>
        <v>728651688</v>
      </c>
    </row>
    <row r="35" spans="2:10" ht="15.75" customHeight="1">
      <c r="B35" s="20">
        <v>1446</v>
      </c>
      <c r="C35" s="20">
        <v>1000</v>
      </c>
      <c r="D35" s="19" t="s">
        <v>1229</v>
      </c>
      <c r="E35" s="19" t="s">
        <v>1229</v>
      </c>
      <c r="F35" s="26">
        <v>45698</v>
      </c>
      <c r="G35" s="1" t="s">
        <v>566</v>
      </c>
      <c r="H35" s="25" t="str">
        <f>IFERROR(VLOOKUP(Table146871213141516171819212428293132343639404142435[[#This Row],[اسم العميل]],data2!A:C,3,0),"")</f>
        <v>1 0 / 1115   ش احمد شوقى - كوم حماده - البحيره مركز كوم حمادة البحيرة</v>
      </c>
      <c r="I35" s="62">
        <v>35</v>
      </c>
      <c r="J35" s="62" t="str">
        <f>IFERROR(VLOOKUP(Table146871213141516171819212428293132343639404142435[[#This Row],[اسم العميل]],data2!A:B,2,0),"")</f>
        <v>393840050</v>
      </c>
    </row>
    <row r="36" spans="2:10" ht="15.75" customHeight="1">
      <c r="B36" s="20">
        <v>1447</v>
      </c>
      <c r="C36" s="20">
        <v>1000</v>
      </c>
      <c r="D36" s="19" t="s">
        <v>1229</v>
      </c>
      <c r="E36" s="19" t="s">
        <v>1229</v>
      </c>
      <c r="F36" s="26">
        <v>45698</v>
      </c>
      <c r="G36" s="1" t="s">
        <v>568</v>
      </c>
      <c r="H36" s="25" t="str">
        <f>IFERROR(VLOOKUP(Table146871213141516171819212428293132343639404142435[[#This Row],[اسم العميل]],data2!A:C,3,0),"")</f>
        <v>0 دمنهور شارع شبرا مركز دمنهور البحيرة</v>
      </c>
      <c r="I36" s="62">
        <v>41</v>
      </c>
      <c r="J36" s="62" t="str">
        <f>IFERROR(VLOOKUP(Table146871213141516171819212428293132343639404142435[[#This Row],[اسم العميل]],data2!A:B,2,0),"")</f>
        <v>403265479</v>
      </c>
    </row>
    <row r="37" spans="2:10" ht="15.75" customHeight="1">
      <c r="B37" s="19">
        <v>1448</v>
      </c>
      <c r="C37" s="20">
        <v>1000</v>
      </c>
      <c r="D37" s="19" t="s">
        <v>1229</v>
      </c>
      <c r="E37" s="19" t="s">
        <v>1229</v>
      </c>
      <c r="F37" s="26">
        <v>45699</v>
      </c>
      <c r="G37" s="1" t="s">
        <v>566</v>
      </c>
      <c r="H37" s="25" t="str">
        <f>IFERROR(VLOOKUP(Table146871213141516171819212428293132343639404142435[[#This Row],[اسم العميل]],data2!A:C,3,0),"")</f>
        <v>1 0 / 1115   ش احمد شوقى - كوم حماده - البحيره مركز كوم حمادة البحيرة</v>
      </c>
      <c r="I37" s="62">
        <v>45</v>
      </c>
      <c r="J37" s="62" t="str">
        <f>IFERROR(VLOOKUP(Table146871213141516171819212428293132343639404142435[[#This Row],[اسم العميل]],data2!A:B,2,0),"")</f>
        <v>393840050</v>
      </c>
    </row>
    <row r="38" spans="2:10" ht="15.75" customHeight="1">
      <c r="B38" s="19">
        <v>1449</v>
      </c>
      <c r="C38" s="20">
        <v>1000</v>
      </c>
      <c r="D38" s="19" t="s">
        <v>1229</v>
      </c>
      <c r="E38" s="19" t="s">
        <v>1229</v>
      </c>
      <c r="F38" s="26">
        <v>45699</v>
      </c>
      <c r="G38" s="1" t="s">
        <v>568</v>
      </c>
      <c r="H38" s="25" t="str">
        <f>IFERROR(VLOOKUP(Table146871213141516171819212428293132343639404142435[[#This Row],[اسم العميل]],data2!A:C,3,0),"")</f>
        <v>0 دمنهور شارع شبرا مركز دمنهور البحيرة</v>
      </c>
      <c r="I38" s="62">
        <v>10</v>
      </c>
      <c r="J38" s="62" t="str">
        <f>IFERROR(VLOOKUP(Table146871213141516171819212428293132343639404142435[[#This Row],[اسم العميل]],data2!A:B,2,0),"")</f>
        <v>403265479</v>
      </c>
    </row>
    <row r="39" spans="2:10" ht="15.75" customHeight="1">
      <c r="B39" s="20">
        <v>1450</v>
      </c>
      <c r="C39" s="20">
        <v>1000</v>
      </c>
      <c r="D39" s="19" t="s">
        <v>1229</v>
      </c>
      <c r="E39" s="19" t="s">
        <v>1229</v>
      </c>
      <c r="F39" s="26">
        <v>45700</v>
      </c>
      <c r="G39" s="1" t="s">
        <v>29</v>
      </c>
      <c r="H39" s="25" t="str">
        <f>IFERROR(VLOOKUP(Table146871213141516171819212428293132343639404142435[[#This Row],[اسم العميل]],data2!A:C,3,0),"")</f>
        <v>1 ش - الحزب الوطني - كوم حمادة البحيرة مركز كوم حمادة البحيرة</v>
      </c>
      <c r="I39" s="62">
        <v>50</v>
      </c>
      <c r="J39" s="62" t="str">
        <f>IFERROR(VLOOKUP(Table146871213141516171819212428293132343639404142435[[#This Row],[اسم العميل]],data2!A:B,2,0),"")</f>
        <v>339789689</v>
      </c>
    </row>
    <row r="40" spans="2:10" ht="15.75" customHeight="1">
      <c r="B40" s="19">
        <v>1451</v>
      </c>
      <c r="C40" s="20">
        <v>1000</v>
      </c>
      <c r="D40" s="19" t="s">
        <v>1229</v>
      </c>
      <c r="E40" s="19" t="s">
        <v>1229</v>
      </c>
      <c r="F40" s="26">
        <v>45700</v>
      </c>
      <c r="G40" s="1" t="s">
        <v>568</v>
      </c>
      <c r="H40" s="25" t="str">
        <f>IFERROR(VLOOKUP(Table146871213141516171819212428293132343639404142435[[#This Row],[اسم العميل]],data2!A:C,3,0),"")</f>
        <v>0 دمنهور شارع شبرا مركز دمنهور البحيرة</v>
      </c>
      <c r="I40" s="62">
        <v>10</v>
      </c>
      <c r="J40" s="62" t="str">
        <f>IFERROR(VLOOKUP(Table146871213141516171819212428293132343639404142435[[#This Row],[اسم العميل]],data2!A:B,2,0),"")</f>
        <v>403265479</v>
      </c>
    </row>
    <row r="41" spans="2:10" ht="15.75" customHeight="1">
      <c r="B41" s="19">
        <v>1452</v>
      </c>
      <c r="C41" s="20">
        <v>1000</v>
      </c>
      <c r="D41" s="19" t="s">
        <v>1229</v>
      </c>
      <c r="E41" s="19" t="s">
        <v>1229</v>
      </c>
      <c r="F41" s="26">
        <v>45700</v>
      </c>
      <c r="G41" s="1" t="s">
        <v>566</v>
      </c>
      <c r="H41" s="25" t="str">
        <f>IFERROR(VLOOKUP(Table146871213141516171819212428293132343639404142435[[#This Row],[اسم العميل]],data2!A:C,3,0),"")</f>
        <v>1 0 / 1115   ش احمد شوقى - كوم حماده - البحيره مركز كوم حمادة البحيرة</v>
      </c>
      <c r="I41" s="62">
        <v>43</v>
      </c>
      <c r="J41" s="62" t="str">
        <f>IFERROR(VLOOKUP(Table146871213141516171819212428293132343639404142435[[#This Row],[اسم العميل]],data2!A:B,2,0),"")</f>
        <v>393840050</v>
      </c>
    </row>
    <row r="42" spans="2:10" ht="15.75" customHeight="1">
      <c r="B42" s="20">
        <v>1453</v>
      </c>
      <c r="C42" s="20">
        <v>1000</v>
      </c>
      <c r="D42" s="19" t="s">
        <v>1229</v>
      </c>
      <c r="E42" s="19" t="s">
        <v>1229</v>
      </c>
      <c r="F42" s="26">
        <v>45701</v>
      </c>
      <c r="G42" s="1" t="s">
        <v>566</v>
      </c>
      <c r="H42" s="25" t="str">
        <f>IFERROR(VLOOKUP(Table146871213141516171819212428293132343639404142435[[#This Row],[اسم العميل]],data2!A:C,3,0),"")</f>
        <v>1 0 / 1115   ش احمد شوقى - كوم حماده - البحيره مركز كوم حمادة البحيرة</v>
      </c>
      <c r="I42" s="79">
        <v>10</v>
      </c>
      <c r="J42" s="62" t="str">
        <f>IFERROR(VLOOKUP(Table146871213141516171819212428293132343639404142435[[#This Row],[اسم العميل]],data2!A:B,2,0),"")</f>
        <v>393840050</v>
      </c>
    </row>
    <row r="43" spans="2:10" ht="15.75" customHeight="1">
      <c r="B43" s="19">
        <v>1454</v>
      </c>
      <c r="C43" s="20">
        <v>1000</v>
      </c>
      <c r="D43" s="19" t="s">
        <v>1229</v>
      </c>
      <c r="E43" s="19" t="s">
        <v>1229</v>
      </c>
      <c r="F43" s="26">
        <v>45701</v>
      </c>
      <c r="G43" s="1" t="s">
        <v>568</v>
      </c>
      <c r="H43" s="25" t="str">
        <f>IFERROR(VLOOKUP(Table146871213141516171819212428293132343639404142435[[#This Row],[اسم العميل]],data2!A:C,3,0),"")</f>
        <v>0 دمنهور شارع شبرا مركز دمنهور البحيرة</v>
      </c>
      <c r="I43" s="62">
        <v>31</v>
      </c>
      <c r="J43" s="62" t="str">
        <f>IFERROR(VLOOKUP(Table146871213141516171819212428293132343639404142435[[#This Row],[اسم العميل]],data2!A:B,2,0),"")</f>
        <v>403265479</v>
      </c>
    </row>
    <row r="44" spans="2:10" ht="15.75" customHeight="1">
      <c r="B44" s="19">
        <v>1455</v>
      </c>
      <c r="C44" s="20">
        <v>1000</v>
      </c>
      <c r="D44" s="19" t="s">
        <v>1229</v>
      </c>
      <c r="E44" s="19" t="s">
        <v>1229</v>
      </c>
      <c r="F44" s="26">
        <v>45701</v>
      </c>
      <c r="G44" s="1" t="s">
        <v>29</v>
      </c>
      <c r="H44" s="25" t="str">
        <f>IFERROR(VLOOKUP(Table146871213141516171819212428293132343639404142435[[#This Row],[اسم العميل]],data2!A:C,3,0),"")</f>
        <v>1 ش - الحزب الوطني - كوم حمادة البحيرة مركز كوم حمادة البحيرة</v>
      </c>
      <c r="I44" s="62">
        <v>50</v>
      </c>
      <c r="J44" s="62" t="str">
        <f>IFERROR(VLOOKUP(Table146871213141516171819212428293132343639404142435[[#This Row],[اسم العميل]],data2!A:B,2,0),"")</f>
        <v>339789689</v>
      </c>
    </row>
    <row r="45" spans="2:10" ht="15.75" customHeight="1">
      <c r="B45" s="20">
        <v>1456</v>
      </c>
      <c r="C45" s="20">
        <v>1000</v>
      </c>
      <c r="D45" s="19" t="s">
        <v>1229</v>
      </c>
      <c r="E45" s="19" t="s">
        <v>1229</v>
      </c>
      <c r="F45" s="26">
        <v>45701</v>
      </c>
      <c r="G45" s="25" t="s">
        <v>499</v>
      </c>
      <c r="H45" s="25" t="str">
        <f>IFERROR(VLOOKUP(Table146871213141516171819212428293132343639404142435[[#This Row],[اسم العميل]],data2!A:C,3,0),"")</f>
        <v>1 شارع عثمان بن عفان قسم أول العريش قسم أول العريش, شمال سيناء, EG قسم أول العريش شمال سيناء</v>
      </c>
      <c r="I45" s="62">
        <v>60</v>
      </c>
      <c r="J45" s="62" t="str">
        <f>IFERROR(VLOOKUP(Table146871213141516171819212428293132343639404142435[[#This Row],[اسم العميل]],data2!A:B,2,0),"")</f>
        <v>390941247</v>
      </c>
    </row>
    <row r="46" spans="2:10" ht="15.75" customHeight="1">
      <c r="B46" s="19">
        <v>1457</v>
      </c>
      <c r="C46" s="20">
        <v>1000</v>
      </c>
      <c r="D46" s="19" t="s">
        <v>1229</v>
      </c>
      <c r="E46" s="19" t="s">
        <v>1229</v>
      </c>
      <c r="F46" s="26">
        <v>45699</v>
      </c>
      <c r="G46" s="25" t="s">
        <v>85</v>
      </c>
      <c r="H46" s="25" t="str">
        <f>IFERROR(VLOOKUP(Table146871213141516171819212428293132343639404142435[[#This Row],[اسم العميل]],data2!A:C,3,0),"")</f>
        <v>1 0 / ش احمد ماهر المحموديه بحيره مركز المحمودية البحيرة</v>
      </c>
      <c r="I46" s="62">
        <v>16</v>
      </c>
      <c r="J46" s="62" t="str">
        <f>IFERROR(VLOOKUP(Table146871213141516171819212428293132343639404142435[[#This Row],[اسم العميل]],data2!A:B,2,0),"")</f>
        <v>725741422</v>
      </c>
    </row>
    <row r="47" spans="2:10" ht="15.75" customHeight="1">
      <c r="B47" s="19">
        <v>1458</v>
      </c>
      <c r="C47" s="20">
        <v>1000</v>
      </c>
      <c r="D47" s="19" t="s">
        <v>1229</v>
      </c>
      <c r="E47" s="19" t="s">
        <v>1229</v>
      </c>
      <c r="F47" s="26">
        <v>45699</v>
      </c>
      <c r="G47" s="25" t="s">
        <v>521</v>
      </c>
      <c r="H47" s="25" t="str">
        <f>IFERROR(VLOOKUP(Table146871213141516171819212428293132343639404142435[[#This Row],[اسم العميل]],data2!A:C,3,0),"")</f>
        <v>1 مركز أبو حمص مركز أبو حمص البحيرة</v>
      </c>
      <c r="I47" s="62">
        <v>15</v>
      </c>
      <c r="J47" s="62" t="str">
        <f>IFERROR(VLOOKUP(Table146871213141516171819212428293132343639404142435[[#This Row],[اسم العميل]],data2!A:B,2,0),"")</f>
        <v>570027942</v>
      </c>
    </row>
    <row r="48" spans="2:10" ht="15.75" customHeight="1">
      <c r="B48" s="19">
        <v>1459</v>
      </c>
      <c r="C48" s="20">
        <v>1000</v>
      </c>
      <c r="D48" s="19" t="s">
        <v>1229</v>
      </c>
      <c r="E48" s="19" t="s">
        <v>1229</v>
      </c>
      <c r="F48" s="26">
        <v>45700</v>
      </c>
      <c r="G48" s="25" t="s">
        <v>52</v>
      </c>
      <c r="H48" s="25" t="str">
        <f>IFERROR(VLOOKUP(Table146871213141516171819212428293132343639404142435[[#This Row],[اسم العميل]],data2!A:C,3,0),"")</f>
        <v>1 دمنهور قسم دمنهور البحيرة</v>
      </c>
      <c r="I48" s="62">
        <v>15</v>
      </c>
      <c r="J48" s="62" t="str">
        <f>IFERROR(VLOOKUP(Table146871213141516171819212428293132343639404142435[[#This Row],[اسم العميل]],data2!A:B,2,0),"")</f>
        <v>308382420</v>
      </c>
    </row>
    <row r="49" spans="2:10" ht="15.75" customHeight="1">
      <c r="B49" s="19">
        <v>1460</v>
      </c>
      <c r="C49" s="20">
        <v>1000</v>
      </c>
      <c r="D49" s="19" t="s">
        <v>1229</v>
      </c>
      <c r="E49" s="19" t="s">
        <v>1229</v>
      </c>
      <c r="F49" s="26">
        <v>45701</v>
      </c>
      <c r="G49" s="25" t="s">
        <v>81</v>
      </c>
      <c r="H49" s="25" t="str">
        <f>IFERROR(VLOOKUP(Table146871213141516171819212428293132343639404142435[[#This Row],[اسم العميل]],data2!A:C,3,0),"")</f>
        <v>0 مدخل عزبه شعير مركز دمنهور مركز دمنهور البحيرة</v>
      </c>
      <c r="I49" s="62">
        <v>10</v>
      </c>
      <c r="J49" s="62" t="str">
        <f>IFERROR(VLOOKUP(Table146871213141516171819212428293132343639404142435[[#This Row],[اسم العميل]],data2!A:B,2,0),"")</f>
        <v>552277533</v>
      </c>
    </row>
    <row r="50" spans="2:10" ht="15.75" customHeight="1">
      <c r="B50" s="19">
        <v>1461</v>
      </c>
      <c r="C50" s="20">
        <v>1000</v>
      </c>
      <c r="D50" s="19" t="s">
        <v>1229</v>
      </c>
      <c r="E50" s="19" t="s">
        <v>1229</v>
      </c>
      <c r="F50" s="26">
        <v>45703</v>
      </c>
      <c r="G50" s="1" t="s">
        <v>566</v>
      </c>
      <c r="H50" s="25" t="str">
        <f>IFERROR(VLOOKUP(Table146871213141516171819212428293132343639404142435[[#This Row],[اسم العميل]],data2!A:C,3,0),"")</f>
        <v>1 0 / 1115   ش احمد شوقى - كوم حماده - البحيره مركز كوم حمادة البحيرة</v>
      </c>
      <c r="I50" s="62">
        <v>30</v>
      </c>
      <c r="J50" s="62" t="str">
        <f>IFERROR(VLOOKUP(Table146871213141516171819212428293132343639404142435[[#This Row],[اسم العميل]],data2!A:B,2,0),"")</f>
        <v>393840050</v>
      </c>
    </row>
    <row r="51" spans="2:10" ht="15.75" customHeight="1">
      <c r="B51" s="19">
        <v>1462</v>
      </c>
      <c r="C51" s="20">
        <v>1000</v>
      </c>
      <c r="D51" s="19" t="s">
        <v>1229</v>
      </c>
      <c r="E51" s="19" t="s">
        <v>1229</v>
      </c>
      <c r="F51" s="26">
        <v>45703</v>
      </c>
      <c r="G51" s="1" t="s">
        <v>568</v>
      </c>
      <c r="H51" s="25" t="str">
        <f>IFERROR(VLOOKUP(Table146871213141516171819212428293132343639404142435[[#This Row],[اسم العميل]],data2!A:C,3,0),"")</f>
        <v>0 دمنهور شارع شبرا مركز دمنهور البحيرة</v>
      </c>
      <c r="I51" s="62">
        <v>41</v>
      </c>
      <c r="J51" s="62" t="str">
        <f>IFERROR(VLOOKUP(Table146871213141516171819212428293132343639404142435[[#This Row],[اسم العميل]],data2!A:B,2,0),"")</f>
        <v>403265479</v>
      </c>
    </row>
    <row r="52" spans="2:10" ht="15.75" customHeight="1">
      <c r="B52" s="19">
        <v>1463</v>
      </c>
      <c r="C52" s="20">
        <v>1000</v>
      </c>
      <c r="D52" s="19" t="s">
        <v>1229</v>
      </c>
      <c r="E52" s="19" t="s">
        <v>1229</v>
      </c>
      <c r="F52" s="26">
        <v>45703</v>
      </c>
      <c r="G52" s="1" t="s">
        <v>29</v>
      </c>
      <c r="H52" s="25" t="str">
        <f>IFERROR(VLOOKUP(Table146871213141516171819212428293132343639404142435[[#This Row],[اسم العميل]],data2!A:C,3,0),"")</f>
        <v>1 ش - الحزب الوطني - كوم حمادة البحيرة مركز كوم حمادة البحيرة</v>
      </c>
      <c r="I52" s="62">
        <v>10</v>
      </c>
      <c r="J52" s="62" t="str">
        <f>IFERROR(VLOOKUP(Table146871213141516171819212428293132343639404142435[[#This Row],[اسم العميل]],data2!A:B,2,0),"")</f>
        <v>339789689</v>
      </c>
    </row>
    <row r="53" spans="2:10" ht="15.75" customHeight="1">
      <c r="B53" s="19">
        <v>1466</v>
      </c>
      <c r="C53" s="20">
        <v>1000</v>
      </c>
      <c r="D53" s="19" t="s">
        <v>1229</v>
      </c>
      <c r="E53" s="19" t="s">
        <v>1229</v>
      </c>
      <c r="F53" s="26">
        <v>45704</v>
      </c>
      <c r="G53" s="1" t="s">
        <v>29</v>
      </c>
      <c r="H53" s="25" t="str">
        <f>IFERROR(VLOOKUP(Table146871213141516171819212428293132343639404142435[[#This Row],[اسم العميل]],data2!A:C,3,0),"")</f>
        <v>1 ش - الحزب الوطني - كوم حمادة البحيرة مركز كوم حمادة البحيرة</v>
      </c>
      <c r="I53" s="62">
        <v>50</v>
      </c>
      <c r="J53" s="62" t="str">
        <f>IFERROR(VLOOKUP(Table146871213141516171819212428293132343639404142435[[#This Row],[اسم العميل]],data2!A:B,2,0),"")</f>
        <v>339789689</v>
      </c>
    </row>
    <row r="54" spans="2:10" ht="15.75" customHeight="1">
      <c r="B54" s="19">
        <v>1467</v>
      </c>
      <c r="C54" s="20">
        <v>1000</v>
      </c>
      <c r="D54" s="19" t="s">
        <v>1229</v>
      </c>
      <c r="E54" s="19" t="s">
        <v>1229</v>
      </c>
      <c r="F54" s="26">
        <v>45704</v>
      </c>
      <c r="G54" s="1" t="s">
        <v>85</v>
      </c>
      <c r="H54" s="25" t="str">
        <f>IFERROR(VLOOKUP(Table146871213141516171819212428293132343639404142435[[#This Row],[اسم العميل]],data2!A:C,3,0),"")</f>
        <v>1 0 / ش احمد ماهر المحموديه بحيره مركز المحمودية البحيرة</v>
      </c>
      <c r="I54" s="62">
        <v>16</v>
      </c>
      <c r="J54" s="62" t="str">
        <f>IFERROR(VLOOKUP(Table146871213141516171819212428293132343639404142435[[#This Row],[اسم العميل]],data2!A:B,2,0),"")</f>
        <v>725741422</v>
      </c>
    </row>
    <row r="55" spans="2:10" ht="15.75" customHeight="1">
      <c r="B55" s="19">
        <v>1468</v>
      </c>
      <c r="C55" s="20">
        <v>1000</v>
      </c>
      <c r="D55" s="19" t="s">
        <v>1229</v>
      </c>
      <c r="E55" s="19" t="s">
        <v>1229</v>
      </c>
      <c r="F55" s="26">
        <v>45704</v>
      </c>
      <c r="G55" s="1" t="s">
        <v>566</v>
      </c>
      <c r="H55" s="25" t="str">
        <f>IFERROR(VLOOKUP(Table146871213141516171819212428293132343639404142435[[#This Row],[اسم العميل]],data2!A:C,3,0),"")</f>
        <v>1 0 / 1115   ش احمد شوقى - كوم حماده - البحيره مركز كوم حمادة البحيرة</v>
      </c>
      <c r="I55" s="62">
        <v>44</v>
      </c>
      <c r="J55" s="62" t="str">
        <f>IFERROR(VLOOKUP(Table146871213141516171819212428293132343639404142435[[#This Row],[اسم العميل]],data2!A:B,2,0),"")</f>
        <v>393840050</v>
      </c>
    </row>
    <row r="56" spans="2:10" ht="15.75" customHeight="1">
      <c r="B56" s="19">
        <v>1469</v>
      </c>
      <c r="C56" s="20">
        <v>1000</v>
      </c>
      <c r="D56" s="19" t="s">
        <v>1229</v>
      </c>
      <c r="E56" s="19" t="s">
        <v>1229</v>
      </c>
      <c r="F56" s="26">
        <v>45704</v>
      </c>
      <c r="G56" s="1" t="s">
        <v>319</v>
      </c>
      <c r="H56" s="25" t="str">
        <f>IFERROR(VLOOKUP(Table146871213141516171819212428293132343639404142435[[#This Row],[اسم العميل]],data2!A:C,3,0),"")</f>
        <v>1 1 مركز أبو المطامير البحيرة</v>
      </c>
      <c r="I56" s="62">
        <v>10</v>
      </c>
      <c r="J56" s="62" t="str">
        <f>IFERROR(VLOOKUP(Table146871213141516171819212428293132343639404142435[[#This Row],[اسم العميل]],data2!A:B,2,0),"")</f>
        <v>728651688</v>
      </c>
    </row>
    <row r="57" spans="2:10" ht="15.75" customHeight="1">
      <c r="B57" s="19">
        <v>1470</v>
      </c>
      <c r="C57" s="20">
        <v>1000</v>
      </c>
      <c r="D57" s="19" t="s">
        <v>1229</v>
      </c>
      <c r="E57" s="19" t="s">
        <v>1229</v>
      </c>
      <c r="F57" s="26">
        <v>45705</v>
      </c>
      <c r="G57" s="1" t="s">
        <v>566</v>
      </c>
      <c r="H57" s="25" t="str">
        <f>IFERROR(VLOOKUP(Table146871213141516171819212428293132343639404142435[[#This Row],[اسم العميل]],data2!A:C,3,0),"")</f>
        <v>1 0 / 1115   ش احمد شوقى - كوم حماده - البحيره مركز كوم حمادة البحيرة</v>
      </c>
      <c r="I57" s="62">
        <v>35</v>
      </c>
      <c r="J57" s="62" t="str">
        <f>IFERROR(VLOOKUP(Table146871213141516171819212428293132343639404142435[[#This Row],[اسم العميل]],data2!A:B,2,0),"")</f>
        <v>393840050</v>
      </c>
    </row>
    <row r="58" spans="2:10" ht="15.75" customHeight="1">
      <c r="B58" s="19">
        <v>1471</v>
      </c>
      <c r="C58" s="20">
        <v>1000</v>
      </c>
      <c r="D58" s="19" t="s">
        <v>1229</v>
      </c>
      <c r="E58" s="19" t="s">
        <v>1229</v>
      </c>
      <c r="F58" s="26">
        <v>45705</v>
      </c>
      <c r="G58" s="1" t="s">
        <v>568</v>
      </c>
      <c r="H58" s="25" t="str">
        <f>IFERROR(VLOOKUP(Table146871213141516171819212428293132343639404142435[[#This Row],[اسم العميل]],data2!A:C,3,0),"")</f>
        <v>0 دمنهور شارع شبرا مركز دمنهور البحيرة</v>
      </c>
      <c r="I58" s="62">
        <v>25</v>
      </c>
      <c r="J58" s="62" t="str">
        <f>IFERROR(VLOOKUP(Table146871213141516171819212428293132343639404142435[[#This Row],[اسم العميل]],data2!A:B,2,0),"")</f>
        <v>403265479</v>
      </c>
    </row>
    <row r="59" spans="2:10" ht="15.75" customHeight="1">
      <c r="B59" s="19">
        <v>1472</v>
      </c>
      <c r="C59" s="20">
        <v>1000</v>
      </c>
      <c r="D59" s="19" t="s">
        <v>1229</v>
      </c>
      <c r="E59" s="19" t="s">
        <v>1229</v>
      </c>
      <c r="F59" s="26">
        <v>45706</v>
      </c>
      <c r="G59" s="1" t="s">
        <v>566</v>
      </c>
      <c r="H59" s="25" t="str">
        <f>IFERROR(VLOOKUP(Table146871213141516171819212428293132343639404142435[[#This Row],[اسم العميل]],data2!A:C,3,0),"")</f>
        <v>1 0 / 1115   ش احمد شوقى - كوم حماده - البحيره مركز كوم حمادة البحيرة</v>
      </c>
      <c r="I59" s="62">
        <v>45</v>
      </c>
      <c r="J59" s="62" t="str">
        <f>IFERROR(VLOOKUP(Table146871213141516171819212428293132343639404142435[[#This Row],[اسم العميل]],data2!A:B,2,0),"")</f>
        <v>393840050</v>
      </c>
    </row>
    <row r="60" spans="2:10" ht="15.75" customHeight="1">
      <c r="B60" s="19">
        <v>1473</v>
      </c>
      <c r="C60" s="20">
        <v>1000</v>
      </c>
      <c r="D60" s="19" t="s">
        <v>1229</v>
      </c>
      <c r="E60" s="19" t="s">
        <v>1229</v>
      </c>
      <c r="F60" s="26">
        <v>45706</v>
      </c>
      <c r="G60" s="1" t="s">
        <v>319</v>
      </c>
      <c r="H60" s="25" t="str">
        <f>IFERROR(VLOOKUP(Table146871213141516171819212428293132343639404142435[[#This Row],[اسم العميل]],data2!A:C,3,0),"")</f>
        <v>1 1 مركز أبو المطامير البحيرة</v>
      </c>
      <c r="I60" s="62">
        <v>10</v>
      </c>
      <c r="J60" s="62" t="str">
        <f>IFERROR(VLOOKUP(Table146871213141516171819212428293132343639404142435[[#This Row],[اسم العميل]],data2!A:B,2,0),"")</f>
        <v>728651688</v>
      </c>
    </row>
    <row r="61" spans="2:10" ht="15.75" customHeight="1">
      <c r="B61" s="20">
        <v>1474</v>
      </c>
      <c r="C61" s="20">
        <v>1000</v>
      </c>
      <c r="D61" s="20" t="s">
        <v>1229</v>
      </c>
      <c r="E61" s="20" t="s">
        <v>1229</v>
      </c>
      <c r="F61" s="84">
        <v>45706</v>
      </c>
      <c r="G61" s="85" t="s">
        <v>568</v>
      </c>
      <c r="H61" s="86" t="str">
        <f>IFERROR(VLOOKUP(Table146871213141516171819212428293132343639404142435[[#This Row],[اسم العميل]],data2!A:C,3,0),"")</f>
        <v>0 دمنهور شارع شبرا مركز دمنهور البحيرة</v>
      </c>
      <c r="I61" s="79">
        <v>41</v>
      </c>
      <c r="J61" s="62" t="str">
        <f>IFERROR(VLOOKUP(Table146871213141516171819212428293132343639404142435[[#This Row],[اسم العميل]],data2!A:B,2,0),"")</f>
        <v>403265479</v>
      </c>
    </row>
    <row r="62" spans="2:10" ht="15.75" customHeight="1">
      <c r="B62" s="20">
        <v>1478</v>
      </c>
      <c r="C62" s="20">
        <v>1000</v>
      </c>
      <c r="D62" s="20" t="s">
        <v>1229</v>
      </c>
      <c r="E62" s="20" t="s">
        <v>1229</v>
      </c>
      <c r="F62" s="84">
        <v>45707</v>
      </c>
      <c r="G62" s="85" t="s">
        <v>29</v>
      </c>
      <c r="H62" s="86" t="str">
        <f>IFERROR(VLOOKUP(Table146871213141516171819212428293132343639404142435[[#This Row],[اسم العميل]],data2!A:C,3,0),"")</f>
        <v>1 ش - الحزب الوطني - كوم حمادة البحيرة مركز كوم حمادة البحيرة</v>
      </c>
      <c r="I62" s="79">
        <v>50</v>
      </c>
      <c r="J62" s="62" t="str">
        <f>IFERROR(VLOOKUP(Table146871213141516171819212428293132343639404142435[[#This Row],[اسم العميل]],data2!A:B,2,0),"")</f>
        <v>339789689</v>
      </c>
    </row>
    <row r="63" spans="2:10" ht="15.75" customHeight="1">
      <c r="B63" s="20">
        <v>1479</v>
      </c>
      <c r="C63" s="20">
        <v>1000</v>
      </c>
      <c r="D63" s="20" t="s">
        <v>1229</v>
      </c>
      <c r="E63" s="20" t="s">
        <v>1229</v>
      </c>
      <c r="F63" s="84">
        <v>45707</v>
      </c>
      <c r="G63" s="85" t="s">
        <v>568</v>
      </c>
      <c r="H63" s="86" t="str">
        <f>IFERROR(VLOOKUP(Table146871213141516171819212428293132343639404142435[[#This Row],[اسم العميل]],data2!A:C,3,0),"")</f>
        <v>0 دمنهور شارع شبرا مركز دمنهور البحيرة</v>
      </c>
      <c r="I63" s="79">
        <v>25</v>
      </c>
      <c r="J63" s="62" t="str">
        <f>IFERROR(VLOOKUP(Table146871213141516171819212428293132343639404142435[[#This Row],[اسم العميل]],data2!A:B,2,0),"")</f>
        <v>403265479</v>
      </c>
    </row>
    <row r="64" spans="2:10" ht="15.75" customHeight="1">
      <c r="B64" s="20">
        <v>1480</v>
      </c>
      <c r="C64" s="20">
        <v>1000</v>
      </c>
      <c r="D64" s="20" t="s">
        <v>1229</v>
      </c>
      <c r="E64" s="20" t="s">
        <v>1229</v>
      </c>
      <c r="F64" s="84">
        <v>45707</v>
      </c>
      <c r="G64" s="85" t="s">
        <v>566</v>
      </c>
      <c r="H64" s="86" t="str">
        <f>IFERROR(VLOOKUP(Table146871213141516171819212428293132343639404142435[[#This Row],[اسم العميل]],data2!A:C,3,0),"")</f>
        <v>1 0 / 1115   ش احمد شوقى - كوم حماده - البحيره مركز كوم حمادة البحيرة</v>
      </c>
      <c r="I64" s="79">
        <v>35</v>
      </c>
      <c r="J64" s="62" t="str">
        <f>IFERROR(VLOOKUP(Table146871213141516171819212428293132343639404142435[[#This Row],[اسم العميل]],data2!A:B,2,0),"")</f>
        <v>393840050</v>
      </c>
    </row>
    <row r="65" spans="2:10" ht="15.75" customHeight="1">
      <c r="B65" s="20">
        <v>1481</v>
      </c>
      <c r="C65" s="20">
        <v>1000</v>
      </c>
      <c r="D65" s="20" t="s">
        <v>1229</v>
      </c>
      <c r="E65" s="20" t="s">
        <v>1229</v>
      </c>
      <c r="F65" s="84">
        <v>45707</v>
      </c>
      <c r="G65" s="86" t="s">
        <v>499</v>
      </c>
      <c r="H65" s="86" t="str">
        <f>IFERROR(VLOOKUP(Table146871213141516171819212428293132343639404142435[[#This Row],[اسم العميل]],data2!A:C,3,0),"")</f>
        <v>1 شارع عثمان بن عفان قسم أول العريش قسم أول العريش, شمال سيناء, EG قسم أول العريش شمال سيناء</v>
      </c>
      <c r="I65" s="79">
        <v>60</v>
      </c>
      <c r="J65" s="62" t="str">
        <f>IFERROR(VLOOKUP(Table146871213141516171819212428293132343639404142435[[#This Row],[اسم العميل]],data2!A:B,2,0),"")</f>
        <v>390941247</v>
      </c>
    </row>
    <row r="66" spans="2:10" ht="15.75" customHeight="1">
      <c r="B66" s="20">
        <v>1482</v>
      </c>
      <c r="C66" s="20">
        <v>1000</v>
      </c>
      <c r="D66" s="20" t="s">
        <v>1229</v>
      </c>
      <c r="E66" s="20" t="s">
        <v>1229</v>
      </c>
      <c r="F66" s="84">
        <v>45705</v>
      </c>
      <c r="G66" s="86" t="s">
        <v>521</v>
      </c>
      <c r="H66" s="86" t="str">
        <f>IFERROR(VLOOKUP(Table146871213141516171819212428293132343639404142435[[#This Row],[اسم العميل]],data2!A:C,3,0),"")</f>
        <v>1 مركز أبو حمص مركز أبو حمص البحيرة</v>
      </c>
      <c r="I66" s="79">
        <v>16</v>
      </c>
      <c r="J66" s="62" t="str">
        <f>IFERROR(VLOOKUP(Table146871213141516171819212428293132343639404142435[[#This Row],[اسم العميل]],data2!A:B,2,0),"")</f>
        <v>570027942</v>
      </c>
    </row>
    <row r="67" spans="2:10" ht="15.75" customHeight="1">
      <c r="B67" s="20">
        <v>1483</v>
      </c>
      <c r="C67" s="20">
        <v>1000</v>
      </c>
      <c r="D67" s="20" t="s">
        <v>1229</v>
      </c>
      <c r="E67" s="20" t="s">
        <v>1229</v>
      </c>
      <c r="F67" s="84">
        <v>45708</v>
      </c>
      <c r="G67" s="85" t="s">
        <v>568</v>
      </c>
      <c r="H67" s="86" t="str">
        <f>IFERROR(VLOOKUP(Table146871213141516171819212428293132343639404142435[[#This Row],[اسم العميل]],data2!A:C,3,0),"")</f>
        <v>0 دمنهور شارع شبرا مركز دمنهور البحيرة</v>
      </c>
      <c r="I67" s="79">
        <v>31</v>
      </c>
      <c r="J67" s="62" t="str">
        <f>IFERROR(VLOOKUP(Table146871213141516171819212428293132343639404142435[[#This Row],[اسم العميل]],data2!A:B,2,0),"")</f>
        <v>403265479</v>
      </c>
    </row>
    <row r="68" spans="2:10" ht="15.75" customHeight="1">
      <c r="B68" s="20">
        <v>1484</v>
      </c>
      <c r="C68" s="20">
        <v>1000</v>
      </c>
      <c r="D68" s="20" t="s">
        <v>1229</v>
      </c>
      <c r="E68" s="20" t="s">
        <v>1229</v>
      </c>
      <c r="F68" s="84">
        <v>45708</v>
      </c>
      <c r="G68" s="85" t="s">
        <v>566</v>
      </c>
      <c r="H68" s="86" t="str">
        <f>IFERROR(VLOOKUP(Table146871213141516171819212428293132343639404142435[[#This Row],[اسم العميل]],data2!A:C,3,0),"")</f>
        <v>1 0 / 1115   ش احمد شوقى - كوم حماده - البحيره مركز كوم حمادة البحيرة</v>
      </c>
      <c r="I68" s="79">
        <v>45</v>
      </c>
      <c r="J68" s="62" t="str">
        <f>IFERROR(VLOOKUP(Table146871213141516171819212428293132343639404142435[[#This Row],[اسم العميل]],data2!A:B,2,0),"")</f>
        <v>393840050</v>
      </c>
    </row>
    <row r="69" spans="2:10" ht="15.75" customHeight="1">
      <c r="B69" s="20">
        <v>1485</v>
      </c>
      <c r="C69" s="20">
        <v>1000</v>
      </c>
      <c r="D69" s="20" t="s">
        <v>1229</v>
      </c>
      <c r="E69" s="20" t="s">
        <v>1229</v>
      </c>
      <c r="F69" s="84">
        <v>45710</v>
      </c>
      <c r="G69" s="85" t="s">
        <v>566</v>
      </c>
      <c r="H69" s="86" t="str">
        <f>IFERROR(VLOOKUP(Table146871213141516171819212428293132343639404142435[[#This Row],[اسم العميل]],data2!A:C,3,0),"")</f>
        <v>1 0 / 1115   ش احمد شوقى - كوم حماده - البحيره مركز كوم حمادة البحيرة</v>
      </c>
      <c r="I69" s="79">
        <v>45</v>
      </c>
      <c r="J69" s="62" t="str">
        <f>IFERROR(VLOOKUP(Table146871213141516171819212428293132343639404142435[[#This Row],[اسم العميل]],data2!A:B,2,0),"")</f>
        <v>393840050</v>
      </c>
    </row>
    <row r="70" spans="2:10" ht="15.75" customHeight="1">
      <c r="B70" s="20">
        <v>1486</v>
      </c>
      <c r="C70" s="20">
        <v>1000</v>
      </c>
      <c r="D70" s="20" t="s">
        <v>1229</v>
      </c>
      <c r="E70" s="20" t="s">
        <v>1229</v>
      </c>
      <c r="F70" s="84">
        <v>45710</v>
      </c>
      <c r="G70" s="85" t="s">
        <v>568</v>
      </c>
      <c r="H70" s="86" t="str">
        <f>IFERROR(VLOOKUP(Table146871213141516171819212428293132343639404142435[[#This Row],[اسم العميل]],data2!A:C,3,0),"")</f>
        <v>0 دمنهور شارع شبرا مركز دمنهور البحيرة</v>
      </c>
      <c r="I70" s="79">
        <v>41</v>
      </c>
      <c r="J70" s="62" t="str">
        <f>IFERROR(VLOOKUP(Table146871213141516171819212428293132343639404142435[[#This Row],[اسم العميل]],data2!A:B,2,0),"")</f>
        <v>403265479</v>
      </c>
    </row>
    <row r="71" spans="2:10" ht="15.75" customHeight="1">
      <c r="B71" s="20">
        <v>1487</v>
      </c>
      <c r="C71" s="20">
        <v>1000</v>
      </c>
      <c r="D71" s="20" t="s">
        <v>1229</v>
      </c>
      <c r="E71" s="20" t="s">
        <v>1229</v>
      </c>
      <c r="F71" s="84">
        <v>45710</v>
      </c>
      <c r="G71" s="85" t="s">
        <v>319</v>
      </c>
      <c r="H71" s="86" t="str">
        <f>IFERROR(VLOOKUP(Table146871213141516171819212428293132343639404142435[[#This Row],[اسم العميل]],data2!A:C,3,0),"")</f>
        <v>1 1 مركز أبو المطامير البحيرة</v>
      </c>
      <c r="I71" s="79">
        <v>10</v>
      </c>
      <c r="J71" s="62" t="str">
        <f>IFERROR(VLOOKUP(Table146871213141516171819212428293132343639404142435[[#This Row],[اسم العميل]],data2!A:B,2,0),"")</f>
        <v>728651688</v>
      </c>
    </row>
    <row r="72" spans="2:10" ht="15.75" customHeight="1">
      <c r="B72" s="20">
        <v>1488</v>
      </c>
      <c r="C72" s="20">
        <v>1000</v>
      </c>
      <c r="D72" s="20" t="s">
        <v>1229</v>
      </c>
      <c r="E72" s="20" t="s">
        <v>1229</v>
      </c>
      <c r="F72" s="84">
        <v>45710</v>
      </c>
      <c r="G72" s="85" t="s">
        <v>29</v>
      </c>
      <c r="H72" s="86" t="str">
        <f>IFERROR(VLOOKUP(Table146871213141516171819212428293132343639404142435[[#This Row],[اسم العميل]],data2!A:C,3,0),"")</f>
        <v>1 ش - الحزب الوطني - كوم حمادة البحيرة مركز كوم حمادة البحيرة</v>
      </c>
      <c r="I72" s="79">
        <v>60</v>
      </c>
      <c r="J72" s="62" t="str">
        <f>IFERROR(VLOOKUP(Table146871213141516171819212428293132343639404142435[[#This Row],[اسم العميل]],data2!A:B,2,0),"")</f>
        <v>339789689</v>
      </c>
    </row>
    <row r="73" spans="2:10" ht="15.75" customHeight="1">
      <c r="B73" s="20">
        <v>1489</v>
      </c>
      <c r="C73" s="20">
        <v>1000</v>
      </c>
      <c r="D73" s="20" t="s">
        <v>1229</v>
      </c>
      <c r="E73" s="20" t="s">
        <v>1229</v>
      </c>
      <c r="F73" s="84">
        <v>45711</v>
      </c>
      <c r="G73" s="85" t="s">
        <v>566</v>
      </c>
      <c r="H73" s="86" t="str">
        <f>IFERROR(VLOOKUP(Table146871213141516171819212428293132343639404142435[[#This Row],[اسم العميل]],data2!A:C,3,0),"")</f>
        <v>1 0 / 1115   ش احمد شوقى - كوم حماده - البحيره مركز كوم حمادة البحيرة</v>
      </c>
      <c r="I73" s="79">
        <v>45</v>
      </c>
      <c r="J73" s="62" t="str">
        <f>IFERROR(VLOOKUP(Table146871213141516171819212428293132343639404142435[[#This Row],[اسم العميل]],data2!A:B,2,0),"")</f>
        <v>393840050</v>
      </c>
    </row>
    <row r="74" spans="2:10" ht="15.75" customHeight="1">
      <c r="B74" s="20">
        <v>1490</v>
      </c>
      <c r="C74" s="20">
        <v>1000</v>
      </c>
      <c r="D74" s="20" t="s">
        <v>1229</v>
      </c>
      <c r="E74" s="20" t="s">
        <v>1229</v>
      </c>
      <c r="F74" s="84">
        <v>45711</v>
      </c>
      <c r="G74" s="85" t="s">
        <v>568</v>
      </c>
      <c r="H74" s="86" t="str">
        <f>IFERROR(VLOOKUP(Table146871213141516171819212428293132343639404142435[[#This Row],[اسم العميل]],data2!A:C,3,0),"")</f>
        <v>0 دمنهور شارع شبرا مركز دمنهور البحيرة</v>
      </c>
      <c r="I74" s="79">
        <v>41</v>
      </c>
      <c r="J74" s="62" t="str">
        <f>IFERROR(VLOOKUP(Table146871213141516171819212428293132343639404142435[[#This Row],[اسم العميل]],data2!A:B,2,0),"")</f>
        <v>403265479</v>
      </c>
    </row>
    <row r="75" spans="2:10" ht="15.75" customHeight="1">
      <c r="B75" s="20">
        <v>1493</v>
      </c>
      <c r="C75" s="20">
        <v>1000</v>
      </c>
      <c r="D75" s="20" t="s">
        <v>1229</v>
      </c>
      <c r="E75" s="20" t="s">
        <v>1229</v>
      </c>
      <c r="F75" s="84">
        <v>45712</v>
      </c>
      <c r="G75" s="86" t="s">
        <v>397</v>
      </c>
      <c r="H75" s="86" t="str">
        <f>IFERROR(VLOOKUP(Table146871213141516171819212428293132343639404142435[[#This Row],[اسم العميل]],data2!A:C,3,0),"")</f>
        <v>0      قسم رابع- شارع فكرى زاهر بجوار الجمعيه الاستهلاكيه ملك والده -دمياط مركز دمياط دمياط</v>
      </c>
      <c r="I75" s="79">
        <v>25</v>
      </c>
      <c r="J75" s="62" t="str">
        <f>IFERROR(VLOOKUP(Table146871213141516171819212428293132343639404142435[[#This Row],[اسم العميل]],data2!A:B,2,0),"")</f>
        <v>479149089</v>
      </c>
    </row>
    <row r="76" spans="2:10" ht="15.75" customHeight="1">
      <c r="B76" s="20">
        <v>1494</v>
      </c>
      <c r="C76" s="20">
        <v>1000</v>
      </c>
      <c r="D76" s="20" t="s">
        <v>1229</v>
      </c>
      <c r="E76" s="20" t="s">
        <v>1229</v>
      </c>
      <c r="F76" s="84">
        <v>45712</v>
      </c>
      <c r="G76" s="86" t="s">
        <v>319</v>
      </c>
      <c r="H76" s="86" t="str">
        <f>IFERROR(VLOOKUP(Table146871213141516171819212428293132343639404142435[[#This Row],[اسم العميل]],data2!A:C,3,0),"")</f>
        <v>1 1 مركز أبو المطامير البحيرة</v>
      </c>
      <c r="I76" s="79">
        <v>10</v>
      </c>
      <c r="J76" s="62" t="str">
        <f>IFERROR(VLOOKUP(Table146871213141516171819212428293132343639404142435[[#This Row],[اسم العميل]],data2!A:B,2,0),"")</f>
        <v>728651688</v>
      </c>
    </row>
    <row r="77" spans="2:10" ht="15.75" customHeight="1">
      <c r="B77" s="20">
        <v>1495</v>
      </c>
      <c r="C77" s="20">
        <v>1000</v>
      </c>
      <c r="D77" s="20" t="s">
        <v>1229</v>
      </c>
      <c r="E77" s="20" t="s">
        <v>1229</v>
      </c>
      <c r="F77" s="84">
        <v>45712</v>
      </c>
      <c r="G77" s="86" t="s">
        <v>29</v>
      </c>
      <c r="H77" s="86" t="str">
        <f>IFERROR(VLOOKUP(Table146871213141516171819212428293132343639404142435[[#This Row],[اسم العميل]],data2!A:C,3,0),"")</f>
        <v>1 ش - الحزب الوطني - كوم حمادة البحيرة مركز كوم حمادة البحيرة</v>
      </c>
      <c r="I77" s="79">
        <v>50</v>
      </c>
      <c r="J77" s="62" t="str">
        <f>IFERROR(VLOOKUP(Table146871213141516171819212428293132343639404142435[[#This Row],[اسم العميل]],data2!A:B,2,0),"")</f>
        <v>339789689</v>
      </c>
    </row>
    <row r="78" spans="2:10" ht="15.75" customHeight="1">
      <c r="B78" s="20">
        <v>1496</v>
      </c>
      <c r="C78" s="20">
        <v>1000</v>
      </c>
      <c r="D78" s="20" t="s">
        <v>1229</v>
      </c>
      <c r="E78" s="20" t="s">
        <v>1229</v>
      </c>
      <c r="F78" s="84">
        <v>45712</v>
      </c>
      <c r="G78" s="86" t="s">
        <v>568</v>
      </c>
      <c r="H78" s="86" t="str">
        <f>IFERROR(VLOOKUP(Table146871213141516171819212428293132343639404142435[[#This Row],[اسم العميل]],data2!A:C,3,0),"")</f>
        <v>0 دمنهور شارع شبرا مركز دمنهور البحيرة</v>
      </c>
      <c r="I78" s="79">
        <v>10</v>
      </c>
      <c r="J78" s="62" t="str">
        <f>IFERROR(VLOOKUP(Table146871213141516171819212428293132343639404142435[[#This Row],[اسم العميل]],data2!A:B,2,0),"")</f>
        <v>403265479</v>
      </c>
    </row>
    <row r="79" spans="2:10" ht="15.75" customHeight="1">
      <c r="B79" s="20">
        <v>1497</v>
      </c>
      <c r="C79" s="20">
        <v>1000</v>
      </c>
      <c r="D79" s="20" t="s">
        <v>1229</v>
      </c>
      <c r="E79" s="20" t="s">
        <v>1229</v>
      </c>
      <c r="F79" s="84">
        <v>45712</v>
      </c>
      <c r="G79" s="86" t="s">
        <v>566</v>
      </c>
      <c r="H79" s="86" t="str">
        <f>IFERROR(VLOOKUP(Table146871213141516171819212428293132343639404142435[[#This Row],[اسم العميل]],data2!A:C,3,0),"")</f>
        <v>1 0 / 1115   ش احمد شوقى - كوم حماده - البحيره مركز كوم حمادة البحيرة</v>
      </c>
      <c r="I79" s="79">
        <v>35</v>
      </c>
      <c r="J79" s="62" t="str">
        <f>IFERROR(VLOOKUP(Table146871213141516171819212428293132343639404142435[[#This Row],[اسم العميل]],data2!A:B,2,0),"")</f>
        <v>393840050</v>
      </c>
    </row>
    <row r="80" spans="2:10" ht="15.75" customHeight="1">
      <c r="B80" s="20">
        <v>1498</v>
      </c>
      <c r="C80" s="20">
        <v>1000</v>
      </c>
      <c r="D80" s="20" t="s">
        <v>1229</v>
      </c>
      <c r="E80" s="20" t="s">
        <v>1229</v>
      </c>
      <c r="F80" s="84">
        <v>45713</v>
      </c>
      <c r="G80" s="86" t="s">
        <v>29</v>
      </c>
      <c r="H80" s="86" t="str">
        <f>IFERROR(VLOOKUP(Table146871213141516171819212428293132343639404142435[[#This Row],[اسم العميل]],data2!A:C,3,0),"")</f>
        <v>1 ش - الحزب الوطني - كوم حمادة البحيرة مركز كوم حمادة البحيرة</v>
      </c>
      <c r="I80" s="79">
        <v>50</v>
      </c>
      <c r="J80" s="62" t="str">
        <f>IFERROR(VLOOKUP(Table146871213141516171819212428293132343639404142435[[#This Row],[اسم العميل]],data2!A:B,2,0),"")</f>
        <v>339789689</v>
      </c>
    </row>
    <row r="81" spans="2:10" ht="15.75" customHeight="1">
      <c r="B81" s="20">
        <v>1499</v>
      </c>
      <c r="C81" s="20">
        <v>1000</v>
      </c>
      <c r="D81" s="20" t="s">
        <v>1229</v>
      </c>
      <c r="E81" s="20" t="s">
        <v>1229</v>
      </c>
      <c r="F81" s="84">
        <v>45713</v>
      </c>
      <c r="G81" s="86" t="s">
        <v>566</v>
      </c>
      <c r="H81" s="86" t="str">
        <f>IFERROR(VLOOKUP(Table146871213141516171819212428293132343639404142435[[#This Row],[اسم العميل]],data2!A:C,3,0),"")</f>
        <v>1 0 / 1115   ش احمد شوقى - كوم حماده - البحيره مركز كوم حمادة البحيرة</v>
      </c>
      <c r="I81" s="79">
        <v>45</v>
      </c>
      <c r="J81" s="62" t="str">
        <f>IFERROR(VLOOKUP(Table146871213141516171819212428293132343639404142435[[#This Row],[اسم العميل]],data2!A:B,2,0),"")</f>
        <v>393840050</v>
      </c>
    </row>
    <row r="82" spans="2:10" ht="15.75" customHeight="1">
      <c r="B82" s="20">
        <v>1500</v>
      </c>
      <c r="C82" s="20">
        <v>1000</v>
      </c>
      <c r="D82" s="20" t="s">
        <v>1229</v>
      </c>
      <c r="E82" s="20" t="s">
        <v>1229</v>
      </c>
      <c r="F82" s="84">
        <v>45713</v>
      </c>
      <c r="G82" s="86" t="s">
        <v>568</v>
      </c>
      <c r="H82" s="86" t="str">
        <f>IFERROR(VLOOKUP(Table146871213141516171819212428293132343639404142435[[#This Row],[اسم العميل]],data2!A:C,3,0),"")</f>
        <v>0 دمنهور شارع شبرا مركز دمنهور البحيرة</v>
      </c>
      <c r="I82" s="79">
        <v>25</v>
      </c>
      <c r="J82" s="62" t="str">
        <f>IFERROR(VLOOKUP(Table146871213141516171819212428293132343639404142435[[#This Row],[اسم العميل]],data2!A:B,2,0),"")</f>
        <v>403265479</v>
      </c>
    </row>
    <row r="83" spans="2:10" ht="15.75" customHeight="1">
      <c r="B83" s="20">
        <v>1502</v>
      </c>
      <c r="C83" s="20">
        <v>1000</v>
      </c>
      <c r="D83" s="20" t="s">
        <v>1229</v>
      </c>
      <c r="E83" s="20" t="s">
        <v>1229</v>
      </c>
      <c r="F83" s="84">
        <v>45707</v>
      </c>
      <c r="G83" s="86" t="s">
        <v>440</v>
      </c>
      <c r="H83" s="86" t="str">
        <f>IFERROR(VLOOKUP(Table146871213141516171819212428293132343639404142435[[#This Row],[اسم العميل]],data2!A:C,3,0),"")</f>
        <v>1 1 مركز دمنهور البحيرة</v>
      </c>
      <c r="I83" s="79">
        <v>10</v>
      </c>
      <c r="J83" s="62" t="str">
        <f>IFERROR(VLOOKUP(Table146871213141516171819212428293132343639404142435[[#This Row],[اسم العميل]],data2!A:B,2,0),"")</f>
        <v>376987340</v>
      </c>
    </row>
    <row r="84" spans="2:10" ht="15.75" customHeight="1">
      <c r="B84" s="20">
        <v>1503</v>
      </c>
      <c r="C84" s="20">
        <v>1000</v>
      </c>
      <c r="D84" s="20" t="s">
        <v>1229</v>
      </c>
      <c r="E84" s="20" t="s">
        <v>1229</v>
      </c>
      <c r="F84" s="84">
        <v>45707</v>
      </c>
      <c r="G84" s="86" t="s">
        <v>521</v>
      </c>
      <c r="H84" s="86" t="str">
        <f>IFERROR(VLOOKUP(Table146871213141516171819212428293132343639404142435[[#This Row],[اسم العميل]],data2!A:C,3,0),"")</f>
        <v>1 مركز أبو حمص مركز أبو حمص البحيرة</v>
      </c>
      <c r="I84" s="79">
        <v>15</v>
      </c>
      <c r="J84" s="62" t="str">
        <f>IFERROR(VLOOKUP(Table146871213141516171819212428293132343639404142435[[#This Row],[اسم العميل]],data2!A:B,2,0),"")</f>
        <v>570027942</v>
      </c>
    </row>
    <row r="85" spans="2:10" ht="15.75" customHeight="1">
      <c r="B85" s="20">
        <v>1504</v>
      </c>
      <c r="C85" s="20">
        <v>1000</v>
      </c>
      <c r="D85" s="20" t="s">
        <v>1229</v>
      </c>
      <c r="E85" s="20" t="s">
        <v>1229</v>
      </c>
      <c r="F85" s="84">
        <v>45707</v>
      </c>
      <c r="G85" s="86" t="s">
        <v>85</v>
      </c>
      <c r="H85" s="86" t="str">
        <f>IFERROR(VLOOKUP(Table146871213141516171819212428293132343639404142435[[#This Row],[اسم العميل]],data2!A:C,3,0),"")</f>
        <v>1 0 / ش احمد ماهر المحموديه بحيره مركز المحمودية البحيرة</v>
      </c>
      <c r="I85" s="79">
        <v>16</v>
      </c>
      <c r="J85" s="62" t="str">
        <f>IFERROR(VLOOKUP(Table146871213141516171819212428293132343639404142435[[#This Row],[اسم العميل]],data2!A:B,2,0),"")</f>
        <v>725741422</v>
      </c>
    </row>
    <row r="86" spans="2:10" ht="15.75" customHeight="1">
      <c r="B86" s="20">
        <v>1505</v>
      </c>
      <c r="C86" s="20">
        <v>1000</v>
      </c>
      <c r="D86" s="20" t="s">
        <v>1229</v>
      </c>
      <c r="E86" s="20" t="s">
        <v>1229</v>
      </c>
      <c r="F86" s="84">
        <v>45707</v>
      </c>
      <c r="G86" s="86" t="s">
        <v>52</v>
      </c>
      <c r="H86" s="86" t="str">
        <f>IFERROR(VLOOKUP(Table146871213141516171819212428293132343639404142435[[#This Row],[اسم العميل]],data2!A:C,3,0),"")</f>
        <v>1 دمنهور قسم دمنهور البحيرة</v>
      </c>
      <c r="I86" s="79">
        <v>16</v>
      </c>
      <c r="J86" s="62" t="str">
        <f>IFERROR(VLOOKUP(Table146871213141516171819212428293132343639404142435[[#This Row],[اسم العميل]],data2!A:B,2,0),"")</f>
        <v>308382420</v>
      </c>
    </row>
    <row r="87" spans="2:10" ht="15.75" customHeight="1">
      <c r="B87" s="19">
        <v>1506</v>
      </c>
      <c r="C87" s="20">
        <v>1000</v>
      </c>
      <c r="D87" s="19" t="s">
        <v>1229</v>
      </c>
      <c r="E87" s="19" t="s">
        <v>1229</v>
      </c>
      <c r="F87" s="26">
        <v>45714</v>
      </c>
      <c r="G87" s="86" t="s">
        <v>566</v>
      </c>
      <c r="H87" s="25" t="str">
        <f>IFERROR(VLOOKUP(Table146871213141516171819212428293132343639404142435[[#This Row],[اسم العميل]],data2!A:C,3,0),"")</f>
        <v>1 0 / 1115   ش احمد شوقى - كوم حماده - البحيره مركز كوم حمادة البحيرة</v>
      </c>
      <c r="I87" s="62">
        <v>45</v>
      </c>
      <c r="J87" s="62" t="str">
        <f>IFERROR(VLOOKUP(Table146871213141516171819212428293132343639404142435[[#This Row],[اسم العميل]],data2!A:B,2,0),"")</f>
        <v>393840050</v>
      </c>
    </row>
    <row r="88" spans="2:10" ht="15.75" customHeight="1">
      <c r="B88" s="19">
        <v>1507</v>
      </c>
      <c r="C88" s="20">
        <v>1000</v>
      </c>
      <c r="D88" s="19" t="s">
        <v>1229</v>
      </c>
      <c r="E88" s="19" t="s">
        <v>1229</v>
      </c>
      <c r="F88" s="26">
        <v>45714</v>
      </c>
      <c r="G88" s="86" t="s">
        <v>568</v>
      </c>
      <c r="H88" s="25" t="str">
        <f>IFERROR(VLOOKUP(Table146871213141516171819212428293132343639404142435[[#This Row],[اسم العميل]],data2!A:C,3,0),"")</f>
        <v>0 دمنهور شارع شبرا مركز دمنهور البحيرة</v>
      </c>
      <c r="I88" s="62">
        <v>25</v>
      </c>
      <c r="J88" s="62" t="str">
        <f>IFERROR(VLOOKUP(Table146871213141516171819212428293132343639404142435[[#This Row],[اسم العميل]],data2!A:B,2,0),"")</f>
        <v>403265479</v>
      </c>
    </row>
    <row r="89" spans="2:10" ht="15.75" customHeight="1">
      <c r="B89" s="19">
        <v>1508</v>
      </c>
      <c r="C89" s="20">
        <v>1000</v>
      </c>
      <c r="D89" s="20" t="s">
        <v>1229</v>
      </c>
      <c r="E89" s="20" t="s">
        <v>1229</v>
      </c>
      <c r="F89" s="26">
        <v>45715</v>
      </c>
      <c r="G89" s="88" t="s">
        <v>29</v>
      </c>
      <c r="H89" s="25" t="str">
        <f>IFERROR(VLOOKUP(Table146871213141516171819212428293132343639404142435[[#This Row],[اسم العميل]],data2!A:C,3,0),"")</f>
        <v>1 ش - الحزب الوطني - كوم حمادة البحيرة مركز كوم حمادة البحيرة</v>
      </c>
      <c r="I89" s="62">
        <v>60</v>
      </c>
      <c r="J89" s="62" t="str">
        <f>IFERROR(VLOOKUP(Table146871213141516171819212428293132343639404142435[[#This Row],[اسم العميل]],data2!A:B,2,0),"")</f>
        <v>339789689</v>
      </c>
    </row>
    <row r="90" spans="2:10" ht="15.75" customHeight="1">
      <c r="B90" s="19">
        <v>1509</v>
      </c>
      <c r="C90" s="20">
        <v>1000</v>
      </c>
      <c r="D90" s="20" t="s">
        <v>1229</v>
      </c>
      <c r="E90" s="20" t="s">
        <v>1229</v>
      </c>
      <c r="F90" s="26">
        <v>45715</v>
      </c>
      <c r="G90" s="87" t="s">
        <v>566</v>
      </c>
      <c r="H90" s="25" t="str">
        <f>IFERROR(VLOOKUP(Table146871213141516171819212428293132343639404142435[[#This Row],[اسم العميل]],data2!A:C,3,0),"")</f>
        <v>1 0 / 1115   ش احمد شوقى - كوم حماده - البحيره مركز كوم حمادة البحيرة</v>
      </c>
      <c r="I90" s="62">
        <v>35</v>
      </c>
      <c r="J90" s="62" t="str">
        <f>IFERROR(VLOOKUP(Table146871213141516171819212428293132343639404142435[[#This Row],[اسم العميل]],data2!A:B,2,0),"")</f>
        <v>393840050</v>
      </c>
    </row>
    <row r="91" spans="2:10" ht="15.75" customHeight="1">
      <c r="B91" s="20">
        <v>1510</v>
      </c>
      <c r="C91" s="20">
        <v>1000</v>
      </c>
      <c r="D91" s="19" t="s">
        <v>1229</v>
      </c>
      <c r="E91" s="19" t="s">
        <v>1229</v>
      </c>
      <c r="F91" s="26">
        <v>45715</v>
      </c>
      <c r="G91" s="88" t="s">
        <v>568</v>
      </c>
      <c r="H91" s="25" t="str">
        <f>IFERROR(VLOOKUP(Table146871213141516171819212428293132343639404142435[[#This Row],[اسم العميل]],data2!A:C,3,0),"")</f>
        <v>0 دمنهور شارع شبرا مركز دمنهور البحيرة</v>
      </c>
      <c r="I91" s="62">
        <v>41</v>
      </c>
      <c r="J91" s="62" t="str">
        <f>IFERROR(VLOOKUP(Table146871213141516171819212428293132343639404142435[[#This Row],[اسم العميل]],data2!A:B,2,0),"")</f>
        <v>403265479</v>
      </c>
    </row>
    <row r="92" spans="2:10" ht="15.75" customHeight="1">
      <c r="B92" s="19">
        <v>1511</v>
      </c>
      <c r="C92" s="20">
        <v>1000</v>
      </c>
      <c r="D92" s="19" t="s">
        <v>1229</v>
      </c>
      <c r="E92" s="19" t="s">
        <v>1229</v>
      </c>
      <c r="F92" s="26">
        <v>45715</v>
      </c>
      <c r="G92" s="86" t="s">
        <v>319</v>
      </c>
      <c r="H92" s="25" t="str">
        <f>IFERROR(VLOOKUP(Table146871213141516171819212428293132343639404142435[[#This Row],[اسم العميل]],data2!A:C,3,0),"")</f>
        <v>1 1 مركز أبو المطامير البحيرة</v>
      </c>
      <c r="I92" s="62">
        <v>10</v>
      </c>
      <c r="J92" s="62" t="str">
        <f>IFERROR(VLOOKUP(Table146871213141516171819212428293132343639404142435[[#This Row],[اسم العميل]],data2!A:B,2,0),"")</f>
        <v>728651688</v>
      </c>
    </row>
    <row r="93" spans="2:10" ht="15.75" customHeight="1">
      <c r="B93" s="19">
        <v>1512</v>
      </c>
      <c r="C93" s="20">
        <v>1000</v>
      </c>
      <c r="D93" s="19" t="s">
        <v>1229</v>
      </c>
      <c r="E93" s="19" t="s">
        <v>1229</v>
      </c>
      <c r="F93" s="26">
        <v>45717</v>
      </c>
      <c r="G93" s="86" t="s">
        <v>319</v>
      </c>
      <c r="H93" s="25" t="str">
        <f>IFERROR(VLOOKUP(Table146871213141516171819212428293132343639404142435[[#This Row],[اسم العميل]],data2!A:C,3,0),"")</f>
        <v>1 1 مركز أبو المطامير البحيرة</v>
      </c>
      <c r="I93" s="62">
        <v>10</v>
      </c>
      <c r="J93" s="62" t="str">
        <f>IFERROR(VLOOKUP(Table146871213141516171819212428293132343639404142435[[#This Row],[اسم العميل]],data2!A:B,2,0),"")</f>
        <v>728651688</v>
      </c>
    </row>
    <row r="94" spans="2:10" ht="15.75" customHeight="1">
      <c r="B94" s="19">
        <v>1513</v>
      </c>
      <c r="C94" s="20">
        <v>1000</v>
      </c>
      <c r="D94" s="19" t="s">
        <v>1229</v>
      </c>
      <c r="E94" s="19" t="s">
        <v>1229</v>
      </c>
      <c r="F94" s="26">
        <v>45717</v>
      </c>
      <c r="G94" s="25" t="s">
        <v>1500</v>
      </c>
      <c r="H94" s="25" t="str">
        <f>IFERROR(VLOOKUP(Table146871213141516171819212428293132343639404142435[[#This Row],[اسم العميل]],data2!A:C,3,0),"")</f>
        <v>ش النوباريه حوش عيسي أبو المطامير</v>
      </c>
      <c r="I94" s="62">
        <v>10</v>
      </c>
      <c r="J94" s="62">
        <f>IFERROR(VLOOKUP(Table146871213141516171819212428293132343639404142435[[#This Row],[اسم العميل]],data2!A:B,2,0),"")</f>
        <v>696511959</v>
      </c>
    </row>
    <row r="95" spans="2:10" ht="15.75" customHeight="1">
      <c r="B95" s="19">
        <v>1514</v>
      </c>
      <c r="C95" s="20">
        <v>1000</v>
      </c>
      <c r="D95" s="19" t="s">
        <v>1229</v>
      </c>
      <c r="E95" s="19" t="s">
        <v>1229</v>
      </c>
      <c r="F95" s="26">
        <v>45717</v>
      </c>
      <c r="G95" s="25" t="s">
        <v>566</v>
      </c>
      <c r="H95" s="25" t="str">
        <f>IFERROR(VLOOKUP(Table146871213141516171819212428293132343639404142435[[#This Row],[اسم العميل]],data2!A:C,3,0),"")</f>
        <v>1 0 / 1115   ش احمد شوقى - كوم حماده - البحيره مركز كوم حمادة البحيرة</v>
      </c>
      <c r="I95" s="62">
        <v>45</v>
      </c>
      <c r="J95" s="62" t="str">
        <f>IFERROR(VLOOKUP(Table146871213141516171819212428293132343639404142435[[#This Row],[اسم العميل]],data2!A:B,2,0),"")</f>
        <v>393840050</v>
      </c>
    </row>
    <row r="96" spans="2:10" ht="15.75" customHeight="1">
      <c r="B96" s="20">
        <v>1515</v>
      </c>
      <c r="C96" s="20">
        <v>1000</v>
      </c>
      <c r="D96" s="19" t="s">
        <v>1229</v>
      </c>
      <c r="E96" s="19" t="s">
        <v>1229</v>
      </c>
      <c r="F96" s="26">
        <v>45718</v>
      </c>
      <c r="G96" s="25" t="s">
        <v>568</v>
      </c>
      <c r="H96" s="25" t="str">
        <f>IFERROR(VLOOKUP(Table146871213141516171819212428293132343639404142435[[#This Row],[اسم العميل]],data2!A:C,3,0),"")</f>
        <v>0 دمنهور شارع شبرا مركز دمنهور البحيرة</v>
      </c>
      <c r="I96" s="62">
        <v>31</v>
      </c>
      <c r="J96" s="62" t="str">
        <f>IFERROR(VLOOKUP(Table146871213141516171819212428293132343639404142435[[#This Row],[اسم العميل]],data2!A:B,2,0),"")</f>
        <v>403265479</v>
      </c>
    </row>
    <row r="97" spans="2:10" ht="15.75" customHeight="1">
      <c r="B97" s="19">
        <v>1521</v>
      </c>
      <c r="C97" s="20">
        <v>1000</v>
      </c>
      <c r="D97" s="19" t="s">
        <v>1229</v>
      </c>
      <c r="E97" s="19" t="s">
        <v>1229</v>
      </c>
      <c r="F97" s="26">
        <v>45719</v>
      </c>
      <c r="G97" s="25" t="s">
        <v>566</v>
      </c>
      <c r="H97" s="25" t="str">
        <f>IFERROR(VLOOKUP(Table146871213141516171819212428293132343639404142435[[#This Row],[اسم العميل]],data2!A:C,3,0),"")</f>
        <v>1 0 / 1115   ش احمد شوقى - كوم حماده - البحيره مركز كوم حمادة البحيرة</v>
      </c>
      <c r="I97" s="62">
        <v>45</v>
      </c>
      <c r="J97" s="62" t="str">
        <f>IFERROR(VLOOKUP(Table146871213141516171819212428293132343639404142435[[#This Row],[اسم العميل]],data2!A:B,2,0),"")</f>
        <v>393840050</v>
      </c>
    </row>
    <row r="98" spans="2:10" ht="15.75" customHeight="1">
      <c r="B98" s="20">
        <v>1522</v>
      </c>
      <c r="C98" s="20">
        <v>1000</v>
      </c>
      <c r="D98" s="19" t="s">
        <v>1229</v>
      </c>
      <c r="E98" s="19" t="s">
        <v>1229</v>
      </c>
      <c r="F98" s="26">
        <v>45719</v>
      </c>
      <c r="G98" s="25" t="s">
        <v>568</v>
      </c>
      <c r="H98" s="25" t="str">
        <f>IFERROR(VLOOKUP(Table146871213141516171819212428293132343639404142435[[#This Row],[اسم العميل]],data2!A:C,3,0),"")</f>
        <v>0 دمنهور شارع شبرا مركز دمنهور البحيرة</v>
      </c>
      <c r="I98" s="62">
        <v>25</v>
      </c>
      <c r="J98" s="62" t="str">
        <f>IFERROR(VLOOKUP(Table146871213141516171819212428293132343639404142435[[#This Row],[اسم العميل]],data2!A:B,2,0),"")</f>
        <v>403265479</v>
      </c>
    </row>
    <row r="99" spans="2:10" ht="15.75" customHeight="1">
      <c r="B99" s="19">
        <v>1523</v>
      </c>
      <c r="C99" s="20">
        <v>1000</v>
      </c>
      <c r="D99" s="19" t="s">
        <v>1229</v>
      </c>
      <c r="E99" s="19" t="s">
        <v>1229</v>
      </c>
      <c r="F99" s="26">
        <v>45719</v>
      </c>
      <c r="G99" s="86" t="s">
        <v>319</v>
      </c>
      <c r="H99" s="25" t="str">
        <f>IFERROR(VLOOKUP(Table146871213141516171819212428293132343639404142435[[#This Row],[اسم العميل]],data2!A:C,3,0),"")</f>
        <v>1 1 مركز أبو المطامير البحيرة</v>
      </c>
      <c r="I99" s="62">
        <v>10</v>
      </c>
      <c r="J99" s="62" t="str">
        <f>IFERROR(VLOOKUP(Table146871213141516171819212428293132343639404142435[[#This Row],[اسم العميل]],data2!A:B,2,0),"")</f>
        <v>728651688</v>
      </c>
    </row>
    <row r="100" spans="2:10" ht="15.75" customHeight="1">
      <c r="B100" s="19">
        <v>1524</v>
      </c>
      <c r="C100" s="20">
        <v>1000</v>
      </c>
      <c r="D100" s="19" t="s">
        <v>1229</v>
      </c>
      <c r="E100" s="19" t="s">
        <v>1229</v>
      </c>
      <c r="F100" s="26">
        <v>45719</v>
      </c>
      <c r="G100" s="88" t="s">
        <v>29</v>
      </c>
      <c r="H100" s="25" t="str">
        <f>IFERROR(VLOOKUP(Table146871213141516171819212428293132343639404142435[[#This Row],[اسم العميل]],data2!A:C,3,0),"")</f>
        <v>1 ش - الحزب الوطني - كوم حمادة البحيرة مركز كوم حمادة البحيرة</v>
      </c>
      <c r="I100" s="62">
        <v>60</v>
      </c>
      <c r="J100" s="62" t="str">
        <f>IFERROR(VLOOKUP(Table146871213141516171819212428293132343639404142435[[#This Row],[اسم العميل]],data2!A:B,2,0),"")</f>
        <v>339789689</v>
      </c>
    </row>
    <row r="101" spans="2:10" ht="15.75" customHeight="1">
      <c r="B101" s="19">
        <v>1525</v>
      </c>
      <c r="C101" s="20">
        <v>1000</v>
      </c>
      <c r="D101" s="19" t="s">
        <v>1229</v>
      </c>
      <c r="E101" s="19" t="s">
        <v>1229</v>
      </c>
      <c r="F101" s="26">
        <v>45720</v>
      </c>
      <c r="G101" s="25" t="s">
        <v>566</v>
      </c>
      <c r="H101" s="25" t="str">
        <f>IFERROR(VLOOKUP(Table146871213141516171819212428293132343639404142435[[#This Row],[اسم العميل]],data2!A:C,3,0),"")</f>
        <v>1 0 / 1115   ش احمد شوقى - كوم حماده - البحيره مركز كوم حمادة البحيرة</v>
      </c>
      <c r="I101" s="62">
        <v>35</v>
      </c>
      <c r="J101" s="62" t="str">
        <f>IFERROR(VLOOKUP(Table146871213141516171819212428293132343639404142435[[#This Row],[اسم العميل]],data2!A:B,2,0),"")</f>
        <v>393840050</v>
      </c>
    </row>
    <row r="102" spans="2:10" ht="15.75" customHeight="1">
      <c r="B102" s="19">
        <v>1529</v>
      </c>
      <c r="C102" s="20">
        <v>1000</v>
      </c>
      <c r="D102" s="19" t="s">
        <v>1229</v>
      </c>
      <c r="E102" s="19" t="s">
        <v>1229</v>
      </c>
      <c r="F102" s="26">
        <v>45721</v>
      </c>
      <c r="G102" s="25" t="s">
        <v>1500</v>
      </c>
      <c r="H102" s="25" t="str">
        <f>IFERROR(VLOOKUP(Table146871213141516171819212428293132343639404142435[[#This Row],[اسم العميل]],data2!A:C,3,0),"")</f>
        <v>ش النوباريه حوش عيسي أبو المطامير</v>
      </c>
      <c r="I102" s="62">
        <v>10</v>
      </c>
      <c r="J102" s="62">
        <f>IFERROR(VLOOKUP(Table146871213141516171819212428293132343639404142435[[#This Row],[اسم العميل]],data2!A:B,2,0),"")</f>
        <v>696511959</v>
      </c>
    </row>
    <row r="103" spans="2:10" ht="15.75" customHeight="1">
      <c r="B103" s="19">
        <v>1530</v>
      </c>
      <c r="C103" s="20">
        <v>1000</v>
      </c>
      <c r="D103" s="19" t="s">
        <v>1229</v>
      </c>
      <c r="E103" s="19" t="s">
        <v>1229</v>
      </c>
      <c r="F103" s="26">
        <v>45721</v>
      </c>
      <c r="G103" s="25" t="s">
        <v>566</v>
      </c>
      <c r="H103" s="25" t="str">
        <f>IFERROR(VLOOKUP(Table146871213141516171819212428293132343639404142435[[#This Row],[اسم العميل]],data2!A:C,3,0),"")</f>
        <v>1 0 / 1115   ش احمد شوقى - كوم حماده - البحيره مركز كوم حمادة البحيرة</v>
      </c>
      <c r="I103" s="62">
        <v>10</v>
      </c>
      <c r="J103" s="62" t="str">
        <f>IFERROR(VLOOKUP(Table146871213141516171819212428293132343639404142435[[#This Row],[اسم العميل]],data2!A:B,2,0),"")</f>
        <v>393840050</v>
      </c>
    </row>
    <row r="104" spans="2:10" ht="15.75" customHeight="1">
      <c r="B104" s="19">
        <v>1536</v>
      </c>
      <c r="C104" s="20">
        <v>1000</v>
      </c>
      <c r="D104" s="19" t="s">
        <v>1229</v>
      </c>
      <c r="E104" s="19" t="s">
        <v>1229</v>
      </c>
      <c r="F104" s="26">
        <v>45718</v>
      </c>
      <c r="G104" s="25" t="s">
        <v>81</v>
      </c>
      <c r="H104" s="25" t="str">
        <f>IFERROR(VLOOKUP(Table146871213141516171819212428293132343639404142435[[#This Row],[اسم العميل]],data2!A:C,3,0),"")</f>
        <v>0 مدخل عزبه شعير مركز دمنهور مركز دمنهور البحيرة</v>
      </c>
      <c r="I104" s="62">
        <v>10</v>
      </c>
      <c r="J104" s="62" t="str">
        <f>IFERROR(VLOOKUP(Table146871213141516171819212428293132343639404142435[[#This Row],[اسم العميل]],data2!A:B,2,0),"")</f>
        <v>552277533</v>
      </c>
    </row>
    <row r="105" spans="2:10" ht="15.75" customHeight="1">
      <c r="B105" s="19">
        <v>1537</v>
      </c>
      <c r="C105" s="20">
        <v>1000</v>
      </c>
      <c r="D105" s="19" t="s">
        <v>1229</v>
      </c>
      <c r="E105" s="19" t="s">
        <v>1229</v>
      </c>
      <c r="F105" s="26">
        <v>45718</v>
      </c>
      <c r="G105" s="25" t="s">
        <v>521</v>
      </c>
      <c r="H105" s="25" t="str">
        <f>IFERROR(VLOOKUP(Table146871213141516171819212428293132343639404142435[[#This Row],[اسم العميل]],data2!A:C,3,0),"")</f>
        <v>1 مركز أبو حمص مركز أبو حمص البحيرة</v>
      </c>
      <c r="I105" s="62">
        <v>16</v>
      </c>
      <c r="J105" s="62" t="str">
        <f>IFERROR(VLOOKUP(Table146871213141516171819212428293132343639404142435[[#This Row],[اسم العميل]],data2!A:B,2,0),"")</f>
        <v>570027942</v>
      </c>
    </row>
    <row r="106" spans="2:10" ht="15.75" customHeight="1">
      <c r="B106" s="19">
        <v>1538</v>
      </c>
      <c r="C106" s="20">
        <v>1000</v>
      </c>
      <c r="D106" s="19" t="s">
        <v>1229</v>
      </c>
      <c r="E106" s="19" t="s">
        <v>1229</v>
      </c>
      <c r="F106" s="26">
        <v>45722</v>
      </c>
      <c r="G106" s="25" t="s">
        <v>566</v>
      </c>
      <c r="H106" s="25" t="str">
        <f>IFERROR(VLOOKUP(Table146871213141516171819212428293132343639404142435[[#This Row],[اسم العميل]],data2!A:C,3,0),"")</f>
        <v>1 0 / 1115   ش احمد شوقى - كوم حماده - البحيره مركز كوم حمادة البحيرة</v>
      </c>
      <c r="I106" s="62">
        <v>35</v>
      </c>
      <c r="J106" s="62" t="str">
        <f>IFERROR(VLOOKUP(Table146871213141516171819212428293132343639404142435[[#This Row],[اسم العميل]],data2!A:B,2,0),"")</f>
        <v>393840050</v>
      </c>
    </row>
    <row r="107" spans="2:10" ht="15.75" customHeight="1">
      <c r="B107" s="19">
        <v>1539</v>
      </c>
      <c r="C107" s="20">
        <v>1000</v>
      </c>
      <c r="D107" s="19" t="s">
        <v>1229</v>
      </c>
      <c r="E107" s="19" t="s">
        <v>1229</v>
      </c>
      <c r="F107" s="26">
        <v>45722</v>
      </c>
      <c r="G107" s="25" t="s">
        <v>566</v>
      </c>
      <c r="H107" s="25" t="str">
        <f>IFERROR(VLOOKUP(Table146871213141516171819212428293132343639404142435[[#This Row],[اسم العميل]],data2!A:C,3,0),"")</f>
        <v>1 0 / 1115   ش احمد شوقى - كوم حماده - البحيره مركز كوم حمادة البحيرة</v>
      </c>
      <c r="I107" s="62">
        <v>10</v>
      </c>
      <c r="J107" s="62" t="str">
        <f>IFERROR(VLOOKUP(Table146871213141516171819212428293132343639404142435[[#This Row],[اسم العميل]],data2!A:B,2,0),"")</f>
        <v>393840050</v>
      </c>
    </row>
    <row r="108" spans="2:10" ht="15.75" customHeight="1">
      <c r="B108" s="19">
        <v>1540</v>
      </c>
      <c r="C108" s="20">
        <v>1000</v>
      </c>
      <c r="D108" s="19" t="s">
        <v>1229</v>
      </c>
      <c r="E108" s="19" t="s">
        <v>1229</v>
      </c>
      <c r="F108" s="26">
        <v>45722</v>
      </c>
      <c r="G108" s="86" t="s">
        <v>319</v>
      </c>
      <c r="H108" s="25" t="str">
        <f>IFERROR(VLOOKUP(Table146871213141516171819212428293132343639404142435[[#This Row],[اسم العميل]],data2!A:C,3,0),"")</f>
        <v>1 1 مركز أبو المطامير البحيرة</v>
      </c>
      <c r="I108" s="62">
        <v>10</v>
      </c>
      <c r="J108" s="62" t="str">
        <f>IFERROR(VLOOKUP(Table146871213141516171819212428293132343639404142435[[#This Row],[اسم العميل]],data2!A:B,2,0),"")</f>
        <v>728651688</v>
      </c>
    </row>
    <row r="109" spans="2:10" ht="15.75" customHeight="1">
      <c r="B109" s="19">
        <v>1544</v>
      </c>
      <c r="C109" s="20">
        <v>1000</v>
      </c>
      <c r="D109" s="19" t="s">
        <v>1229</v>
      </c>
      <c r="E109" s="19" t="s">
        <v>1229</v>
      </c>
      <c r="F109" s="26">
        <v>45725</v>
      </c>
      <c r="G109" s="25" t="s">
        <v>566</v>
      </c>
      <c r="H109" s="25" t="str">
        <f>IFERROR(VLOOKUP(Table146871213141516171819212428293132343639404142435[[#This Row],[اسم العميل]],data2!A:C,3,0),"")</f>
        <v>1 0 / 1115   ش احمد شوقى - كوم حماده - البحيره مركز كوم حمادة البحيرة</v>
      </c>
      <c r="I109" s="62">
        <v>35</v>
      </c>
      <c r="J109" s="62" t="str">
        <f>IFERROR(VLOOKUP(Table146871213141516171819212428293132343639404142435[[#This Row],[اسم العميل]],data2!A:B,2,0),"")</f>
        <v>393840050</v>
      </c>
    </row>
    <row r="110" spans="2:10" ht="15.75" customHeight="1">
      <c r="B110" s="19">
        <v>1545</v>
      </c>
      <c r="C110" s="20">
        <v>1000</v>
      </c>
      <c r="D110" s="19" t="s">
        <v>1229</v>
      </c>
      <c r="E110" s="19" t="s">
        <v>1229</v>
      </c>
      <c r="F110" s="26">
        <v>45725</v>
      </c>
      <c r="G110" s="25" t="s">
        <v>566</v>
      </c>
      <c r="H110" s="25" t="str">
        <f>IFERROR(VLOOKUP(Table146871213141516171819212428293132343639404142435[[#This Row],[اسم العميل]],data2!A:C,3,0),"")</f>
        <v>1 0 / 1115   ش احمد شوقى - كوم حماده - البحيره مركز كوم حمادة البحيرة</v>
      </c>
      <c r="I110" s="62">
        <v>10</v>
      </c>
      <c r="J110" s="62" t="str">
        <f>IFERROR(VLOOKUP(Table146871213141516171819212428293132343639404142435[[#This Row],[اسم العميل]],data2!A:B,2,0),"")</f>
        <v>393840050</v>
      </c>
    </row>
    <row r="111" spans="2:10" ht="15.75" customHeight="1">
      <c r="B111" s="19">
        <v>1546</v>
      </c>
      <c r="C111" s="20">
        <v>1000</v>
      </c>
      <c r="D111" s="19" t="s">
        <v>1229</v>
      </c>
      <c r="E111" s="19" t="s">
        <v>1229</v>
      </c>
      <c r="F111" s="26">
        <v>45725</v>
      </c>
      <c r="G111" s="25" t="s">
        <v>566</v>
      </c>
      <c r="H111" s="25" t="str">
        <f>IFERROR(VLOOKUP(Table146871213141516171819212428293132343639404142435[[#This Row],[اسم العميل]],data2!A:C,3,0),"")</f>
        <v>1 0 / 1115   ش احمد شوقى - كوم حماده - البحيره مركز كوم حمادة البحيرة</v>
      </c>
      <c r="I111" s="62">
        <v>10</v>
      </c>
      <c r="J111" s="62" t="str">
        <f>IFERROR(VLOOKUP(Table146871213141516171819212428293132343639404142435[[#This Row],[اسم العميل]],data2!A:B,2,0),"")</f>
        <v>393840050</v>
      </c>
    </row>
    <row r="112" spans="2:10" ht="15.75" customHeight="1">
      <c r="B112" s="19">
        <v>1547</v>
      </c>
      <c r="C112" s="20">
        <v>1000</v>
      </c>
      <c r="D112" s="19" t="s">
        <v>1229</v>
      </c>
      <c r="E112" s="19" t="s">
        <v>1229</v>
      </c>
      <c r="F112" s="26">
        <v>45725</v>
      </c>
      <c r="G112" s="86" t="s">
        <v>319</v>
      </c>
      <c r="H112" s="25" t="str">
        <f>IFERROR(VLOOKUP(Table146871213141516171819212428293132343639404142435[[#This Row],[اسم العميل]],data2!A:C,3,0),"")</f>
        <v>1 1 مركز أبو المطامير البحيرة</v>
      </c>
      <c r="I112" s="62">
        <v>10</v>
      </c>
      <c r="J112" s="62" t="str">
        <f>IFERROR(VLOOKUP(Table146871213141516171819212428293132343639404142435[[#This Row],[اسم العميل]],data2!A:B,2,0),"")</f>
        <v>728651688</v>
      </c>
    </row>
    <row r="113" spans="2:10" ht="15.75" customHeight="1">
      <c r="B113" s="19">
        <v>1548</v>
      </c>
      <c r="C113" s="20">
        <v>1000</v>
      </c>
      <c r="D113" s="19" t="s">
        <v>1229</v>
      </c>
      <c r="E113" s="19" t="s">
        <v>1229</v>
      </c>
      <c r="F113" s="26">
        <v>45726</v>
      </c>
      <c r="G113" s="86" t="s">
        <v>319</v>
      </c>
      <c r="H113" s="25" t="str">
        <f>IFERROR(VLOOKUP(Table146871213141516171819212428293132343639404142435[[#This Row],[اسم العميل]],data2!A:C,3,0),"")</f>
        <v>1 1 مركز أبو المطامير البحيرة</v>
      </c>
      <c r="I113" s="62">
        <v>10</v>
      </c>
      <c r="J113" s="62" t="str">
        <f>IFERROR(VLOOKUP(Table146871213141516171819212428293132343639404142435[[#This Row],[اسم العميل]],data2!A:B,2,0),"")</f>
        <v>728651688</v>
      </c>
    </row>
    <row r="114" spans="2:10" ht="15.75" customHeight="1">
      <c r="B114" s="19">
        <v>1549</v>
      </c>
      <c r="C114" s="20">
        <v>1000</v>
      </c>
      <c r="D114" s="19" t="s">
        <v>1229</v>
      </c>
      <c r="E114" s="19" t="s">
        <v>1229</v>
      </c>
      <c r="F114" s="26">
        <v>45726</v>
      </c>
      <c r="G114" s="25" t="s">
        <v>566</v>
      </c>
      <c r="H114" s="25" t="str">
        <f>IFERROR(VLOOKUP(Table146871213141516171819212428293132343639404142435[[#This Row],[اسم العميل]],data2!A:C,3,0),"")</f>
        <v>1 0 / 1115   ش احمد شوقى - كوم حماده - البحيره مركز كوم حمادة البحيرة</v>
      </c>
      <c r="I114" s="62">
        <v>30</v>
      </c>
      <c r="J114" s="62" t="str">
        <f>IFERROR(VLOOKUP(Table146871213141516171819212428293132343639404142435[[#This Row],[اسم العميل]],data2!A:B,2,0),"")</f>
        <v>393840050</v>
      </c>
    </row>
    <row r="115" spans="2:10" ht="15.75" customHeight="1">
      <c r="B115" s="19">
        <v>1551</v>
      </c>
      <c r="C115" s="20">
        <v>1000</v>
      </c>
      <c r="D115" s="19" t="s">
        <v>1229</v>
      </c>
      <c r="E115" s="19" t="s">
        <v>1229</v>
      </c>
      <c r="F115" s="26">
        <v>45727</v>
      </c>
      <c r="G115" s="88" t="s">
        <v>29</v>
      </c>
      <c r="H115" s="25" t="str">
        <f>IFERROR(VLOOKUP(Table146871213141516171819212428293132343639404142435[[#This Row],[اسم العميل]],data2!A:C,3,0),"")</f>
        <v>1 ش - الحزب الوطني - كوم حمادة البحيرة مركز كوم حمادة البحيرة</v>
      </c>
      <c r="I115" s="62">
        <v>50</v>
      </c>
      <c r="J115" s="62" t="str">
        <f>IFERROR(VLOOKUP(Table146871213141516171819212428293132343639404142435[[#This Row],[اسم العميل]],data2!A:B,2,0),"")</f>
        <v>339789689</v>
      </c>
    </row>
    <row r="116" spans="2:10" ht="15.75" customHeight="1">
      <c r="B116" s="19">
        <v>1552</v>
      </c>
      <c r="C116" s="20">
        <v>1000</v>
      </c>
      <c r="D116" s="19" t="s">
        <v>1229</v>
      </c>
      <c r="E116" s="19" t="s">
        <v>1229</v>
      </c>
      <c r="F116" s="26">
        <v>45727</v>
      </c>
      <c r="G116" s="25" t="s">
        <v>566</v>
      </c>
      <c r="H116" s="25" t="str">
        <f>IFERROR(VLOOKUP(Table146871213141516171819212428293132343639404142435[[#This Row],[اسم العميل]],data2!A:C,3,0),"")</f>
        <v>1 0 / 1115   ش احمد شوقى - كوم حماده - البحيره مركز كوم حمادة البحيرة</v>
      </c>
      <c r="I116" s="62">
        <v>35</v>
      </c>
      <c r="J116" s="62" t="str">
        <f>IFERROR(VLOOKUP(Table146871213141516171819212428293132343639404142435[[#This Row],[اسم العميل]],data2!A:B,2,0),"")</f>
        <v>393840050</v>
      </c>
    </row>
    <row r="117" spans="2:10" ht="15">
      <c r="B117" s="19">
        <v>1557</v>
      </c>
      <c r="C117" s="20">
        <v>1000</v>
      </c>
      <c r="D117" s="19" t="s">
        <v>1229</v>
      </c>
      <c r="E117" s="19" t="s">
        <v>1229</v>
      </c>
      <c r="F117" s="26">
        <v>45728</v>
      </c>
      <c r="G117" s="25" t="s">
        <v>566</v>
      </c>
      <c r="H117" s="25" t="str">
        <f>IFERROR(VLOOKUP(Table146871213141516171819212428293132343639404142435[[#This Row],[اسم العميل]],data2!A:C,3,0),"")</f>
        <v>1 0 / 1115   ش احمد شوقى - كوم حماده - البحيره مركز كوم حمادة البحيرة</v>
      </c>
      <c r="I117" s="62">
        <v>41</v>
      </c>
      <c r="J117" s="62" t="str">
        <f>IFERROR(VLOOKUP(Table146871213141516171819212428293132343639404142435[[#This Row],[اسم العميل]],data2!A:B,2,0),"")</f>
        <v>393840050</v>
      </c>
    </row>
    <row r="118" spans="2:10" ht="15">
      <c r="B118" s="19">
        <v>1560</v>
      </c>
      <c r="C118" s="20">
        <v>1000</v>
      </c>
      <c r="D118" s="19" t="s">
        <v>1229</v>
      </c>
      <c r="E118" s="19" t="s">
        <v>1229</v>
      </c>
      <c r="F118" s="26">
        <v>45729</v>
      </c>
      <c r="G118" s="25" t="s">
        <v>566</v>
      </c>
      <c r="H118" s="25" t="str">
        <f>IFERROR(VLOOKUP(Table146871213141516171819212428293132343639404142435[[#This Row],[اسم العميل]],data2!A:C,3,0),"")</f>
        <v>1 0 / 1115   ش احمد شوقى - كوم حماده - البحيره مركز كوم حمادة البحيرة</v>
      </c>
      <c r="I118" s="62">
        <v>10</v>
      </c>
      <c r="J118" s="62" t="str">
        <f>IFERROR(VLOOKUP(Table146871213141516171819212428293132343639404142435[[#This Row],[اسم العميل]],data2!A:B,2,0),"")</f>
        <v>393840050</v>
      </c>
    </row>
    <row r="119" spans="2:10" ht="15">
      <c r="B119" s="19">
        <v>1565</v>
      </c>
      <c r="C119" s="20">
        <v>1000</v>
      </c>
      <c r="D119" s="19" t="s">
        <v>1229</v>
      </c>
      <c r="E119" s="19" t="s">
        <v>1229</v>
      </c>
      <c r="F119" s="26">
        <v>45730</v>
      </c>
      <c r="G119" s="25" t="s">
        <v>566</v>
      </c>
      <c r="H119" s="25" t="str">
        <f>IFERROR(VLOOKUP(Table146871213141516171819212428293132343639404142435[[#This Row],[اسم العميل]],data2!A:C,3,0),"")</f>
        <v>1 0 / 1115   ش احمد شوقى - كوم حماده - البحيره مركز كوم حمادة البحيرة</v>
      </c>
      <c r="I119" s="62">
        <v>70</v>
      </c>
      <c r="J119" s="62" t="str">
        <f>IFERROR(VLOOKUP(Table146871213141516171819212428293132343639404142435[[#This Row],[اسم العميل]],data2!A:B,2,0),"")</f>
        <v>393840050</v>
      </c>
    </row>
    <row r="120" spans="2:10" ht="15">
      <c r="B120" s="19">
        <v>1566</v>
      </c>
      <c r="C120" s="20">
        <v>1000</v>
      </c>
      <c r="D120" s="19" t="s">
        <v>1229</v>
      </c>
      <c r="E120" s="19" t="s">
        <v>1229</v>
      </c>
      <c r="F120" s="26">
        <v>45731</v>
      </c>
      <c r="G120" s="86" t="s">
        <v>319</v>
      </c>
      <c r="H120" s="25" t="str">
        <f>IFERROR(VLOOKUP(Table146871213141516171819212428293132343639404142435[[#This Row],[اسم العميل]],data2!A:C,3,0),"")</f>
        <v>1 1 مركز أبو المطامير البحيرة</v>
      </c>
      <c r="I120" s="62">
        <v>10</v>
      </c>
      <c r="J120" s="62" t="str">
        <f>IFERROR(VLOOKUP(Table146871213141516171819212428293132343639404142435[[#This Row],[اسم العميل]],data2!A:B,2,0),"")</f>
        <v>728651688</v>
      </c>
    </row>
    <row r="121" spans="2:10" ht="15">
      <c r="B121" s="19">
        <v>1567</v>
      </c>
      <c r="C121" s="20">
        <v>1000</v>
      </c>
      <c r="D121" s="19" t="s">
        <v>1229</v>
      </c>
      <c r="E121" s="19" t="s">
        <v>1229</v>
      </c>
      <c r="F121" s="26">
        <v>45731</v>
      </c>
      <c r="G121" s="88" t="s">
        <v>29</v>
      </c>
      <c r="H121" s="25" t="str">
        <f>IFERROR(VLOOKUP(Table146871213141516171819212428293132343639404142435[[#This Row],[اسم العميل]],data2!A:C,3,0),"")</f>
        <v>1 ش - الحزب الوطني - كوم حمادة البحيرة مركز كوم حمادة البحيرة</v>
      </c>
      <c r="I121" s="62">
        <v>50</v>
      </c>
      <c r="J121" s="62" t="str">
        <f>IFERROR(VLOOKUP(Table146871213141516171819212428293132343639404142435[[#This Row],[اسم العميل]],data2!A:B,2,0),"")</f>
        <v>339789689</v>
      </c>
    </row>
    <row r="122" spans="2:10" ht="16.5" customHeight="1">
      <c r="B122" s="19">
        <v>1570</v>
      </c>
      <c r="C122" s="20">
        <v>1000</v>
      </c>
      <c r="D122" s="19" t="s">
        <v>1229</v>
      </c>
      <c r="E122" s="19" t="s">
        <v>1229</v>
      </c>
      <c r="F122" s="26">
        <v>45734</v>
      </c>
      <c r="G122" s="25" t="s">
        <v>566</v>
      </c>
      <c r="H122" s="25" t="str">
        <f>IFERROR(VLOOKUP(Table146871213141516171819212428293132343639404142435[[#This Row],[اسم العميل]],data2!A:C,3,0),"")</f>
        <v>1 0 / 1115   ش احمد شوقى - كوم حماده - البحيره مركز كوم حمادة البحيرة</v>
      </c>
      <c r="I122" s="62">
        <v>10</v>
      </c>
      <c r="J122" s="62" t="str">
        <f>IFERROR(VLOOKUP(Table146871213141516171819212428293132343639404142435[[#This Row],[اسم العميل]],data2!A:B,2,0),"")</f>
        <v>393840050</v>
      </c>
    </row>
    <row r="123" spans="2:10" ht="16.5" customHeight="1">
      <c r="B123" s="19">
        <v>1572</v>
      </c>
      <c r="C123" s="20">
        <v>1000</v>
      </c>
      <c r="D123" s="19" t="s">
        <v>1229</v>
      </c>
      <c r="E123" s="19" t="s">
        <v>1229</v>
      </c>
      <c r="F123" s="26">
        <v>45734</v>
      </c>
      <c r="G123" s="25" t="s">
        <v>548</v>
      </c>
      <c r="H123" s="25" t="str">
        <f>IFERROR(VLOOKUP(Table146871213141516171819212428293132343639404142435[[#This Row],[اسم العميل]],data2!A:C,3,0),"")</f>
        <v>0 شارع متفرع من طريق ابو المطامير -دمنهور حوش عيسى بحيره مركز حوش عيسى البحيرة</v>
      </c>
      <c r="I123" s="62">
        <v>50</v>
      </c>
      <c r="J123" s="62" t="str">
        <f>IFERROR(VLOOKUP(Table146871213141516171819212428293132343639404142435[[#This Row],[اسم العميل]],data2!A:B,2,0),"")</f>
        <v>261967592</v>
      </c>
    </row>
    <row r="124" spans="2:10" ht="16.5" customHeight="1">
      <c r="B124" s="19">
        <v>1573</v>
      </c>
      <c r="C124" s="20">
        <v>1000</v>
      </c>
      <c r="D124" s="19" t="s">
        <v>1229</v>
      </c>
      <c r="E124" s="19" t="s">
        <v>1229</v>
      </c>
      <c r="F124" s="26">
        <v>45734</v>
      </c>
      <c r="G124" s="86" t="s">
        <v>319</v>
      </c>
      <c r="H124" s="25" t="str">
        <f>IFERROR(VLOOKUP(Table146871213141516171819212428293132343639404142435[[#This Row],[اسم العميل]],data2!A:C,3,0),"")</f>
        <v>1 1 مركز أبو المطامير البحيرة</v>
      </c>
      <c r="I124" s="62">
        <v>10</v>
      </c>
      <c r="J124" s="62" t="str">
        <f>IFERROR(VLOOKUP(Table146871213141516171819212428293132343639404142435[[#This Row],[اسم العميل]],data2!A:B,2,0),"")</f>
        <v>728651688</v>
      </c>
    </row>
    <row r="125" spans="2:10" ht="16.5" customHeight="1">
      <c r="B125" s="19">
        <v>1574</v>
      </c>
      <c r="C125" s="20">
        <v>1000</v>
      </c>
      <c r="D125" s="19" t="s">
        <v>1229</v>
      </c>
      <c r="E125" s="19" t="s">
        <v>1229</v>
      </c>
      <c r="F125" s="26">
        <v>45734</v>
      </c>
      <c r="G125" s="25" t="s">
        <v>566</v>
      </c>
      <c r="H125" s="25" t="str">
        <f>IFERROR(VLOOKUP(Table146871213141516171819212428293132343639404142435[[#This Row],[اسم العميل]],data2!A:C,3,0),"")</f>
        <v>1 0 / 1115   ش احمد شوقى - كوم حماده - البحيره مركز كوم حمادة البحيرة</v>
      </c>
      <c r="I125" s="62">
        <v>10</v>
      </c>
      <c r="J125" s="62" t="str">
        <f>IFERROR(VLOOKUP(Table146871213141516171819212428293132343639404142435[[#This Row],[اسم العميل]],data2!A:B,2,0),"")</f>
        <v>393840050</v>
      </c>
    </row>
    <row r="126" spans="2:10" ht="15">
      <c r="B126" s="19">
        <v>1578</v>
      </c>
      <c r="C126" s="20">
        <v>1000</v>
      </c>
      <c r="D126" s="19" t="s">
        <v>1229</v>
      </c>
      <c r="E126" s="19" t="s">
        <v>1229</v>
      </c>
      <c r="F126" s="26">
        <v>45735</v>
      </c>
      <c r="G126" s="25" t="s">
        <v>566</v>
      </c>
      <c r="H126" s="25" t="str">
        <f>IFERROR(VLOOKUP(Table146871213141516171819212428293132343639404142435[[#This Row],[اسم العميل]],data2!A:C,3,0),"")</f>
        <v>1 0 / 1115   ش احمد شوقى - كوم حماده - البحيره مركز كوم حمادة البحيرة</v>
      </c>
      <c r="I126" s="62">
        <v>45</v>
      </c>
      <c r="J126" s="62" t="str">
        <f>IFERROR(VLOOKUP(Table146871213141516171819212428293132343639404142435[[#This Row],[اسم العميل]],data2!A:B,2,0),"")</f>
        <v>393840050</v>
      </c>
    </row>
    <row r="127" spans="2:10" ht="15">
      <c r="B127" s="19">
        <v>1579</v>
      </c>
      <c r="C127" s="20">
        <v>1000</v>
      </c>
      <c r="D127" s="19" t="s">
        <v>1229</v>
      </c>
      <c r="E127" s="19" t="s">
        <v>1229</v>
      </c>
      <c r="F127" s="26">
        <v>45735</v>
      </c>
      <c r="G127" s="88" t="s">
        <v>29</v>
      </c>
      <c r="H127" s="25" t="str">
        <f>IFERROR(VLOOKUP(Table146871213141516171819212428293132343639404142435[[#This Row],[اسم العميل]],data2!A:C,3,0),"")</f>
        <v>1 ش - الحزب الوطني - كوم حمادة البحيرة مركز كوم حمادة البحيرة</v>
      </c>
      <c r="I127" s="62">
        <v>50</v>
      </c>
      <c r="J127" s="62" t="str">
        <f>IFERROR(VLOOKUP(Table146871213141516171819212428293132343639404142435[[#This Row],[اسم العميل]],data2!A:B,2,0),"")</f>
        <v>339789689</v>
      </c>
    </row>
    <row r="128" spans="2:10" ht="15">
      <c r="B128" s="19">
        <v>1582</v>
      </c>
      <c r="C128" s="20">
        <v>1000</v>
      </c>
      <c r="D128" s="19" t="s">
        <v>1229</v>
      </c>
      <c r="E128" s="19" t="s">
        <v>1229</v>
      </c>
      <c r="F128" s="26">
        <v>45736</v>
      </c>
      <c r="G128" s="86" t="s">
        <v>319</v>
      </c>
      <c r="H128" s="25" t="str">
        <f>IFERROR(VLOOKUP(Table146871213141516171819212428293132343639404142435[[#This Row],[اسم العميل]],data2!A:C,3,0),"")</f>
        <v>1 1 مركز أبو المطامير البحيرة</v>
      </c>
      <c r="I128" s="62">
        <v>10</v>
      </c>
      <c r="J128" s="62" t="str">
        <f>IFERROR(VLOOKUP(Table146871213141516171819212428293132343639404142435[[#This Row],[اسم العميل]],data2!A:B,2,0),"")</f>
        <v>728651688</v>
      </c>
    </row>
    <row r="129" spans="2:10" ht="15">
      <c r="B129" s="19">
        <v>1583</v>
      </c>
      <c r="C129" s="20">
        <v>1000</v>
      </c>
      <c r="D129" s="19" t="s">
        <v>1229</v>
      </c>
      <c r="E129" s="19" t="s">
        <v>1229</v>
      </c>
      <c r="F129" s="26">
        <v>45736</v>
      </c>
      <c r="G129" s="25" t="s">
        <v>566</v>
      </c>
      <c r="H129" s="25" t="str">
        <f>IFERROR(VLOOKUP(Table146871213141516171819212428293132343639404142435[[#This Row],[اسم العميل]],data2!A:C,3,0),"")</f>
        <v>1 0 / 1115   ش احمد شوقى - كوم حماده - البحيره مركز كوم حمادة البحيرة</v>
      </c>
      <c r="I129" s="62">
        <v>30</v>
      </c>
      <c r="J129" s="62" t="str">
        <f>IFERROR(VLOOKUP(Table146871213141516171819212428293132343639404142435[[#This Row],[اسم العميل]],data2!A:B,2,0),"")</f>
        <v>393840050</v>
      </c>
    </row>
    <row r="130" spans="2:10" ht="15">
      <c r="B130" s="19">
        <v>1585</v>
      </c>
      <c r="C130" s="20">
        <v>1000</v>
      </c>
      <c r="D130" s="19" t="s">
        <v>1229</v>
      </c>
      <c r="E130" s="19" t="s">
        <v>1229</v>
      </c>
      <c r="F130" s="26">
        <v>45736</v>
      </c>
      <c r="G130" s="25" t="s">
        <v>566</v>
      </c>
      <c r="H130" s="25" t="str">
        <f>IFERROR(VLOOKUP(Table146871213141516171819212428293132343639404142435[[#This Row],[اسم العميل]],data2!A:C,3,0),"")</f>
        <v>1 0 / 1115   ش احمد شوقى - كوم حماده - البحيره مركز كوم حمادة البحيرة</v>
      </c>
      <c r="I130" s="62">
        <v>10</v>
      </c>
      <c r="J130" s="62" t="str">
        <f>IFERROR(VLOOKUP(Table146871213141516171819212428293132343639404142435[[#This Row],[اسم العميل]],data2!A:B,2,0),"")</f>
        <v>393840050</v>
      </c>
    </row>
    <row r="131" spans="2:10" ht="15">
      <c r="B131" s="19">
        <v>1586</v>
      </c>
      <c r="C131" s="20">
        <v>1000</v>
      </c>
      <c r="D131" s="19" t="s">
        <v>1229</v>
      </c>
      <c r="E131" s="19" t="s">
        <v>1229</v>
      </c>
      <c r="F131" s="26">
        <v>45739</v>
      </c>
      <c r="G131" s="25" t="s">
        <v>566</v>
      </c>
      <c r="H131" s="25" t="str">
        <f>IFERROR(VLOOKUP(Table146871213141516171819212428293132343639404142435[[#This Row],[اسم العميل]],data2!A:C,3,0),"")</f>
        <v>1 0 / 1115   ش احمد شوقى - كوم حماده - البحيره مركز كوم حمادة البحيرة</v>
      </c>
      <c r="I131" s="62">
        <v>50</v>
      </c>
      <c r="J131" s="62" t="str">
        <f>IFERROR(VLOOKUP(Table146871213141516171819212428293132343639404142435[[#This Row],[اسم العميل]],data2!A:B,2,0),"")</f>
        <v>393840050</v>
      </c>
    </row>
    <row r="132" spans="2:10" ht="15">
      <c r="B132" s="19">
        <v>1587</v>
      </c>
      <c r="C132" s="20">
        <v>1000</v>
      </c>
      <c r="D132" s="19" t="s">
        <v>1229</v>
      </c>
      <c r="E132" s="19" t="s">
        <v>1229</v>
      </c>
      <c r="F132" s="26">
        <v>45739</v>
      </c>
      <c r="G132" s="25" t="s">
        <v>29</v>
      </c>
      <c r="H132" s="25" t="str">
        <f>IFERROR(VLOOKUP(Table146871213141516171819212428293132343639404142435[[#This Row],[اسم العميل]],data2!A:C,3,0),"")</f>
        <v>1 ش - الحزب الوطني - كوم حمادة البحيرة مركز كوم حمادة البحيرة</v>
      </c>
      <c r="I132" s="62">
        <v>50</v>
      </c>
      <c r="J132" s="62" t="str">
        <f>IFERROR(VLOOKUP(Table146871213141516171819212428293132343639404142435[[#This Row],[اسم العميل]],data2!A:B,2,0),"")</f>
        <v>339789689</v>
      </c>
    </row>
    <row r="133" spans="2:10" ht="15">
      <c r="B133" s="19">
        <v>1588</v>
      </c>
      <c r="C133" s="20">
        <v>1000</v>
      </c>
      <c r="D133" s="19" t="s">
        <v>1229</v>
      </c>
      <c r="E133" s="19" t="s">
        <v>1229</v>
      </c>
      <c r="F133" s="26">
        <v>45739</v>
      </c>
      <c r="G133" s="25" t="s">
        <v>319</v>
      </c>
      <c r="H133" s="25" t="str">
        <f>IFERROR(VLOOKUP(Table146871213141516171819212428293132343639404142435[[#This Row],[اسم العميل]],data2!A:C,3,0),"")</f>
        <v>1 1 مركز أبو المطامير البحيرة</v>
      </c>
      <c r="I133" s="62">
        <v>10</v>
      </c>
      <c r="J133" s="62" t="str">
        <f>IFERROR(VLOOKUP(Table146871213141516171819212428293132343639404142435[[#This Row],[اسم العميل]],data2!A:B,2,0),"")</f>
        <v>728651688</v>
      </c>
    </row>
    <row r="134" spans="2:10" ht="15">
      <c r="B134" s="19">
        <v>1590</v>
      </c>
      <c r="C134" s="20">
        <v>1000</v>
      </c>
      <c r="D134" s="19" t="s">
        <v>1229</v>
      </c>
      <c r="E134" s="19" t="s">
        <v>1229</v>
      </c>
      <c r="F134" s="26">
        <v>45740</v>
      </c>
      <c r="G134" s="25" t="s">
        <v>566</v>
      </c>
      <c r="H134" s="25" t="str">
        <f>IFERROR(VLOOKUP(Table146871213141516171819212428293132343639404142435[[#This Row],[اسم العميل]],data2!A:C,3,0),"")</f>
        <v>1 0 / 1115   ش احمد شوقى - كوم حماده - البحيره مركز كوم حمادة البحيرة</v>
      </c>
      <c r="I134" s="62">
        <v>10</v>
      </c>
      <c r="J134" s="62" t="str">
        <f>IFERROR(VLOOKUP(Table146871213141516171819212428293132343639404142435[[#This Row],[اسم العميل]],data2!A:B,2,0),"")</f>
        <v>393840050</v>
      </c>
    </row>
    <row r="135" spans="2:10" ht="15">
      <c r="B135" s="19">
        <v>1591</v>
      </c>
      <c r="C135" s="20">
        <v>1000</v>
      </c>
      <c r="D135" s="19" t="s">
        <v>1229</v>
      </c>
      <c r="E135" s="19" t="s">
        <v>1229</v>
      </c>
      <c r="F135" s="26">
        <v>45740</v>
      </c>
      <c r="G135" s="25" t="s">
        <v>319</v>
      </c>
      <c r="H135" s="25" t="str">
        <f>IFERROR(VLOOKUP(Table146871213141516171819212428293132343639404142435[[#This Row],[اسم العميل]],data2!A:C,3,0),"")</f>
        <v>1 1 مركز أبو المطامير البحيرة</v>
      </c>
      <c r="I135" s="62">
        <v>10</v>
      </c>
      <c r="J135" s="62" t="str">
        <f>IFERROR(VLOOKUP(Table146871213141516171819212428293132343639404142435[[#This Row],[اسم العميل]],data2!A:B,2,0),"")</f>
        <v>728651688</v>
      </c>
    </row>
    <row r="136" spans="2:10" ht="15">
      <c r="B136" s="19">
        <v>1593</v>
      </c>
      <c r="C136" s="20">
        <v>1000</v>
      </c>
      <c r="D136" s="19" t="s">
        <v>1229</v>
      </c>
      <c r="E136" s="19" t="s">
        <v>1229</v>
      </c>
      <c r="F136" s="26">
        <v>45741</v>
      </c>
      <c r="G136" s="25" t="s">
        <v>566</v>
      </c>
      <c r="H136" s="25" t="str">
        <f>IFERROR(VLOOKUP(Table146871213141516171819212428293132343639404142435[[#This Row],[اسم العميل]],data2!A:C,3,0),"")</f>
        <v>1 0 / 1115   ش احمد شوقى - كوم حماده - البحيره مركز كوم حمادة البحيرة</v>
      </c>
      <c r="I136" s="62">
        <v>85</v>
      </c>
      <c r="J136" s="62" t="str">
        <f>IFERROR(VLOOKUP(Table146871213141516171819212428293132343639404142435[[#This Row],[اسم العميل]],data2!A:B,2,0),"")</f>
        <v>393840050</v>
      </c>
    </row>
    <row r="137" spans="2:10" ht="15">
      <c r="B137" s="19">
        <v>1595</v>
      </c>
      <c r="C137" s="20">
        <v>1000</v>
      </c>
      <c r="D137" s="19" t="s">
        <v>1229</v>
      </c>
      <c r="E137" s="19" t="s">
        <v>1229</v>
      </c>
      <c r="F137" s="26">
        <v>45742</v>
      </c>
      <c r="G137" s="25" t="s">
        <v>319</v>
      </c>
      <c r="H137" s="25" t="str">
        <f>IFERROR(VLOOKUP(Table146871213141516171819212428293132343639404142435[[#This Row],[اسم العميل]],data2!A:C,3,0),"")</f>
        <v>1 1 مركز أبو المطامير البحيرة</v>
      </c>
      <c r="I137" s="62">
        <v>10</v>
      </c>
      <c r="J137" s="62" t="str">
        <f>IFERROR(VLOOKUP(Table146871213141516171819212428293132343639404142435[[#This Row],[اسم العميل]],data2!A:B,2,0),"")</f>
        <v>728651688</v>
      </c>
    </row>
    <row r="138" spans="2:10" ht="15">
      <c r="B138" s="19">
        <v>1601</v>
      </c>
      <c r="C138" s="20">
        <v>1000</v>
      </c>
      <c r="D138" s="19" t="s">
        <v>1229</v>
      </c>
      <c r="E138" s="19" t="s">
        <v>1229</v>
      </c>
      <c r="F138" s="26">
        <v>45743</v>
      </c>
      <c r="G138" s="25" t="s">
        <v>566</v>
      </c>
      <c r="H138" s="25" t="str">
        <f>IFERROR(VLOOKUP(Table146871213141516171819212428293132343639404142435[[#This Row],[اسم العميل]],data2!A:C,3,0),"")</f>
        <v>1 0 / 1115   ش احمد شوقى - كوم حماده - البحيره مركز كوم حمادة البحيرة</v>
      </c>
      <c r="I138" s="62">
        <v>45</v>
      </c>
      <c r="J138" s="62" t="str">
        <f>IFERROR(VLOOKUP(Table146871213141516171819212428293132343639404142435[[#This Row],[اسم العميل]],data2!A:B,2,0),"")</f>
        <v>393840050</v>
      </c>
    </row>
    <row r="139" spans="2:10" ht="15">
      <c r="B139" s="19">
        <v>1602</v>
      </c>
      <c r="C139" s="20">
        <v>1000</v>
      </c>
      <c r="D139" s="19" t="s">
        <v>1229</v>
      </c>
      <c r="E139" s="19" t="s">
        <v>1229</v>
      </c>
      <c r="F139" s="26">
        <v>45743</v>
      </c>
      <c r="G139" s="25" t="s">
        <v>319</v>
      </c>
      <c r="H139" s="25" t="str">
        <f>IFERROR(VLOOKUP(Table146871213141516171819212428293132343639404142435[[#This Row],[اسم العميل]],data2!A:C,3,0),"")</f>
        <v>1 1 مركز أبو المطامير البحيرة</v>
      </c>
      <c r="I139" s="62">
        <v>10</v>
      </c>
      <c r="J139" s="62" t="str">
        <f>IFERROR(VLOOKUP(Table146871213141516171819212428293132343639404142435[[#This Row],[اسم العميل]],data2!A:B,2,0),"")</f>
        <v>728651688</v>
      </c>
    </row>
    <row r="140" spans="2:10" ht="15">
      <c r="B140" s="19">
        <v>1603</v>
      </c>
      <c r="C140" s="20">
        <v>1000</v>
      </c>
      <c r="D140" s="19" t="s">
        <v>1229</v>
      </c>
      <c r="E140" s="19" t="s">
        <v>1229</v>
      </c>
      <c r="F140" s="26">
        <v>45750</v>
      </c>
      <c r="G140" s="25" t="s">
        <v>566</v>
      </c>
      <c r="H140" s="25" t="str">
        <f>IFERROR(VLOOKUP(Table146871213141516171819212428293132343639404142435[[#This Row],[اسم العميل]],data2!A:C,3,0),"")</f>
        <v>1 0 / 1115   ش احمد شوقى - كوم حماده - البحيره مركز كوم حمادة البحيرة</v>
      </c>
      <c r="I140" s="62">
        <v>45</v>
      </c>
      <c r="J140" s="62" t="str">
        <f>IFERROR(VLOOKUP(Table146871213141516171819212428293132343639404142435[[#This Row],[اسم العميل]],data2!A:B,2,0),"")</f>
        <v>393840050</v>
      </c>
    </row>
    <row r="141" spans="2:10" ht="15">
      <c r="B141" s="19">
        <v>1604</v>
      </c>
      <c r="C141" s="20">
        <v>1000</v>
      </c>
      <c r="D141" s="19" t="s">
        <v>1229</v>
      </c>
      <c r="E141" s="19" t="s">
        <v>1229</v>
      </c>
      <c r="F141" s="26">
        <v>45750</v>
      </c>
      <c r="G141" s="25" t="s">
        <v>319</v>
      </c>
      <c r="H141" s="25" t="str">
        <f>IFERROR(VLOOKUP(Table146871213141516171819212428293132343639404142435[[#This Row],[اسم العميل]],data2!A:C,3,0),"")</f>
        <v>1 1 مركز أبو المطامير البحيرة</v>
      </c>
      <c r="I141" s="62">
        <v>10</v>
      </c>
      <c r="J141" s="62" t="str">
        <f>IFERROR(VLOOKUP(Table146871213141516171819212428293132343639404142435[[#This Row],[اسم العميل]],data2!A:B,2,0),"")</f>
        <v>728651688</v>
      </c>
    </row>
    <row r="142" spans="2:10" ht="15">
      <c r="B142" s="19">
        <v>1608</v>
      </c>
      <c r="C142" s="20">
        <v>1000</v>
      </c>
      <c r="D142" s="19" t="s">
        <v>1229</v>
      </c>
      <c r="E142" s="19" t="s">
        <v>1229</v>
      </c>
      <c r="F142" s="26">
        <v>45750</v>
      </c>
      <c r="G142" s="25" t="s">
        <v>319</v>
      </c>
      <c r="H142" s="25" t="str">
        <f>IFERROR(VLOOKUP(Table146871213141516171819212428293132343639404142435[[#This Row],[اسم العميل]],data2!A:C,3,0),"")</f>
        <v>1 1 مركز أبو المطامير البحيرة</v>
      </c>
      <c r="I142" s="62">
        <v>10</v>
      </c>
      <c r="J142" s="62" t="str">
        <f>IFERROR(VLOOKUP(Table146871213141516171819212428293132343639404142435[[#This Row],[اسم العميل]],data2!A:B,2,0),"")</f>
        <v>728651688</v>
      </c>
    </row>
    <row r="143" spans="2:10" ht="15">
      <c r="B143" s="19">
        <v>1609</v>
      </c>
      <c r="C143" s="20">
        <v>1000</v>
      </c>
      <c r="D143" s="19" t="s">
        <v>1229</v>
      </c>
      <c r="E143" s="19" t="s">
        <v>1229</v>
      </c>
      <c r="F143" s="26">
        <v>45750</v>
      </c>
      <c r="G143" s="25" t="s">
        <v>566</v>
      </c>
      <c r="H143" s="25" t="str">
        <f>IFERROR(VLOOKUP(Table146871213141516171819212428293132343639404142435[[#This Row],[اسم العميل]],data2!A:C,3,0),"")</f>
        <v>1 0 / 1115   ش احمد شوقى - كوم حماده - البحيره مركز كوم حمادة البحيرة</v>
      </c>
      <c r="I143" s="62">
        <v>35</v>
      </c>
      <c r="J143" s="62" t="str">
        <f>IFERROR(VLOOKUP(Table146871213141516171819212428293132343639404142435[[#This Row],[اسم العميل]],data2!A:B,2,0),"")</f>
        <v>393840050</v>
      </c>
    </row>
    <row r="144" spans="2:10" ht="15">
      <c r="B144" s="19"/>
      <c r="C144" s="27"/>
      <c r="D144" s="28"/>
      <c r="E144" s="28"/>
      <c r="F144" s="26"/>
      <c r="G144" s="25"/>
      <c r="H144" s="25" t="str">
        <f>IFERROR(VLOOKUP(Table146871213141516171819212428293132343639404142435[[#This Row],[اسم العميل]],data2!A:C,3,0),"")</f>
        <v/>
      </c>
      <c r="I144" s="62"/>
      <c r="J144" s="62" t="str">
        <f>IFERROR(VLOOKUP(Table146871213141516171819212428293132343639404142435[[#This Row],[اسم العميل]],data2!A:B,2,0),"")</f>
        <v/>
      </c>
    </row>
    <row r="145" spans="2:10" ht="15">
      <c r="B145" s="19"/>
      <c r="C145" s="27"/>
      <c r="D145" s="28"/>
      <c r="E145" s="28"/>
      <c r="F145" s="26"/>
      <c r="G145" s="25"/>
      <c r="H145" s="25" t="str">
        <f>IFERROR(VLOOKUP(Table146871213141516171819212428293132343639404142435[[#This Row],[اسم العميل]],data2!A:C,3,0),"")</f>
        <v/>
      </c>
      <c r="I145" s="62"/>
      <c r="J145" s="62" t="str">
        <f>IFERROR(VLOOKUP(Table146871213141516171819212428293132343639404142435[[#This Row],[اسم العميل]],data2!A:B,2,0),"")</f>
        <v/>
      </c>
    </row>
    <row r="146" spans="2:10" ht="15.75" customHeight="1">
      <c r="B146" s="19"/>
      <c r="C146" s="27"/>
      <c r="D146" s="28"/>
      <c r="E146" s="28"/>
      <c r="F146" s="26"/>
      <c r="G146" s="25"/>
      <c r="H146" s="25" t="str">
        <f>IFERROR(VLOOKUP(Table146871213141516171819212428293132343639404142435[[#This Row],[اسم العميل]],data2!A:C,3,0),"")</f>
        <v/>
      </c>
      <c r="I146" s="62"/>
      <c r="J146" s="62" t="str">
        <f>IFERROR(VLOOKUP(Table146871213141516171819212428293132343639404142435[[#This Row],[اسم العميل]],data2!A:B,2,0),"")</f>
        <v/>
      </c>
    </row>
    <row r="147" spans="2:10" ht="18.75" customHeight="1">
      <c r="B147" s="19"/>
      <c r="C147" s="28"/>
      <c r="D147" s="28"/>
      <c r="E147" s="28"/>
      <c r="F147" s="25"/>
      <c r="G147" s="25"/>
      <c r="H147" s="71" t="s">
        <v>489</v>
      </c>
      <c r="I147" s="72">
        <f>SUBTOTAL(109,Table146871213141516171819212428293132343639404142435[الكميه])</f>
        <v>4045</v>
      </c>
      <c r="J147" s="29"/>
    </row>
    <row r="148" spans="2:10" ht="18.75" customHeight="1">
      <c r="H148" s="39" t="s">
        <v>490</v>
      </c>
      <c r="I148" s="30">
        <f ca="1">'مشتريات 2025'!B68</f>
        <v>4230</v>
      </c>
    </row>
    <row r="149" spans="2:10" ht="27" customHeight="1">
      <c r="H149" s="39" t="s">
        <v>491</v>
      </c>
      <c r="I149" s="31">
        <f ca="1">I148-Table146871213141516171819212428293132343639404142435[[#Totals],[الكميه]]</f>
        <v>185</v>
      </c>
    </row>
    <row r="158" spans="2:10" ht="18.75" customHeight="1">
      <c r="G158" s="32"/>
    </row>
    <row r="159" spans="2:10" ht="18.75" customHeight="1">
      <c r="G159" s="33"/>
    </row>
  </sheetData>
  <mergeCells count="4">
    <mergeCell ref="G1:H3"/>
    <mergeCell ref="I1:I3"/>
    <mergeCell ref="B3:F3"/>
    <mergeCell ref="A5:A10"/>
  </mergeCells>
  <conditionalFormatting sqref="B5:B25">
    <cfRule type="duplicateValues" dxfId="44" priority="14"/>
  </conditionalFormatting>
  <pageMargins left="0.17" right="0.17" top="0.23" bottom="0.17" header="0.17" footer="0.17"/>
  <pageSetup paperSize="9" scale="96" fitToHeight="0"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data2!$A:$A</xm:f>
          </x14:formula1>
          <xm:sqref>G5:G146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3"/>
  <sheetViews>
    <sheetView rightToLeft="1" tabSelected="1" topLeftCell="B39" zoomScale="115" zoomScaleNormal="115" workbookViewId="0">
      <selection activeCell="G53" sqref="G53"/>
    </sheetView>
  </sheetViews>
  <sheetFormatPr defaultRowHeight="18.75" customHeight="1"/>
  <cols>
    <col min="1" max="1" width="0" style="11" hidden="1" customWidth="1"/>
    <col min="2" max="2" width="10.5703125" customWidth="1"/>
    <col min="3" max="3" width="14.5703125" customWidth="1"/>
    <col min="4" max="4" width="9.7109375" customWidth="1"/>
    <col min="5" max="5" width="11" customWidth="1"/>
    <col min="6" max="6" width="15.42578125" customWidth="1"/>
    <col min="7" max="7" width="27.5703125" customWidth="1"/>
    <col min="8" max="8" width="27.140625" customWidth="1"/>
    <col min="9" max="9" width="16.140625" style="16" customWidth="1"/>
    <col min="10" max="10" width="11.140625" bestFit="1" customWidth="1"/>
  </cols>
  <sheetData>
    <row r="1" spans="1:10" ht="18.75" customHeight="1">
      <c r="B1" s="12" t="s">
        <v>477</v>
      </c>
      <c r="C1" s="12"/>
      <c r="D1" s="12"/>
      <c r="E1" s="13"/>
      <c r="F1" s="34">
        <v>2025</v>
      </c>
      <c r="G1" s="108" t="s">
        <v>478</v>
      </c>
      <c r="H1" s="108"/>
      <c r="I1" s="109"/>
    </row>
    <row r="2" spans="1:10" ht="18.75" customHeight="1">
      <c r="B2" s="14" t="s">
        <v>479</v>
      </c>
      <c r="C2" s="14"/>
      <c r="D2" s="14"/>
      <c r="E2" s="13"/>
      <c r="F2" s="35">
        <v>45689</v>
      </c>
      <c r="G2" s="108"/>
      <c r="H2" s="108"/>
      <c r="I2" s="109"/>
    </row>
    <row r="3" spans="1:10" ht="18.75" customHeight="1">
      <c r="B3" s="110">
        <f ca="1">TODAY()</f>
        <v>45750</v>
      </c>
      <c r="C3" s="111"/>
      <c r="D3" s="111"/>
      <c r="E3" s="111"/>
      <c r="F3" s="111"/>
      <c r="G3" s="108"/>
      <c r="H3" s="108"/>
      <c r="I3" s="109"/>
    </row>
    <row r="4" spans="1:10" ht="18.75" customHeight="1">
      <c r="B4" s="15" t="s">
        <v>1502</v>
      </c>
      <c r="C4" s="16" t="s">
        <v>481</v>
      </c>
      <c r="D4" s="16" t="s">
        <v>482</v>
      </c>
      <c r="E4" s="16" t="s">
        <v>483</v>
      </c>
      <c r="F4" s="17" t="s">
        <v>484</v>
      </c>
      <c r="G4" s="17" t="s">
        <v>485</v>
      </c>
      <c r="H4" s="17" t="s">
        <v>2</v>
      </c>
      <c r="I4" s="17" t="s">
        <v>486</v>
      </c>
      <c r="J4" s="18" t="s">
        <v>492</v>
      </c>
    </row>
    <row r="5" spans="1:10" ht="15">
      <c r="A5" s="112"/>
      <c r="B5" s="19">
        <v>1516</v>
      </c>
      <c r="C5" s="20">
        <v>200</v>
      </c>
      <c r="D5" s="19" t="s">
        <v>1499</v>
      </c>
      <c r="E5" s="19" t="s">
        <v>1499</v>
      </c>
      <c r="F5" s="21">
        <v>45717</v>
      </c>
      <c r="G5" s="1" t="s">
        <v>566</v>
      </c>
      <c r="H5" s="1" t="str">
        <f>IFERROR(VLOOKUP(Table1468712131415161718192124282931323436394041424338[[#This Row],[اسم العميل]],data2!A:C,3,0),"")</f>
        <v>1 0 / 1115   ش احمد شوقى - كوم حماده - البحيره مركز كوم حمادة البحيرة</v>
      </c>
      <c r="I5" s="22">
        <v>40</v>
      </c>
      <c r="J5" s="23" t="str">
        <f>IFERROR(VLOOKUP(Table1468712131415161718192124282931323436394041424338[[#This Row],[اسم العميل]],data2!A:B,2,0),"")</f>
        <v>393840050</v>
      </c>
    </row>
    <row r="6" spans="1:10" ht="15">
      <c r="A6" s="113"/>
      <c r="B6" s="20">
        <v>1517</v>
      </c>
      <c r="C6" s="20">
        <v>200</v>
      </c>
      <c r="D6" s="19" t="s">
        <v>1499</v>
      </c>
      <c r="E6" s="19" t="s">
        <v>1499</v>
      </c>
      <c r="F6" s="21">
        <v>45717</v>
      </c>
      <c r="G6" s="1" t="s">
        <v>568</v>
      </c>
      <c r="H6" s="1" t="str">
        <f>IFERROR(VLOOKUP(Table1468712131415161718192124282931323436394041424338[[#This Row],[اسم العميل]],data2!A:C,3,0),"")</f>
        <v>0 دمنهور شارع شبرا مركز دمنهور البحيرة</v>
      </c>
      <c r="I6" s="22">
        <v>25</v>
      </c>
      <c r="J6" s="23" t="str">
        <f>IFERROR(VLOOKUP(Table1468712131415161718192124282931323436394041424338[[#This Row],[اسم العميل]],data2!A:B,2,0),"")</f>
        <v>403265479</v>
      </c>
    </row>
    <row r="7" spans="1:10" ht="15">
      <c r="A7" s="113"/>
      <c r="B7" s="19">
        <v>1518</v>
      </c>
      <c r="C7" s="20">
        <v>200</v>
      </c>
      <c r="D7" s="19" t="s">
        <v>1499</v>
      </c>
      <c r="E7" s="19" t="s">
        <v>1499</v>
      </c>
      <c r="F7" s="21">
        <v>45717</v>
      </c>
      <c r="G7" s="1" t="s">
        <v>499</v>
      </c>
      <c r="H7" s="1" t="str">
        <f>IFERROR(VLOOKUP(Table1468712131415161718192124282931323436394041424338[[#This Row],[اسم العميل]],data2!A:C,3,0),"")</f>
        <v>1 شارع عثمان بن عفان قسم أول العريش قسم أول العريش, شمال سيناء, EG قسم أول العريش شمال سيناء</v>
      </c>
      <c r="I7" s="22">
        <v>55</v>
      </c>
      <c r="J7" s="23" t="str">
        <f>IFERROR(VLOOKUP(Table1468712131415161718192124282931323436394041424338[[#This Row],[اسم العميل]],data2!A:B,2,0),"")</f>
        <v>390941247</v>
      </c>
    </row>
    <row r="8" spans="1:10" ht="14.25" customHeight="1">
      <c r="A8" s="113"/>
      <c r="B8" s="19">
        <v>1519</v>
      </c>
      <c r="C8" s="20">
        <v>200</v>
      </c>
      <c r="D8" s="19" t="s">
        <v>1499</v>
      </c>
      <c r="E8" s="19" t="s">
        <v>1499</v>
      </c>
      <c r="F8" s="21">
        <v>45717</v>
      </c>
      <c r="G8" s="1" t="s">
        <v>29</v>
      </c>
      <c r="H8" s="1" t="str">
        <f>IFERROR(VLOOKUP(Table1468712131415161718192124282931323436394041424338[[#This Row],[اسم العميل]],data2!A:C,3,0),"")</f>
        <v>1 ش - الحزب الوطني - كوم حمادة البحيرة مركز كوم حمادة البحيرة</v>
      </c>
      <c r="I8" s="22">
        <v>54</v>
      </c>
      <c r="J8" s="23" t="str">
        <f>IFERROR(VLOOKUP(Table1468712131415161718192124282931323436394041424338[[#This Row],[اسم العميل]],data2!A:B,2,0),"")</f>
        <v>339789689</v>
      </c>
    </row>
    <row r="9" spans="1:10" ht="14.25" customHeight="1">
      <c r="A9" s="113"/>
      <c r="B9" s="19">
        <v>1520</v>
      </c>
      <c r="C9" s="20">
        <v>200</v>
      </c>
      <c r="D9" s="19" t="s">
        <v>1499</v>
      </c>
      <c r="E9" s="19" t="s">
        <v>1499</v>
      </c>
      <c r="F9" s="21">
        <v>45717</v>
      </c>
      <c r="G9" s="1" t="s">
        <v>566</v>
      </c>
      <c r="H9" s="1" t="str">
        <f>IFERROR(VLOOKUP(Table1468712131415161718192124282931323436394041424338[[#This Row],[اسم العميل]],data2!A:C,3,0),"")</f>
        <v>1 0 / 1115   ش احمد شوقى - كوم حماده - البحيره مركز كوم حمادة البحيرة</v>
      </c>
      <c r="I9" s="22">
        <v>10</v>
      </c>
      <c r="J9" s="23" t="str">
        <f>IFERROR(VLOOKUP(Table1468712131415161718192124282931323436394041424338[[#This Row],[اسم العميل]],data2!A:B,2,0),"")</f>
        <v>393840050</v>
      </c>
    </row>
    <row r="10" spans="1:10" ht="14.25" customHeight="1">
      <c r="A10" s="113"/>
      <c r="B10" s="19">
        <v>1526</v>
      </c>
      <c r="C10" s="20">
        <v>200</v>
      </c>
      <c r="D10" s="19" t="s">
        <v>1499</v>
      </c>
      <c r="E10" s="19" t="s">
        <v>1499</v>
      </c>
      <c r="F10" s="21">
        <v>45720</v>
      </c>
      <c r="G10" s="1" t="s">
        <v>397</v>
      </c>
      <c r="H10" s="1" t="str">
        <f>IFERROR(VLOOKUP(Table1468712131415161718192124282931323436394041424338[[#This Row],[اسم العميل]],data2!A:C,3,0),"")</f>
        <v>0      قسم رابع- شارع فكرى زاهر بجوار الجمعيه الاستهلاكيه ملك والده -دمياط مركز دمياط دمياط</v>
      </c>
      <c r="I10" s="22">
        <v>25</v>
      </c>
      <c r="J10" s="23" t="str">
        <f>IFERROR(VLOOKUP(Table1468712131415161718192124282931323436394041424338[[#This Row],[اسم العميل]],data2!A:B,2,0),"")</f>
        <v>479149089</v>
      </c>
    </row>
    <row r="11" spans="1:10" ht="14.25" customHeight="1">
      <c r="A11" s="113"/>
      <c r="B11" s="20">
        <v>1527</v>
      </c>
      <c r="C11" s="20">
        <v>200</v>
      </c>
      <c r="D11" s="19" t="s">
        <v>1499</v>
      </c>
      <c r="E11" s="19" t="s">
        <v>1499</v>
      </c>
      <c r="F11" s="21">
        <v>45720</v>
      </c>
      <c r="G11" s="1" t="s">
        <v>568</v>
      </c>
      <c r="H11" s="1" t="str">
        <f>IFERROR(VLOOKUP(Table1468712131415161718192124282931323436394041424338[[#This Row],[اسم العميل]],data2!A:C,3,0),"")</f>
        <v>0 دمنهور شارع شبرا مركز دمنهور البحيرة</v>
      </c>
      <c r="I11" s="22">
        <v>31</v>
      </c>
      <c r="J11" s="23" t="str">
        <f>IFERROR(VLOOKUP(Table1468712131415161718192124282931323436394041424338[[#This Row],[اسم العميل]],data2!A:B,2,0),"")</f>
        <v>403265479</v>
      </c>
    </row>
    <row r="12" spans="1:10" ht="14.25" customHeight="1">
      <c r="A12" s="113"/>
      <c r="B12" s="19">
        <v>1528</v>
      </c>
      <c r="C12" s="20">
        <v>200</v>
      </c>
      <c r="D12" s="19" t="s">
        <v>1499</v>
      </c>
      <c r="E12" s="19" t="s">
        <v>1499</v>
      </c>
      <c r="F12" s="21">
        <v>45720</v>
      </c>
      <c r="G12" s="1" t="s">
        <v>568</v>
      </c>
      <c r="H12" s="1" t="str">
        <f>IFERROR(VLOOKUP(Table1468712131415161718192124282931323436394041424338[[#This Row],[اسم العميل]],data2!A:C,3,0),"")</f>
        <v>0 دمنهور شارع شبرا مركز دمنهور البحيرة</v>
      </c>
      <c r="I12" s="22">
        <v>25</v>
      </c>
      <c r="J12" s="23" t="str">
        <f>IFERROR(VLOOKUP(Table1468712131415161718192124282931323436394041424338[[#This Row],[اسم العميل]],data2!A:B,2,0),"")</f>
        <v>403265479</v>
      </c>
    </row>
    <row r="13" spans="1:10" ht="14.25" customHeight="1">
      <c r="A13" s="113"/>
      <c r="B13" s="19">
        <v>1531</v>
      </c>
      <c r="C13" s="20">
        <v>200</v>
      </c>
      <c r="D13" s="19" t="s">
        <v>1499</v>
      </c>
      <c r="E13" s="19" t="s">
        <v>1499</v>
      </c>
      <c r="F13" s="21">
        <v>45722</v>
      </c>
      <c r="G13" s="1" t="s">
        <v>568</v>
      </c>
      <c r="H13" s="1" t="str">
        <f>IFERROR(VLOOKUP(Table1468712131415161718192124282931323436394041424338[[#This Row],[اسم العميل]],data2!A:C,3,0),"")</f>
        <v>0 دمنهور شارع شبرا مركز دمنهور البحيرة</v>
      </c>
      <c r="I13" s="22">
        <v>6</v>
      </c>
      <c r="J13" s="23" t="str">
        <f>IFERROR(VLOOKUP(Table1468712131415161718192124282931323436394041424338[[#This Row],[اسم العميل]],data2!A:B,2,0),"")</f>
        <v>403265479</v>
      </c>
    </row>
    <row r="14" spans="1:10" ht="15">
      <c r="A14" s="83"/>
      <c r="B14" s="19">
        <v>1532</v>
      </c>
      <c r="C14" s="20">
        <v>200</v>
      </c>
      <c r="D14" s="19" t="s">
        <v>1499</v>
      </c>
      <c r="E14" s="19" t="s">
        <v>1499</v>
      </c>
      <c r="F14" s="21">
        <v>45722</v>
      </c>
      <c r="G14" s="1" t="s">
        <v>29</v>
      </c>
      <c r="H14" s="1" t="str">
        <f>IFERROR(VLOOKUP(Table1468712131415161718192124282931323436394041424338[[#This Row],[اسم العميل]],data2!A:C,3,0),"")</f>
        <v>1 ش - الحزب الوطني - كوم حمادة البحيرة مركز كوم حمادة البحيرة</v>
      </c>
      <c r="I14" s="22">
        <v>52</v>
      </c>
      <c r="J14" s="23" t="str">
        <f>IFERROR(VLOOKUP(Table1468712131415161718192124282931323436394041424338[[#This Row],[اسم العميل]],data2!A:B,2,0),"")</f>
        <v>339789689</v>
      </c>
    </row>
    <row r="15" spans="1:10" ht="15">
      <c r="A15" s="113"/>
      <c r="B15" s="19">
        <v>1533</v>
      </c>
      <c r="C15" s="20">
        <v>200</v>
      </c>
      <c r="D15" s="19" t="s">
        <v>1499</v>
      </c>
      <c r="E15" s="19" t="s">
        <v>1499</v>
      </c>
      <c r="F15" s="21">
        <v>45717</v>
      </c>
      <c r="G15" s="1" t="s">
        <v>85</v>
      </c>
      <c r="H15" s="1" t="str">
        <f>IFERROR(VLOOKUP(Table1468712131415161718192124282931323436394041424338[[#This Row],[اسم العميل]],data2!A:C,3,0),"")</f>
        <v>1 0 / ش احمد ماهر المحموديه بحيره مركز المحمودية البحيرة</v>
      </c>
      <c r="I15" s="22">
        <v>16</v>
      </c>
      <c r="J15" s="23" t="str">
        <f>IFERROR(VLOOKUP(Table1468712131415161718192124282931323436394041424338[[#This Row],[اسم العميل]],data2!A:B,2,0),"")</f>
        <v>725741422</v>
      </c>
    </row>
    <row r="16" spans="1:10" ht="15">
      <c r="A16" s="113"/>
      <c r="B16" s="19">
        <v>1534</v>
      </c>
      <c r="C16" s="20">
        <v>200</v>
      </c>
      <c r="D16" s="19" t="s">
        <v>1499</v>
      </c>
      <c r="E16" s="19" t="s">
        <v>1499</v>
      </c>
      <c r="F16" s="21">
        <v>45717</v>
      </c>
      <c r="G16" s="1" t="s">
        <v>440</v>
      </c>
      <c r="H16" s="1" t="str">
        <f>IFERROR(VLOOKUP(Table1468712131415161718192124282931323436394041424338[[#This Row],[اسم العميل]],data2!A:C,3,0),"")</f>
        <v>1 1 مركز دمنهور البحيرة</v>
      </c>
      <c r="I16" s="22">
        <v>10</v>
      </c>
      <c r="J16" s="23" t="str">
        <f>IFERROR(VLOOKUP(Table1468712131415161718192124282931323436394041424338[[#This Row],[اسم العميل]],data2!A:B,2,0),"")</f>
        <v>376987340</v>
      </c>
    </row>
    <row r="17" spans="1:11" ht="15">
      <c r="A17" s="113"/>
      <c r="B17" s="19">
        <v>1535</v>
      </c>
      <c r="C17" s="20">
        <v>200</v>
      </c>
      <c r="D17" s="19" t="s">
        <v>1499</v>
      </c>
      <c r="E17" s="19" t="s">
        <v>1499</v>
      </c>
      <c r="F17" s="21">
        <v>45717</v>
      </c>
      <c r="G17" s="1" t="s">
        <v>33</v>
      </c>
      <c r="H17" s="1" t="str">
        <f>IFERROR(VLOOKUP(Table1468712131415161718192124282931323436394041424338[[#This Row],[اسم العميل]],data2!A:C,3,0),"")</f>
        <v>1 شارع البسيوني من ش المعهد الديني قسم دمنهور البحيرة</v>
      </c>
      <c r="I17" s="22">
        <v>16</v>
      </c>
      <c r="J17" s="23" t="str">
        <f>IFERROR(VLOOKUP(Table1468712131415161718192124282931323436394041424338[[#This Row],[اسم العميل]],data2!A:B,2,0),"")</f>
        <v>403691052</v>
      </c>
    </row>
    <row r="18" spans="1:11" ht="15">
      <c r="A18" s="113"/>
      <c r="B18" s="19">
        <v>1541</v>
      </c>
      <c r="C18" s="20">
        <v>200</v>
      </c>
      <c r="D18" s="19" t="s">
        <v>1499</v>
      </c>
      <c r="E18" s="19" t="s">
        <v>1499</v>
      </c>
      <c r="F18" s="21">
        <v>45717</v>
      </c>
      <c r="G18" s="1" t="s">
        <v>568</v>
      </c>
      <c r="H18" s="1" t="str">
        <f>IFERROR(VLOOKUP(Table1468712131415161718192124282931323436394041424338[[#This Row],[اسم العميل]],data2!A:C,3,0),"")</f>
        <v>0 دمنهور شارع شبرا مركز دمنهور البحيرة</v>
      </c>
      <c r="I18" s="22">
        <v>16</v>
      </c>
      <c r="J18" s="23" t="str">
        <f>IFERROR(VLOOKUP(Table1468712131415161718192124282931323436394041424338[[#This Row],[اسم العميل]],data2!A:B,2,0),"")</f>
        <v>403265479</v>
      </c>
    </row>
    <row r="19" spans="1:11" ht="15">
      <c r="A19" s="113"/>
      <c r="B19" s="19">
        <v>1542</v>
      </c>
      <c r="C19" s="20">
        <v>200</v>
      </c>
      <c r="D19" s="19" t="s">
        <v>1499</v>
      </c>
      <c r="E19" s="19" t="s">
        <v>1499</v>
      </c>
      <c r="F19" s="21">
        <v>45717</v>
      </c>
      <c r="G19" s="1" t="s">
        <v>29</v>
      </c>
      <c r="H19" s="1" t="str">
        <f>IFERROR(VLOOKUP(Table1468712131415161718192124282931323436394041424338[[#This Row],[اسم العميل]],data2!A:C,3,0),"")</f>
        <v>1 ش - الحزب الوطني - كوم حمادة البحيرة مركز كوم حمادة البحيرة</v>
      </c>
      <c r="I19" s="22">
        <v>50</v>
      </c>
      <c r="J19" s="23" t="str">
        <f>IFERROR(VLOOKUP(Table1468712131415161718192124282931323436394041424338[[#This Row],[اسم العميل]],data2!A:B,2,0),"")</f>
        <v>339789689</v>
      </c>
    </row>
    <row r="20" spans="1:11" ht="15">
      <c r="A20" s="113"/>
      <c r="B20" s="19">
        <v>1543</v>
      </c>
      <c r="C20" s="20">
        <v>200</v>
      </c>
      <c r="D20" s="19" t="s">
        <v>1499</v>
      </c>
      <c r="E20" s="19" t="s">
        <v>1499</v>
      </c>
      <c r="F20" s="21">
        <v>45717</v>
      </c>
      <c r="G20" s="1" t="s">
        <v>568</v>
      </c>
      <c r="H20" s="1" t="str">
        <f>IFERROR(VLOOKUP(Table1468712131415161718192124282931323436394041424338[[#This Row],[اسم العميل]],data2!A:C,3,0),"")</f>
        <v>0 دمنهور شارع شبرا مركز دمنهور البحيرة</v>
      </c>
      <c r="I20" s="22">
        <v>41</v>
      </c>
      <c r="J20" s="23" t="str">
        <f>IFERROR(VLOOKUP(Table1468712131415161718192124282931323436394041424338[[#This Row],[اسم العميل]],data2!A:B,2,0),"")</f>
        <v>403265479</v>
      </c>
    </row>
    <row r="21" spans="1:11" ht="18.75" customHeight="1">
      <c r="A21" s="113"/>
      <c r="B21" s="19">
        <v>1550</v>
      </c>
      <c r="C21" s="20">
        <v>200</v>
      </c>
      <c r="D21" s="19" t="s">
        <v>1499</v>
      </c>
      <c r="E21" s="19" t="s">
        <v>1499</v>
      </c>
      <c r="F21" s="21">
        <v>45725</v>
      </c>
      <c r="G21" s="1" t="s">
        <v>568</v>
      </c>
      <c r="H21" s="1" t="str">
        <f>IFERROR(VLOOKUP(Table1468712131415161718192124282931323436394041424338[[#This Row],[اسم العميل]],data2!A:C,3,0),"")</f>
        <v>0 دمنهور شارع شبرا مركز دمنهور البحيرة</v>
      </c>
      <c r="I21" s="22">
        <v>16</v>
      </c>
      <c r="J21" s="23" t="str">
        <f>IFERROR(VLOOKUP(Table1468712131415161718192124282931323436394041424338[[#This Row],[اسم العميل]],data2!A:B,2,0),"")</f>
        <v>403265479</v>
      </c>
    </row>
    <row r="22" spans="1:11" ht="18.75" customHeight="1">
      <c r="A22" s="106"/>
      <c r="B22" s="19">
        <v>1553</v>
      </c>
      <c r="C22" s="20">
        <v>200</v>
      </c>
      <c r="D22" s="19" t="s">
        <v>1499</v>
      </c>
      <c r="E22" s="19" t="s">
        <v>1499</v>
      </c>
      <c r="F22" s="21">
        <v>45725</v>
      </c>
      <c r="G22" s="1" t="s">
        <v>521</v>
      </c>
      <c r="H22" s="1" t="str">
        <f>IFERROR(VLOOKUP(Table1468712131415161718192124282931323436394041424338[[#This Row],[اسم العميل]],data2!A:C,3,0),"")</f>
        <v>1 مركز أبو حمص مركز أبو حمص البحيرة</v>
      </c>
      <c r="I22" s="22">
        <v>25</v>
      </c>
      <c r="J22" s="23" t="str">
        <f>IFERROR(VLOOKUP(Table1468712131415161718192124282931323436394041424338[[#This Row],[اسم العميل]],data2!A:B,2,0),"")</f>
        <v>570027942</v>
      </c>
    </row>
    <row r="23" spans="1:11" ht="18.75" customHeight="1">
      <c r="A23" s="106"/>
      <c r="B23" s="19">
        <v>1554</v>
      </c>
      <c r="C23" s="20">
        <v>200</v>
      </c>
      <c r="D23" s="19" t="s">
        <v>1499</v>
      </c>
      <c r="E23" s="19" t="s">
        <v>1499</v>
      </c>
      <c r="F23" s="21">
        <v>45725</v>
      </c>
      <c r="G23" s="1" t="s">
        <v>52</v>
      </c>
      <c r="H23" s="1" t="str">
        <f>IFERROR(VLOOKUP(Table1468712131415161718192124282931323436394041424338[[#This Row],[اسم العميل]],data2!A:C,3,0),"")</f>
        <v>1 دمنهور قسم دمنهور البحيرة</v>
      </c>
      <c r="I23" s="22">
        <v>10</v>
      </c>
      <c r="J23" s="23" t="str">
        <f>IFERROR(VLOOKUP(Table1468712131415161718192124282931323436394041424338[[#This Row],[اسم العميل]],data2!A:B,2,0),"")</f>
        <v>308382420</v>
      </c>
    </row>
    <row r="24" spans="1:11" ht="18.75" customHeight="1">
      <c r="A24" s="106"/>
      <c r="B24" s="19">
        <v>1555</v>
      </c>
      <c r="C24" s="20">
        <v>200</v>
      </c>
      <c r="D24" s="19" t="s">
        <v>1499</v>
      </c>
      <c r="E24" s="19" t="s">
        <v>1499</v>
      </c>
      <c r="F24" s="21">
        <v>45725</v>
      </c>
      <c r="G24" s="1" t="s">
        <v>33</v>
      </c>
      <c r="H24" s="1" t="str">
        <f>IFERROR(VLOOKUP(Table1468712131415161718192124282931323436394041424338[[#This Row],[اسم العميل]],data2!A:C,3,0),"")</f>
        <v>1 شارع البسيوني من ش المعهد الديني قسم دمنهور البحيرة</v>
      </c>
      <c r="I24" s="22">
        <v>15</v>
      </c>
      <c r="J24" s="23" t="str">
        <f>IFERROR(VLOOKUP(Table1468712131415161718192124282931323436394041424338[[#This Row],[اسم العميل]],data2!A:B,2,0),"")</f>
        <v>403691052</v>
      </c>
    </row>
    <row r="25" spans="1:11" ht="18.75" customHeight="1">
      <c r="A25" s="106"/>
      <c r="B25" s="19">
        <v>1556</v>
      </c>
      <c r="C25" s="20">
        <v>200</v>
      </c>
      <c r="D25" s="19" t="s">
        <v>1499</v>
      </c>
      <c r="E25" s="19" t="s">
        <v>1499</v>
      </c>
      <c r="F25" s="21">
        <v>45725</v>
      </c>
      <c r="G25" s="1" t="s">
        <v>81</v>
      </c>
      <c r="H25" s="1" t="str">
        <f>IFERROR(VLOOKUP(Table1468712131415161718192124282931323436394041424338[[#This Row],[اسم العميل]],data2!A:C,3,0),"")</f>
        <v>0 مدخل عزبه شعير مركز دمنهور مركز دمنهور البحيرة</v>
      </c>
      <c r="I25" s="22">
        <v>10</v>
      </c>
      <c r="J25" s="23" t="str">
        <f>IFERROR(VLOOKUP(Table1468712131415161718192124282931323436394041424338[[#This Row],[اسم العميل]],data2!A:B,2,0),"")</f>
        <v>552277533</v>
      </c>
    </row>
    <row r="26" spans="1:11" ht="18.75" customHeight="1">
      <c r="B26" s="19">
        <v>1558</v>
      </c>
      <c r="C26" s="20">
        <v>200</v>
      </c>
      <c r="D26" s="19" t="s">
        <v>1499</v>
      </c>
      <c r="E26" s="19" t="s">
        <v>1499</v>
      </c>
      <c r="F26" s="21">
        <v>45728</v>
      </c>
      <c r="G26" s="1" t="s">
        <v>568</v>
      </c>
      <c r="H26" s="1" t="str">
        <f>IFERROR(VLOOKUP(Table1468712131415161718192124282931323436394041424338[[#This Row],[اسم العميل]],data2!A:C,3,0),"")</f>
        <v>0 دمنهور شارع شبرا مركز دمنهور البحيرة</v>
      </c>
      <c r="I26" s="22">
        <v>16</v>
      </c>
      <c r="J26" s="23" t="str">
        <f>IFERROR(VLOOKUP(Table1468712131415161718192124282931323436394041424338[[#This Row],[اسم العميل]],data2!A:B,2,0),"")</f>
        <v>403265479</v>
      </c>
      <c r="K26" s="20"/>
    </row>
    <row r="27" spans="1:11" ht="18.75" customHeight="1">
      <c r="B27" s="19">
        <v>1561</v>
      </c>
      <c r="C27" s="20">
        <v>200</v>
      </c>
      <c r="D27" s="19" t="s">
        <v>1499</v>
      </c>
      <c r="E27" s="19" t="s">
        <v>1499</v>
      </c>
      <c r="F27" s="21">
        <v>45729</v>
      </c>
      <c r="G27" s="1" t="s">
        <v>568</v>
      </c>
      <c r="H27" s="1" t="str">
        <f>IFERROR(VLOOKUP(Table1468712131415161718192124282931323436394041424338[[#This Row],[اسم العميل]],data2!A:C,3,0),"")</f>
        <v>0 دمنهور شارع شبرا مركز دمنهور البحيرة</v>
      </c>
      <c r="I27" s="22">
        <v>16</v>
      </c>
      <c r="J27" s="23" t="str">
        <f>IFERROR(VLOOKUP(Table1468712131415161718192124282931323436394041424338[[#This Row],[اسم العميل]],data2!A:B,2,0),"")</f>
        <v>403265479</v>
      </c>
      <c r="K27" s="20"/>
    </row>
    <row r="28" spans="1:11" ht="18.75" customHeight="1">
      <c r="B28" s="19">
        <v>1562</v>
      </c>
      <c r="C28" s="20">
        <v>200</v>
      </c>
      <c r="D28" s="19" t="s">
        <v>1499</v>
      </c>
      <c r="E28" s="19" t="s">
        <v>1499</v>
      </c>
      <c r="F28" s="21">
        <v>45729</v>
      </c>
      <c r="G28" s="1" t="s">
        <v>568</v>
      </c>
      <c r="H28" s="1" t="str">
        <f>IFERROR(VLOOKUP(Table1468712131415161718192124282931323436394041424338[[#This Row],[اسم العميل]],data2!A:C,3,0),"")</f>
        <v>0 دمنهور شارع شبرا مركز دمنهور البحيرة</v>
      </c>
      <c r="I28" s="22">
        <v>31</v>
      </c>
      <c r="J28" s="23" t="str">
        <f>IFERROR(VLOOKUP(Table1468712131415161718192124282931323436394041424338[[#This Row],[اسم العميل]],data2!A:B,2,0),"")</f>
        <v>403265479</v>
      </c>
      <c r="K28" s="20"/>
    </row>
    <row r="29" spans="1:11" ht="18.75" customHeight="1">
      <c r="B29" s="19">
        <v>1563</v>
      </c>
      <c r="C29" s="20">
        <v>200</v>
      </c>
      <c r="D29" s="19" t="s">
        <v>1499</v>
      </c>
      <c r="E29" s="19" t="s">
        <v>1499</v>
      </c>
      <c r="F29" s="21">
        <v>45730</v>
      </c>
      <c r="G29" s="1" t="s">
        <v>568</v>
      </c>
      <c r="H29" s="1" t="str">
        <f>IFERROR(VLOOKUP(Table1468712131415161718192124282931323436394041424338[[#This Row],[اسم العميل]],data2!A:C,3,0),"")</f>
        <v>0 دمنهور شارع شبرا مركز دمنهور البحيرة</v>
      </c>
      <c r="I29" s="22">
        <v>41</v>
      </c>
      <c r="J29" s="23" t="str">
        <f>IFERROR(VLOOKUP(Table1468712131415161718192124282931323436394041424338[[#This Row],[اسم العميل]],data2!A:B,2,0),"")</f>
        <v>403265479</v>
      </c>
      <c r="K29" s="20"/>
    </row>
    <row r="30" spans="1:11" ht="18.75" customHeight="1">
      <c r="B30" s="19">
        <v>1564</v>
      </c>
      <c r="C30" s="20">
        <v>200</v>
      </c>
      <c r="D30" s="19" t="s">
        <v>1499</v>
      </c>
      <c r="E30" s="19" t="s">
        <v>1499</v>
      </c>
      <c r="F30" s="21">
        <v>45731</v>
      </c>
      <c r="G30" s="1" t="s">
        <v>568</v>
      </c>
      <c r="H30" s="1" t="str">
        <f>IFERROR(VLOOKUP(Table1468712131415161718192124282931323436394041424338[[#This Row],[اسم العميل]],data2!A:C,3,0),"")</f>
        <v>0 دمنهور شارع شبرا مركز دمنهور البحيرة</v>
      </c>
      <c r="I30" s="22">
        <v>38</v>
      </c>
      <c r="J30" s="23" t="str">
        <f>IFERROR(VLOOKUP(Table1468712131415161718192124282931323436394041424338[[#This Row],[اسم العميل]],data2!A:B,2,0),"")</f>
        <v>403265479</v>
      </c>
      <c r="K30" s="20"/>
    </row>
    <row r="31" spans="1:11" ht="15.75" customHeight="1">
      <c r="B31" s="19">
        <v>1575</v>
      </c>
      <c r="C31" s="20">
        <v>200</v>
      </c>
      <c r="D31" s="19" t="s">
        <v>1499</v>
      </c>
      <c r="E31" s="19" t="s">
        <v>1499</v>
      </c>
      <c r="F31" s="26">
        <v>45734</v>
      </c>
      <c r="G31" s="1" t="s">
        <v>568</v>
      </c>
      <c r="H31" s="1" t="str">
        <f>IFERROR(VLOOKUP(Table1468712131415161718192124282931323436394041424338[[#This Row],[اسم العميل]],data2!A:C,3,0),"")</f>
        <v>0 دمنهور شارع شبرا مركز دمنهور البحيرة</v>
      </c>
      <c r="I31" s="22">
        <v>28</v>
      </c>
      <c r="J31" s="23" t="str">
        <f>IFERROR(VLOOKUP(Table1468712131415161718192124282931323436394041424338[[#This Row],[اسم العميل]],data2!A:B,2,0),"")</f>
        <v>403265479</v>
      </c>
    </row>
    <row r="32" spans="1:11" ht="15.75" customHeight="1">
      <c r="B32" s="19">
        <v>1576</v>
      </c>
      <c r="C32" s="20">
        <v>200</v>
      </c>
      <c r="D32" s="19" t="s">
        <v>1499</v>
      </c>
      <c r="E32" s="19" t="s">
        <v>1499</v>
      </c>
      <c r="F32" s="26">
        <v>45734</v>
      </c>
      <c r="G32" s="1" t="s">
        <v>33</v>
      </c>
      <c r="H32" s="1" t="str">
        <f>IFERROR(VLOOKUP(Table1468712131415161718192124282931323436394041424338[[#This Row],[اسم العميل]],data2!A:C,3,0),"")</f>
        <v>1 شارع البسيوني من ش المعهد الديني قسم دمنهور البحيرة</v>
      </c>
      <c r="I32" s="22">
        <v>10</v>
      </c>
      <c r="J32" s="23" t="str">
        <f>IFERROR(VLOOKUP(Table1468712131415161718192124282931323436394041424338[[#This Row],[اسم العميل]],data2!A:B,2,0),"")</f>
        <v>403691052</v>
      </c>
    </row>
    <row r="33" spans="2:10" ht="15.75" customHeight="1">
      <c r="B33" s="19">
        <v>1577</v>
      </c>
      <c r="C33" s="20">
        <v>200</v>
      </c>
      <c r="D33" s="19" t="s">
        <v>1499</v>
      </c>
      <c r="E33" s="19" t="s">
        <v>1499</v>
      </c>
      <c r="F33" s="26">
        <v>45734</v>
      </c>
      <c r="G33" s="1" t="s">
        <v>33</v>
      </c>
      <c r="H33" s="1" t="str">
        <f>IFERROR(VLOOKUP(Table1468712131415161718192124282931323436394041424338[[#This Row],[اسم العميل]],data2!A:C,3,0),"")</f>
        <v>1 شارع البسيوني من ش المعهد الديني قسم دمنهور البحيرة</v>
      </c>
      <c r="I33" s="22">
        <v>12</v>
      </c>
      <c r="J33" s="23" t="str">
        <f>IFERROR(VLOOKUP(Table1468712131415161718192124282931323436394041424338[[#This Row],[اسم العميل]],data2!A:B,2,0),"")</f>
        <v>403691052</v>
      </c>
    </row>
    <row r="34" spans="2:10" ht="15.75" customHeight="1">
      <c r="B34" s="19">
        <v>1580</v>
      </c>
      <c r="C34" s="20">
        <v>200</v>
      </c>
      <c r="D34" s="19" t="s">
        <v>1499</v>
      </c>
      <c r="E34" s="19" t="s">
        <v>1499</v>
      </c>
      <c r="F34" s="26">
        <v>45735</v>
      </c>
      <c r="G34" s="1" t="s">
        <v>568</v>
      </c>
      <c r="H34" s="1" t="str">
        <f>IFERROR(VLOOKUP(Table1468712131415161718192124282931323436394041424338[[#This Row],[اسم العميل]],data2!A:C,3,0),"")</f>
        <v>0 دمنهور شارع شبرا مركز دمنهور البحيرة</v>
      </c>
      <c r="I34" s="22">
        <v>15</v>
      </c>
      <c r="J34" s="23" t="str">
        <f>IFERROR(VLOOKUP(Table1468712131415161718192124282931323436394041424338[[#This Row],[اسم العميل]],data2!A:B,2,0),"")</f>
        <v>403265479</v>
      </c>
    </row>
    <row r="35" spans="2:10" ht="15.75" customHeight="1">
      <c r="B35" s="19">
        <v>1581</v>
      </c>
      <c r="C35" s="20">
        <v>200</v>
      </c>
      <c r="D35" s="19" t="s">
        <v>1499</v>
      </c>
      <c r="E35" s="19" t="s">
        <v>1499</v>
      </c>
      <c r="F35" s="26">
        <v>45736</v>
      </c>
      <c r="G35" s="1" t="s">
        <v>397</v>
      </c>
      <c r="H35" s="1" t="str">
        <f>IFERROR(VLOOKUP(Table1468712131415161718192124282931323436394041424338[[#This Row],[اسم العميل]],data2!A:C,3,0),"")</f>
        <v>0      قسم رابع- شارع فكرى زاهر بجوار الجمعيه الاستهلاكيه ملك والده -دمياط مركز دمياط دمياط</v>
      </c>
      <c r="I35" s="22">
        <v>25</v>
      </c>
      <c r="J35" s="23" t="str">
        <f>IFERROR(VLOOKUP(Table1468712131415161718192124282931323436394041424338[[#This Row],[اسم العميل]],data2!A:B,2,0),"")</f>
        <v>479149089</v>
      </c>
    </row>
    <row r="36" spans="2:10" ht="15.75" customHeight="1">
      <c r="B36" s="19">
        <v>1584</v>
      </c>
      <c r="C36" s="20">
        <v>200</v>
      </c>
      <c r="D36" s="19" t="s">
        <v>1499</v>
      </c>
      <c r="E36" s="19" t="s">
        <v>1499</v>
      </c>
      <c r="F36" s="26">
        <v>45736</v>
      </c>
      <c r="G36" s="1" t="s">
        <v>568</v>
      </c>
      <c r="H36" s="1" t="str">
        <f>IFERROR(VLOOKUP(Table1468712131415161718192124282931323436394041424338[[#This Row],[اسم العميل]],data2!A:C,3,0),"")</f>
        <v>0 دمنهور شارع شبرا مركز دمنهور البحيرة</v>
      </c>
      <c r="I36" s="22">
        <v>25</v>
      </c>
      <c r="J36" s="23" t="str">
        <f>IFERROR(VLOOKUP(Table1468712131415161718192124282931323436394041424338[[#This Row],[اسم العميل]],data2!A:B,2,0),"")</f>
        <v>403265479</v>
      </c>
    </row>
    <row r="37" spans="2:10" ht="15.75" customHeight="1">
      <c r="B37" s="19">
        <v>1589</v>
      </c>
      <c r="C37" s="20">
        <v>200</v>
      </c>
      <c r="D37" s="19" t="s">
        <v>1499</v>
      </c>
      <c r="E37" s="19" t="s">
        <v>1499</v>
      </c>
      <c r="F37" s="26">
        <v>45739</v>
      </c>
      <c r="G37" s="1" t="s">
        <v>568</v>
      </c>
      <c r="H37" s="1" t="str">
        <f>IFERROR(VLOOKUP(Table1468712131415161718192124282931323436394041424338[[#This Row],[اسم العميل]],data2!A:C,3,0),"")</f>
        <v>0 دمنهور شارع شبرا مركز دمنهور البحيرة</v>
      </c>
      <c r="I37" s="22">
        <v>15</v>
      </c>
      <c r="J37" s="23" t="str">
        <f>IFERROR(VLOOKUP(Table1468712131415161718192124282931323436394041424338[[#This Row],[اسم العميل]],data2!A:B,2,0),"")</f>
        <v>403265479</v>
      </c>
    </row>
    <row r="38" spans="2:10" ht="15.75" customHeight="1">
      <c r="B38" s="19">
        <v>1592</v>
      </c>
      <c r="C38" s="20">
        <v>200</v>
      </c>
      <c r="D38" s="19" t="s">
        <v>1499</v>
      </c>
      <c r="E38" s="19" t="s">
        <v>1499</v>
      </c>
      <c r="F38" s="26">
        <v>45740</v>
      </c>
      <c r="G38" s="1" t="s">
        <v>568</v>
      </c>
      <c r="H38" s="1" t="str">
        <f>IFERROR(VLOOKUP(Table1468712131415161718192124282931323436394041424338[[#This Row],[اسم العميل]],data2!A:C,3,0),"")</f>
        <v>0 دمنهور شارع شبرا مركز دمنهور البحيرة</v>
      </c>
      <c r="I38" s="22">
        <v>25</v>
      </c>
      <c r="J38" s="23" t="str">
        <f>IFERROR(VLOOKUP(Table1468712131415161718192124282931323436394041424338[[#This Row],[اسم العميل]],data2!A:B,2,0),"")</f>
        <v>403265479</v>
      </c>
    </row>
    <row r="39" spans="2:10" ht="15.75" customHeight="1">
      <c r="B39" s="19">
        <v>1594</v>
      </c>
      <c r="C39" s="20">
        <v>200</v>
      </c>
      <c r="D39" s="19" t="s">
        <v>1499</v>
      </c>
      <c r="E39" s="19" t="s">
        <v>1499</v>
      </c>
      <c r="F39" s="26">
        <v>45741</v>
      </c>
      <c r="G39" s="1" t="s">
        <v>568</v>
      </c>
      <c r="H39" s="1" t="str">
        <f>IFERROR(VLOOKUP(Table1468712131415161718192124282931323436394041424338[[#This Row],[اسم العميل]],data2!A:C,3,0),"")</f>
        <v>0 دمنهور شارع شبرا مركز دمنهور البحيرة</v>
      </c>
      <c r="I39" s="22">
        <v>40</v>
      </c>
      <c r="J39" s="23" t="str">
        <f>IFERROR(VLOOKUP(Table1468712131415161718192124282931323436394041424338[[#This Row],[اسم العميل]],data2!A:B,2,0),"")</f>
        <v>403265479</v>
      </c>
    </row>
    <row r="40" spans="2:10" ht="15.75" customHeight="1">
      <c r="B40" s="19">
        <v>1596</v>
      </c>
      <c r="C40" s="20">
        <v>200</v>
      </c>
      <c r="D40" s="19" t="s">
        <v>1499</v>
      </c>
      <c r="E40" s="19" t="s">
        <v>1499</v>
      </c>
      <c r="F40" s="26">
        <v>45736</v>
      </c>
      <c r="G40" s="1" t="s">
        <v>33</v>
      </c>
      <c r="H40" s="1" t="str">
        <f>IFERROR(VLOOKUP(Table1468712131415161718192124282931323436394041424338[[#This Row],[اسم العميل]],data2!A:C,3,0),"")</f>
        <v>1 شارع البسيوني من ش المعهد الديني قسم دمنهور البحيرة</v>
      </c>
      <c r="I40" s="22">
        <v>10</v>
      </c>
      <c r="J40" s="23" t="str">
        <f>IFERROR(VLOOKUP(Table1468712131415161718192124282931323436394041424338[[#This Row],[اسم العميل]],data2!A:B,2,0),"")</f>
        <v>403691052</v>
      </c>
    </row>
    <row r="41" spans="2:10" ht="15.75" customHeight="1">
      <c r="B41" s="19">
        <v>1597</v>
      </c>
      <c r="C41" s="20">
        <v>200</v>
      </c>
      <c r="D41" s="19" t="s">
        <v>1499</v>
      </c>
      <c r="E41" s="19" t="s">
        <v>1499</v>
      </c>
      <c r="F41" s="26">
        <v>45739</v>
      </c>
      <c r="G41" s="1" t="s">
        <v>521</v>
      </c>
      <c r="H41" s="1" t="str">
        <f>IFERROR(VLOOKUP(Table1468712131415161718192124282931323436394041424338[[#This Row],[اسم العميل]],data2!A:C,3,0),"")</f>
        <v>1 مركز أبو حمص مركز أبو حمص البحيرة</v>
      </c>
      <c r="I41" s="22">
        <v>15</v>
      </c>
      <c r="J41" s="23" t="str">
        <f>IFERROR(VLOOKUP(Table1468712131415161718192124282931323436394041424338[[#This Row],[اسم العميل]],data2!A:B,2,0),"")</f>
        <v>570027942</v>
      </c>
    </row>
    <row r="42" spans="2:10" ht="15.75" customHeight="1">
      <c r="B42" s="19">
        <v>1598</v>
      </c>
      <c r="C42" s="20">
        <v>200</v>
      </c>
      <c r="D42" s="19" t="s">
        <v>1499</v>
      </c>
      <c r="E42" s="19" t="s">
        <v>1499</v>
      </c>
      <c r="F42" s="26">
        <v>45740</v>
      </c>
      <c r="G42" s="1" t="s">
        <v>521</v>
      </c>
      <c r="H42" s="1" t="str">
        <f>IFERROR(VLOOKUP(Table1468712131415161718192124282931323436394041424338[[#This Row],[اسم العميل]],data2!A:C,3,0),"")</f>
        <v>1 مركز أبو حمص مركز أبو حمص البحيرة</v>
      </c>
      <c r="I42" s="22">
        <v>15</v>
      </c>
      <c r="J42" s="23" t="str">
        <f>IFERROR(VLOOKUP(Table1468712131415161718192124282931323436394041424338[[#This Row],[اسم العميل]],data2!A:B,2,0),"")</f>
        <v>570027942</v>
      </c>
    </row>
    <row r="43" spans="2:10" ht="15.75" customHeight="1">
      <c r="B43" s="64">
        <v>1599</v>
      </c>
      <c r="C43" s="20">
        <v>200</v>
      </c>
      <c r="D43" s="19" t="s">
        <v>1499</v>
      </c>
      <c r="E43" s="19" t="s">
        <v>1499</v>
      </c>
      <c r="F43" s="26">
        <v>45741</v>
      </c>
      <c r="G43" s="1" t="s">
        <v>568</v>
      </c>
      <c r="H43" s="1" t="str">
        <f>IFERROR(VLOOKUP(Table1468712131415161718192124282931323436394041424338[[#This Row],[اسم العميل]],data2!A:C,3,0),"")</f>
        <v>0 دمنهور شارع شبرا مركز دمنهور البحيرة</v>
      </c>
      <c r="I43" s="107">
        <v>40</v>
      </c>
      <c r="J43" s="23" t="str">
        <f>IFERROR(VLOOKUP(Table1468712131415161718192124282931323436394041424338[[#This Row],[اسم العميل]],data2!A:B,2,0),"")</f>
        <v>403265479</v>
      </c>
    </row>
    <row r="44" spans="2:10" ht="15.75" customHeight="1">
      <c r="B44" s="19">
        <v>1600</v>
      </c>
      <c r="C44" s="20">
        <v>200</v>
      </c>
      <c r="D44" s="19" t="s">
        <v>1499</v>
      </c>
      <c r="E44" s="19" t="s">
        <v>1499</v>
      </c>
      <c r="F44" s="26">
        <v>45743</v>
      </c>
      <c r="G44" s="1" t="s">
        <v>29</v>
      </c>
      <c r="H44" s="1" t="str">
        <f>IFERROR(VLOOKUP(Table1468712131415161718192124282931323436394041424338[[#This Row],[اسم العميل]],data2!A:C,3,0),"")</f>
        <v>1 ش - الحزب الوطني - كوم حمادة البحيرة مركز كوم حمادة البحيرة</v>
      </c>
      <c r="I44" s="22">
        <v>50</v>
      </c>
      <c r="J44" s="23" t="str">
        <f>IFERROR(VLOOKUP(Table1468712131415161718192124282931323436394041424338[[#This Row],[اسم العميل]],data2!A:B,2,0),"")</f>
        <v>339789689</v>
      </c>
    </row>
    <row r="45" spans="2:10" ht="15.75" customHeight="1">
      <c r="B45" s="19">
        <v>1605</v>
      </c>
      <c r="C45" s="20">
        <v>200</v>
      </c>
      <c r="D45" s="19" t="s">
        <v>1499</v>
      </c>
      <c r="E45" s="19" t="s">
        <v>1499</v>
      </c>
      <c r="F45" s="26">
        <v>45750</v>
      </c>
      <c r="G45" s="1" t="s">
        <v>568</v>
      </c>
      <c r="H45" s="1" t="str">
        <f>IFERROR(VLOOKUP(Table1468712131415161718192124282931323436394041424338[[#This Row],[اسم العميل]],data2!A:C,3,0),"")</f>
        <v>0 دمنهور شارع شبرا مركز دمنهور البحيرة</v>
      </c>
      <c r="I45" s="22">
        <v>25</v>
      </c>
      <c r="J45" s="23" t="str">
        <f>IFERROR(VLOOKUP(Table1468712131415161718192124282931323436394041424338[[#This Row],[اسم العميل]],data2!A:B,2,0),"")</f>
        <v>403265479</v>
      </c>
    </row>
    <row r="46" spans="2:10" ht="15.75" customHeight="1">
      <c r="B46" s="19">
        <v>1606</v>
      </c>
      <c r="C46" s="20">
        <v>200</v>
      </c>
      <c r="D46" s="19" t="s">
        <v>1499</v>
      </c>
      <c r="E46" s="19" t="s">
        <v>1499</v>
      </c>
      <c r="F46" s="26">
        <v>45750</v>
      </c>
      <c r="G46" s="1" t="s">
        <v>29</v>
      </c>
      <c r="H46" s="1" t="str">
        <f>IFERROR(VLOOKUP(Table1468712131415161718192124282931323436394041424338[[#This Row],[اسم العميل]],data2!A:C,3,0),"")</f>
        <v>1 ش - الحزب الوطني - كوم حمادة البحيرة مركز كوم حمادة البحيرة</v>
      </c>
      <c r="I46" s="22">
        <v>50</v>
      </c>
      <c r="J46" s="23" t="str">
        <f>IFERROR(VLOOKUP(Table1468712131415161718192124282931323436394041424338[[#This Row],[اسم العميل]],data2!A:B,2,0),"")</f>
        <v>339789689</v>
      </c>
    </row>
    <row r="47" spans="2:10" ht="15.75" customHeight="1">
      <c r="B47" s="19">
        <v>1610</v>
      </c>
      <c r="C47" s="20">
        <v>201</v>
      </c>
      <c r="D47" s="19" t="s">
        <v>1499</v>
      </c>
      <c r="E47" s="19" t="s">
        <v>1499</v>
      </c>
      <c r="F47" s="26">
        <v>45750</v>
      </c>
      <c r="G47" s="1" t="s">
        <v>29</v>
      </c>
      <c r="H47" s="1" t="str">
        <f>IFERROR(VLOOKUP(Table1468712131415161718192124282931323436394041424338[[#This Row],[اسم العميل]],data2!A:C,3,0),"")</f>
        <v>1 ش - الحزب الوطني - كوم حمادة البحيرة مركز كوم حمادة البحيرة</v>
      </c>
      <c r="I47" s="22">
        <v>50</v>
      </c>
      <c r="J47" s="23" t="str">
        <f>IFERROR(VLOOKUP(Table1468712131415161718192124282931323436394041424338[[#This Row],[اسم العميل]],data2!A:B,2,0),"")</f>
        <v>339789689</v>
      </c>
    </row>
    <row r="48" spans="2:10" ht="15.75" customHeight="1">
      <c r="B48" s="19"/>
      <c r="C48" s="20"/>
      <c r="D48" s="19"/>
      <c r="E48" s="19"/>
      <c r="F48" s="26"/>
      <c r="G48" s="1"/>
      <c r="H48" s="1" t="str">
        <f>IFERROR(VLOOKUP(Table1468712131415161718192124282931323436394041424338[[#This Row],[اسم العميل]],data2!A:C,3,0),"")</f>
        <v/>
      </c>
      <c r="I48" s="22"/>
      <c r="J48" s="23" t="str">
        <f>IFERROR(VLOOKUP(Table1468712131415161718192124282931323436394041424338[[#This Row],[اسم العميل]],data2!A:B,2,0),"")</f>
        <v/>
      </c>
    </row>
    <row r="49" spans="2:10" ht="15.75" customHeight="1">
      <c r="B49" s="19"/>
      <c r="C49" s="20"/>
      <c r="D49" s="19"/>
      <c r="E49" s="19"/>
      <c r="F49" s="26"/>
      <c r="G49" s="1"/>
      <c r="H49" s="1" t="str">
        <f>IFERROR(VLOOKUP(Table1468712131415161718192124282931323436394041424338[[#This Row],[اسم العميل]],data2!A:C,3,0),"")</f>
        <v/>
      </c>
      <c r="I49" s="22" t="s">
        <v>569</v>
      </c>
      <c r="J49" s="23" t="str">
        <f>IFERROR(VLOOKUP(Table1468712131415161718192124282931323436394041424338[[#This Row],[اسم العميل]],data2!A:B,2,0),"")</f>
        <v/>
      </c>
    </row>
    <row r="50" spans="2:10" ht="15.75" customHeight="1">
      <c r="B50" s="19"/>
      <c r="C50" s="27"/>
      <c r="D50" s="28"/>
      <c r="E50" s="28"/>
      <c r="F50" s="26"/>
      <c r="G50" s="1"/>
      <c r="H50" s="1" t="str">
        <f>IFERROR(VLOOKUP(Table1468712131415161718192124282931323436394041424338[[#This Row],[اسم العميل]],data2!A:C,3,0),"")</f>
        <v/>
      </c>
      <c r="I50" s="22" t="s">
        <v>569</v>
      </c>
      <c r="J50" s="23" t="str">
        <f>IFERROR(VLOOKUP(Table1468712131415161718192124282931323436394041424338[[#This Row],[اسم العميل]],data2!A:B,2,0),"")</f>
        <v/>
      </c>
    </row>
    <row r="51" spans="2:10" ht="18.75" customHeight="1">
      <c r="B51" s="19"/>
      <c r="C51" s="28"/>
      <c r="D51" s="28"/>
      <c r="E51" s="28"/>
      <c r="F51" s="25"/>
      <c r="G51" s="25"/>
      <c r="H51" s="71" t="s">
        <v>489</v>
      </c>
      <c r="I51" s="72">
        <f>SUBTOTAL(109,Table1468712131415161718192124282931323436394041424338[الكميه])</f>
        <v>1140</v>
      </c>
      <c r="J51" s="29"/>
    </row>
    <row r="52" spans="2:10" ht="18.75" customHeight="1">
      <c r="H52" s="39" t="s">
        <v>490</v>
      </c>
      <c r="I52" s="30">
        <f>'مشتريات 2025'!B70</f>
        <v>1225</v>
      </c>
    </row>
    <row r="53" spans="2:10" ht="27" customHeight="1">
      <c r="H53" s="39" t="s">
        <v>491</v>
      </c>
      <c r="I53" s="31">
        <f>I52-Table1468712131415161718192124282931323436394041424338[[#Totals],[الكميه]]</f>
        <v>85</v>
      </c>
    </row>
    <row r="62" spans="2:10" ht="18.75" customHeight="1">
      <c r="G62" s="32"/>
    </row>
    <row r="63" spans="2:10" ht="18.75" customHeight="1">
      <c r="G63" s="33"/>
    </row>
  </sheetData>
  <mergeCells count="5">
    <mergeCell ref="G1:H3"/>
    <mergeCell ref="I1:I3"/>
    <mergeCell ref="B3:F3"/>
    <mergeCell ref="A5:A13"/>
    <mergeCell ref="A15:A21"/>
  </mergeCells>
  <conditionalFormatting sqref="B5:B11">
    <cfRule type="duplicateValues" dxfId="43" priority="5"/>
  </conditionalFormatting>
  <conditionalFormatting sqref="B12:B25">
    <cfRule type="duplicateValues" dxfId="42" priority="2"/>
  </conditionalFormatting>
  <conditionalFormatting sqref="B26:B30">
    <cfRule type="duplicateValues" dxfId="41" priority="1"/>
  </conditionalFormatting>
  <conditionalFormatting sqref="B31:B49">
    <cfRule type="duplicateValues" dxfId="40" priority="3"/>
  </conditionalFormatting>
  <conditionalFormatting sqref="B36:B37">
    <cfRule type="duplicateValues" dxfId="39" priority="4"/>
  </conditionalFormatting>
  <pageMargins left="0.17" right="0.17" top="0.23" bottom="0.17" header="0.17" footer="0.17"/>
  <pageSetup paperSize="9" fitToHeight="0"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data2!$A:$A</xm:f>
          </x14:formula1>
          <xm:sqref>G5:G50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J40"/>
  <sheetViews>
    <sheetView rightToLeft="1" topLeftCell="B1" zoomScale="115" zoomScaleNormal="115" workbookViewId="0">
      <selection activeCell="G5" sqref="G5"/>
    </sheetView>
  </sheetViews>
  <sheetFormatPr defaultRowHeight="18.75" customHeight="1"/>
  <cols>
    <col min="1" max="1" width="0" style="11" hidden="1" customWidth="1"/>
    <col min="2" max="2" width="12.5703125" customWidth="1"/>
    <col min="3" max="3" width="14.5703125" customWidth="1"/>
    <col min="4" max="4" width="9.7109375" customWidth="1"/>
    <col min="5" max="5" width="11" customWidth="1"/>
    <col min="6" max="6" width="15.42578125" customWidth="1"/>
    <col min="7" max="7" width="27.5703125" customWidth="1"/>
    <col min="8" max="8" width="21.85546875" customWidth="1"/>
    <col min="9" max="9" width="20.42578125" style="16" customWidth="1"/>
    <col min="10" max="10" width="11.140625" bestFit="1" customWidth="1"/>
  </cols>
  <sheetData>
    <row r="1" spans="1:10" ht="18.75" customHeight="1">
      <c r="B1" s="12" t="s">
        <v>477</v>
      </c>
      <c r="C1" s="12"/>
      <c r="D1" s="12"/>
      <c r="E1" s="13"/>
      <c r="F1" s="34">
        <v>2025</v>
      </c>
      <c r="G1" s="108" t="s">
        <v>478</v>
      </c>
      <c r="H1" s="108"/>
      <c r="I1" s="109"/>
    </row>
    <row r="2" spans="1:10" ht="18.75" customHeight="1">
      <c r="B2" s="14" t="s">
        <v>479</v>
      </c>
      <c r="C2" s="14"/>
      <c r="D2" s="14"/>
      <c r="E2" s="13"/>
      <c r="F2" s="35">
        <v>45689</v>
      </c>
      <c r="G2" s="108"/>
      <c r="H2" s="108"/>
      <c r="I2" s="109"/>
    </row>
    <row r="3" spans="1:10" ht="18.75" customHeight="1">
      <c r="B3" s="110">
        <f ca="1">TODAY()</f>
        <v>45750</v>
      </c>
      <c r="C3" s="111"/>
      <c r="D3" s="111"/>
      <c r="E3" s="111"/>
      <c r="F3" s="111"/>
      <c r="G3" s="108"/>
      <c r="H3" s="108"/>
      <c r="I3" s="109"/>
    </row>
    <row r="4" spans="1:10" ht="18.75" customHeight="1">
      <c r="B4" s="15" t="s">
        <v>480</v>
      </c>
      <c r="C4" s="16" t="s">
        <v>481</v>
      </c>
      <c r="D4" s="16" t="s">
        <v>482</v>
      </c>
      <c r="E4" s="16" t="s">
        <v>483</v>
      </c>
      <c r="F4" s="17" t="s">
        <v>484</v>
      </c>
      <c r="G4" s="17" t="s">
        <v>485</v>
      </c>
      <c r="H4" s="17" t="s">
        <v>2</v>
      </c>
      <c r="I4" s="17" t="s">
        <v>486</v>
      </c>
      <c r="J4" s="18" t="s">
        <v>492</v>
      </c>
    </row>
    <row r="5" spans="1:10" ht="15">
      <c r="A5" s="112"/>
      <c r="B5" s="19">
        <v>1436</v>
      </c>
      <c r="C5" s="20">
        <v>10</v>
      </c>
      <c r="D5" s="19" t="s">
        <v>1476</v>
      </c>
      <c r="E5" s="19" t="s">
        <v>1476</v>
      </c>
      <c r="F5" s="21">
        <v>45694</v>
      </c>
      <c r="G5" s="1" t="s">
        <v>29</v>
      </c>
      <c r="H5" s="1" t="str">
        <f>IFERROR(VLOOKUP(Table1468712131415161718192124282931323436394041424356[[#This Row],[اسم العميل]],data2!A:C,3,0),"")</f>
        <v>1 ش - الحزب الوطني - كوم حمادة البحيرة مركز كوم حمادة البحيرة</v>
      </c>
      <c r="I5" s="22">
        <v>10</v>
      </c>
      <c r="J5" s="23" t="str">
        <f>IFERROR(VLOOKUP(Table1468712131415161718192124282931323436394041424356[[#This Row],[اسم العميل]],data2!A:B,2,0),"")</f>
        <v>339789689</v>
      </c>
    </row>
    <row r="6" spans="1:10" ht="15">
      <c r="A6" s="113"/>
      <c r="B6" s="19"/>
      <c r="C6" s="20"/>
      <c r="D6" s="19"/>
      <c r="E6" s="19"/>
      <c r="F6" s="21"/>
      <c r="G6" s="1"/>
      <c r="H6" s="1" t="str">
        <f>IFERROR(VLOOKUP(Table1468712131415161718192124282931323436394041424356[[#This Row],[اسم العميل]],data2!A:C,3,0),"")</f>
        <v/>
      </c>
      <c r="I6" s="22"/>
      <c r="J6" s="23" t="str">
        <f>IFERROR(VLOOKUP(Table1468712131415161718192124282931323436394041424356[[#This Row],[اسم العميل]],data2!A:B,2,0),"")</f>
        <v/>
      </c>
    </row>
    <row r="7" spans="1:10" ht="15">
      <c r="A7" s="113"/>
      <c r="B7" s="19"/>
      <c r="C7" s="20"/>
      <c r="D7" s="19"/>
      <c r="E7" s="19"/>
      <c r="F7" s="21"/>
      <c r="G7" s="1"/>
      <c r="H7" s="1" t="str">
        <f>IFERROR(VLOOKUP(Table1468712131415161718192124282931323436394041424356[[#This Row],[اسم العميل]],data2!A:C,3,0),"")</f>
        <v/>
      </c>
      <c r="I7" s="22"/>
      <c r="J7" s="23" t="str">
        <f>IFERROR(VLOOKUP(Table1468712131415161718192124282931323436394041424356[[#This Row],[اسم العميل]],data2!A:B,2,0),"")</f>
        <v/>
      </c>
    </row>
    <row r="8" spans="1:10" ht="14.25" customHeight="1">
      <c r="A8" s="113"/>
      <c r="B8" s="19"/>
      <c r="C8" s="20"/>
      <c r="D8" s="19"/>
      <c r="E8" s="19"/>
      <c r="F8" s="21"/>
      <c r="G8" s="1"/>
      <c r="H8" s="1" t="str">
        <f>IFERROR(VLOOKUP(Table1468712131415161718192124282931323436394041424356[[#This Row],[اسم العميل]],data2!A:C,3,0),"")</f>
        <v/>
      </c>
      <c r="I8" s="22"/>
      <c r="J8" s="23" t="str">
        <f>IFERROR(VLOOKUP(Table1468712131415161718192124282931323436394041424356[[#This Row],[اسم العميل]],data2!A:B,2,0),"")</f>
        <v/>
      </c>
    </row>
    <row r="9" spans="1:10" ht="14.25" customHeight="1">
      <c r="A9" s="113"/>
      <c r="B9" s="19"/>
      <c r="C9" s="20"/>
      <c r="D9" s="19"/>
      <c r="E9" s="19"/>
      <c r="F9" s="21"/>
      <c r="G9" s="1"/>
      <c r="H9" s="1" t="str">
        <f>IFERROR(VLOOKUP(Table1468712131415161718192124282931323436394041424356[[#This Row],[اسم العميل]],data2!A:C,3,0),"")</f>
        <v/>
      </c>
      <c r="I9" s="22"/>
      <c r="J9" s="23" t="str">
        <f>IFERROR(VLOOKUP(Table1468712131415161718192124282931323436394041424356[[#This Row],[اسم العميل]],data2!A:B,2,0),"")</f>
        <v/>
      </c>
    </row>
    <row r="10" spans="1:10" ht="14.25" customHeight="1">
      <c r="A10" s="113"/>
      <c r="B10" s="19"/>
      <c r="C10" s="20"/>
      <c r="D10" s="19"/>
      <c r="E10" s="19"/>
      <c r="F10" s="21"/>
      <c r="G10" s="1"/>
      <c r="H10" s="1" t="str">
        <f>IFERROR(VLOOKUP(Table1468712131415161718192124282931323436394041424356[[#This Row],[اسم العميل]],data2!A:C,3,0),"")</f>
        <v/>
      </c>
      <c r="I10" s="22"/>
      <c r="J10" s="23" t="str">
        <f>IFERROR(VLOOKUP(Table1468712131415161718192124282931323436394041424356[[#This Row],[اسم العميل]],data2!A:B,2,0),"")</f>
        <v/>
      </c>
    </row>
    <row r="11" spans="1:10" ht="15.75" customHeight="1">
      <c r="B11" s="19"/>
      <c r="C11" s="20"/>
      <c r="D11" s="19"/>
      <c r="E11" s="19"/>
      <c r="F11" s="26"/>
      <c r="G11" s="1"/>
      <c r="H11" s="1" t="str">
        <f>IFERROR(VLOOKUP(Table1468712131415161718192124282931323436394041424356[[#This Row],[اسم العميل]],data2!A:C,3,0),"")</f>
        <v/>
      </c>
      <c r="I11" s="22"/>
      <c r="J11" s="23" t="str">
        <f>IFERROR(VLOOKUP(Table1468712131415161718192124282931323436394041424356[[#This Row],[اسم العميل]],data2!A:B,2,0),"")</f>
        <v/>
      </c>
    </row>
    <row r="12" spans="1:10" ht="15.75" customHeight="1">
      <c r="B12" s="19"/>
      <c r="C12" s="20"/>
      <c r="D12" s="19"/>
      <c r="E12" s="19"/>
      <c r="F12" s="26"/>
      <c r="G12" s="1"/>
      <c r="H12" s="1" t="str">
        <f>IFERROR(VLOOKUP(Table1468712131415161718192124282931323436394041424356[[#This Row],[اسم العميل]],data2!A:C,3,0),"")</f>
        <v/>
      </c>
      <c r="I12" s="22"/>
      <c r="J12" s="23" t="str">
        <f>IFERROR(VLOOKUP(Table1468712131415161718192124282931323436394041424356[[#This Row],[اسم العميل]],data2!A:B,2,0),"")</f>
        <v/>
      </c>
    </row>
    <row r="13" spans="1:10" ht="15.75" customHeight="1">
      <c r="B13" s="19"/>
      <c r="C13" s="20"/>
      <c r="D13" s="19"/>
      <c r="E13" s="19"/>
      <c r="F13" s="26"/>
      <c r="G13" s="1"/>
      <c r="H13" s="1" t="str">
        <f>IFERROR(VLOOKUP(Table1468712131415161718192124282931323436394041424356[[#This Row],[اسم العميل]],data2!A:C,3,0),"")</f>
        <v/>
      </c>
      <c r="I13" s="22"/>
      <c r="J13" s="23" t="str">
        <f>IFERROR(VLOOKUP(Table1468712131415161718192124282931323436394041424356[[#This Row],[اسم العميل]],data2!A:B,2,0),"")</f>
        <v/>
      </c>
    </row>
    <row r="14" spans="1:10" ht="15.75" customHeight="1">
      <c r="B14" s="19"/>
      <c r="C14" s="20"/>
      <c r="D14" s="19"/>
      <c r="E14" s="19"/>
      <c r="F14" s="26"/>
      <c r="G14" s="25"/>
      <c r="H14" s="25" t="str">
        <f>IFERROR(VLOOKUP(Table1468712131415161718192124282931323436394041424356[[#This Row],[اسم العميل]],data2!A:C,3,0),"")</f>
        <v/>
      </c>
      <c r="I14" s="62"/>
      <c r="J14" s="62" t="str">
        <f>IFERROR(VLOOKUP(Table1468712131415161718192124282931323436394041424356[[#This Row],[اسم العميل]],data2!A:B,2,0),"")</f>
        <v/>
      </c>
    </row>
    <row r="15" spans="1:10" ht="15.75" customHeight="1">
      <c r="B15" s="19"/>
      <c r="C15" s="20"/>
      <c r="D15" s="19"/>
      <c r="E15" s="19"/>
      <c r="F15" s="26"/>
      <c r="G15" s="25"/>
      <c r="H15" s="25" t="str">
        <f>IFERROR(VLOOKUP(Table1468712131415161718192124282931323436394041424356[[#This Row],[اسم العميل]],data2!A:C,3,0),"")</f>
        <v/>
      </c>
      <c r="I15" s="62"/>
      <c r="J15" s="62" t="str">
        <f>IFERROR(VLOOKUP(Table1468712131415161718192124282931323436394041424356[[#This Row],[اسم العميل]],data2!A:B,2,0),"")</f>
        <v/>
      </c>
    </row>
    <row r="16" spans="1:10" ht="15.75" customHeight="1">
      <c r="B16" s="19"/>
      <c r="C16" s="20"/>
      <c r="D16" s="19"/>
      <c r="E16" s="19"/>
      <c r="F16" s="26"/>
      <c r="G16" s="1"/>
      <c r="H16" s="25" t="str">
        <f>IFERROR(VLOOKUP(Table1468712131415161718192124282931323436394041424356[[#This Row],[اسم العميل]],data2!A:C,3,0),"")</f>
        <v/>
      </c>
      <c r="I16" s="62"/>
      <c r="J16" s="62" t="str">
        <f>IFERROR(VLOOKUP(Table1468712131415161718192124282931323436394041424356[[#This Row],[اسم العميل]],data2!A:B,2,0),"")</f>
        <v/>
      </c>
    </row>
    <row r="17" spans="2:10" ht="15.75" customHeight="1">
      <c r="B17" s="19"/>
      <c r="C17" s="20"/>
      <c r="D17" s="19"/>
      <c r="E17" s="19"/>
      <c r="F17" s="26"/>
      <c r="G17" s="1"/>
      <c r="H17" s="25" t="str">
        <f>IFERROR(VLOOKUP(Table1468712131415161718192124282931323436394041424356[[#This Row],[اسم العميل]],data2!A:C,3,0),"")</f>
        <v/>
      </c>
      <c r="I17" s="62"/>
      <c r="J17" s="62" t="str">
        <f>IFERROR(VLOOKUP(Table1468712131415161718192124282931323436394041424356[[#This Row],[اسم العميل]],data2!A:B,2,0),"")</f>
        <v/>
      </c>
    </row>
    <row r="18" spans="2:10" ht="15.75" customHeight="1">
      <c r="B18" s="19"/>
      <c r="C18" s="20"/>
      <c r="D18" s="19"/>
      <c r="E18" s="19"/>
      <c r="F18" s="26"/>
      <c r="G18" s="25"/>
      <c r="H18" s="25" t="str">
        <f>IFERROR(VLOOKUP(Table1468712131415161718192124282931323436394041424356[[#This Row],[اسم العميل]],data2!A:C,3,0),"")</f>
        <v/>
      </c>
      <c r="I18" s="62"/>
      <c r="J18" s="62" t="str">
        <f>IFERROR(VLOOKUP(Table1468712131415161718192124282931323436394041424356[[#This Row],[اسم العميل]],data2!A:B,2,0),"")</f>
        <v/>
      </c>
    </row>
    <row r="19" spans="2:10" ht="15.75" customHeight="1">
      <c r="B19" s="19"/>
      <c r="C19" s="20"/>
      <c r="D19" s="19"/>
      <c r="E19" s="19"/>
      <c r="F19" s="26"/>
      <c r="G19" s="25"/>
      <c r="H19" s="25" t="str">
        <f>IFERROR(VLOOKUP(Table1468712131415161718192124282931323436394041424356[[#This Row],[اسم العميل]],data2!A:C,3,0),"")</f>
        <v/>
      </c>
      <c r="I19" s="62"/>
      <c r="J19" s="62" t="str">
        <f>IFERROR(VLOOKUP(Table1468712131415161718192124282931323436394041424356[[#This Row],[اسم العميل]],data2!A:B,2,0),"")</f>
        <v/>
      </c>
    </row>
    <row r="20" spans="2:10" ht="15.75" customHeight="1">
      <c r="B20" s="19"/>
      <c r="C20" s="20"/>
      <c r="D20" s="19"/>
      <c r="E20" s="19"/>
      <c r="F20" s="26"/>
      <c r="G20" s="25"/>
      <c r="H20" s="25" t="str">
        <f>IFERROR(VLOOKUP(Table1468712131415161718192124282931323436394041424356[[#This Row],[اسم العميل]],data2!A:C,3,0),"")</f>
        <v/>
      </c>
      <c r="I20" s="62"/>
      <c r="J20" s="62" t="str">
        <f>IFERROR(VLOOKUP(Table1468712131415161718192124282931323436394041424356[[#This Row],[اسم العميل]],data2!A:B,2,0),"")</f>
        <v/>
      </c>
    </row>
    <row r="21" spans="2:10" ht="15.75" customHeight="1">
      <c r="B21" s="19"/>
      <c r="C21" s="20"/>
      <c r="D21" s="19"/>
      <c r="E21" s="19"/>
      <c r="F21" s="26"/>
      <c r="G21" s="25"/>
      <c r="H21" s="25" t="str">
        <f>IFERROR(VLOOKUP(Table1468712131415161718192124282931323436394041424356[[#This Row],[اسم العميل]],data2!A:C,3,0),"")</f>
        <v/>
      </c>
      <c r="I21" s="62"/>
      <c r="J21" s="62" t="str">
        <f>IFERROR(VLOOKUP(Table1468712131415161718192124282931323436394041424356[[#This Row],[اسم العميل]],data2!A:B,2,0),"")</f>
        <v/>
      </c>
    </row>
    <row r="22" spans="2:10" ht="15.75" customHeight="1">
      <c r="B22" s="19"/>
      <c r="C22" s="20"/>
      <c r="D22" s="19"/>
      <c r="E22" s="19"/>
      <c r="F22" s="26"/>
      <c r="G22" s="25"/>
      <c r="H22" s="25" t="str">
        <f>IFERROR(VLOOKUP(Table1468712131415161718192124282931323436394041424356[[#This Row],[اسم العميل]],data2!A:C,3,0),"")</f>
        <v/>
      </c>
      <c r="I22" s="62"/>
      <c r="J22" s="62" t="str">
        <f>IFERROR(VLOOKUP(Table1468712131415161718192124282931323436394041424356[[#This Row],[اسم العميل]],data2!A:B,2,0),"")</f>
        <v/>
      </c>
    </row>
    <row r="23" spans="2:10" ht="15.75" customHeight="1">
      <c r="B23" s="19"/>
      <c r="C23" s="20"/>
      <c r="D23" s="19"/>
      <c r="E23" s="19"/>
      <c r="F23" s="26"/>
      <c r="G23" s="25"/>
      <c r="H23" s="25" t="str">
        <f>IFERROR(VLOOKUP(Table1468712131415161718192124282931323436394041424356[[#This Row],[اسم العميل]],data2!A:C,3,0),"")</f>
        <v/>
      </c>
      <c r="I23" s="62"/>
      <c r="J23" s="62" t="str">
        <f>IFERROR(VLOOKUP(Table1468712131415161718192124282931323436394041424356[[#This Row],[اسم العميل]],data2!A:B,2,0),"")</f>
        <v/>
      </c>
    </row>
    <row r="24" spans="2:10" ht="15.75" customHeight="1">
      <c r="B24" s="19"/>
      <c r="C24" s="27"/>
      <c r="D24" s="28"/>
      <c r="E24" s="28"/>
      <c r="F24" s="26"/>
      <c r="G24" s="25"/>
      <c r="H24" s="25" t="str">
        <f>IFERROR(VLOOKUP(Table1468712131415161718192124282931323436394041424356[[#This Row],[اسم العميل]],data2!A:C,3,0),"")</f>
        <v/>
      </c>
      <c r="I24" s="62"/>
      <c r="J24" s="62" t="str">
        <f>IFERROR(VLOOKUP(Table1468712131415161718192124282931323436394041424356[[#This Row],[اسم العميل]],data2!A:B,2,0),"")</f>
        <v/>
      </c>
    </row>
    <row r="25" spans="2:10" ht="15.75" customHeight="1">
      <c r="B25" s="19"/>
      <c r="C25" s="27"/>
      <c r="D25" s="28"/>
      <c r="E25" s="28"/>
      <c r="F25" s="26"/>
      <c r="G25" s="25"/>
      <c r="H25" s="25" t="str">
        <f>IFERROR(VLOOKUP(Table1468712131415161718192124282931323436394041424356[[#This Row],[اسم العميل]],data2!A:C,3,0),"")</f>
        <v/>
      </c>
      <c r="I25" s="62"/>
      <c r="J25" s="62" t="str">
        <f>IFERROR(VLOOKUP(Table1468712131415161718192124282931323436394041424356[[#This Row],[اسم العميل]],data2!A:B,2,0),"")</f>
        <v/>
      </c>
    </row>
    <row r="26" spans="2:10" ht="15.75" customHeight="1">
      <c r="B26" s="19"/>
      <c r="C26" s="27"/>
      <c r="D26" s="28"/>
      <c r="E26" s="28"/>
      <c r="F26" s="26"/>
      <c r="G26" s="25"/>
      <c r="H26" s="25" t="str">
        <f>IFERROR(VLOOKUP(Table1468712131415161718192124282931323436394041424356[[#This Row],[اسم العميل]],data2!A:C,3,0),"")</f>
        <v/>
      </c>
      <c r="I26" s="62"/>
      <c r="J26" s="62" t="str">
        <f>IFERROR(VLOOKUP(Table1468712131415161718192124282931323436394041424356[[#This Row],[اسم العميل]],data2!A:B,2,0),"")</f>
        <v/>
      </c>
    </row>
    <row r="27" spans="2:10" ht="15.75" customHeight="1">
      <c r="B27" s="19"/>
      <c r="C27" s="27"/>
      <c r="D27" s="28"/>
      <c r="E27" s="28"/>
      <c r="F27" s="26"/>
      <c r="G27" s="25"/>
      <c r="H27" s="25" t="str">
        <f>IFERROR(VLOOKUP(Table1468712131415161718192124282931323436394041424356[[#This Row],[اسم العميل]],data2!A:C,3,0),"")</f>
        <v/>
      </c>
      <c r="I27" s="62"/>
      <c r="J27" s="62" t="str">
        <f>IFERROR(VLOOKUP(Table1468712131415161718192124282931323436394041424356[[#This Row],[اسم العميل]],data2!A:B,2,0),"")</f>
        <v/>
      </c>
    </row>
    <row r="28" spans="2:10" ht="18.75" customHeight="1">
      <c r="B28" s="19"/>
      <c r="C28" s="28"/>
      <c r="D28" s="28"/>
      <c r="E28" s="28"/>
      <c r="F28" s="25"/>
      <c r="G28" s="25"/>
      <c r="H28" s="71" t="s">
        <v>489</v>
      </c>
      <c r="I28" s="72">
        <f>SUBTOTAL(109,Table1468712131415161718192124282931323436394041424356[الكميه])</f>
        <v>10</v>
      </c>
      <c r="J28" s="29"/>
    </row>
    <row r="29" spans="2:10" ht="18.75" customHeight="1">
      <c r="H29" s="39" t="s">
        <v>490</v>
      </c>
      <c r="I29" s="30">
        <f>'مشتريات 2025'!B71</f>
        <v>10</v>
      </c>
    </row>
    <row r="30" spans="2:10" ht="27" customHeight="1">
      <c r="H30" s="39" t="s">
        <v>491</v>
      </c>
      <c r="I30" s="31">
        <f>I29-Table1468712131415161718192124282931323436394041424356[[#Totals],[الكميه]]</f>
        <v>0</v>
      </c>
    </row>
    <row r="39" spans="7:7" ht="18.75" customHeight="1">
      <c r="G39" s="32"/>
    </row>
    <row r="40" spans="7:7" ht="18.75" customHeight="1">
      <c r="G40" s="33"/>
    </row>
  </sheetData>
  <mergeCells count="4">
    <mergeCell ref="G1:H3"/>
    <mergeCell ref="I1:I3"/>
    <mergeCell ref="B3:F3"/>
    <mergeCell ref="A5:A10"/>
  </mergeCells>
  <conditionalFormatting sqref="B5:B13">
    <cfRule type="duplicateValues" dxfId="38" priority="15"/>
  </conditionalFormatting>
  <pageMargins left="0.17" right="0.17" top="0.23" bottom="0.17" header="0.17" footer="0.17"/>
  <pageSetup paperSize="9" fitToHeight="0"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data2!$A:$A</xm:f>
          </x14:formula1>
          <xm:sqref>G5:G27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J53"/>
  <sheetViews>
    <sheetView rightToLeft="1" topLeftCell="B1" zoomScale="115" zoomScaleNormal="115" workbookViewId="0">
      <selection activeCell="C12" sqref="C12"/>
    </sheetView>
  </sheetViews>
  <sheetFormatPr defaultRowHeight="18.75" customHeight="1"/>
  <cols>
    <col min="1" max="1" width="0" style="11" hidden="1" customWidth="1"/>
    <col min="2" max="2" width="12.5703125" customWidth="1"/>
    <col min="3" max="3" width="14.5703125" customWidth="1"/>
    <col min="4" max="4" width="9.7109375" customWidth="1"/>
    <col min="5" max="5" width="11" customWidth="1"/>
    <col min="6" max="6" width="15.42578125" customWidth="1"/>
    <col min="7" max="7" width="27.5703125" customWidth="1"/>
    <col min="8" max="8" width="21.85546875" customWidth="1"/>
    <col min="9" max="9" width="20.42578125" style="16" customWidth="1"/>
    <col min="10" max="10" width="11.140625" bestFit="1" customWidth="1"/>
  </cols>
  <sheetData>
    <row r="1" spans="1:10" ht="18.75" customHeight="1">
      <c r="B1" s="12" t="s">
        <v>477</v>
      </c>
      <c r="C1" s="12"/>
      <c r="D1" s="12"/>
      <c r="E1" s="13"/>
      <c r="F1" s="34">
        <v>2025</v>
      </c>
      <c r="G1" s="108" t="s">
        <v>478</v>
      </c>
      <c r="H1" s="108"/>
      <c r="I1" s="109"/>
    </row>
    <row r="2" spans="1:10" ht="18.75" customHeight="1">
      <c r="B2" s="14" t="s">
        <v>479</v>
      </c>
      <c r="C2" s="14"/>
      <c r="D2" s="14"/>
      <c r="E2" s="13"/>
      <c r="F2" s="35">
        <v>45689</v>
      </c>
      <c r="G2" s="108"/>
      <c r="H2" s="108"/>
      <c r="I2" s="109"/>
    </row>
    <row r="3" spans="1:10" ht="18.75" customHeight="1">
      <c r="B3" s="110">
        <f ca="1">TODAY()</f>
        <v>45750</v>
      </c>
      <c r="C3" s="111"/>
      <c r="D3" s="111"/>
      <c r="E3" s="111"/>
      <c r="F3" s="111"/>
      <c r="G3" s="108"/>
      <c r="H3" s="108"/>
      <c r="I3" s="109"/>
    </row>
    <row r="4" spans="1:10" ht="18.75" customHeight="1">
      <c r="B4" s="15" t="s">
        <v>480</v>
      </c>
      <c r="C4" s="16" t="s">
        <v>481</v>
      </c>
      <c r="D4" s="16" t="s">
        <v>482</v>
      </c>
      <c r="E4" s="16" t="s">
        <v>483</v>
      </c>
      <c r="F4" s="17" t="s">
        <v>484</v>
      </c>
      <c r="G4" s="17" t="s">
        <v>485</v>
      </c>
      <c r="H4" s="17" t="s">
        <v>2</v>
      </c>
      <c r="I4" s="17" t="s">
        <v>486</v>
      </c>
      <c r="J4" s="18" t="s">
        <v>492</v>
      </c>
    </row>
    <row r="5" spans="1:10" ht="15">
      <c r="A5" s="112"/>
      <c r="B5" s="19">
        <v>1520</v>
      </c>
      <c r="C5" s="20">
        <v>20</v>
      </c>
      <c r="D5" s="19" t="s">
        <v>1229</v>
      </c>
      <c r="E5" s="19"/>
      <c r="F5" s="21"/>
      <c r="G5" s="1"/>
      <c r="H5" s="1" t="str">
        <f>IFERROR(VLOOKUP(Table146871213141516171819212428293132343639404142433[[#This Row],[اسم العميل]],data2!A:C,3,0),"")</f>
        <v/>
      </c>
      <c r="I5" s="22"/>
      <c r="J5" s="23" t="str">
        <f>IFERROR(VLOOKUP(Table146871213141516171819212428293132343639404142433[[#This Row],[اسم العميل]],data2!A:B,2,0),"")</f>
        <v/>
      </c>
    </row>
    <row r="6" spans="1:10" ht="15">
      <c r="A6" s="113"/>
      <c r="B6" s="19"/>
      <c r="C6" s="20"/>
      <c r="D6" s="19"/>
      <c r="E6" s="19"/>
      <c r="F6" s="21"/>
      <c r="G6" s="1"/>
      <c r="H6" s="1" t="str">
        <f>IFERROR(VLOOKUP(Table146871213141516171819212428293132343639404142433[[#This Row],[اسم العميل]],data2!A:C,3,0),"")</f>
        <v/>
      </c>
      <c r="I6" s="22" t="s">
        <v>569</v>
      </c>
      <c r="J6" s="23" t="str">
        <f>IFERROR(VLOOKUP(Table146871213141516171819212428293132343639404142433[[#This Row],[اسم العميل]],data2!A:B,2,0),"")</f>
        <v/>
      </c>
    </row>
    <row r="7" spans="1:10" ht="15">
      <c r="A7" s="113"/>
      <c r="B7" s="19"/>
      <c r="C7" s="20"/>
      <c r="D7" s="19"/>
      <c r="E7" s="19"/>
      <c r="F7" s="21"/>
      <c r="G7" s="1"/>
      <c r="H7" s="1" t="str">
        <f>IFERROR(VLOOKUP(Table146871213141516171819212428293132343639404142433[[#This Row],[اسم العميل]],data2!A:C,3,0),"")</f>
        <v/>
      </c>
      <c r="I7" s="22" t="s">
        <v>569</v>
      </c>
      <c r="J7" s="23" t="str">
        <f>IFERROR(VLOOKUP(Table146871213141516171819212428293132343639404142433[[#This Row],[اسم العميل]],data2!A:B,2,0),"")</f>
        <v/>
      </c>
    </row>
    <row r="8" spans="1:10" ht="14.25" customHeight="1">
      <c r="A8" s="113"/>
      <c r="B8" s="19"/>
      <c r="C8" s="20"/>
      <c r="D8" s="19"/>
      <c r="E8" s="19"/>
      <c r="F8" s="21"/>
      <c r="G8" s="1"/>
      <c r="H8" s="1" t="str">
        <f>IFERROR(VLOOKUP(Table146871213141516171819212428293132343639404142433[[#This Row],[اسم العميل]],data2!A:C,3,0),"")</f>
        <v/>
      </c>
      <c r="I8" s="22" t="s">
        <v>569</v>
      </c>
      <c r="J8" s="23" t="str">
        <f>IFERROR(VLOOKUP(Table146871213141516171819212428293132343639404142433[[#This Row],[اسم العميل]],data2!A:B,2,0),"")</f>
        <v/>
      </c>
    </row>
    <row r="9" spans="1:10" ht="14.25" customHeight="1">
      <c r="A9" s="113"/>
      <c r="B9" s="19"/>
      <c r="C9" s="20"/>
      <c r="D9" s="19"/>
      <c r="E9" s="19"/>
      <c r="F9" s="21"/>
      <c r="G9" s="1"/>
      <c r="H9" s="1" t="str">
        <f>IFERROR(VLOOKUP(Table146871213141516171819212428293132343639404142433[[#This Row],[اسم العميل]],data2!A:C,3,0),"")</f>
        <v/>
      </c>
      <c r="I9" s="22" t="s">
        <v>569</v>
      </c>
      <c r="J9" s="23" t="str">
        <f>IFERROR(VLOOKUP(Table146871213141516171819212428293132343639404142433[[#This Row],[اسم العميل]],data2!A:B,2,0),"")</f>
        <v/>
      </c>
    </row>
    <row r="10" spans="1:10" ht="14.25" customHeight="1">
      <c r="A10" s="113"/>
      <c r="B10" s="19"/>
      <c r="C10" s="20"/>
      <c r="D10" s="19"/>
      <c r="E10" s="19"/>
      <c r="F10" s="21"/>
      <c r="G10" s="1"/>
      <c r="H10" s="1" t="str">
        <f>IFERROR(VLOOKUP(Table146871213141516171819212428293132343639404142433[[#This Row],[اسم العميل]],data2!A:C,3,0),"")</f>
        <v/>
      </c>
      <c r="I10" s="22" t="s">
        <v>569</v>
      </c>
      <c r="J10" s="23" t="str">
        <f>IFERROR(VLOOKUP(Table146871213141516171819212428293132343639404142433[[#This Row],[اسم العميل]],data2!A:B,2,0),"")</f>
        <v/>
      </c>
    </row>
    <row r="11" spans="1:10" ht="14.25" customHeight="1">
      <c r="A11" s="113"/>
      <c r="B11" s="19"/>
      <c r="C11" s="20"/>
      <c r="D11" s="19"/>
      <c r="E11" s="19"/>
      <c r="F11" s="21"/>
      <c r="G11" s="1"/>
      <c r="H11" s="1" t="str">
        <f>IFERROR(VLOOKUP(Table146871213141516171819212428293132343639404142433[[#This Row],[اسم العميل]],data2!A:C,3,0),"")</f>
        <v/>
      </c>
      <c r="I11" s="22" t="s">
        <v>569</v>
      </c>
      <c r="J11" s="23" t="str">
        <f>IFERROR(VLOOKUP(Table146871213141516171819212428293132343639404142433[[#This Row],[اسم العميل]],data2!A:B,2,0),"")</f>
        <v/>
      </c>
    </row>
    <row r="12" spans="1:10" ht="14.25" customHeight="1">
      <c r="A12" s="113"/>
      <c r="B12" s="19"/>
      <c r="C12" s="20"/>
      <c r="D12" s="19"/>
      <c r="E12" s="19"/>
      <c r="F12" s="21"/>
      <c r="G12" s="1"/>
      <c r="H12" s="1" t="str">
        <f>IFERROR(VLOOKUP(Table146871213141516171819212428293132343639404142433[[#This Row],[اسم العميل]],data2!A:C,3,0),"")</f>
        <v/>
      </c>
      <c r="I12" s="22" t="s">
        <v>569</v>
      </c>
      <c r="J12" s="23" t="str">
        <f>IFERROR(VLOOKUP(Table146871213141516171819212428293132343639404142433[[#This Row],[اسم العميل]],data2!A:B,2,0),"")</f>
        <v/>
      </c>
    </row>
    <row r="13" spans="1:10" ht="14.25" customHeight="1">
      <c r="A13" s="113"/>
      <c r="B13" s="19"/>
      <c r="C13" s="20"/>
      <c r="D13" s="19"/>
      <c r="E13" s="19"/>
      <c r="F13" s="21"/>
      <c r="G13" s="1"/>
      <c r="H13" s="1" t="str">
        <f>IFERROR(VLOOKUP(Table146871213141516171819212428293132343639404142433[[#This Row],[اسم العميل]],data2!A:C,3,0),"")</f>
        <v/>
      </c>
      <c r="I13" s="22" t="s">
        <v>569</v>
      </c>
      <c r="J13" s="23" t="str">
        <f>IFERROR(VLOOKUP(Table146871213141516171819212428293132343639404142433[[#This Row],[اسم العميل]],data2!A:B,2,0),"")</f>
        <v/>
      </c>
    </row>
    <row r="14" spans="1:10" ht="15">
      <c r="A14" s="24"/>
      <c r="B14" s="19"/>
      <c r="C14" s="20"/>
      <c r="D14" s="19"/>
      <c r="E14" s="19"/>
      <c r="F14" s="21"/>
      <c r="G14" s="1"/>
      <c r="H14" s="1" t="str">
        <f>IFERROR(VLOOKUP(Table146871213141516171819212428293132343639404142433[[#This Row],[اسم العميل]],data2!A:C,3,0),"")</f>
        <v/>
      </c>
      <c r="I14" s="22" t="s">
        <v>569</v>
      </c>
      <c r="J14" s="23" t="str">
        <f>IFERROR(VLOOKUP(Table146871213141516171819212428293132343639404142433[[#This Row],[اسم العميل]],data2!A:B,2,0),"")</f>
        <v/>
      </c>
    </row>
    <row r="15" spans="1:10" ht="15">
      <c r="A15" s="113"/>
      <c r="B15" s="19"/>
      <c r="C15" s="20"/>
      <c r="D15" s="19"/>
      <c r="E15" s="19"/>
      <c r="F15" s="21"/>
      <c r="G15" s="1"/>
      <c r="H15" s="1" t="str">
        <f>IFERROR(VLOOKUP(Table146871213141516171819212428293132343639404142433[[#This Row],[اسم العميل]],data2!A:C,3,0),"")</f>
        <v/>
      </c>
      <c r="I15" s="22" t="s">
        <v>569</v>
      </c>
      <c r="J15" s="23" t="str">
        <f>IFERROR(VLOOKUP(Table146871213141516171819212428293132343639404142433[[#This Row],[اسم العميل]],data2!A:B,2,0),"")</f>
        <v/>
      </c>
    </row>
    <row r="16" spans="1:10" ht="15">
      <c r="A16" s="113"/>
      <c r="B16" s="19"/>
      <c r="C16" s="20"/>
      <c r="D16" s="19"/>
      <c r="E16" s="19"/>
      <c r="F16" s="21"/>
      <c r="G16" s="1"/>
      <c r="H16" s="1" t="str">
        <f>IFERROR(VLOOKUP(Table146871213141516171819212428293132343639404142433[[#This Row],[اسم العميل]],data2!A:C,3,0),"")</f>
        <v/>
      </c>
      <c r="I16" s="22" t="s">
        <v>569</v>
      </c>
      <c r="J16" s="23" t="str">
        <f>IFERROR(VLOOKUP(Table146871213141516171819212428293132343639404142433[[#This Row],[اسم العميل]],data2!A:B,2,0),"")</f>
        <v/>
      </c>
    </row>
    <row r="17" spans="1:10" ht="15">
      <c r="A17" s="113"/>
      <c r="B17" s="19"/>
      <c r="C17" s="20"/>
      <c r="D17" s="19"/>
      <c r="E17" s="19"/>
      <c r="F17" s="21"/>
      <c r="G17" s="1"/>
      <c r="H17" s="1" t="str">
        <f>IFERROR(VLOOKUP(Table146871213141516171819212428293132343639404142433[[#This Row],[اسم العميل]],data2!A:C,3,0),"")</f>
        <v/>
      </c>
      <c r="I17" s="22" t="s">
        <v>569</v>
      </c>
      <c r="J17" s="23" t="str">
        <f>IFERROR(VLOOKUP(Table146871213141516171819212428293132343639404142433[[#This Row],[اسم العميل]],data2!A:B,2,0),"")</f>
        <v/>
      </c>
    </row>
    <row r="18" spans="1:10" ht="15">
      <c r="A18" s="113"/>
      <c r="B18" s="19"/>
      <c r="C18" s="20"/>
      <c r="D18" s="19"/>
      <c r="E18" s="19"/>
      <c r="F18" s="21"/>
      <c r="G18" s="1"/>
      <c r="H18" s="1" t="str">
        <f>IFERROR(VLOOKUP(Table146871213141516171819212428293132343639404142433[[#This Row],[اسم العميل]],data2!A:C,3,0),"")</f>
        <v/>
      </c>
      <c r="I18" s="22" t="s">
        <v>569</v>
      </c>
      <c r="J18" s="23" t="str">
        <f>IFERROR(VLOOKUP(Table146871213141516171819212428293132343639404142433[[#This Row],[اسم العميل]],data2!A:B,2,0),"")</f>
        <v/>
      </c>
    </row>
    <row r="19" spans="1:10" ht="15">
      <c r="A19" s="113"/>
      <c r="B19" s="19"/>
      <c r="C19" s="20"/>
      <c r="D19" s="19"/>
      <c r="E19" s="19"/>
      <c r="F19" s="21"/>
      <c r="G19" s="1"/>
      <c r="H19" s="1" t="str">
        <f>IFERROR(VLOOKUP(Table146871213141516171819212428293132343639404142433[[#This Row],[اسم العميل]],data2!A:C,3,0),"")</f>
        <v/>
      </c>
      <c r="I19" s="22" t="s">
        <v>569</v>
      </c>
      <c r="J19" s="23" t="str">
        <f>IFERROR(VLOOKUP(Table146871213141516171819212428293132343639404142433[[#This Row],[اسم العميل]],data2!A:B,2,0),"")</f>
        <v/>
      </c>
    </row>
    <row r="20" spans="1:10" ht="15">
      <c r="A20" s="113"/>
      <c r="B20" s="19"/>
      <c r="C20" s="20"/>
      <c r="D20" s="19"/>
      <c r="E20" s="19"/>
      <c r="F20" s="21"/>
      <c r="G20" s="1"/>
      <c r="H20" s="1" t="str">
        <f>IFERROR(VLOOKUP(Table146871213141516171819212428293132343639404142433[[#This Row],[اسم العميل]],data2!A:C,3,0),"")</f>
        <v/>
      </c>
      <c r="I20" s="22" t="s">
        <v>569</v>
      </c>
      <c r="J20" s="23" t="str">
        <f>IFERROR(VLOOKUP(Table146871213141516171819212428293132343639404142433[[#This Row],[اسم العميل]],data2!A:B,2,0),"")</f>
        <v/>
      </c>
    </row>
    <row r="21" spans="1:10" ht="18.75" customHeight="1">
      <c r="A21" s="113"/>
      <c r="B21" s="19"/>
      <c r="C21" s="20"/>
      <c r="D21" s="19"/>
      <c r="E21" s="19"/>
      <c r="F21" s="21"/>
      <c r="G21" s="1"/>
      <c r="H21" s="1" t="str">
        <f>IFERROR(VLOOKUP(Table146871213141516171819212428293132343639404142433[[#This Row],[اسم العميل]],data2!A:C,3,0),"")</f>
        <v/>
      </c>
      <c r="I21" s="22" t="s">
        <v>569</v>
      </c>
      <c r="J21" s="23" t="str">
        <f>IFERROR(VLOOKUP(Table146871213141516171819212428293132343639404142433[[#This Row],[اسم العميل]],data2!A:B,2,0),"")</f>
        <v/>
      </c>
    </row>
    <row r="22" spans="1:10" ht="18.75" customHeight="1">
      <c r="B22" s="19"/>
      <c r="C22" s="20"/>
      <c r="D22" s="19"/>
      <c r="E22" s="19"/>
      <c r="F22" s="21"/>
      <c r="G22" s="1"/>
      <c r="H22" s="1" t="str">
        <f>IFERROR(VLOOKUP(Table146871213141516171819212428293132343639404142433[[#This Row],[اسم العميل]],data2!A:C,3,0),"")</f>
        <v/>
      </c>
      <c r="I22" s="22" t="s">
        <v>569</v>
      </c>
      <c r="J22" s="23" t="str">
        <f>IFERROR(VLOOKUP(Table146871213141516171819212428293132343639404142433[[#This Row],[اسم العميل]],data2!A:B,2,0),"")</f>
        <v/>
      </c>
    </row>
    <row r="23" spans="1:10" ht="18.75" customHeight="1">
      <c r="B23" s="19"/>
      <c r="C23" s="20"/>
      <c r="D23" s="19"/>
      <c r="E23" s="19"/>
      <c r="F23" s="21"/>
      <c r="G23" s="1"/>
      <c r="H23" s="1" t="str">
        <f>IFERROR(VLOOKUP(Table146871213141516171819212428293132343639404142433[[#This Row],[اسم العميل]],data2!A:C,3,0),"")</f>
        <v/>
      </c>
      <c r="I23" s="22" t="s">
        <v>569</v>
      </c>
      <c r="J23" s="23" t="str">
        <f>IFERROR(VLOOKUP(Table146871213141516171819212428293132343639404142433[[#This Row],[اسم العميل]],data2!A:B,2,0),"")</f>
        <v/>
      </c>
    </row>
    <row r="24" spans="1:10" ht="18.75" customHeight="1">
      <c r="B24" s="19"/>
      <c r="C24" s="20"/>
      <c r="D24" s="19"/>
      <c r="E24" s="19"/>
      <c r="F24" s="21"/>
      <c r="G24" s="1"/>
      <c r="H24" s="1" t="str">
        <f>IFERROR(VLOOKUP(Table146871213141516171819212428293132343639404142433[[#This Row],[اسم العميل]],data2!A:C,3,0),"")</f>
        <v/>
      </c>
      <c r="I24" s="22" t="s">
        <v>569</v>
      </c>
      <c r="J24" s="23" t="str">
        <f>IFERROR(VLOOKUP(Table146871213141516171819212428293132343639404142433[[#This Row],[اسم العميل]],data2!A:B,2,0),"")</f>
        <v/>
      </c>
    </row>
    <row r="25" spans="1:10" ht="18.75" customHeight="1">
      <c r="B25" s="19"/>
      <c r="C25" s="20"/>
      <c r="D25" s="19"/>
      <c r="E25" s="19"/>
      <c r="F25" s="26"/>
      <c r="G25" s="1"/>
      <c r="H25" s="1" t="str">
        <f>IFERROR(VLOOKUP(Table146871213141516171819212428293132343639404142433[[#This Row],[اسم العميل]],data2!A:C,3,0),"")</f>
        <v/>
      </c>
      <c r="I25" s="22" t="s">
        <v>569</v>
      </c>
      <c r="J25" s="23" t="str">
        <f>IFERROR(VLOOKUP(Table146871213141516171819212428293132343639404142433[[#This Row],[اسم العميل]],data2!A:B,2,0),"")</f>
        <v/>
      </c>
    </row>
    <row r="26" spans="1:10" ht="18.75" customHeight="1">
      <c r="B26" s="19"/>
      <c r="C26" s="20"/>
      <c r="D26" s="19"/>
      <c r="E26" s="19"/>
      <c r="F26" s="26"/>
      <c r="G26" s="1"/>
      <c r="H26" s="1" t="str">
        <f>IFERROR(VLOOKUP(Table146871213141516171819212428293132343639404142433[[#This Row],[اسم العميل]],data2!A:C,3,0),"")</f>
        <v/>
      </c>
      <c r="I26" s="22" t="s">
        <v>569</v>
      </c>
      <c r="J26" s="23" t="str">
        <f>IFERROR(VLOOKUP(Table146871213141516171819212428293132343639404142433[[#This Row],[اسم العميل]],data2!A:B,2,0),"")</f>
        <v/>
      </c>
    </row>
    <row r="27" spans="1:10" ht="15.75" customHeight="1">
      <c r="B27" s="19"/>
      <c r="C27" s="20"/>
      <c r="D27" s="19"/>
      <c r="E27" s="19"/>
      <c r="F27" s="26"/>
      <c r="G27" s="1"/>
      <c r="H27" s="1" t="str">
        <f>IFERROR(VLOOKUP(Table146871213141516171819212428293132343639404142433[[#This Row],[اسم العميل]],data2!A:C,3,0),"")</f>
        <v/>
      </c>
      <c r="I27" s="22" t="s">
        <v>569</v>
      </c>
      <c r="J27" s="23" t="str">
        <f>IFERROR(VLOOKUP(Table146871213141516171819212428293132343639404142433[[#This Row],[اسم العميل]],data2!A:B,2,0),"")</f>
        <v/>
      </c>
    </row>
    <row r="28" spans="1:10" ht="15.75" customHeight="1">
      <c r="B28" s="19"/>
      <c r="C28" s="20"/>
      <c r="D28" s="19"/>
      <c r="E28" s="19"/>
      <c r="F28" s="26"/>
      <c r="G28" s="1"/>
      <c r="H28" s="1" t="str">
        <f>IFERROR(VLOOKUP(Table146871213141516171819212428293132343639404142433[[#This Row],[اسم العميل]],data2!A:C,3,0),"")</f>
        <v/>
      </c>
      <c r="I28" s="22" t="s">
        <v>569</v>
      </c>
      <c r="J28" s="23" t="str">
        <f>IFERROR(VLOOKUP(Table146871213141516171819212428293132343639404142433[[#This Row],[اسم العميل]],data2!A:B,2,0),"")</f>
        <v/>
      </c>
    </row>
    <row r="29" spans="1:10" ht="15.75" customHeight="1">
      <c r="B29" s="19"/>
      <c r="C29" s="20"/>
      <c r="D29" s="19"/>
      <c r="E29" s="19"/>
      <c r="F29" s="26"/>
      <c r="G29" s="1"/>
      <c r="H29" s="1" t="str">
        <f>IFERROR(VLOOKUP(Table146871213141516171819212428293132343639404142433[[#This Row],[اسم العميل]],data2!A:C,3,0),"")</f>
        <v/>
      </c>
      <c r="I29" s="22" t="s">
        <v>569</v>
      </c>
      <c r="J29" s="23" t="str">
        <f>IFERROR(VLOOKUP(Table146871213141516171819212428293132343639404142433[[#This Row],[اسم العميل]],data2!A:B,2,0),"")</f>
        <v/>
      </c>
    </row>
    <row r="30" spans="1:10" ht="15.75" customHeight="1">
      <c r="B30" s="19"/>
      <c r="C30" s="20"/>
      <c r="D30" s="19"/>
      <c r="E30" s="19"/>
      <c r="F30" s="26"/>
      <c r="G30" s="1"/>
      <c r="H30" s="1" t="str">
        <f>IFERROR(VLOOKUP(Table146871213141516171819212428293132343639404142433[[#This Row],[اسم العميل]],data2!A:C,3,0),"")</f>
        <v/>
      </c>
      <c r="I30" s="22" t="s">
        <v>569</v>
      </c>
      <c r="J30" s="23" t="str">
        <f>IFERROR(VLOOKUP(Table146871213141516171819212428293132343639404142433[[#This Row],[اسم العميل]],data2!A:B,2,0),"")</f>
        <v/>
      </c>
    </row>
    <row r="31" spans="1:10" ht="15.75" customHeight="1">
      <c r="B31" s="19"/>
      <c r="C31" s="20"/>
      <c r="D31" s="19"/>
      <c r="E31" s="19"/>
      <c r="F31" s="26"/>
      <c r="G31" s="1"/>
      <c r="H31" s="1" t="str">
        <f>IFERROR(VLOOKUP(Table146871213141516171819212428293132343639404142433[[#This Row],[اسم العميل]],data2!A:C,3,0),"")</f>
        <v/>
      </c>
      <c r="I31" s="22" t="s">
        <v>569</v>
      </c>
      <c r="J31" s="23" t="str">
        <f>IFERROR(VLOOKUP(Table146871213141516171819212428293132343639404142433[[#This Row],[اسم العميل]],data2!A:B,2,0),"")</f>
        <v/>
      </c>
    </row>
    <row r="32" spans="1:10" ht="15.75" customHeight="1">
      <c r="B32" s="19"/>
      <c r="C32" s="20"/>
      <c r="D32" s="19"/>
      <c r="E32" s="19"/>
      <c r="F32" s="26"/>
      <c r="G32" s="1"/>
      <c r="H32" s="1" t="str">
        <f>IFERROR(VLOOKUP(Table146871213141516171819212428293132343639404142433[[#This Row],[اسم العميل]],data2!A:C,3,0),"")</f>
        <v/>
      </c>
      <c r="I32" s="22" t="s">
        <v>569</v>
      </c>
      <c r="J32" s="23" t="str">
        <f>IFERROR(VLOOKUP(Table146871213141516171819212428293132343639404142433[[#This Row],[اسم العميل]],data2!A:B,2,0),"")</f>
        <v/>
      </c>
    </row>
    <row r="33" spans="2:10" ht="15.75" customHeight="1">
      <c r="B33" s="19"/>
      <c r="C33" s="20"/>
      <c r="D33" s="19"/>
      <c r="E33" s="19"/>
      <c r="F33" s="26"/>
      <c r="G33" s="1"/>
      <c r="H33" s="1" t="str">
        <f>IFERROR(VLOOKUP(Table146871213141516171819212428293132343639404142433[[#This Row],[اسم العميل]],data2!A:C,3,0),"")</f>
        <v/>
      </c>
      <c r="I33" s="22" t="s">
        <v>569</v>
      </c>
      <c r="J33" s="23" t="str">
        <f>IFERROR(VLOOKUP(Table146871213141516171819212428293132343639404142433[[#This Row],[اسم العميل]],data2!A:B,2,0),"")</f>
        <v/>
      </c>
    </row>
    <row r="34" spans="2:10" ht="15.75" customHeight="1">
      <c r="B34" s="19"/>
      <c r="C34" s="20"/>
      <c r="D34" s="19"/>
      <c r="E34" s="19"/>
      <c r="F34" s="26"/>
      <c r="G34" s="1"/>
      <c r="H34" s="1" t="str">
        <f>IFERROR(VLOOKUP(Table146871213141516171819212428293132343639404142433[[#This Row],[اسم العميل]],data2!A:C,3,0),"")</f>
        <v/>
      </c>
      <c r="I34" s="22" t="s">
        <v>569</v>
      </c>
      <c r="J34" s="23" t="str">
        <f>IFERROR(VLOOKUP(Table146871213141516171819212428293132343639404142433[[#This Row],[اسم العميل]],data2!A:B,2,0),"")</f>
        <v/>
      </c>
    </row>
    <row r="35" spans="2:10" ht="15.75" customHeight="1">
      <c r="B35" s="19"/>
      <c r="C35" s="20"/>
      <c r="D35" s="19"/>
      <c r="E35" s="19"/>
      <c r="F35" s="26"/>
      <c r="G35" s="1"/>
      <c r="H35" s="1" t="str">
        <f>IFERROR(VLOOKUP(Table146871213141516171819212428293132343639404142433[[#This Row],[اسم العميل]],data2!A:C,3,0),"")</f>
        <v/>
      </c>
      <c r="I35" s="22" t="s">
        <v>569</v>
      </c>
      <c r="J35" s="23" t="str">
        <f>IFERROR(VLOOKUP(Table146871213141516171819212428293132343639404142433[[#This Row],[اسم العميل]],data2!A:B,2,0),"")</f>
        <v/>
      </c>
    </row>
    <row r="36" spans="2:10" ht="15.75" customHeight="1">
      <c r="B36" s="19"/>
      <c r="C36" s="20"/>
      <c r="D36" s="19"/>
      <c r="E36" s="19"/>
      <c r="F36" s="26"/>
      <c r="G36" s="1"/>
      <c r="H36" s="1" t="str">
        <f>IFERROR(VLOOKUP(Table146871213141516171819212428293132343639404142433[[#This Row],[اسم العميل]],data2!A:C,3,0),"")</f>
        <v/>
      </c>
      <c r="I36" s="22" t="s">
        <v>569</v>
      </c>
      <c r="J36" s="23" t="str">
        <f>IFERROR(VLOOKUP(Table146871213141516171819212428293132343639404142433[[#This Row],[اسم العميل]],data2!A:B,2,0),"")</f>
        <v/>
      </c>
    </row>
    <row r="37" spans="2:10" ht="15.75" customHeight="1">
      <c r="B37" s="19"/>
      <c r="C37" s="20"/>
      <c r="D37" s="19"/>
      <c r="E37" s="19"/>
      <c r="F37" s="26"/>
      <c r="G37" s="1"/>
      <c r="H37" s="1" t="str">
        <f>IFERROR(VLOOKUP(Table146871213141516171819212428293132343639404142433[[#This Row],[اسم العميل]],data2!A:C,3,0),"")</f>
        <v/>
      </c>
      <c r="I37" s="22" t="s">
        <v>569</v>
      </c>
      <c r="J37" s="23" t="str">
        <f>IFERROR(VLOOKUP(Table146871213141516171819212428293132343639404142433[[#This Row],[اسم العميل]],data2!A:B,2,0),"")</f>
        <v/>
      </c>
    </row>
    <row r="38" spans="2:10" ht="15.75" customHeight="1">
      <c r="B38" s="19"/>
      <c r="C38" s="20"/>
      <c r="D38" s="19"/>
      <c r="E38" s="19"/>
      <c r="F38" s="26"/>
      <c r="G38" s="1"/>
      <c r="H38" s="1" t="str">
        <f>IFERROR(VLOOKUP(Table146871213141516171819212428293132343639404142433[[#This Row],[اسم العميل]],data2!A:C,3,0),"")</f>
        <v/>
      </c>
      <c r="I38" s="22" t="s">
        <v>569</v>
      </c>
      <c r="J38" s="23" t="str">
        <f>IFERROR(VLOOKUP(Table146871213141516171819212428293132343639404142433[[#This Row],[اسم العميل]],data2!A:B,2,0),"")</f>
        <v/>
      </c>
    </row>
    <row r="39" spans="2:10" ht="15.75" customHeight="1">
      <c r="B39" s="19"/>
      <c r="C39" s="27"/>
      <c r="D39" s="28"/>
      <c r="E39" s="28"/>
      <c r="F39" s="26"/>
      <c r="G39" s="1"/>
      <c r="H39" s="1" t="str">
        <f>IFERROR(VLOOKUP(Table146871213141516171819212428293132343639404142433[[#This Row],[اسم العميل]],data2!A:C,3,0),"")</f>
        <v/>
      </c>
      <c r="I39" s="22" t="s">
        <v>569</v>
      </c>
      <c r="J39" s="23" t="str">
        <f>IFERROR(VLOOKUP(Table146871213141516171819212428293132343639404142433[[#This Row],[اسم العميل]],data2!A:B,2,0),"")</f>
        <v/>
      </c>
    </row>
    <row r="40" spans="2:10" ht="18.75" customHeight="1">
      <c r="B40" s="19"/>
      <c r="C40" s="28"/>
      <c r="D40" s="28"/>
      <c r="E40" s="19"/>
      <c r="F40" s="21"/>
      <c r="G40" s="1"/>
      <c r="H40" s="92"/>
      <c r="I40" s="93"/>
      <c r="J40" s="92"/>
    </row>
    <row r="41" spans="2:10" ht="18.75" customHeight="1">
      <c r="B41" s="19"/>
      <c r="C41" s="28"/>
      <c r="D41" s="28"/>
      <c r="E41" s="28"/>
      <c r="F41" s="25"/>
      <c r="G41" s="25"/>
      <c r="H41" s="36" t="s">
        <v>489</v>
      </c>
      <c r="I41" s="37">
        <f>SUBTOTAL(109,Table146871213141516171819212428293132343639404142433[الكميه])</f>
        <v>0</v>
      </c>
      <c r="J41" s="29"/>
    </row>
    <row r="42" spans="2:10" ht="27" customHeight="1">
      <c r="H42" s="39" t="s">
        <v>490</v>
      </c>
      <c r="I42" s="30">
        <v>400</v>
      </c>
    </row>
    <row r="43" spans="2:10" ht="18.75" customHeight="1">
      <c r="H43" s="39" t="s">
        <v>491</v>
      </c>
      <c r="I43" s="31">
        <f>I42-Table146871213141516171819212428293132343639404142433[[#Totals],[الكميه]]</f>
        <v>400</v>
      </c>
    </row>
    <row r="52" spans="7:7" ht="18.75" customHeight="1">
      <c r="G52" s="32"/>
    </row>
    <row r="53" spans="7:7" ht="18.75" customHeight="1">
      <c r="G53" s="33"/>
    </row>
  </sheetData>
  <mergeCells count="5">
    <mergeCell ref="G1:H3"/>
    <mergeCell ref="I1:I3"/>
    <mergeCell ref="B3:F3"/>
    <mergeCell ref="A5:A13"/>
    <mergeCell ref="A15:A21"/>
  </mergeCells>
  <conditionalFormatting sqref="B20 B5:B12 B14 B16 B18">
    <cfRule type="duplicateValues" dxfId="37" priority="3"/>
  </conditionalFormatting>
  <conditionalFormatting sqref="B31:B32">
    <cfRule type="duplicateValues" dxfId="36" priority="2"/>
  </conditionalFormatting>
  <conditionalFormatting sqref="B33:B38 B21:B30 B13 B15 B17 B19">
    <cfRule type="duplicateValues" dxfId="35" priority="1"/>
  </conditionalFormatting>
  <pageMargins left="0.17" right="0.17" top="0.23" bottom="0.17" header="0.17" footer="0.17"/>
  <pageSetup paperSize="9" scale="89" fitToHeight="0"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data2!$A:$A</xm:f>
          </x14:formula1>
          <xm:sqref>G5:G40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</sheetPr>
  <dimension ref="A1:O27"/>
  <sheetViews>
    <sheetView rightToLeft="1" workbookViewId="0">
      <selection activeCell="A16" sqref="A16:E27"/>
    </sheetView>
  </sheetViews>
  <sheetFormatPr defaultRowHeight="15"/>
  <cols>
    <col min="6" max="6" width="17.5703125" customWidth="1"/>
    <col min="7" max="7" width="20" customWidth="1"/>
    <col min="8" max="9" width="17.5703125" customWidth="1"/>
    <col min="10" max="10" width="20.140625" customWidth="1"/>
  </cols>
  <sheetData>
    <row r="1" spans="1:15">
      <c r="A1" s="141" t="s">
        <v>474</v>
      </c>
      <c r="B1" s="141"/>
      <c r="C1" s="141"/>
      <c r="D1" s="141"/>
      <c r="E1" s="141"/>
      <c r="F1" s="141" t="s">
        <v>475</v>
      </c>
      <c r="G1" s="141"/>
      <c r="H1" s="141"/>
      <c r="I1" s="141"/>
      <c r="J1" s="141"/>
      <c r="K1" s="141" t="s">
        <v>476</v>
      </c>
      <c r="L1" s="141"/>
      <c r="M1" s="141"/>
      <c r="N1" s="141"/>
      <c r="O1" s="141"/>
    </row>
    <row r="2" spans="1:15">
      <c r="A2" s="141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</row>
    <row r="3" spans="1: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</row>
    <row r="4" spans="1:15">
      <c r="A4" s="114">
        <v>264</v>
      </c>
      <c r="B4" s="115"/>
      <c r="C4" s="115"/>
      <c r="D4" s="115"/>
      <c r="E4" s="116"/>
      <c r="F4" s="123" t="str">
        <f>VLOOKUP(A4,'bank masr'!B:D,3,0)</f>
        <v>كوم حماده</v>
      </c>
      <c r="G4" s="124"/>
      <c r="H4" s="124"/>
      <c r="I4" s="124"/>
      <c r="J4" s="125"/>
      <c r="K4" s="132" t="e">
        <f>VLOOKUP(F4,'bank masr'!I:J,2,0)</f>
        <v>#N/A</v>
      </c>
      <c r="L4" s="133"/>
      <c r="M4" s="133"/>
      <c r="N4" s="133"/>
      <c r="O4" s="134"/>
    </row>
    <row r="5" spans="1:15">
      <c r="A5" s="117"/>
      <c r="B5" s="118"/>
      <c r="C5" s="118"/>
      <c r="D5" s="118"/>
      <c r="E5" s="119"/>
      <c r="F5" s="126"/>
      <c r="G5" s="127"/>
      <c r="H5" s="127"/>
      <c r="I5" s="127"/>
      <c r="J5" s="128"/>
      <c r="K5" s="135"/>
      <c r="L5" s="136"/>
      <c r="M5" s="136"/>
      <c r="N5" s="136"/>
      <c r="O5" s="137"/>
    </row>
    <row r="6" spans="1:15">
      <c r="A6" s="117"/>
      <c r="B6" s="118"/>
      <c r="C6" s="118"/>
      <c r="D6" s="118"/>
      <c r="E6" s="119"/>
      <c r="F6" s="126"/>
      <c r="G6" s="127"/>
      <c r="H6" s="127"/>
      <c r="I6" s="127"/>
      <c r="J6" s="128"/>
      <c r="K6" s="135"/>
      <c r="L6" s="136"/>
      <c r="M6" s="136"/>
      <c r="N6" s="136"/>
      <c r="O6" s="137"/>
    </row>
    <row r="7" spans="1:15">
      <c r="A7" s="117"/>
      <c r="B7" s="118"/>
      <c r="C7" s="118"/>
      <c r="D7" s="118"/>
      <c r="E7" s="119"/>
      <c r="F7" s="126"/>
      <c r="G7" s="127"/>
      <c r="H7" s="127"/>
      <c r="I7" s="127"/>
      <c r="J7" s="128"/>
      <c r="K7" s="135"/>
      <c r="L7" s="136"/>
      <c r="M7" s="136"/>
      <c r="N7" s="136"/>
      <c r="O7" s="137"/>
    </row>
    <row r="8" spans="1:15">
      <c r="A8" s="117"/>
      <c r="B8" s="118"/>
      <c r="C8" s="118"/>
      <c r="D8" s="118"/>
      <c r="E8" s="119"/>
      <c r="F8" s="126"/>
      <c r="G8" s="127"/>
      <c r="H8" s="127"/>
      <c r="I8" s="127"/>
      <c r="J8" s="128"/>
      <c r="K8" s="135"/>
      <c r="L8" s="136"/>
      <c r="M8" s="136"/>
      <c r="N8" s="136"/>
      <c r="O8" s="137"/>
    </row>
    <row r="9" spans="1:15">
      <c r="A9" s="117"/>
      <c r="B9" s="118"/>
      <c r="C9" s="118"/>
      <c r="D9" s="118"/>
      <c r="E9" s="119"/>
      <c r="F9" s="126"/>
      <c r="G9" s="127"/>
      <c r="H9" s="127"/>
      <c r="I9" s="127"/>
      <c r="J9" s="128"/>
      <c r="K9" s="135"/>
      <c r="L9" s="136"/>
      <c r="M9" s="136"/>
      <c r="N9" s="136"/>
      <c r="O9" s="137"/>
    </row>
    <row r="10" spans="1:15">
      <c r="A10" s="117"/>
      <c r="B10" s="118"/>
      <c r="C10" s="118"/>
      <c r="D10" s="118"/>
      <c r="E10" s="119"/>
      <c r="F10" s="126"/>
      <c r="G10" s="127"/>
      <c r="H10" s="127"/>
      <c r="I10" s="127"/>
      <c r="J10" s="128"/>
      <c r="K10" s="135"/>
      <c r="L10" s="136"/>
      <c r="M10" s="136"/>
      <c r="N10" s="136"/>
      <c r="O10" s="137"/>
    </row>
    <row r="11" spans="1:15">
      <c r="A11" s="117"/>
      <c r="B11" s="118"/>
      <c r="C11" s="118"/>
      <c r="D11" s="118"/>
      <c r="E11" s="119"/>
      <c r="F11" s="126"/>
      <c r="G11" s="127"/>
      <c r="H11" s="127"/>
      <c r="I11" s="127"/>
      <c r="J11" s="128"/>
      <c r="K11" s="135"/>
      <c r="L11" s="136"/>
      <c r="M11" s="136"/>
      <c r="N11" s="136"/>
      <c r="O11" s="137"/>
    </row>
    <row r="12" spans="1:15">
      <c r="A12" s="117"/>
      <c r="B12" s="118"/>
      <c r="C12" s="118"/>
      <c r="D12" s="118"/>
      <c r="E12" s="119"/>
      <c r="F12" s="126"/>
      <c r="G12" s="127"/>
      <c r="H12" s="127"/>
      <c r="I12" s="127"/>
      <c r="J12" s="128"/>
      <c r="K12" s="135"/>
      <c r="L12" s="136"/>
      <c r="M12" s="136"/>
      <c r="N12" s="136"/>
      <c r="O12" s="137"/>
    </row>
    <row r="13" spans="1:15">
      <c r="A13" s="117"/>
      <c r="B13" s="118"/>
      <c r="C13" s="118"/>
      <c r="D13" s="118"/>
      <c r="E13" s="119"/>
      <c r="F13" s="126"/>
      <c r="G13" s="127"/>
      <c r="H13" s="127"/>
      <c r="I13" s="127"/>
      <c r="J13" s="128"/>
      <c r="K13" s="135"/>
      <c r="L13" s="136"/>
      <c r="M13" s="136"/>
      <c r="N13" s="136"/>
      <c r="O13" s="137"/>
    </row>
    <row r="14" spans="1:15">
      <c r="A14" s="117"/>
      <c r="B14" s="118"/>
      <c r="C14" s="118"/>
      <c r="D14" s="118"/>
      <c r="E14" s="119"/>
      <c r="F14" s="126"/>
      <c r="G14" s="127"/>
      <c r="H14" s="127"/>
      <c r="I14" s="127"/>
      <c r="J14" s="128"/>
      <c r="K14" s="135"/>
      <c r="L14" s="136"/>
      <c r="M14" s="136"/>
      <c r="N14" s="136"/>
      <c r="O14" s="137"/>
    </row>
    <row r="15" spans="1:15">
      <c r="A15" s="120"/>
      <c r="B15" s="121"/>
      <c r="C15" s="121"/>
      <c r="D15" s="121"/>
      <c r="E15" s="122"/>
      <c r="F15" s="129"/>
      <c r="G15" s="130"/>
      <c r="H15" s="130"/>
      <c r="I15" s="130"/>
      <c r="J15" s="131"/>
      <c r="K15" s="138"/>
      <c r="L15" s="139"/>
      <c r="M15" s="139"/>
      <c r="N15" s="139"/>
      <c r="O15" s="140"/>
    </row>
    <row r="16" spans="1:15">
      <c r="A16" s="114">
        <v>434</v>
      </c>
      <c r="B16" s="115"/>
      <c r="C16" s="115"/>
      <c r="D16" s="115"/>
      <c r="E16" s="116"/>
      <c r="F16" s="123" t="str">
        <f>VLOOKUP(A16,'bank masr'!B:D,3,0)</f>
        <v>المدينة المنورة معاملات إسلامية</v>
      </c>
      <c r="G16" s="124"/>
      <c r="H16" s="124"/>
      <c r="I16" s="124"/>
      <c r="J16" s="125"/>
      <c r="K16" s="132" t="e">
        <f>VLOOKUP(F16,'bank masr'!I:J,2,0)</f>
        <v>#N/A</v>
      </c>
      <c r="L16" s="133"/>
      <c r="M16" s="133"/>
      <c r="N16" s="133"/>
      <c r="O16" s="134"/>
    </row>
    <row r="17" spans="1:15">
      <c r="A17" s="117"/>
      <c r="B17" s="118"/>
      <c r="C17" s="118"/>
      <c r="D17" s="118"/>
      <c r="E17" s="119"/>
      <c r="F17" s="126"/>
      <c r="G17" s="127"/>
      <c r="H17" s="127"/>
      <c r="I17" s="127"/>
      <c r="J17" s="128"/>
      <c r="K17" s="135"/>
      <c r="L17" s="136"/>
      <c r="M17" s="136"/>
      <c r="N17" s="136"/>
      <c r="O17" s="137"/>
    </row>
    <row r="18" spans="1:15">
      <c r="A18" s="117"/>
      <c r="B18" s="118"/>
      <c r="C18" s="118"/>
      <c r="D18" s="118"/>
      <c r="E18" s="119"/>
      <c r="F18" s="126"/>
      <c r="G18" s="127"/>
      <c r="H18" s="127"/>
      <c r="I18" s="127"/>
      <c r="J18" s="128"/>
      <c r="K18" s="135"/>
      <c r="L18" s="136"/>
      <c r="M18" s="136"/>
      <c r="N18" s="136"/>
      <c r="O18" s="137"/>
    </row>
    <row r="19" spans="1:15">
      <c r="A19" s="117"/>
      <c r="B19" s="118"/>
      <c r="C19" s="118"/>
      <c r="D19" s="118"/>
      <c r="E19" s="119"/>
      <c r="F19" s="126"/>
      <c r="G19" s="127"/>
      <c r="H19" s="127"/>
      <c r="I19" s="127"/>
      <c r="J19" s="128"/>
      <c r="K19" s="135"/>
      <c r="L19" s="136"/>
      <c r="M19" s="136"/>
      <c r="N19" s="136"/>
      <c r="O19" s="137"/>
    </row>
    <row r="20" spans="1:15">
      <c r="A20" s="117"/>
      <c r="B20" s="118"/>
      <c r="C20" s="118"/>
      <c r="D20" s="118"/>
      <c r="E20" s="119"/>
      <c r="F20" s="126"/>
      <c r="G20" s="127"/>
      <c r="H20" s="127"/>
      <c r="I20" s="127"/>
      <c r="J20" s="128"/>
      <c r="K20" s="135"/>
      <c r="L20" s="136"/>
      <c r="M20" s="136"/>
      <c r="N20" s="136"/>
      <c r="O20" s="137"/>
    </row>
    <row r="21" spans="1:15">
      <c r="A21" s="117"/>
      <c r="B21" s="118"/>
      <c r="C21" s="118"/>
      <c r="D21" s="118"/>
      <c r="E21" s="119"/>
      <c r="F21" s="126"/>
      <c r="G21" s="127"/>
      <c r="H21" s="127"/>
      <c r="I21" s="127"/>
      <c r="J21" s="128"/>
      <c r="K21" s="135"/>
      <c r="L21" s="136"/>
      <c r="M21" s="136"/>
      <c r="N21" s="136"/>
      <c r="O21" s="137"/>
    </row>
    <row r="22" spans="1:15">
      <c r="A22" s="117"/>
      <c r="B22" s="118"/>
      <c r="C22" s="118"/>
      <c r="D22" s="118"/>
      <c r="E22" s="119"/>
      <c r="F22" s="126"/>
      <c r="G22" s="127"/>
      <c r="H22" s="127"/>
      <c r="I22" s="127"/>
      <c r="J22" s="128"/>
      <c r="K22" s="135"/>
      <c r="L22" s="136"/>
      <c r="M22" s="136"/>
      <c r="N22" s="136"/>
      <c r="O22" s="137"/>
    </row>
    <row r="23" spans="1:15">
      <c r="A23" s="117"/>
      <c r="B23" s="118"/>
      <c r="C23" s="118"/>
      <c r="D23" s="118"/>
      <c r="E23" s="119"/>
      <c r="F23" s="126"/>
      <c r="G23" s="127"/>
      <c r="H23" s="127"/>
      <c r="I23" s="127"/>
      <c r="J23" s="128"/>
      <c r="K23" s="135"/>
      <c r="L23" s="136"/>
      <c r="M23" s="136"/>
      <c r="N23" s="136"/>
      <c r="O23" s="137"/>
    </row>
    <row r="24" spans="1:15">
      <c r="A24" s="117"/>
      <c r="B24" s="118"/>
      <c r="C24" s="118"/>
      <c r="D24" s="118"/>
      <c r="E24" s="119"/>
      <c r="F24" s="126"/>
      <c r="G24" s="127"/>
      <c r="H24" s="127"/>
      <c r="I24" s="127"/>
      <c r="J24" s="128"/>
      <c r="K24" s="135"/>
      <c r="L24" s="136"/>
      <c r="M24" s="136"/>
      <c r="N24" s="136"/>
      <c r="O24" s="137"/>
    </row>
    <row r="25" spans="1:15">
      <c r="A25" s="117"/>
      <c r="B25" s="118"/>
      <c r="C25" s="118"/>
      <c r="D25" s="118"/>
      <c r="E25" s="119"/>
      <c r="F25" s="126"/>
      <c r="G25" s="127"/>
      <c r="H25" s="127"/>
      <c r="I25" s="127"/>
      <c r="J25" s="128"/>
      <c r="K25" s="135"/>
      <c r="L25" s="136"/>
      <c r="M25" s="136"/>
      <c r="N25" s="136"/>
      <c r="O25" s="137"/>
    </row>
    <row r="26" spans="1:15">
      <c r="A26" s="117"/>
      <c r="B26" s="118"/>
      <c r="C26" s="118"/>
      <c r="D26" s="118"/>
      <c r="E26" s="119"/>
      <c r="F26" s="126"/>
      <c r="G26" s="127"/>
      <c r="H26" s="127"/>
      <c r="I26" s="127"/>
      <c r="J26" s="128"/>
      <c r="K26" s="135"/>
      <c r="L26" s="136"/>
      <c r="M26" s="136"/>
      <c r="N26" s="136"/>
      <c r="O26" s="137"/>
    </row>
    <row r="27" spans="1:15">
      <c r="A27" s="120"/>
      <c r="B27" s="121"/>
      <c r="C27" s="121"/>
      <c r="D27" s="121"/>
      <c r="E27" s="122"/>
      <c r="F27" s="129"/>
      <c r="G27" s="130"/>
      <c r="H27" s="130"/>
      <c r="I27" s="130"/>
      <c r="J27" s="131"/>
      <c r="K27" s="138"/>
      <c r="L27" s="139"/>
      <c r="M27" s="139"/>
      <c r="N27" s="139"/>
      <c r="O27" s="140"/>
    </row>
  </sheetData>
  <mergeCells count="9">
    <mergeCell ref="A16:E27"/>
    <mergeCell ref="F16:J27"/>
    <mergeCell ref="K16:O27"/>
    <mergeCell ref="A1:E3"/>
    <mergeCell ref="F1:J3"/>
    <mergeCell ref="K1:O3"/>
    <mergeCell ref="A4:E15"/>
    <mergeCell ref="F4:J15"/>
    <mergeCell ref="K4:O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bank masr</vt:lpstr>
      <vt:lpstr>مشتريات 2025</vt:lpstr>
      <vt:lpstr>المتحده</vt:lpstr>
      <vt:lpstr>شركة السكر نوباريه</vt:lpstr>
      <vt:lpstr>شركة  النوباريه 1</vt:lpstr>
      <vt:lpstr>الدلتا</vt:lpstr>
      <vt:lpstr>البدر</vt:lpstr>
      <vt:lpstr>A2</vt:lpstr>
      <vt:lpstr>فرع بنك مصر</vt:lpstr>
      <vt:lpstr>data</vt:lpstr>
      <vt:lpstr>data2</vt:lpstr>
      <vt:lpstr>'A2'!Print_Area</vt:lpstr>
      <vt:lpstr>الدلتا!Print_Area</vt:lpstr>
      <vt:lpstr>المتحده!Print_Area</vt:lpstr>
      <vt:lpstr>'شركة  النوباريه 1'!Print_Area</vt:lpstr>
      <vt:lpstr>'شركة السكر نوباريه'!Print_Area</vt:lpstr>
      <vt:lpstr>'A2'!Print_Titles</vt:lpstr>
      <vt:lpstr>البدر!Print_Titles</vt:lpstr>
      <vt:lpstr>الدلتا!Print_Titles</vt:lpstr>
      <vt:lpstr>المتحده!Print_Titles</vt:lpstr>
      <vt:lpstr>'شركة  النوباريه 1'!Print_Titles</vt:lpstr>
      <vt:lpstr>'شركة السكر نوباريه'!Print_Titles</vt:lpstr>
    </vt:vector>
  </TitlesOfParts>
  <Company>Abu Taha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</dc:creator>
  <cp:lastModifiedBy>Karim</cp:lastModifiedBy>
  <cp:lastPrinted>2025-03-11T12:02:43Z</cp:lastPrinted>
  <dcterms:created xsi:type="dcterms:W3CDTF">2025-01-02T09:52:42Z</dcterms:created>
  <dcterms:modified xsi:type="dcterms:W3CDTF">2025-04-03T11:31:00Z</dcterms:modified>
</cp:coreProperties>
</file>