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" yWindow="4440" windowWidth="11868" windowHeight="4860"/>
    <workbookView xWindow="60" yWindow="0" windowWidth="22884" windowHeight="4476" activeTab="3"/>
  </bookViews>
  <sheets>
    <sheet name="Error rate per allele" sheetId="1" r:id="rId1"/>
    <sheet name="Error rate per locus" sheetId="2" r:id="rId2"/>
    <sheet name="Error rate per multilocus genot" sheetId="3" r:id="rId3"/>
    <sheet name="Error rate per reaction" sheetId="4" r:id="rId4"/>
  </sheets>
  <calcPr calcId="125725"/>
</workbook>
</file>

<file path=xl/calcChain.xml><?xml version="1.0" encoding="utf-8"?>
<calcChain xmlns="http://schemas.openxmlformats.org/spreadsheetml/2006/main">
  <c r="B67" i="4"/>
  <c r="B73" i="2"/>
  <c r="J68"/>
  <c r="H68"/>
  <c r="D68"/>
  <c r="T68"/>
  <c r="R68"/>
  <c r="P68"/>
  <c r="B68"/>
  <c r="B73" i="1"/>
  <c r="J68"/>
  <c r="H68"/>
  <c r="D68"/>
  <c r="H58" i="2"/>
  <c r="D58"/>
  <c r="H43"/>
  <c r="J6"/>
  <c r="H58" i="1"/>
  <c r="D58"/>
  <c r="H43"/>
  <c r="J6"/>
  <c r="P58" i="2"/>
  <c r="T39"/>
  <c r="P39"/>
  <c r="P31"/>
  <c r="T17"/>
  <c r="R17"/>
  <c r="P17"/>
  <c r="T6" i="1"/>
  <c r="T17"/>
  <c r="T6" i="2"/>
  <c r="T68" i="1"/>
  <c r="R68"/>
  <c r="P68"/>
  <c r="B68"/>
  <c r="T39"/>
  <c r="P58"/>
  <c r="P39"/>
  <c r="P31"/>
  <c r="R17"/>
  <c r="P17"/>
</calcChain>
</file>

<file path=xl/sharedStrings.xml><?xml version="1.0" encoding="utf-8"?>
<sst xmlns="http://schemas.openxmlformats.org/spreadsheetml/2006/main" count="258" uniqueCount="69">
  <si>
    <t>Metsähanhi</t>
  </si>
  <si>
    <t>npops = 1</t>
  </si>
  <si>
    <t>AF86</t>
  </si>
  <si>
    <t>AF87</t>
  </si>
  <si>
    <t>AF89</t>
  </si>
  <si>
    <t>AF90</t>
  </si>
  <si>
    <t>AF92</t>
  </si>
  <si>
    <t>AF99</t>
  </si>
  <si>
    <t>AF102</t>
  </si>
  <si>
    <t>AF104</t>
  </si>
  <si>
    <t>AF88</t>
  </si>
  <si>
    <t>AF91</t>
  </si>
  <si>
    <t>AF93</t>
  </si>
  <si>
    <t>AF95</t>
  </si>
  <si>
    <t>AF97</t>
  </si>
  <si>
    <t>AF100</t>
  </si>
  <si>
    <t>AF101</t>
  </si>
  <si>
    <t>AF106</t>
  </si>
  <si>
    <t>AF107</t>
  </si>
  <si>
    <t>AF108</t>
  </si>
  <si>
    <t>AF109</t>
  </si>
  <si>
    <t>AF94</t>
  </si>
  <si>
    <t>AF103</t>
  </si>
  <si>
    <t>AF96</t>
  </si>
  <si>
    <t>AF116</t>
  </si>
  <si>
    <t>AF117</t>
  </si>
  <si>
    <t>AF120</t>
  </si>
  <si>
    <t>AF127</t>
  </si>
  <si>
    <t>AF131</t>
  </si>
  <si>
    <t>AF133</t>
  </si>
  <si>
    <t>AF137</t>
  </si>
  <si>
    <t>AF132</t>
  </si>
  <si>
    <t>AF134</t>
  </si>
  <si>
    <t>AF135</t>
  </si>
  <si>
    <t>AF136</t>
  </si>
  <si>
    <t>AF139</t>
  </si>
  <si>
    <t>AF141</t>
  </si>
  <si>
    <t>AF142</t>
  </si>
  <si>
    <t>AF143</t>
  </si>
  <si>
    <t>AF144</t>
  </si>
  <si>
    <t>AF145</t>
  </si>
  <si>
    <t>AF146</t>
  </si>
  <si>
    <t>AF148</t>
  </si>
  <si>
    <t>AF150</t>
  </si>
  <si>
    <t>AF151</t>
  </si>
  <si>
    <t>AF147</t>
  </si>
  <si>
    <t>Afa05</t>
  </si>
  <si>
    <t>Afa13</t>
  </si>
  <si>
    <t>Afa15</t>
  </si>
  <si>
    <t>Afa25</t>
  </si>
  <si>
    <t>Afa30</t>
  </si>
  <si>
    <t>Afa33</t>
  </si>
  <si>
    <t>Afa34</t>
  </si>
  <si>
    <t>Afa02</t>
  </si>
  <si>
    <t>Afa17</t>
  </si>
  <si>
    <t xml:space="preserve">Afa18 </t>
  </si>
  <si>
    <t>Afa19</t>
  </si>
  <si>
    <t>Afa35</t>
  </si>
  <si>
    <t>nloci = 12</t>
  </si>
  <si>
    <t>loci</t>
  </si>
  <si>
    <t>alleles</t>
  </si>
  <si>
    <t>error rate per locus per sample</t>
  </si>
  <si>
    <t>Mean error rate per allele per locus</t>
  </si>
  <si>
    <t>Mean error rate per allele over all loci</t>
  </si>
  <si>
    <t>error rate per allele per sample</t>
  </si>
  <si>
    <t>error rate per multilocus genotype</t>
  </si>
  <si>
    <t>error rate per reaction</t>
  </si>
  <si>
    <t>Reactions</t>
  </si>
  <si>
    <t>not able to calculate, variable number of multilocus genotypes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</si>
</sst>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11">
    <xf numFmtId="0" fontId="0" fillId="0" borderId="0" xfId="0"/>
    <xf numFmtId="0" fontId="3" fillId="2" borderId="0" xfId="2"/>
    <xf numFmtId="0" fontId="4" fillId="0" borderId="0" xfId="1" applyFont="1"/>
    <xf numFmtId="0" fontId="3" fillId="4" borderId="0" xfId="4"/>
    <xf numFmtId="0" fontId="3" fillId="5" borderId="0" xfId="5"/>
    <xf numFmtId="0" fontId="4" fillId="0" borderId="0" xfId="1" applyFont="1" applyFill="1" applyBorder="1"/>
    <xf numFmtId="0" fontId="3" fillId="6" borderId="0" xfId="6"/>
    <xf numFmtId="0" fontId="3" fillId="7" borderId="0" xfId="7"/>
    <xf numFmtId="0" fontId="4" fillId="0" borderId="0" xfId="0" applyFont="1"/>
    <xf numFmtId="0" fontId="1" fillId="3" borderId="0" xfId="3"/>
    <xf numFmtId="0" fontId="0" fillId="0" borderId="0" xfId="0" applyBorder="1"/>
  </cellXfs>
  <cellStyles count="8">
    <cellStyle name="20 % - Aksentti1" xfId="3" builtinId="30"/>
    <cellStyle name="Aksentti1" xfId="2" builtinId="29"/>
    <cellStyle name="Aksentti2" xfId="4" builtinId="33"/>
    <cellStyle name="Aksentti3" xfId="5" builtinId="37"/>
    <cellStyle name="Aksentti4" xfId="6" builtinId="41"/>
    <cellStyle name="Aksentti5" xfId="7" builtinId="45"/>
    <cellStyle name="Normaali" xfId="0" builtinId="0"/>
    <cellStyle name="Selittävä teksti" xfId="1" builtin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3"/>
  <sheetViews>
    <sheetView tabSelected="1" topLeftCell="H1" zoomScaleNormal="100" workbookViewId="0">
      <selection activeCell="L6" sqref="L6"/>
    </sheetView>
    <sheetView topLeftCell="A65" workbookViewId="1">
      <selection activeCell="P86" sqref="P86"/>
    </sheetView>
  </sheetViews>
  <sheetFormatPr defaultRowHeight="14.4"/>
  <sheetData>
    <row r="1" spans="1:25">
      <c r="A1" t="s">
        <v>0</v>
      </c>
    </row>
    <row r="2" spans="1:25">
      <c r="A2" t="s">
        <v>1</v>
      </c>
    </row>
    <row r="3" spans="1:25">
      <c r="A3" t="s">
        <v>58</v>
      </c>
    </row>
    <row r="4" spans="1:25">
      <c r="B4" s="9" t="s">
        <v>46</v>
      </c>
      <c r="C4" s="9"/>
      <c r="D4" t="s">
        <v>47</v>
      </c>
      <c r="F4" s="9" t="s">
        <v>48</v>
      </c>
      <c r="G4" s="9"/>
      <c r="H4" t="s">
        <v>49</v>
      </c>
      <c r="J4" s="9" t="s">
        <v>50</v>
      </c>
      <c r="K4" s="9"/>
      <c r="L4" t="s">
        <v>51</v>
      </c>
      <c r="N4" s="9" t="s">
        <v>52</v>
      </c>
      <c r="O4" s="9"/>
      <c r="P4" t="s">
        <v>53</v>
      </c>
      <c r="R4" s="9" t="s">
        <v>54</v>
      </c>
      <c r="S4" s="9"/>
      <c r="T4" t="s">
        <v>55</v>
      </c>
      <c r="V4" s="9" t="s">
        <v>56</v>
      </c>
      <c r="W4" s="9"/>
      <c r="X4" t="s">
        <v>57</v>
      </c>
      <c r="Y4" s="10"/>
    </row>
    <row r="5" spans="1:25">
      <c r="B5" t="s">
        <v>64</v>
      </c>
    </row>
    <row r="6" spans="1:25">
      <c r="A6" s="1" t="s">
        <v>2</v>
      </c>
      <c r="B6">
        <v>0</v>
      </c>
      <c r="D6">
        <v>0</v>
      </c>
      <c r="F6">
        <v>0</v>
      </c>
      <c r="H6">
        <v>0</v>
      </c>
      <c r="J6">
        <f>1/8</f>
        <v>0.125</v>
      </c>
      <c r="L6">
        <v>0</v>
      </c>
      <c r="N6">
        <v>0</v>
      </c>
      <c r="P6">
        <v>0</v>
      </c>
      <c r="R6">
        <v>0</v>
      </c>
      <c r="T6">
        <f>1/16</f>
        <v>6.25E-2</v>
      </c>
      <c r="V6">
        <v>0</v>
      </c>
      <c r="X6">
        <v>0</v>
      </c>
    </row>
    <row r="7" spans="1:25">
      <c r="A7" s="1" t="s">
        <v>3</v>
      </c>
    </row>
    <row r="8" spans="1:25">
      <c r="A8" s="1" t="s">
        <v>4</v>
      </c>
    </row>
    <row r="9" spans="1:25">
      <c r="A9" s="1" t="s">
        <v>5</v>
      </c>
    </row>
    <row r="10" spans="1:25">
      <c r="A10" s="1" t="s">
        <v>6</v>
      </c>
    </row>
    <row r="11" spans="1:25">
      <c r="A11" s="1" t="s">
        <v>7</v>
      </c>
    </row>
    <row r="12" spans="1:25">
      <c r="A12" s="1" t="s">
        <v>8</v>
      </c>
    </row>
    <row r="13" spans="1:25">
      <c r="A13" s="1" t="s">
        <v>9</v>
      </c>
    </row>
    <row r="14" spans="1:25">
      <c r="A14" s="2"/>
    </row>
    <row r="15" spans="1:25">
      <c r="A15" s="3" t="s">
        <v>10</v>
      </c>
    </row>
    <row r="16" spans="1:25">
      <c r="A16" s="2"/>
    </row>
    <row r="17" spans="1:24">
      <c r="A17" s="4" t="s">
        <v>11</v>
      </c>
      <c r="P17">
        <f>1/20</f>
        <v>0.05</v>
      </c>
      <c r="R17">
        <f>1/20</f>
        <v>0.05</v>
      </c>
      <c r="T17">
        <f>1/20</f>
        <v>0.05</v>
      </c>
      <c r="V17">
        <v>0</v>
      </c>
      <c r="X17">
        <v>0</v>
      </c>
    </row>
    <row r="18" spans="1:24">
      <c r="A18" s="4" t="s">
        <v>12</v>
      </c>
    </row>
    <row r="19" spans="1:24">
      <c r="A19" s="4" t="s">
        <v>13</v>
      </c>
    </row>
    <row r="20" spans="1:24">
      <c r="A20" s="4" t="s">
        <v>14</v>
      </c>
    </row>
    <row r="21" spans="1:24">
      <c r="A21" s="4" t="s">
        <v>15</v>
      </c>
    </row>
    <row r="22" spans="1:24">
      <c r="A22" s="4" t="s">
        <v>16</v>
      </c>
    </row>
    <row r="23" spans="1:24">
      <c r="A23" s="4" t="s">
        <v>17</v>
      </c>
    </row>
    <row r="24" spans="1:24">
      <c r="A24" s="4" t="s">
        <v>18</v>
      </c>
    </row>
    <row r="25" spans="1:24">
      <c r="A25" s="4" t="s">
        <v>19</v>
      </c>
    </row>
    <row r="26" spans="1:24">
      <c r="A26" s="4" t="s">
        <v>20</v>
      </c>
    </row>
    <row r="27" spans="1:24">
      <c r="A27" s="5"/>
    </row>
    <row r="28" spans="1:24">
      <c r="A28" s="6" t="s">
        <v>21</v>
      </c>
      <c r="P28">
        <v>0</v>
      </c>
      <c r="R28">
        <v>0</v>
      </c>
      <c r="T28">
        <v>0</v>
      </c>
      <c r="V28">
        <v>0</v>
      </c>
      <c r="X28">
        <v>0</v>
      </c>
    </row>
    <row r="29" spans="1:24">
      <c r="A29" s="6" t="s">
        <v>22</v>
      </c>
    </row>
    <row r="30" spans="1:24">
      <c r="A30" s="5"/>
    </row>
    <row r="31" spans="1:24">
      <c r="A31" s="7" t="s">
        <v>23</v>
      </c>
      <c r="P31">
        <f>1/6</f>
        <v>0.16666666666666666</v>
      </c>
      <c r="R31">
        <v>0</v>
      </c>
      <c r="T31">
        <v>0</v>
      </c>
      <c r="V31">
        <v>0</v>
      </c>
      <c r="X31">
        <v>0</v>
      </c>
    </row>
    <row r="32" spans="1:24">
      <c r="A32" s="7" t="s">
        <v>24</v>
      </c>
    </row>
    <row r="33" spans="1:24">
      <c r="A33" s="7" t="s">
        <v>25</v>
      </c>
    </row>
    <row r="35" spans="1:24">
      <c r="A35" s="1" t="s">
        <v>26</v>
      </c>
    </row>
    <row r="36" spans="1:24">
      <c r="A36" s="2"/>
    </row>
    <row r="37" spans="1:24">
      <c r="A37" s="3" t="s">
        <v>27</v>
      </c>
    </row>
    <row r="38" spans="1:24">
      <c r="A38" s="2"/>
    </row>
    <row r="39" spans="1:24">
      <c r="A39" s="4" t="s">
        <v>28</v>
      </c>
      <c r="P39">
        <f>1/6</f>
        <v>0.16666666666666666</v>
      </c>
      <c r="R39">
        <v>0</v>
      </c>
      <c r="T39">
        <f>1/6</f>
        <v>0.16666666666666666</v>
      </c>
      <c r="V39">
        <v>0</v>
      </c>
      <c r="X39">
        <v>0</v>
      </c>
    </row>
    <row r="40" spans="1:24">
      <c r="A40" s="4" t="s">
        <v>29</v>
      </c>
    </row>
    <row r="41" spans="1:24">
      <c r="A41" s="4" t="s">
        <v>30</v>
      </c>
    </row>
    <row r="42" spans="1:24">
      <c r="A42" s="2"/>
    </row>
    <row r="43" spans="1:24">
      <c r="A43" s="6" t="s">
        <v>31</v>
      </c>
      <c r="B43">
        <v>0</v>
      </c>
      <c r="D43">
        <v>0</v>
      </c>
      <c r="F43">
        <v>0</v>
      </c>
      <c r="H43">
        <f>1/4</f>
        <v>0.25</v>
      </c>
      <c r="J43">
        <v>0</v>
      </c>
      <c r="L43">
        <v>0</v>
      </c>
      <c r="N43">
        <v>0</v>
      </c>
      <c r="P43">
        <v>0</v>
      </c>
      <c r="R43">
        <v>0</v>
      </c>
      <c r="T43">
        <v>0</v>
      </c>
      <c r="V43">
        <v>0</v>
      </c>
      <c r="X43">
        <v>0</v>
      </c>
    </row>
    <row r="44" spans="1:24">
      <c r="A44" s="6" t="s">
        <v>32</v>
      </c>
    </row>
    <row r="45" spans="1:24">
      <c r="A45" s="6" t="s">
        <v>33</v>
      </c>
    </row>
    <row r="46" spans="1:24">
      <c r="A46" s="6" t="s">
        <v>34</v>
      </c>
    </row>
    <row r="47" spans="1:24">
      <c r="A47" s="8"/>
    </row>
    <row r="48" spans="1:24">
      <c r="A48" s="1" t="s">
        <v>35</v>
      </c>
    </row>
    <row r="49" spans="1:24">
      <c r="A49" s="8"/>
    </row>
    <row r="50" spans="1:24">
      <c r="A50" s="3" t="s">
        <v>36</v>
      </c>
      <c r="P50">
        <v>0</v>
      </c>
      <c r="R50">
        <v>0</v>
      </c>
      <c r="T50">
        <v>0</v>
      </c>
      <c r="V50">
        <v>0</v>
      </c>
      <c r="X50">
        <v>0</v>
      </c>
    </row>
    <row r="51" spans="1:24">
      <c r="A51" s="3" t="s">
        <v>37</v>
      </c>
    </row>
    <row r="52" spans="1:24">
      <c r="A52" s="8"/>
    </row>
    <row r="53" spans="1:24">
      <c r="A53" s="4" t="s">
        <v>38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24">
      <c r="A54" s="4" t="s">
        <v>39</v>
      </c>
    </row>
    <row r="55" spans="1:24">
      <c r="A55" s="8"/>
    </row>
    <row r="56" spans="1:24">
      <c r="A56" s="6" t="s">
        <v>40</v>
      </c>
    </row>
    <row r="57" spans="1:24">
      <c r="A57" s="8"/>
    </row>
    <row r="58" spans="1:24">
      <c r="A58" s="1" t="s">
        <v>41</v>
      </c>
      <c r="B58">
        <v>0</v>
      </c>
      <c r="D58">
        <f>1/4</f>
        <v>0.25</v>
      </c>
      <c r="F58">
        <v>0</v>
      </c>
      <c r="H58">
        <f>1/4</f>
        <v>0.25</v>
      </c>
      <c r="J58">
        <v>0</v>
      </c>
      <c r="L58">
        <v>0</v>
      </c>
      <c r="N58">
        <v>0</v>
      </c>
      <c r="P58">
        <f>1/8</f>
        <v>0.125</v>
      </c>
      <c r="R58">
        <v>0</v>
      </c>
      <c r="T58">
        <v>0</v>
      </c>
      <c r="V58">
        <v>0</v>
      </c>
      <c r="X58">
        <v>0</v>
      </c>
    </row>
    <row r="59" spans="1:24">
      <c r="A59" s="1" t="s">
        <v>42</v>
      </c>
    </row>
    <row r="60" spans="1:24">
      <c r="A60" s="1" t="s">
        <v>43</v>
      </c>
    </row>
    <row r="61" spans="1:24">
      <c r="A61" s="1" t="s">
        <v>44</v>
      </c>
    </row>
    <row r="62" spans="1:24">
      <c r="A62" s="8"/>
    </row>
    <row r="63" spans="1:24">
      <c r="A63" s="3" t="s">
        <v>45</v>
      </c>
    </row>
    <row r="65" spans="1:24">
      <c r="A65" t="s">
        <v>60</v>
      </c>
      <c r="B65">
        <v>16</v>
      </c>
      <c r="P65">
        <v>76</v>
      </c>
    </row>
    <row r="66" spans="1:24">
      <c r="B66" t="s">
        <v>62</v>
      </c>
    </row>
    <row r="68" spans="1:24">
      <c r="B68">
        <f>0</f>
        <v>0</v>
      </c>
      <c r="D68">
        <f>1/16</f>
        <v>6.25E-2</v>
      </c>
      <c r="F68">
        <v>0</v>
      </c>
      <c r="H68">
        <f>2/16</f>
        <v>0.125</v>
      </c>
      <c r="J68">
        <f>1/16</f>
        <v>6.25E-2</v>
      </c>
      <c r="L68">
        <v>0</v>
      </c>
      <c r="N68">
        <v>0</v>
      </c>
      <c r="P68">
        <f>4/76</f>
        <v>5.2631578947368418E-2</v>
      </c>
      <c r="R68">
        <f>1/76</f>
        <v>1.3157894736842105E-2</v>
      </c>
      <c r="T68">
        <f>3/76</f>
        <v>3.9473684210526314E-2</v>
      </c>
      <c r="V68">
        <v>0</v>
      </c>
      <c r="X68">
        <v>0</v>
      </c>
    </row>
    <row r="70" spans="1:24">
      <c r="A70" t="s">
        <v>60</v>
      </c>
      <c r="B70">
        <v>492</v>
      </c>
    </row>
    <row r="71" spans="1:24">
      <c r="B71" t="s">
        <v>63</v>
      </c>
    </row>
    <row r="73" spans="1:24">
      <c r="B73">
        <f>12/492</f>
        <v>2.4390243902439025E-2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3"/>
  <sheetViews>
    <sheetView workbookViewId="0"/>
    <sheetView topLeftCell="A65" workbookViewId="1">
      <selection activeCell="E74" sqref="E74:E75"/>
    </sheetView>
  </sheetViews>
  <sheetFormatPr defaultRowHeight="14.4"/>
  <sheetData>
    <row r="1" spans="1:25">
      <c r="A1" t="s">
        <v>0</v>
      </c>
    </row>
    <row r="2" spans="1:25">
      <c r="A2" t="s">
        <v>1</v>
      </c>
    </row>
    <row r="3" spans="1:25">
      <c r="A3" t="s">
        <v>58</v>
      </c>
    </row>
    <row r="4" spans="1:25">
      <c r="B4" s="9" t="s">
        <v>46</v>
      </c>
      <c r="C4" s="9"/>
      <c r="D4" t="s">
        <v>47</v>
      </c>
      <c r="F4" s="9" t="s">
        <v>48</v>
      </c>
      <c r="G4" s="9"/>
      <c r="H4" t="s">
        <v>49</v>
      </c>
      <c r="J4" s="9" t="s">
        <v>50</v>
      </c>
      <c r="K4" s="9"/>
      <c r="L4" t="s">
        <v>51</v>
      </c>
      <c r="N4" s="9" t="s">
        <v>52</v>
      </c>
      <c r="O4" s="9"/>
      <c r="P4" t="s">
        <v>53</v>
      </c>
      <c r="R4" s="9" t="s">
        <v>54</v>
      </c>
      <c r="S4" s="9"/>
      <c r="T4" t="s">
        <v>55</v>
      </c>
      <c r="V4" s="9" t="s">
        <v>56</v>
      </c>
      <c r="W4" s="9"/>
      <c r="X4" t="s">
        <v>57</v>
      </c>
      <c r="Y4" s="10"/>
    </row>
    <row r="5" spans="1:25">
      <c r="B5" t="s">
        <v>61</v>
      </c>
    </row>
    <row r="6" spans="1:25">
      <c r="A6" s="1" t="s">
        <v>2</v>
      </c>
      <c r="B6">
        <v>0</v>
      </c>
      <c r="D6">
        <v>0</v>
      </c>
      <c r="F6">
        <v>0</v>
      </c>
      <c r="H6">
        <v>0</v>
      </c>
      <c r="J6">
        <f>1/4</f>
        <v>0.25</v>
      </c>
      <c r="L6">
        <v>0</v>
      </c>
      <c r="N6">
        <v>0</v>
      </c>
      <c r="P6">
        <v>0</v>
      </c>
      <c r="R6">
        <v>0</v>
      </c>
      <c r="T6">
        <f>1/8</f>
        <v>0.125</v>
      </c>
      <c r="V6">
        <v>0</v>
      </c>
      <c r="X6">
        <v>0</v>
      </c>
    </row>
    <row r="7" spans="1:25">
      <c r="A7" s="1" t="s">
        <v>3</v>
      </c>
    </row>
    <row r="8" spans="1:25">
      <c r="A8" s="1" t="s">
        <v>4</v>
      </c>
    </row>
    <row r="9" spans="1:25">
      <c r="A9" s="1" t="s">
        <v>5</v>
      </c>
    </row>
    <row r="10" spans="1:25">
      <c r="A10" s="1" t="s">
        <v>6</v>
      </c>
    </row>
    <row r="11" spans="1:25">
      <c r="A11" s="1" t="s">
        <v>7</v>
      </c>
    </row>
    <row r="12" spans="1:25">
      <c r="A12" s="1" t="s">
        <v>8</v>
      </c>
    </row>
    <row r="13" spans="1:25">
      <c r="A13" s="1" t="s">
        <v>9</v>
      </c>
    </row>
    <row r="14" spans="1:25">
      <c r="A14" s="2"/>
    </row>
    <row r="15" spans="1:25">
      <c r="A15" s="3" t="s">
        <v>10</v>
      </c>
    </row>
    <row r="16" spans="1:25">
      <c r="A16" s="2"/>
    </row>
    <row r="17" spans="1:24">
      <c r="A17" s="4" t="s">
        <v>11</v>
      </c>
      <c r="P17">
        <f>1/10</f>
        <v>0.1</v>
      </c>
      <c r="R17">
        <f>1/10</f>
        <v>0.1</v>
      </c>
      <c r="T17">
        <f>1/10</f>
        <v>0.1</v>
      </c>
      <c r="V17">
        <v>0</v>
      </c>
      <c r="X17">
        <v>0</v>
      </c>
    </row>
    <row r="18" spans="1:24">
      <c r="A18" s="4" t="s">
        <v>12</v>
      </c>
    </row>
    <row r="19" spans="1:24">
      <c r="A19" s="4" t="s">
        <v>13</v>
      </c>
    </row>
    <row r="20" spans="1:24">
      <c r="A20" s="4" t="s">
        <v>14</v>
      </c>
    </row>
    <row r="21" spans="1:24">
      <c r="A21" s="4" t="s">
        <v>15</v>
      </c>
    </row>
    <row r="22" spans="1:24">
      <c r="A22" s="4" t="s">
        <v>16</v>
      </c>
    </row>
    <row r="23" spans="1:24">
      <c r="A23" s="4" t="s">
        <v>17</v>
      </c>
    </row>
    <row r="24" spans="1:24">
      <c r="A24" s="4" t="s">
        <v>18</v>
      </c>
    </row>
    <row r="25" spans="1:24">
      <c r="A25" s="4" t="s">
        <v>19</v>
      </c>
    </row>
    <row r="26" spans="1:24">
      <c r="A26" s="4" t="s">
        <v>20</v>
      </c>
    </row>
    <row r="27" spans="1:24">
      <c r="A27" s="5"/>
    </row>
    <row r="28" spans="1:24">
      <c r="A28" s="6" t="s">
        <v>21</v>
      </c>
      <c r="P28">
        <v>0</v>
      </c>
      <c r="R28">
        <v>0</v>
      </c>
      <c r="T28">
        <v>0</v>
      </c>
      <c r="V28">
        <v>0</v>
      </c>
      <c r="X28">
        <v>0</v>
      </c>
    </row>
    <row r="29" spans="1:24">
      <c r="A29" s="6" t="s">
        <v>22</v>
      </c>
    </row>
    <row r="30" spans="1:24">
      <c r="A30" s="5"/>
    </row>
    <row r="31" spans="1:24">
      <c r="A31" s="7" t="s">
        <v>23</v>
      </c>
      <c r="P31">
        <f>1/3</f>
        <v>0.33333333333333331</v>
      </c>
      <c r="R31">
        <v>0</v>
      </c>
      <c r="T31">
        <v>0</v>
      </c>
      <c r="V31">
        <v>0</v>
      </c>
      <c r="X31">
        <v>0</v>
      </c>
    </row>
    <row r="32" spans="1:24">
      <c r="A32" s="7" t="s">
        <v>24</v>
      </c>
    </row>
    <row r="33" spans="1:24">
      <c r="A33" s="7" t="s">
        <v>25</v>
      </c>
    </row>
    <row r="35" spans="1:24">
      <c r="A35" s="1" t="s">
        <v>26</v>
      </c>
    </row>
    <row r="36" spans="1:24">
      <c r="A36" s="2"/>
    </row>
    <row r="37" spans="1:24">
      <c r="A37" s="3" t="s">
        <v>27</v>
      </c>
    </row>
    <row r="38" spans="1:24">
      <c r="A38" s="2"/>
    </row>
    <row r="39" spans="1:24">
      <c r="A39" s="4" t="s">
        <v>28</v>
      </c>
      <c r="P39">
        <f>1/3</f>
        <v>0.33333333333333331</v>
      </c>
      <c r="R39">
        <v>0</v>
      </c>
      <c r="T39">
        <f>1/3</f>
        <v>0.33333333333333331</v>
      </c>
      <c r="V39">
        <v>0</v>
      </c>
      <c r="X39">
        <v>0</v>
      </c>
    </row>
    <row r="40" spans="1:24">
      <c r="A40" s="4" t="s">
        <v>29</v>
      </c>
    </row>
    <row r="41" spans="1:24">
      <c r="A41" s="4" t="s">
        <v>30</v>
      </c>
    </row>
    <row r="42" spans="1:24">
      <c r="A42" s="2"/>
    </row>
    <row r="43" spans="1:24">
      <c r="A43" s="6" t="s">
        <v>31</v>
      </c>
      <c r="B43">
        <v>0</v>
      </c>
      <c r="D43">
        <v>0</v>
      </c>
      <c r="F43">
        <v>0</v>
      </c>
      <c r="H43">
        <f>1/2</f>
        <v>0.5</v>
      </c>
      <c r="J43">
        <v>0</v>
      </c>
      <c r="L43">
        <v>0</v>
      </c>
      <c r="N43">
        <v>0</v>
      </c>
      <c r="P43">
        <v>0</v>
      </c>
      <c r="R43">
        <v>0</v>
      </c>
      <c r="T43">
        <v>0</v>
      </c>
      <c r="V43">
        <v>0</v>
      </c>
      <c r="X43">
        <v>0</v>
      </c>
    </row>
    <row r="44" spans="1:24">
      <c r="A44" s="6" t="s">
        <v>32</v>
      </c>
    </row>
    <row r="45" spans="1:24">
      <c r="A45" s="6" t="s">
        <v>33</v>
      </c>
    </row>
    <row r="46" spans="1:24">
      <c r="A46" s="6" t="s">
        <v>34</v>
      </c>
    </row>
    <row r="47" spans="1:24">
      <c r="A47" s="8"/>
    </row>
    <row r="48" spans="1:24">
      <c r="A48" s="1" t="s">
        <v>35</v>
      </c>
    </row>
    <row r="49" spans="1:24">
      <c r="A49" s="8"/>
    </row>
    <row r="50" spans="1:24">
      <c r="A50" s="3" t="s">
        <v>36</v>
      </c>
      <c r="P50">
        <v>0</v>
      </c>
      <c r="R50">
        <v>0</v>
      </c>
      <c r="T50">
        <v>0</v>
      </c>
      <c r="V50">
        <v>0</v>
      </c>
      <c r="X50">
        <v>0</v>
      </c>
    </row>
    <row r="51" spans="1:24">
      <c r="A51" s="3" t="s">
        <v>37</v>
      </c>
    </row>
    <row r="52" spans="1:24">
      <c r="A52" s="8"/>
    </row>
    <row r="53" spans="1:24">
      <c r="A53" s="4" t="s">
        <v>38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24">
      <c r="A54" s="4" t="s">
        <v>39</v>
      </c>
    </row>
    <row r="55" spans="1:24">
      <c r="A55" s="8"/>
    </row>
    <row r="56" spans="1:24">
      <c r="A56" s="6" t="s">
        <v>40</v>
      </c>
    </row>
    <row r="57" spans="1:24">
      <c r="A57" s="8"/>
    </row>
    <row r="58" spans="1:24">
      <c r="A58" s="1" t="s">
        <v>41</v>
      </c>
      <c r="B58">
        <v>0</v>
      </c>
      <c r="D58">
        <f>1/2</f>
        <v>0.5</v>
      </c>
      <c r="F58">
        <v>0</v>
      </c>
      <c r="H58">
        <f>1/2</f>
        <v>0.5</v>
      </c>
      <c r="J58">
        <v>0</v>
      </c>
      <c r="L58">
        <v>0</v>
      </c>
      <c r="N58">
        <v>0</v>
      </c>
      <c r="P58">
        <f>1/4</f>
        <v>0.25</v>
      </c>
      <c r="R58">
        <v>0</v>
      </c>
      <c r="T58">
        <v>0</v>
      </c>
      <c r="V58">
        <v>0</v>
      </c>
      <c r="X58">
        <v>0</v>
      </c>
    </row>
    <row r="59" spans="1:24">
      <c r="A59" s="1" t="s">
        <v>42</v>
      </c>
    </row>
    <row r="60" spans="1:24">
      <c r="A60" s="1" t="s">
        <v>43</v>
      </c>
    </row>
    <row r="61" spans="1:24">
      <c r="A61" s="1" t="s">
        <v>44</v>
      </c>
    </row>
    <row r="62" spans="1:24">
      <c r="A62" s="8"/>
    </row>
    <row r="63" spans="1:24">
      <c r="A63" s="3" t="s">
        <v>45</v>
      </c>
    </row>
    <row r="65" spans="1:24">
      <c r="A65" t="s">
        <v>59</v>
      </c>
      <c r="B65">
        <v>8</v>
      </c>
      <c r="P65">
        <v>38</v>
      </c>
    </row>
    <row r="66" spans="1:24">
      <c r="B66" t="s">
        <v>62</v>
      </c>
    </row>
    <row r="68" spans="1:24">
      <c r="B68">
        <f>0</f>
        <v>0</v>
      </c>
      <c r="D68">
        <f>1/8</f>
        <v>0.125</v>
      </c>
      <c r="F68">
        <v>0</v>
      </c>
      <c r="H68">
        <f>2/8</f>
        <v>0.25</v>
      </c>
      <c r="J68">
        <f>1/8</f>
        <v>0.125</v>
      </c>
      <c r="L68">
        <v>0</v>
      </c>
      <c r="N68">
        <v>0</v>
      </c>
      <c r="P68">
        <f>4/76</f>
        <v>5.2631578947368418E-2</v>
      </c>
      <c r="R68">
        <f>1/76</f>
        <v>1.3157894736842105E-2</v>
      </c>
      <c r="T68">
        <f>3/76</f>
        <v>3.9473684210526314E-2</v>
      </c>
      <c r="V68">
        <v>0</v>
      </c>
      <c r="X68">
        <v>0</v>
      </c>
    </row>
    <row r="70" spans="1:24">
      <c r="A70" t="s">
        <v>59</v>
      </c>
      <c r="B70">
        <v>246</v>
      </c>
    </row>
    <row r="71" spans="1:24">
      <c r="B71" t="s">
        <v>63</v>
      </c>
    </row>
    <row r="73" spans="1:24">
      <c r="B73">
        <f>12/246</f>
        <v>4.878048780487805E-2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3"/>
  <sheetViews>
    <sheetView workbookViewId="0"/>
    <sheetView workbookViewId="1">
      <selection activeCell="N3" sqref="N3:N4"/>
    </sheetView>
  </sheetViews>
  <sheetFormatPr defaultRowHeight="14.4"/>
  <sheetData>
    <row r="1" spans="1:25">
      <c r="A1" t="s">
        <v>0</v>
      </c>
    </row>
    <row r="2" spans="1:25">
      <c r="A2" t="s">
        <v>1</v>
      </c>
    </row>
    <row r="3" spans="1:25">
      <c r="A3" t="s">
        <v>58</v>
      </c>
    </row>
    <row r="4" spans="1:25">
      <c r="B4" s="9" t="s">
        <v>46</v>
      </c>
      <c r="C4" s="9"/>
      <c r="D4" t="s">
        <v>47</v>
      </c>
      <c r="F4" s="9" t="s">
        <v>48</v>
      </c>
      <c r="G4" s="9"/>
      <c r="H4" t="s">
        <v>49</v>
      </c>
      <c r="J4" s="9" t="s">
        <v>50</v>
      </c>
      <c r="K4" s="9"/>
      <c r="L4" t="s">
        <v>51</v>
      </c>
      <c r="N4" s="9" t="s">
        <v>52</v>
      </c>
      <c r="O4" s="9"/>
      <c r="P4" t="s">
        <v>53</v>
      </c>
      <c r="R4" s="9" t="s">
        <v>54</v>
      </c>
      <c r="S4" s="9"/>
      <c r="T4" t="s">
        <v>55</v>
      </c>
      <c r="V4" s="9" t="s">
        <v>56</v>
      </c>
      <c r="W4" s="9"/>
      <c r="X4" t="s">
        <v>57</v>
      </c>
      <c r="Y4" s="10"/>
    </row>
    <row r="5" spans="1:25">
      <c r="B5" t="s">
        <v>65</v>
      </c>
    </row>
    <row r="6" spans="1:25">
      <c r="A6" s="1" t="s">
        <v>2</v>
      </c>
      <c r="B6" t="s">
        <v>68</v>
      </c>
    </row>
    <row r="7" spans="1:25">
      <c r="A7" s="1" t="s">
        <v>3</v>
      </c>
    </row>
    <row r="8" spans="1:25">
      <c r="A8" s="1" t="s">
        <v>4</v>
      </c>
    </row>
    <row r="9" spans="1:25">
      <c r="A9" s="1" t="s">
        <v>5</v>
      </c>
    </row>
    <row r="10" spans="1:25">
      <c r="A10" s="1" t="s">
        <v>6</v>
      </c>
    </row>
    <row r="11" spans="1:25">
      <c r="A11" s="1" t="s">
        <v>7</v>
      </c>
    </row>
    <row r="12" spans="1:25">
      <c r="A12" s="1" t="s">
        <v>8</v>
      </c>
    </row>
    <row r="13" spans="1:25">
      <c r="A13" s="1" t="s">
        <v>9</v>
      </c>
    </row>
    <row r="14" spans="1:25">
      <c r="A14" s="2"/>
    </row>
    <row r="15" spans="1:25">
      <c r="A15" s="3" t="s">
        <v>10</v>
      </c>
    </row>
    <row r="16" spans="1:25">
      <c r="A16" s="2"/>
    </row>
    <row r="17" spans="1:2">
      <c r="A17" s="4" t="s">
        <v>11</v>
      </c>
      <c r="B17" t="s">
        <v>68</v>
      </c>
    </row>
    <row r="18" spans="1:2">
      <c r="A18" s="4" t="s">
        <v>12</v>
      </c>
    </row>
    <row r="19" spans="1:2">
      <c r="A19" s="4" t="s">
        <v>13</v>
      </c>
    </row>
    <row r="20" spans="1:2">
      <c r="A20" s="4" t="s">
        <v>14</v>
      </c>
    </row>
    <row r="21" spans="1:2">
      <c r="A21" s="4" t="s">
        <v>15</v>
      </c>
    </row>
    <row r="22" spans="1:2">
      <c r="A22" s="4" t="s">
        <v>16</v>
      </c>
    </row>
    <row r="23" spans="1:2">
      <c r="A23" s="4" t="s">
        <v>17</v>
      </c>
    </row>
    <row r="24" spans="1:2">
      <c r="A24" s="4" t="s">
        <v>18</v>
      </c>
    </row>
    <row r="25" spans="1:2">
      <c r="A25" s="4" t="s">
        <v>19</v>
      </c>
    </row>
    <row r="26" spans="1:2">
      <c r="A26" s="4" t="s">
        <v>20</v>
      </c>
    </row>
    <row r="27" spans="1:2">
      <c r="A27" s="5"/>
    </row>
    <row r="28" spans="1:2">
      <c r="A28" s="6" t="s">
        <v>21</v>
      </c>
      <c r="B28" t="s">
        <v>68</v>
      </c>
    </row>
    <row r="29" spans="1:2">
      <c r="A29" s="6" t="s">
        <v>22</v>
      </c>
    </row>
    <row r="30" spans="1:2">
      <c r="A30" s="5"/>
    </row>
    <row r="31" spans="1:2">
      <c r="A31" s="7" t="s">
        <v>23</v>
      </c>
      <c r="B31" t="s">
        <v>68</v>
      </c>
    </row>
    <row r="32" spans="1:2">
      <c r="A32" s="7" t="s">
        <v>24</v>
      </c>
    </row>
    <row r="33" spans="1:2">
      <c r="A33" s="7" t="s">
        <v>25</v>
      </c>
    </row>
    <row r="35" spans="1:2">
      <c r="A35" s="1" t="s">
        <v>26</v>
      </c>
    </row>
    <row r="36" spans="1:2">
      <c r="A36" s="2"/>
    </row>
    <row r="37" spans="1:2">
      <c r="A37" s="3" t="s">
        <v>27</v>
      </c>
    </row>
    <row r="38" spans="1:2">
      <c r="A38" s="2"/>
    </row>
    <row r="39" spans="1:2">
      <c r="A39" s="4" t="s">
        <v>28</v>
      </c>
      <c r="B39" t="s">
        <v>68</v>
      </c>
    </row>
    <row r="40" spans="1:2">
      <c r="A40" s="4" t="s">
        <v>29</v>
      </c>
    </row>
    <row r="41" spans="1:2">
      <c r="A41" s="4" t="s">
        <v>30</v>
      </c>
    </row>
    <row r="42" spans="1:2">
      <c r="A42" s="2"/>
    </row>
    <row r="43" spans="1:2">
      <c r="A43" s="6" t="s">
        <v>31</v>
      </c>
      <c r="B43" t="s">
        <v>68</v>
      </c>
    </row>
    <row r="44" spans="1:2">
      <c r="A44" s="6" t="s">
        <v>32</v>
      </c>
    </row>
    <row r="45" spans="1:2">
      <c r="A45" s="6" t="s">
        <v>33</v>
      </c>
    </row>
    <row r="46" spans="1:2">
      <c r="A46" s="6" t="s">
        <v>34</v>
      </c>
    </row>
    <row r="47" spans="1:2">
      <c r="A47" s="8"/>
    </row>
    <row r="48" spans="1:2">
      <c r="A48" s="1" t="s">
        <v>35</v>
      </c>
    </row>
    <row r="49" spans="1:2">
      <c r="A49" s="8"/>
    </row>
    <row r="50" spans="1:2">
      <c r="A50" s="3" t="s">
        <v>36</v>
      </c>
      <c r="B50" t="s">
        <v>68</v>
      </c>
    </row>
    <row r="51" spans="1:2">
      <c r="A51" s="3" t="s">
        <v>37</v>
      </c>
    </row>
    <row r="52" spans="1:2">
      <c r="A52" s="8"/>
    </row>
    <row r="53" spans="1:2">
      <c r="A53" s="4" t="s">
        <v>38</v>
      </c>
      <c r="B53" t="s">
        <v>68</v>
      </c>
    </row>
    <row r="54" spans="1:2">
      <c r="A54" s="4" t="s">
        <v>39</v>
      </c>
    </row>
    <row r="55" spans="1:2">
      <c r="A55" s="8"/>
    </row>
    <row r="56" spans="1:2">
      <c r="A56" s="6" t="s">
        <v>40</v>
      </c>
    </row>
    <row r="57" spans="1:2">
      <c r="A57" s="8"/>
    </row>
    <row r="58" spans="1:2">
      <c r="A58" s="1" t="s">
        <v>41</v>
      </c>
      <c r="B58" t="s">
        <v>68</v>
      </c>
    </row>
    <row r="59" spans="1:2">
      <c r="A59" s="1" t="s">
        <v>42</v>
      </c>
    </row>
    <row r="60" spans="1:2">
      <c r="A60" s="1" t="s">
        <v>43</v>
      </c>
    </row>
    <row r="61" spans="1:2">
      <c r="A61" s="1" t="s">
        <v>44</v>
      </c>
    </row>
    <row r="62" spans="1:2">
      <c r="A62" s="8"/>
    </row>
    <row r="63" spans="1:2">
      <c r="A63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7"/>
  <sheetViews>
    <sheetView workbookViewId="0"/>
    <sheetView tabSelected="1" topLeftCell="A58" workbookViewId="1">
      <selection activeCell="J66" sqref="J66"/>
    </sheetView>
  </sheetViews>
  <sheetFormatPr defaultRowHeight="14.4"/>
  <sheetData>
    <row r="1" spans="1:25">
      <c r="A1" t="s">
        <v>0</v>
      </c>
    </row>
    <row r="2" spans="1:25">
      <c r="A2" t="s">
        <v>1</v>
      </c>
    </row>
    <row r="3" spans="1:25">
      <c r="A3" t="s">
        <v>58</v>
      </c>
    </row>
    <row r="4" spans="1:25">
      <c r="B4" s="9" t="s">
        <v>46</v>
      </c>
      <c r="C4" s="9"/>
      <c r="D4" t="s">
        <v>47</v>
      </c>
      <c r="F4" s="9" t="s">
        <v>48</v>
      </c>
      <c r="G4" s="9"/>
      <c r="H4" t="s">
        <v>49</v>
      </c>
      <c r="J4" s="9" t="s">
        <v>50</v>
      </c>
      <c r="K4" s="9"/>
      <c r="L4" t="s">
        <v>51</v>
      </c>
      <c r="N4" s="9" t="s">
        <v>52</v>
      </c>
      <c r="O4" s="9"/>
      <c r="P4" t="s">
        <v>53</v>
      </c>
      <c r="R4" s="9" t="s">
        <v>54</v>
      </c>
      <c r="S4" s="9"/>
      <c r="T4" t="s">
        <v>55</v>
      </c>
      <c r="V4" s="9" t="s">
        <v>56</v>
      </c>
      <c r="W4" s="9"/>
      <c r="X4" t="s">
        <v>57</v>
      </c>
      <c r="Y4" s="10"/>
    </row>
    <row r="6" spans="1:25">
      <c r="A6" s="1" t="s">
        <v>2</v>
      </c>
    </row>
    <row r="7" spans="1:25">
      <c r="A7" s="1" t="s">
        <v>3</v>
      </c>
    </row>
    <row r="8" spans="1:25">
      <c r="A8" s="1" t="s">
        <v>4</v>
      </c>
    </row>
    <row r="9" spans="1:25">
      <c r="A9" s="1" t="s">
        <v>5</v>
      </c>
    </row>
    <row r="10" spans="1:25">
      <c r="A10" s="1" t="s">
        <v>6</v>
      </c>
    </row>
    <row r="11" spans="1:25">
      <c r="A11" s="1" t="s">
        <v>7</v>
      </c>
    </row>
    <row r="12" spans="1:25">
      <c r="A12" s="1" t="s">
        <v>8</v>
      </c>
    </row>
    <row r="13" spans="1:25">
      <c r="A13" s="1" t="s">
        <v>9</v>
      </c>
    </row>
    <row r="14" spans="1:25">
      <c r="A14" s="2"/>
    </row>
    <row r="15" spans="1:25">
      <c r="A15" s="3" t="s">
        <v>10</v>
      </c>
    </row>
    <row r="16" spans="1:25">
      <c r="A16" s="2"/>
    </row>
    <row r="17" spans="1:1">
      <c r="A17" s="4" t="s">
        <v>11</v>
      </c>
    </row>
    <row r="18" spans="1:1">
      <c r="A18" s="4" t="s">
        <v>12</v>
      </c>
    </row>
    <row r="19" spans="1:1">
      <c r="A19" s="4" t="s">
        <v>13</v>
      </c>
    </row>
    <row r="20" spans="1:1">
      <c r="A20" s="4" t="s">
        <v>14</v>
      </c>
    </row>
    <row r="21" spans="1:1">
      <c r="A21" s="4" t="s">
        <v>15</v>
      </c>
    </row>
    <row r="22" spans="1:1">
      <c r="A22" s="4" t="s">
        <v>16</v>
      </c>
    </row>
    <row r="23" spans="1:1">
      <c r="A23" s="4" t="s">
        <v>17</v>
      </c>
    </row>
    <row r="24" spans="1:1">
      <c r="A24" s="4" t="s">
        <v>18</v>
      </c>
    </row>
    <row r="25" spans="1:1">
      <c r="A25" s="4" t="s">
        <v>19</v>
      </c>
    </row>
    <row r="26" spans="1:1">
      <c r="A26" s="4" t="s">
        <v>20</v>
      </c>
    </row>
    <row r="27" spans="1:1">
      <c r="A27" s="5"/>
    </row>
    <row r="28" spans="1:1">
      <c r="A28" s="6" t="s">
        <v>21</v>
      </c>
    </row>
    <row r="29" spans="1:1">
      <c r="A29" s="6" t="s">
        <v>22</v>
      </c>
    </row>
    <row r="30" spans="1:1">
      <c r="A30" s="5"/>
    </row>
    <row r="31" spans="1:1">
      <c r="A31" s="7" t="s">
        <v>23</v>
      </c>
    </row>
    <row r="32" spans="1:1">
      <c r="A32" s="7" t="s">
        <v>24</v>
      </c>
    </row>
    <row r="33" spans="1:1">
      <c r="A33" s="7" t="s">
        <v>25</v>
      </c>
    </row>
    <row r="35" spans="1:1">
      <c r="A35" s="1" t="s">
        <v>26</v>
      </c>
    </row>
    <row r="36" spans="1:1">
      <c r="A36" s="2"/>
    </row>
    <row r="37" spans="1:1">
      <c r="A37" s="3" t="s">
        <v>27</v>
      </c>
    </row>
    <row r="38" spans="1:1">
      <c r="A38" s="2"/>
    </row>
    <row r="39" spans="1:1">
      <c r="A39" s="4" t="s">
        <v>28</v>
      </c>
    </row>
    <row r="40" spans="1:1">
      <c r="A40" s="4" t="s">
        <v>29</v>
      </c>
    </row>
    <row r="41" spans="1:1">
      <c r="A41" s="4" t="s">
        <v>30</v>
      </c>
    </row>
    <row r="42" spans="1:1">
      <c r="A42" s="2"/>
    </row>
    <row r="43" spans="1:1">
      <c r="A43" s="6" t="s">
        <v>31</v>
      </c>
    </row>
    <row r="44" spans="1:1">
      <c r="A44" s="6" t="s">
        <v>32</v>
      </c>
    </row>
    <row r="45" spans="1:1">
      <c r="A45" s="6" t="s">
        <v>33</v>
      </c>
    </row>
    <row r="46" spans="1:1">
      <c r="A46" s="6" t="s">
        <v>34</v>
      </c>
    </row>
    <row r="47" spans="1:1">
      <c r="A47" s="8"/>
    </row>
    <row r="48" spans="1:1">
      <c r="A48" s="1" t="s">
        <v>35</v>
      </c>
    </row>
    <row r="49" spans="1:1">
      <c r="A49" s="8"/>
    </row>
    <row r="50" spans="1:1">
      <c r="A50" s="3" t="s">
        <v>36</v>
      </c>
    </row>
    <row r="51" spans="1:1">
      <c r="A51" s="3" t="s">
        <v>37</v>
      </c>
    </row>
    <row r="52" spans="1:1">
      <c r="A52" s="8"/>
    </row>
    <row r="53" spans="1:1">
      <c r="A53" s="4" t="s">
        <v>38</v>
      </c>
    </row>
    <row r="54" spans="1:1">
      <c r="A54" s="4" t="s">
        <v>39</v>
      </c>
    </row>
    <row r="55" spans="1:1">
      <c r="A55" s="8"/>
    </row>
    <row r="56" spans="1:1">
      <c r="A56" s="6" t="s">
        <v>40</v>
      </c>
    </row>
    <row r="57" spans="1:1">
      <c r="A57" s="8"/>
    </row>
    <row r="58" spans="1:1">
      <c r="A58" s="1" t="s">
        <v>41</v>
      </c>
    </row>
    <row r="59" spans="1:1">
      <c r="A59" s="1" t="s">
        <v>42</v>
      </c>
    </row>
    <row r="60" spans="1:1">
      <c r="A60" s="1" t="s">
        <v>43</v>
      </c>
    </row>
    <row r="61" spans="1:1">
      <c r="A61" s="1" t="s">
        <v>44</v>
      </c>
    </row>
    <row r="62" spans="1:1">
      <c r="A62" s="8"/>
    </row>
    <row r="63" spans="1:1">
      <c r="A63" s="3" t="s">
        <v>45</v>
      </c>
    </row>
    <row r="65" spans="1:2">
      <c r="A65" t="s">
        <v>67</v>
      </c>
      <c r="B65">
        <v>38</v>
      </c>
    </row>
    <row r="66" spans="1:2">
      <c r="B66" t="s">
        <v>66</v>
      </c>
    </row>
    <row r="67" spans="1:2">
      <c r="B67">
        <f>10/38</f>
        <v>0.26315789473684209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Error rate per allele</vt:lpstr>
      <vt:lpstr>Error rate per locus</vt:lpstr>
      <vt:lpstr>Error rate per multilocus genot</vt:lpstr>
      <vt:lpstr>Error rate per reaction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Johanna</cp:lastModifiedBy>
  <dcterms:created xsi:type="dcterms:W3CDTF">2019-02-02T07:07:38Z</dcterms:created>
  <dcterms:modified xsi:type="dcterms:W3CDTF">2019-02-02T08:38:38Z</dcterms:modified>
</cp:coreProperties>
</file>