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codeName="ThisWorkbook"/>
  <mc:AlternateContent xmlns:mc="http://schemas.openxmlformats.org/markup-compatibility/2006">
    <mc:Choice Requires="x15">
      <x15ac:absPath xmlns:x15ac="http://schemas.microsoft.com/office/spreadsheetml/2010/11/ac" url="/Users/karimhozaien/Downloads/"/>
    </mc:Choice>
  </mc:AlternateContent>
  <xr:revisionPtr revIDLastSave="0" documentId="13_ncr:1_{6ADAE909-4BAA-CB4A-8EDC-033F401781BE}" xr6:coauthVersionLast="47" xr6:coauthVersionMax="47" xr10:uidLastSave="{00000000-0000-0000-0000-000000000000}"/>
  <bookViews>
    <workbookView xWindow="0" yWindow="0" windowWidth="28800" windowHeight="17040"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F9" i="11" l="1"/>
  <c r="Q1" i="11"/>
  <c r="E9" i="11" s="1"/>
  <c r="H7" i="11"/>
  <c r="E10" i="11" l="1"/>
  <c r="F10" i="11" s="1"/>
  <c r="I5" i="11"/>
  <c r="H18" i="11"/>
  <c r="H11" i="11"/>
  <c r="H8" i="11"/>
  <c r="H19" i="11" l="1"/>
  <c r="H20" i="11"/>
  <c r="H9" i="11"/>
  <c r="I6" i="11"/>
  <c r="H31" i="11" l="1"/>
  <c r="H26" i="11"/>
  <c r="H25" i="11"/>
  <c r="H10" i="11"/>
  <c r="H21" i="11"/>
  <c r="H13" i="11"/>
  <c r="J5" i="11"/>
  <c r="J6" i="11" s="1"/>
  <c r="I4" i="11"/>
  <c r="H30" i="11" l="1"/>
  <c r="K5" i="11"/>
  <c r="L5" i="11" s="1"/>
  <c r="M5" i="11" s="1"/>
  <c r="N5" i="11" s="1"/>
  <c r="O5" i="11" s="1"/>
  <c r="P5" i="11" s="1"/>
  <c r="P4" i="11" s="1"/>
  <c r="H29" i="11"/>
  <c r="H24" i="11"/>
  <c r="H14" i="11"/>
  <c r="Q5" i="11" l="1"/>
  <c r="R5" i="11" s="1"/>
  <c r="S5" i="11" s="1"/>
  <c r="T5" i="11" s="1"/>
  <c r="U5" i="11" s="1"/>
  <c r="V5" i="11" s="1"/>
  <c r="W5" i="11" s="1"/>
  <c r="X5" i="11" s="1"/>
  <c r="Y5" i="11" s="1"/>
  <c r="Z5" i="11" s="1"/>
  <c r="AA5" i="11" s="1"/>
  <c r="AB5" i="11" s="1"/>
  <c r="AC5" i="11" s="1"/>
  <c r="AD5" i="11" s="1"/>
  <c r="H22" i="11"/>
  <c r="H23" i="11"/>
  <c r="H27" i="11"/>
  <c r="H28" i="11"/>
  <c r="H17" i="11"/>
  <c r="H16" i="11"/>
  <c r="H15" i="11"/>
  <c r="K6" i="11"/>
  <c r="W4" i="11" l="1"/>
  <c r="AE5" i="1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<sst xmlns="http://schemas.openxmlformats.org/spreadsheetml/2006/main" count="48" uniqueCount="46">
  <si>
    <t>IFT 2255 TP1: Groupe 18</t>
  </si>
  <si>
    <t>Project start:</t>
  </si>
  <si>
    <t>Display week:</t>
  </si>
  <si>
    <t>Karim Hozaien, Mathias La Rochelle, Dean Molosnic</t>
  </si>
  <si>
    <t>Objectif</t>
  </si>
  <si>
    <t>ASSIGNED TO</t>
  </si>
  <si>
    <t>progres</t>
  </si>
  <si>
    <t>debut</t>
  </si>
  <si>
    <t>fin</t>
  </si>
  <si>
    <t xml:space="preserve">Do not delete this row. This row is hidden to preserve a formula that is used to highlight the current day within the project schedule. </t>
  </si>
  <si>
    <t>Definition des taches</t>
  </si>
  <si>
    <t>Karim, Mathias, Dean</t>
  </si>
  <si>
    <t>Organisation du projet</t>
  </si>
  <si>
    <t>Écriture du prototype</t>
  </si>
  <si>
    <t xml:space="preserve">Karim, Mathias </t>
  </si>
  <si>
    <t>Exigences du client</t>
  </si>
  <si>
    <t>Mathias, Dean</t>
  </si>
  <si>
    <t>Insert new rows ABOVE this one</t>
  </si>
  <si>
    <t>SIMPLE GANTT CHART by Vertex42.com</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</si>
  <si>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</si>
  <si>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</si>
  <si>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</si>
  <si>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</si>
  <si>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</si>
  <si>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</si>
  <si>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</si>
  <si>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</si>
  <si>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</si>
  <si>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</si>
  <si>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</si>
  <si>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</si>
  <si>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</si>
  <si>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Livrable 1</t>
  </si>
  <si>
    <t>Livrable 2</t>
  </si>
  <si>
    <t>Livrable 3</t>
  </si>
  <si>
    <t>Diagramme de Cas d'utilisation</t>
  </si>
  <si>
    <t>Diagramme de classe</t>
  </si>
  <si>
    <t>Diagramme de Sequence</t>
  </si>
  <si>
    <t>Diagramme d'Architecture</t>
  </si>
  <si>
    <t>Prototype</t>
  </si>
  <si>
    <t>Tests</t>
  </si>
  <si>
    <t>Karim</t>
  </si>
  <si>
    <t>Mathias</t>
  </si>
  <si>
    <t>Dean</t>
  </si>
  <si>
    <t xml:space="preserve">Mathias </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</si>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</sst>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4"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sz val="11"/>
      <color rgb="FF1D2129"/>
      <name val="Arial"/>
      <family val="2"/>
      <scheme val="minor"/>
    </font>
    <font>
      <u/>
      <sz val="11"/>
      <color indexed="12"/>
      <name val="Arial"/>
      <family val="2"/>
      <scheme val="minor"/>
    </font>
    <font>
      <b/>
      <sz val="28"/>
      <color theme="9"/>
      <name val="Arial Black"/>
      <family val="2"/>
      <scheme val="major"/>
    </font>
    <font>
      <sz val="11"/>
      <color rgb="FFFF0000"/>
      <name val="Arial"/>
      <family val="2"/>
      <scheme val="minor"/>
    </font>
    <font>
      <sz val="11"/>
      <color rgb="FF7030A0"/>
      <name val="Arial"/>
      <family val="2"/>
      <scheme val="minor"/>
    </font>
  </fonts>
  <fills count="1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0"/>
        <bgColor indexed="64"/>
      </patternFill>
    </fill>
    <fill>
      <patternFill patternType="solid">
        <fgColor theme="4" tint="0.399975585192419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32">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21" fillId="12" borderId="20" xfId="0" applyNumberFormat="1" applyFont="1" applyFill="1" applyBorder="1" applyAlignment="1">
      <alignment horizontal="center" vertical="center"/>
    </xf>
    <xf numFmtId="167" fontId="21" fillId="12" borderId="18" xfId="0" applyNumberFormat="1" applyFont="1" applyFill="1" applyBorder="1" applyAlignment="1">
      <alignment horizontal="center" vertical="center"/>
    </xf>
    <xf numFmtId="167"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4" fontId="19"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4"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4"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4" fontId="19"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4"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4" fontId="19"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4"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4" fontId="19"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4"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4"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4" fontId="25"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29" fillId="0" borderId="0" xfId="0" applyFont="1" applyAlignment="1">
      <alignment horizontal="left" vertical="top" wrapText="1" indent="1"/>
    </xf>
    <xf numFmtId="0" fontId="0" fillId="0" borderId="0" xfId="0" applyAlignment="1">
      <alignment horizontal="left" vertical="top" wrapText="1" indent="1"/>
    </xf>
    <xf numFmtId="0" fontId="30" fillId="0" borderId="0" xfId="1" applyFont="1" applyAlignment="1" applyProtection="1">
      <alignment horizontal="left" vertical="top" indent="1"/>
    </xf>
    <xf numFmtId="0" fontId="1" fillId="0" borderId="0" xfId="0" applyFont="1" applyAlignment="1">
      <alignment horizontal="left" vertical="top" indent="1"/>
    </xf>
    <xf numFmtId="0" fontId="31" fillId="0" borderId="0" xfId="5" applyFont="1" applyAlignment="1">
      <alignment horizontal="left"/>
    </xf>
    <xf numFmtId="0" fontId="4" fillId="3" borderId="4" xfId="0" applyFont="1" applyFill="1" applyBorder="1" applyAlignment="1">
      <alignment vertical="center"/>
    </xf>
    <xf numFmtId="0" fontId="4" fillId="13" borderId="4" xfId="0" applyFont="1" applyFill="1" applyBorder="1" applyAlignment="1">
      <alignment vertical="center"/>
    </xf>
    <xf numFmtId="0" fontId="19" fillId="3" borderId="0" xfId="12" applyFont="1" applyFill="1" applyBorder="1">
      <alignment horizontal="left" vertical="center" indent="2"/>
    </xf>
    <xf numFmtId="0" fontId="19" fillId="3" borderId="0" xfId="11" applyFont="1" applyFill="1" applyBorder="1" applyAlignment="1">
      <alignment vertical="center"/>
    </xf>
    <xf numFmtId="9" fontId="1" fillId="3" borderId="0" xfId="2" applyFont="1" applyFill="1" applyBorder="1" applyAlignment="1">
      <alignment horizontal="center" vertical="center"/>
    </xf>
    <xf numFmtId="164" fontId="19" fillId="3" borderId="0" xfId="0" applyNumberFormat="1" applyFont="1" applyFill="1" applyAlignment="1">
      <alignment horizontal="center" vertical="center"/>
    </xf>
    <xf numFmtId="164" fontId="1" fillId="3" borderId="0" xfId="0" applyNumberFormat="1" applyFont="1" applyFill="1" applyAlignment="1">
      <alignment horizontal="center" vertical="center"/>
    </xf>
    <xf numFmtId="0" fontId="4" fillId="4" borderId="4" xfId="0" applyFont="1" applyFill="1" applyBorder="1" applyAlignment="1">
      <alignment vertical="center"/>
    </xf>
    <xf numFmtId="0" fontId="32" fillId="0" borderId="4" xfId="0" applyFont="1" applyBorder="1" applyAlignment="1">
      <alignment vertical="center"/>
    </xf>
    <xf numFmtId="0" fontId="33" fillId="14" borderId="4" xfId="0" applyFont="1" applyFill="1" applyBorder="1" applyAlignment="1">
      <alignment vertical="center"/>
    </xf>
    <xf numFmtId="0" fontId="33" fillId="0" borderId="4" xfId="0" applyFont="1" applyBorder="1" applyAlignment="1">
      <alignment vertical="center"/>
    </xf>
    <xf numFmtId="0" fontId="33" fillId="4" borderId="4" xfId="0" applyFont="1" applyFill="1" applyBorder="1" applyAlignment="1">
      <alignment vertical="center"/>
    </xf>
    <xf numFmtId="166" fontId="19" fillId="2" borderId="13" xfId="0" applyNumberFormat="1" applyFont="1" applyFill="1" applyBorder="1" applyAlignment="1">
      <alignment horizontal="center" vertical="center" wrapText="1"/>
    </xf>
    <xf numFmtId="166" fontId="19" fillId="2" borderId="19" xfId="0" applyNumberFormat="1" applyFont="1" applyFill="1" applyBorder="1" applyAlignment="1">
      <alignment horizontal="center" vertical="center" wrapText="1"/>
    </xf>
    <xf numFmtId="166" fontId="19" fillId="2" borderId="18" xfId="0" applyNumberFormat="1" applyFont="1" applyFill="1" applyBorder="1" applyAlignment="1">
      <alignment horizontal="center" vertical="center" wrapText="1"/>
    </xf>
    <xf numFmtId="0" fontId="20" fillId="11" borderId="16" xfId="0" applyFont="1" applyFill="1" applyBorder="1" applyAlignment="1">
      <alignment horizontal="center" vertical="center"/>
    </xf>
    <xf numFmtId="0" fontId="4" fillId="2" borderId="21" xfId="0" applyFont="1" applyFill="1" applyBorder="1"/>
    <xf numFmtId="0" fontId="27" fillId="0" borderId="0" xfId="0" applyFont="1" applyAlignment="1">
      <alignment horizontal="left"/>
    </xf>
    <xf numFmtId="0" fontId="28" fillId="0" borderId="0" xfId="0" applyFont="1"/>
    <xf numFmtId="165" fontId="27" fillId="0" borderId="0" xfId="9" applyFont="1" applyBorder="1" applyAlignment="1">
      <alignment horizontal="left"/>
    </xf>
    <xf numFmtId="0" fontId="26" fillId="0" borderId="0" xfId="8" applyFont="1" applyAlignment="1">
      <alignment horizontal="left"/>
    </xf>
    <xf numFmtId="0" fontId="4" fillId="0" borderId="0" xfId="0" applyFont="1"/>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24">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8"/>
        </patternFill>
      </fill>
      <border>
        <left/>
        <right/>
      </border>
    </dxf>
    <dxf>
      <fill>
        <patternFill>
          <bgColor theme="8" tint="0.59996337778862885"/>
        </patternFill>
      </fill>
      <border>
        <left/>
        <right/>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ont>
        <color rgb="FF9C5700"/>
      </font>
      <fill>
        <patternFill>
          <bgColor rgb="FFFFEB9C"/>
        </patternFill>
      </fill>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ont>
        <color rgb="FF9C0006"/>
      </font>
      <fill>
        <patternFill>
          <bgColor rgb="FFFFC7CE"/>
        </patternFill>
      </fill>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3"/>
      <tableStyleElement type="headerRow" dxfId="22"/>
      <tableStyleElement type="totalRow" dxfId="21"/>
      <tableStyleElement type="firstColumn" dxfId="20"/>
      <tableStyleElement type="lastColumn" dxfId="19"/>
      <tableStyleElement type="firstRowStripe" dxfId="18"/>
      <tableStyleElement type="secondRowStripe" dxfId="17"/>
      <tableStyleElement type="firstColumnStripe" dxfId="16"/>
      <tableStyleElement type="secondColumnStripe" dxfId="1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selection activeCell="B2" sqref="B2"/>
    </sheetView>
  </sheetViews>
  <sheetFormatPr baseColWidth="10" defaultColWidth="8.6640625" defaultRowHeight="30" customHeight="1" x14ac:dyDescent="0.15"/>
  <cols>
    <col min="1" max="1" width="2.6640625" style="13" customWidth="1"/>
    <col min="2" max="2" width="28.1640625" customWidth="1"/>
    <col min="3" max="3" width="19" customWidth="1"/>
    <col min="4" max="4" width="10.6640625" customWidth="1"/>
    <col min="5" max="5" width="10.6640625" style="2" customWidth="1"/>
    <col min="6" max="6" width="10.6640625" customWidth="1"/>
    <col min="7" max="7" width="2.6640625" customWidth="1"/>
    <col min="8" max="8" width="6" hidden="1" customWidth="1"/>
    <col min="9" max="65" width="2.6640625" customWidth="1"/>
  </cols>
  <sheetData>
    <row r="1" spans="1:64" ht="90" customHeight="1" x14ac:dyDescent="0.65">
      <c r="A1" s="14"/>
      <c r="B1" s="105" t="s">
        <v>0</v>
      </c>
      <c r="C1" s="18"/>
      <c r="D1" s="19"/>
      <c r="E1" s="20"/>
      <c r="F1" s="21"/>
      <c r="H1" s="1"/>
      <c r="I1" s="126" t="s">
        <v>1</v>
      </c>
      <c r="J1" s="127"/>
      <c r="K1" s="127"/>
      <c r="L1" s="127"/>
      <c r="M1" s="127"/>
      <c r="N1" s="127"/>
      <c r="O1" s="127"/>
      <c r="P1" s="24"/>
      <c r="Q1" s="125">
        <f>DATE(2024,9,19)</f>
        <v>45554</v>
      </c>
      <c r="R1" s="124"/>
      <c r="S1" s="124"/>
      <c r="T1" s="124"/>
      <c r="U1" s="124"/>
      <c r="V1" s="124"/>
      <c r="W1" s="124"/>
      <c r="X1" s="124"/>
      <c r="Y1" s="124"/>
      <c r="Z1" s="124"/>
    </row>
    <row r="2" spans="1:64" ht="30" customHeight="1" x14ac:dyDescent="0.4">
      <c r="B2" s="96"/>
      <c r="C2" s="97"/>
      <c r="D2" s="22"/>
      <c r="E2" s="23"/>
      <c r="F2" s="22"/>
      <c r="I2" s="126" t="s">
        <v>2</v>
      </c>
      <c r="J2" s="127"/>
      <c r="K2" s="127"/>
      <c r="L2" s="127"/>
      <c r="M2" s="127"/>
      <c r="N2" s="127"/>
      <c r="O2" s="127"/>
      <c r="P2" s="24"/>
      <c r="Q2" s="123"/>
      <c r="R2" s="124"/>
      <c r="S2" s="124"/>
      <c r="T2" s="124"/>
      <c r="U2" s="124"/>
      <c r="V2" s="124"/>
      <c r="W2" s="124"/>
      <c r="X2" s="124"/>
      <c r="Y2" s="124"/>
      <c r="Z2" s="124"/>
    </row>
    <row r="3" spans="1:64" s="26" customFormat="1" ht="30" customHeight="1" x14ac:dyDescent="0.15">
      <c r="A3" s="13"/>
      <c r="B3" s="25" t="s">
        <v>3</v>
      </c>
      <c r="D3" s="27"/>
      <c r="E3" s="28"/>
    </row>
    <row r="4" spans="1:64" s="26" customFormat="1" ht="30" customHeight="1" x14ac:dyDescent="0.15">
      <c r="A4" s="14"/>
      <c r="B4" s="29"/>
      <c r="E4" s="30"/>
      <c r="I4" s="120">
        <f>I5</f>
        <v>45544</v>
      </c>
      <c r="J4" s="118"/>
      <c r="K4" s="118"/>
      <c r="L4" s="118"/>
      <c r="M4" s="118"/>
      <c r="N4" s="118"/>
      <c r="O4" s="118"/>
      <c r="P4" s="118">
        <f>P5</f>
        <v>45551</v>
      </c>
      <c r="Q4" s="118"/>
      <c r="R4" s="118"/>
      <c r="S4" s="118"/>
      <c r="T4" s="118"/>
      <c r="U4" s="118"/>
      <c r="V4" s="118"/>
      <c r="W4" s="118">
        <f>W5</f>
        <v>45558</v>
      </c>
      <c r="X4" s="118"/>
      <c r="Y4" s="118"/>
      <c r="Z4" s="118"/>
      <c r="AA4" s="118"/>
      <c r="AB4" s="118"/>
      <c r="AC4" s="118"/>
      <c r="AD4" s="118">
        <f>AD5</f>
        <v>45565</v>
      </c>
      <c r="AE4" s="118"/>
      <c r="AF4" s="118"/>
      <c r="AG4" s="118"/>
      <c r="AH4" s="118"/>
      <c r="AI4" s="118"/>
      <c r="AJ4" s="118"/>
      <c r="AK4" s="118">
        <f>AK5</f>
        <v>45572</v>
      </c>
      <c r="AL4" s="118"/>
      <c r="AM4" s="118"/>
      <c r="AN4" s="118"/>
      <c r="AO4" s="118"/>
      <c r="AP4" s="118"/>
      <c r="AQ4" s="118"/>
      <c r="AR4" s="118">
        <f>AR5</f>
        <v>45579</v>
      </c>
      <c r="AS4" s="118"/>
      <c r="AT4" s="118"/>
      <c r="AU4" s="118"/>
      <c r="AV4" s="118"/>
      <c r="AW4" s="118"/>
      <c r="AX4" s="118"/>
      <c r="AY4" s="118">
        <f>AY5</f>
        <v>45586</v>
      </c>
      <c r="AZ4" s="118"/>
      <c r="BA4" s="118"/>
      <c r="BB4" s="118"/>
      <c r="BC4" s="118"/>
      <c r="BD4" s="118"/>
      <c r="BE4" s="118"/>
      <c r="BF4" s="118">
        <f>BF5</f>
        <v>45593</v>
      </c>
      <c r="BG4" s="118"/>
      <c r="BH4" s="118"/>
      <c r="BI4" s="118"/>
      <c r="BJ4" s="118"/>
      <c r="BK4" s="118"/>
      <c r="BL4" s="119"/>
    </row>
    <row r="5" spans="1:64" s="26" customFormat="1" ht="15" customHeight="1" x14ac:dyDescent="0.15">
      <c r="A5" s="128"/>
      <c r="B5" s="129" t="s">
        <v>4</v>
      </c>
      <c r="C5" s="131" t="s">
        <v>5</v>
      </c>
      <c r="D5" s="121" t="s">
        <v>6</v>
      </c>
      <c r="E5" s="121" t="s">
        <v>7</v>
      </c>
      <c r="F5" s="121" t="s">
        <v>8</v>
      </c>
      <c r="I5" s="31">
        <f>Project_Start-WEEKDAY(Project_Start,1)+2+7*(Display_Week-1)</f>
        <v>45544</v>
      </c>
      <c r="J5" s="31">
        <f>I5+1</f>
        <v>45545</v>
      </c>
      <c r="K5" s="31">
        <f t="shared" ref="K5:AX5" si="0">J5+1</f>
        <v>45546</v>
      </c>
      <c r="L5" s="31">
        <f t="shared" si="0"/>
        <v>45547</v>
      </c>
      <c r="M5" s="31">
        <f t="shared" si="0"/>
        <v>45548</v>
      </c>
      <c r="N5" s="31">
        <f t="shared" si="0"/>
        <v>45549</v>
      </c>
      <c r="O5" s="32">
        <f t="shared" si="0"/>
        <v>45550</v>
      </c>
      <c r="P5" s="33">
        <f>O5+1</f>
        <v>45551</v>
      </c>
      <c r="Q5" s="31">
        <f>P5+1</f>
        <v>45552</v>
      </c>
      <c r="R5" s="31">
        <f t="shared" si="0"/>
        <v>45553</v>
      </c>
      <c r="S5" s="31">
        <f t="shared" si="0"/>
        <v>45554</v>
      </c>
      <c r="T5" s="31">
        <f t="shared" si="0"/>
        <v>45555</v>
      </c>
      <c r="U5" s="31">
        <f t="shared" si="0"/>
        <v>45556</v>
      </c>
      <c r="V5" s="32">
        <f t="shared" si="0"/>
        <v>45557</v>
      </c>
      <c r="W5" s="33">
        <f>V5+1</f>
        <v>45558</v>
      </c>
      <c r="X5" s="31">
        <f>W5+1</f>
        <v>45559</v>
      </c>
      <c r="Y5" s="31">
        <f t="shared" si="0"/>
        <v>45560</v>
      </c>
      <c r="Z5" s="31">
        <f t="shared" si="0"/>
        <v>45561</v>
      </c>
      <c r="AA5" s="31">
        <f t="shared" si="0"/>
        <v>45562</v>
      </c>
      <c r="AB5" s="31">
        <f t="shared" si="0"/>
        <v>45563</v>
      </c>
      <c r="AC5" s="32">
        <f t="shared" si="0"/>
        <v>45564</v>
      </c>
      <c r="AD5" s="33">
        <f>AC5+1</f>
        <v>45565</v>
      </c>
      <c r="AE5" s="31">
        <f>AD5+1</f>
        <v>45566</v>
      </c>
      <c r="AF5" s="31">
        <f t="shared" si="0"/>
        <v>45567</v>
      </c>
      <c r="AG5" s="31">
        <f t="shared" si="0"/>
        <v>45568</v>
      </c>
      <c r="AH5" s="31">
        <f t="shared" si="0"/>
        <v>45569</v>
      </c>
      <c r="AI5" s="31">
        <f t="shared" si="0"/>
        <v>45570</v>
      </c>
      <c r="AJ5" s="32">
        <f t="shared" si="0"/>
        <v>45571</v>
      </c>
      <c r="AK5" s="33">
        <f>AJ5+1</f>
        <v>45572</v>
      </c>
      <c r="AL5" s="31">
        <f>AK5+1</f>
        <v>45573</v>
      </c>
      <c r="AM5" s="31">
        <f t="shared" si="0"/>
        <v>45574</v>
      </c>
      <c r="AN5" s="31">
        <f t="shared" si="0"/>
        <v>45575</v>
      </c>
      <c r="AO5" s="31">
        <f t="shared" si="0"/>
        <v>45576</v>
      </c>
      <c r="AP5" s="31">
        <f t="shared" si="0"/>
        <v>45577</v>
      </c>
      <c r="AQ5" s="32">
        <f t="shared" si="0"/>
        <v>45578</v>
      </c>
      <c r="AR5" s="33">
        <f>AQ5+1</f>
        <v>45579</v>
      </c>
      <c r="AS5" s="31">
        <f>AR5+1</f>
        <v>45580</v>
      </c>
      <c r="AT5" s="31">
        <f t="shared" si="0"/>
        <v>45581</v>
      </c>
      <c r="AU5" s="31">
        <f t="shared" si="0"/>
        <v>45582</v>
      </c>
      <c r="AV5" s="31">
        <f t="shared" si="0"/>
        <v>45583</v>
      </c>
      <c r="AW5" s="31">
        <f t="shared" si="0"/>
        <v>45584</v>
      </c>
      <c r="AX5" s="32">
        <f t="shared" si="0"/>
        <v>45585</v>
      </c>
      <c r="AY5" s="33">
        <f>AX5+1</f>
        <v>45586</v>
      </c>
      <c r="AZ5" s="31">
        <f>AY5+1</f>
        <v>45587</v>
      </c>
      <c r="BA5" s="31">
        <f t="shared" ref="BA5:BE5" si="1">AZ5+1</f>
        <v>45588</v>
      </c>
      <c r="BB5" s="31">
        <f t="shared" si="1"/>
        <v>45589</v>
      </c>
      <c r="BC5" s="31">
        <f t="shared" si="1"/>
        <v>45590</v>
      </c>
      <c r="BD5" s="31">
        <f t="shared" si="1"/>
        <v>45591</v>
      </c>
      <c r="BE5" s="32">
        <f t="shared" si="1"/>
        <v>45592</v>
      </c>
      <c r="BF5" s="33">
        <f>BE5+1</f>
        <v>45593</v>
      </c>
      <c r="BG5" s="31">
        <f>BF5+1</f>
        <v>45594</v>
      </c>
      <c r="BH5" s="31">
        <f t="shared" ref="BH5:BL5" si="2">BG5+1</f>
        <v>45595</v>
      </c>
      <c r="BI5" s="31">
        <f t="shared" si="2"/>
        <v>45596</v>
      </c>
      <c r="BJ5" s="31">
        <f t="shared" si="2"/>
        <v>45597</v>
      </c>
      <c r="BK5" s="31">
        <f t="shared" si="2"/>
        <v>45598</v>
      </c>
      <c r="BL5" s="31">
        <f t="shared" si="2"/>
        <v>45599</v>
      </c>
    </row>
    <row r="6" spans="1:64" s="26" customFormat="1" ht="15" customHeight="1" thickBot="1" x14ac:dyDescent="0.2">
      <c r="A6" s="128"/>
      <c r="B6" s="130"/>
      <c r="C6" s="122"/>
      <c r="D6" s="122"/>
      <c r="E6" s="122"/>
      <c r="F6" s="122"/>
      <c r="I6" s="34" t="str">
        <f t="shared" ref="I6:AN6" si="3">LEFT(TEXT(I5,"ddd"),1)</f>
        <v>M</v>
      </c>
      <c r="J6" s="35" t="str">
        <f>LEFT(TEXT(J5,"ddd"),1)</f>
        <v>T</v>
      </c>
      <c r="K6" s="35" t="str">
        <f t="shared" si="3"/>
        <v>W</v>
      </c>
      <c r="L6" s="35" t="str">
        <f t="shared" si="3"/>
        <v>T</v>
      </c>
      <c r="M6" s="35" t="str">
        <f t="shared" si="3"/>
        <v>F</v>
      </c>
      <c r="N6" s="35" t="str">
        <f t="shared" si="3"/>
        <v>S</v>
      </c>
      <c r="O6" s="35" t="str">
        <f t="shared" si="3"/>
        <v>S</v>
      </c>
      <c r="P6" s="35" t="str">
        <f t="shared" si="3"/>
        <v>M</v>
      </c>
      <c r="Q6" s="35" t="str">
        <f t="shared" si="3"/>
        <v>T</v>
      </c>
      <c r="R6" s="35" t="str">
        <f t="shared" si="3"/>
        <v>W</v>
      </c>
      <c r="S6" s="35" t="str">
        <f t="shared" si="3"/>
        <v>T</v>
      </c>
      <c r="T6" s="35" t="str">
        <f t="shared" si="3"/>
        <v>F</v>
      </c>
      <c r="U6" s="35" t="str">
        <f t="shared" si="3"/>
        <v>S</v>
      </c>
      <c r="V6" s="35" t="str">
        <f t="shared" si="3"/>
        <v>S</v>
      </c>
      <c r="W6" s="35" t="str">
        <f t="shared" si="3"/>
        <v>M</v>
      </c>
      <c r="X6" s="35" t="str">
        <f t="shared" si="3"/>
        <v>T</v>
      </c>
      <c r="Y6" s="35" t="str">
        <f t="shared" si="3"/>
        <v>W</v>
      </c>
      <c r="Z6" s="35" t="str">
        <f t="shared" si="3"/>
        <v>T</v>
      </c>
      <c r="AA6" s="35" t="str">
        <f t="shared" si="3"/>
        <v>F</v>
      </c>
      <c r="AB6" s="35" t="str">
        <f t="shared" si="3"/>
        <v>S</v>
      </c>
      <c r="AC6" s="35" t="str">
        <f t="shared" si="3"/>
        <v>S</v>
      </c>
      <c r="AD6" s="35" t="str">
        <f t="shared" si="3"/>
        <v>M</v>
      </c>
      <c r="AE6" s="35" t="str">
        <f t="shared" si="3"/>
        <v>T</v>
      </c>
      <c r="AF6" s="35" t="str">
        <f t="shared" si="3"/>
        <v>W</v>
      </c>
      <c r="AG6" s="35" t="str">
        <f t="shared" si="3"/>
        <v>T</v>
      </c>
      <c r="AH6" s="35" t="str">
        <f t="shared" si="3"/>
        <v>F</v>
      </c>
      <c r="AI6" s="35" t="str">
        <f t="shared" si="3"/>
        <v>S</v>
      </c>
      <c r="AJ6" s="35" t="str">
        <f t="shared" si="3"/>
        <v>S</v>
      </c>
      <c r="AK6" s="35" t="str">
        <f t="shared" si="3"/>
        <v>M</v>
      </c>
      <c r="AL6" s="35" t="str">
        <f t="shared" si="3"/>
        <v>T</v>
      </c>
      <c r="AM6" s="35" t="str">
        <f t="shared" si="3"/>
        <v>W</v>
      </c>
      <c r="AN6" s="35" t="str">
        <f t="shared" si="3"/>
        <v>T</v>
      </c>
      <c r="AO6" s="35" t="str">
        <f t="shared" ref="AO6:BL6" si="4">LEFT(TEXT(AO5,"ddd"),1)</f>
        <v>F</v>
      </c>
      <c r="AP6" s="35" t="str">
        <f t="shared" si="4"/>
        <v>S</v>
      </c>
      <c r="AQ6" s="35" t="str">
        <f t="shared" si="4"/>
        <v>S</v>
      </c>
      <c r="AR6" s="35" t="str">
        <f t="shared" si="4"/>
        <v>M</v>
      </c>
      <c r="AS6" s="35" t="str">
        <f t="shared" si="4"/>
        <v>T</v>
      </c>
      <c r="AT6" s="35" t="str">
        <f t="shared" si="4"/>
        <v>W</v>
      </c>
      <c r="AU6" s="35" t="str">
        <f t="shared" si="4"/>
        <v>T</v>
      </c>
      <c r="AV6" s="35" t="str">
        <f t="shared" si="4"/>
        <v>F</v>
      </c>
      <c r="AW6" s="35" t="str">
        <f t="shared" si="4"/>
        <v>S</v>
      </c>
      <c r="AX6" s="35" t="str">
        <f t="shared" si="4"/>
        <v>S</v>
      </c>
      <c r="AY6" s="35" t="str">
        <f t="shared" si="4"/>
        <v>M</v>
      </c>
      <c r="AZ6" s="35" t="str">
        <f t="shared" si="4"/>
        <v>T</v>
      </c>
      <c r="BA6" s="35" t="str">
        <f t="shared" si="4"/>
        <v>W</v>
      </c>
      <c r="BB6" s="35" t="str">
        <f t="shared" si="4"/>
        <v>T</v>
      </c>
      <c r="BC6" s="35" t="str">
        <f t="shared" si="4"/>
        <v>F</v>
      </c>
      <c r="BD6" s="35" t="str">
        <f t="shared" si="4"/>
        <v>S</v>
      </c>
      <c r="BE6" s="35" t="str">
        <f t="shared" si="4"/>
        <v>S</v>
      </c>
      <c r="BF6" s="35" t="str">
        <f t="shared" si="4"/>
        <v>M</v>
      </c>
      <c r="BG6" s="35" t="str">
        <f t="shared" si="4"/>
        <v>T</v>
      </c>
      <c r="BH6" s="35" t="str">
        <f t="shared" si="4"/>
        <v>W</v>
      </c>
      <c r="BI6" s="35" t="str">
        <f t="shared" si="4"/>
        <v>T</v>
      </c>
      <c r="BJ6" s="35" t="str">
        <f t="shared" si="4"/>
        <v>F</v>
      </c>
      <c r="BK6" s="35" t="str">
        <f t="shared" si="4"/>
        <v>S</v>
      </c>
      <c r="BL6" s="36" t="str">
        <f t="shared" si="4"/>
        <v>S</v>
      </c>
    </row>
    <row r="7" spans="1:64" s="26" customFormat="1" ht="30" hidden="1" customHeight="1" thickBot="1" x14ac:dyDescent="0.2">
      <c r="A7" s="13" t="s">
        <v>9</v>
      </c>
      <c r="B7" s="37"/>
      <c r="C7" s="38"/>
      <c r="D7" s="37"/>
      <c r="E7" s="37"/>
      <c r="F7" s="37"/>
      <c r="H7" s="26"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64" s="46" customFormat="1" ht="30" customHeight="1" thickBot="1" x14ac:dyDescent="0.2">
      <c r="A8" s="14"/>
      <c r="B8" s="40" t="s">
        <v>32</v>
      </c>
      <c r="C8" s="41"/>
      <c r="D8" s="42"/>
      <c r="E8" s="43"/>
      <c r="F8" s="44"/>
      <c r="G8" s="17"/>
      <c r="H8" s="5" t="str">
        <f t="shared" ref="H8:H31" si="5">IF(OR(ISBLANK(task_start),ISBLANK(task_end)),"",task_end-task_start+1)</f>
        <v/>
      </c>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row>
    <row r="9" spans="1:64" s="46" customFormat="1" ht="30" customHeight="1" thickBot="1" x14ac:dyDescent="0.2">
      <c r="A9" s="14"/>
      <c r="B9" s="47" t="s">
        <v>10</v>
      </c>
      <c r="C9" s="48" t="s">
        <v>11</v>
      </c>
      <c r="D9" s="49">
        <v>1</v>
      </c>
      <c r="E9" s="50">
        <f>Project_Start</f>
        <v>45554</v>
      </c>
      <c r="F9" s="50">
        <f>E9+0</f>
        <v>45554</v>
      </c>
      <c r="G9" s="17"/>
      <c r="H9" s="5">
        <f t="shared" si="5"/>
        <v>1</v>
      </c>
      <c r="I9" s="51"/>
      <c r="J9" s="51"/>
      <c r="K9" s="51"/>
      <c r="L9" s="51"/>
      <c r="M9" s="51"/>
      <c r="N9" s="51"/>
      <c r="O9" s="51"/>
      <c r="P9" s="51"/>
      <c r="Q9" s="51"/>
      <c r="R9" s="51"/>
      <c r="S9" s="114"/>
      <c r="T9" s="51"/>
      <c r="U9" s="51"/>
      <c r="V9" s="51"/>
      <c r="W9" s="51"/>
      <c r="X9" s="51"/>
      <c r="Y9" s="51"/>
      <c r="Z9" s="51"/>
      <c r="AA9" s="51"/>
      <c r="AB9" s="107"/>
      <c r="AC9" s="107"/>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row>
    <row r="10" spans="1:64" s="46" customFormat="1" ht="30" customHeight="1" thickBot="1" x14ac:dyDescent="0.2">
      <c r="A10" s="14"/>
      <c r="B10" s="52" t="s">
        <v>12</v>
      </c>
      <c r="C10" s="53" t="s">
        <v>11</v>
      </c>
      <c r="D10" s="54">
        <v>1</v>
      </c>
      <c r="E10" s="55">
        <f>F9</f>
        <v>45554</v>
      </c>
      <c r="F10" s="55">
        <f>E10+0</f>
        <v>45554</v>
      </c>
      <c r="G10" s="17"/>
      <c r="H10" s="5">
        <f t="shared" si="5"/>
        <v>1</v>
      </c>
      <c r="I10" s="51"/>
      <c r="J10" s="51"/>
      <c r="K10" s="51"/>
      <c r="L10" s="51"/>
      <c r="M10" s="51"/>
      <c r="N10" s="51"/>
      <c r="O10" s="51"/>
      <c r="P10" s="51"/>
      <c r="Q10" s="51"/>
      <c r="R10" s="51"/>
      <c r="S10" s="51"/>
      <c r="T10" s="51"/>
      <c r="U10" s="56"/>
      <c r="V10" s="56"/>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row>
    <row r="11" spans="1:64" s="46" customFormat="1" ht="30" customHeight="1" thickBot="1" x14ac:dyDescent="0.2">
      <c r="A11" s="14"/>
      <c r="B11" s="108" t="s">
        <v>13</v>
      </c>
      <c r="C11" s="109" t="s">
        <v>14</v>
      </c>
      <c r="D11" s="110">
        <v>1</v>
      </c>
      <c r="E11" s="111">
        <v>45567</v>
      </c>
      <c r="F11" s="112">
        <v>45572</v>
      </c>
      <c r="G11" s="17"/>
      <c r="H11" s="5">
        <f t="shared" si="5"/>
        <v>6</v>
      </c>
      <c r="I11" s="51"/>
      <c r="J11" s="51"/>
      <c r="K11" s="51"/>
      <c r="L11" s="51"/>
      <c r="M11" s="51"/>
      <c r="N11" s="51"/>
      <c r="O11" s="51"/>
      <c r="P11" s="51"/>
      <c r="Q11" s="51"/>
      <c r="R11" s="51"/>
      <c r="S11" s="51"/>
      <c r="T11" s="51"/>
      <c r="U11" s="51"/>
      <c r="V11" s="51"/>
      <c r="W11" s="51"/>
      <c r="X11" s="51"/>
      <c r="Y11" s="115"/>
      <c r="Z11" s="116"/>
      <c r="AA11" s="116"/>
      <c r="AB11" s="116"/>
      <c r="AC11" s="116"/>
      <c r="AD11" s="117"/>
      <c r="AE11" s="117"/>
      <c r="AF11" s="117"/>
      <c r="AG11" s="117"/>
      <c r="AH11" s="116"/>
      <c r="AI11" s="116"/>
      <c r="AJ11" s="116"/>
      <c r="AK11" s="116"/>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row>
    <row r="12" spans="1:64" s="46" customFormat="1" ht="30" customHeight="1" thickBot="1" x14ac:dyDescent="0.2">
      <c r="A12" s="14"/>
      <c r="B12" s="108" t="s">
        <v>35</v>
      </c>
      <c r="C12" s="109" t="s">
        <v>11</v>
      </c>
      <c r="D12" s="110">
        <v>1</v>
      </c>
      <c r="E12" s="111">
        <v>45559</v>
      </c>
      <c r="F12" s="112"/>
      <c r="G12" s="17"/>
      <c r="H12" s="5"/>
      <c r="I12" s="51"/>
      <c r="J12" s="51"/>
      <c r="K12" s="51"/>
      <c r="L12" s="51"/>
      <c r="M12" s="51"/>
      <c r="N12" s="51"/>
      <c r="O12" s="51"/>
      <c r="P12" s="51"/>
      <c r="Q12" s="51"/>
      <c r="R12" s="51"/>
      <c r="S12" s="51"/>
      <c r="T12" s="51"/>
      <c r="U12" s="51"/>
      <c r="V12" s="51"/>
      <c r="W12" s="51"/>
      <c r="X12" s="51"/>
      <c r="Y12" s="51"/>
      <c r="Z12" s="51"/>
      <c r="AA12" s="51"/>
      <c r="AB12" s="51"/>
      <c r="AC12" s="51"/>
      <c r="AD12" s="113"/>
      <c r="AE12" s="113"/>
      <c r="AF12" s="113"/>
      <c r="AG12" s="113"/>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
      <c r="A13" s="14"/>
      <c r="B13" s="108" t="s">
        <v>15</v>
      </c>
      <c r="C13" s="109" t="s">
        <v>16</v>
      </c>
      <c r="D13" s="110">
        <v>1</v>
      </c>
      <c r="E13" s="111">
        <v>45562</v>
      </c>
      <c r="F13" s="112">
        <v>45568</v>
      </c>
      <c r="G13" s="17"/>
      <c r="H13" s="5">
        <f t="shared" si="5"/>
        <v>7</v>
      </c>
      <c r="I13" s="51"/>
      <c r="J13" s="51"/>
      <c r="K13" s="51"/>
      <c r="L13" s="51"/>
      <c r="M13" s="51"/>
      <c r="N13" s="51"/>
      <c r="O13" s="51"/>
      <c r="P13" s="51"/>
      <c r="Q13" s="51"/>
      <c r="R13" s="51"/>
      <c r="S13" s="51"/>
      <c r="T13" s="106"/>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x14ac:dyDescent="0.15">
      <c r="A14" s="13"/>
      <c r="B14" s="57" t="s">
        <v>33</v>
      </c>
      <c r="C14" s="58"/>
      <c r="D14" s="59"/>
      <c r="E14" s="60"/>
      <c r="F14" s="61"/>
      <c r="G14" s="17"/>
      <c r="H14" s="5" t="str">
        <f t="shared" si="5"/>
        <v/>
      </c>
      <c r="I14" s="51"/>
      <c r="J14" s="51"/>
      <c r="K14" s="51"/>
      <c r="L14" s="51"/>
      <c r="M14" s="51"/>
      <c r="N14" s="51"/>
      <c r="O14" s="51"/>
      <c r="P14" s="51"/>
      <c r="Q14" s="51"/>
      <c r="R14" s="51"/>
      <c r="S14" s="51"/>
      <c r="T14" s="51"/>
      <c r="U14" s="56"/>
      <c r="V14" s="56"/>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x14ac:dyDescent="0.15">
      <c r="A15" s="13"/>
      <c r="B15" s="62" t="s">
        <v>36</v>
      </c>
      <c r="C15" s="63" t="s">
        <v>42</v>
      </c>
      <c r="D15" s="64">
        <v>1</v>
      </c>
      <c r="E15" s="65"/>
      <c r="F15" s="65"/>
      <c r="G15" s="17"/>
      <c r="H15" s="5" t="str">
        <f t="shared" si="5"/>
        <v/>
      </c>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x14ac:dyDescent="0.15">
      <c r="A16" s="13"/>
      <c r="B16" s="62" t="s">
        <v>37</v>
      </c>
      <c r="C16" s="63" t="s">
        <v>41</v>
      </c>
      <c r="D16" s="64">
        <v>1</v>
      </c>
      <c r="E16" s="65">
        <v>45607</v>
      </c>
      <c r="F16" s="65">
        <v>45613</v>
      </c>
      <c r="G16" s="17"/>
      <c r="H16" s="5">
        <f t="shared" si="5"/>
        <v>7</v>
      </c>
      <c r="I16" s="51"/>
      <c r="J16" s="51"/>
      <c r="K16" s="51"/>
      <c r="L16" s="51"/>
      <c r="M16" s="51"/>
      <c r="N16" s="51"/>
      <c r="O16" s="51"/>
      <c r="P16" s="51"/>
      <c r="Q16" s="51"/>
      <c r="R16" s="51"/>
      <c r="S16" s="51"/>
      <c r="T16" s="51"/>
      <c r="U16" s="51"/>
      <c r="V16" s="51"/>
      <c r="W16" s="51"/>
      <c r="X16" s="51"/>
      <c r="Y16" s="56"/>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x14ac:dyDescent="0.15">
      <c r="A17" s="13"/>
      <c r="B17" s="62" t="s">
        <v>38</v>
      </c>
      <c r="C17" s="63" t="s">
        <v>43</v>
      </c>
      <c r="D17" s="64">
        <v>1</v>
      </c>
      <c r="E17" s="65"/>
      <c r="F17" s="65"/>
      <c r="G17" s="17"/>
      <c r="H17" s="5" t="str">
        <f t="shared" si="5"/>
        <v/>
      </c>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row>
    <row r="18" spans="1:64" s="46" customFormat="1" ht="30" customHeight="1" thickBot="1" x14ac:dyDescent="0.2">
      <c r="A18" s="13"/>
      <c r="B18" s="62" t="s">
        <v>39</v>
      </c>
      <c r="C18" s="63" t="s">
        <v>44</v>
      </c>
      <c r="D18" s="64">
        <v>1</v>
      </c>
      <c r="E18" s="65"/>
      <c r="F18" s="65"/>
      <c r="G18" s="17"/>
      <c r="H18" s="5" t="str">
        <f t="shared" si="5"/>
        <v/>
      </c>
      <c r="I18" s="71"/>
      <c r="J18" s="71"/>
      <c r="K18" s="71"/>
      <c r="L18" s="71"/>
      <c r="M18" s="71"/>
      <c r="N18" s="71"/>
      <c r="O18" s="71"/>
      <c r="P18" s="71"/>
      <c r="Q18" s="71"/>
      <c r="R18" s="71"/>
      <c r="S18" s="71"/>
      <c r="T18" s="71"/>
      <c r="U18" s="71"/>
      <c r="V18" s="71"/>
      <c r="W18" s="71"/>
      <c r="X18" s="71"/>
      <c r="Y18" s="71"/>
      <c r="Z18" s="71"/>
      <c r="AA18" s="71"/>
      <c r="AB18" s="71"/>
      <c r="AC18" s="71"/>
      <c r="AD18" s="71"/>
      <c r="AE18" s="71"/>
      <c r="AF18" s="71"/>
      <c r="AG18" s="71"/>
      <c r="AH18" s="71"/>
      <c r="AI18" s="71"/>
      <c r="AJ18" s="71"/>
      <c r="AK18" s="71"/>
      <c r="AL18" s="71"/>
      <c r="AM18" s="71"/>
      <c r="AN18" s="71"/>
      <c r="AO18" s="71"/>
      <c r="AP18" s="71"/>
      <c r="AQ18" s="71"/>
      <c r="AR18" s="71"/>
      <c r="AS18" s="71"/>
      <c r="AT18" s="71"/>
      <c r="AU18" s="71"/>
      <c r="AV18" s="71"/>
      <c r="AW18" s="71"/>
      <c r="AX18" s="71"/>
      <c r="AY18" s="71"/>
      <c r="AZ18" s="71"/>
      <c r="BA18" s="71"/>
      <c r="BB18" s="71"/>
      <c r="BC18" s="71"/>
      <c r="BD18" s="71"/>
      <c r="BE18" s="71"/>
      <c r="BF18" s="71"/>
      <c r="BG18" s="71"/>
      <c r="BH18" s="71"/>
      <c r="BI18" s="71"/>
      <c r="BJ18" s="71"/>
      <c r="BK18" s="71"/>
      <c r="BL18" s="71"/>
    </row>
    <row r="19" spans="1:64" s="46" customFormat="1" ht="30" customHeight="1" thickBot="1" x14ac:dyDescent="0.2">
      <c r="A19" s="13"/>
      <c r="B19" s="62" t="s">
        <v>40</v>
      </c>
      <c r="C19" s="63" t="s">
        <v>45</v>
      </c>
      <c r="D19" s="64">
        <v>1</v>
      </c>
      <c r="E19" s="65"/>
      <c r="F19" s="65"/>
      <c r="G19" s="17"/>
      <c r="H19" s="5" t="str">
        <f t="shared" si="5"/>
        <v/>
      </c>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2">
      <c r="A20" s="13"/>
      <c r="B20" s="66" t="s">
        <v>34</v>
      </c>
      <c r="C20" s="67"/>
      <c r="D20" s="68"/>
      <c r="E20" s="69"/>
      <c r="F20" s="70"/>
      <c r="G20" s="17"/>
      <c r="H20" s="5" t="str">
        <f t="shared" si="5"/>
        <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x14ac:dyDescent="0.15">
      <c r="A21" s="13"/>
      <c r="B21" s="72"/>
      <c r="C21" s="73"/>
      <c r="D21" s="74"/>
      <c r="E21" s="75"/>
      <c r="F21" s="75"/>
      <c r="G21" s="17"/>
      <c r="H21" s="5" t="str">
        <f t="shared" si="5"/>
        <v/>
      </c>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x14ac:dyDescent="0.15">
      <c r="A22" s="13"/>
      <c r="B22" s="72"/>
      <c r="C22" s="73"/>
      <c r="D22" s="74"/>
      <c r="E22" s="75"/>
      <c r="F22" s="75"/>
      <c r="G22" s="17"/>
      <c r="H22" s="5" t="str">
        <f t="shared" si="5"/>
        <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x14ac:dyDescent="0.15">
      <c r="A23" s="13"/>
      <c r="B23" s="72"/>
      <c r="C23" s="73"/>
      <c r="D23" s="74"/>
      <c r="E23" s="75"/>
      <c r="F23" s="75"/>
      <c r="G23" s="17"/>
      <c r="H23" s="5" t="str">
        <f t="shared" si="5"/>
        <v/>
      </c>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46" customFormat="1" ht="30" customHeight="1" x14ac:dyDescent="0.15">
      <c r="A24" s="13"/>
      <c r="B24" s="72"/>
      <c r="C24" s="73"/>
      <c r="D24" s="74"/>
      <c r="E24" s="75"/>
      <c r="F24" s="75"/>
      <c r="G24" s="17"/>
      <c r="H24" s="5" t="str">
        <f t="shared" si="5"/>
        <v/>
      </c>
      <c r="I24" s="81"/>
      <c r="J24" s="81"/>
      <c r="K24" s="81"/>
      <c r="L24" s="81"/>
      <c r="M24" s="81"/>
      <c r="N24" s="81"/>
      <c r="O24" s="81"/>
      <c r="P24" s="81"/>
      <c r="Q24" s="81"/>
      <c r="R24" s="81"/>
      <c r="S24" s="81"/>
      <c r="T24" s="81"/>
      <c r="U24" s="81"/>
      <c r="V24" s="81"/>
      <c r="W24" s="81"/>
      <c r="X24" s="81"/>
      <c r="Y24" s="81"/>
      <c r="Z24" s="81"/>
      <c r="AA24" s="81"/>
      <c r="AB24" s="81"/>
      <c r="AC24" s="81"/>
      <c r="AD24" s="81"/>
      <c r="AE24" s="81"/>
      <c r="AF24" s="81"/>
      <c r="AG24" s="81"/>
      <c r="AH24" s="81"/>
      <c r="AI24" s="81"/>
      <c r="AJ24" s="81"/>
      <c r="AK24" s="81"/>
      <c r="AL24" s="81"/>
      <c r="AM24" s="81"/>
      <c r="AN24" s="81"/>
      <c r="AO24" s="81"/>
      <c r="AP24" s="81"/>
      <c r="AQ24" s="81"/>
      <c r="AR24" s="81"/>
      <c r="AS24" s="81"/>
      <c r="AT24" s="81"/>
      <c r="AU24" s="81"/>
      <c r="AV24" s="81"/>
      <c r="AW24" s="81"/>
      <c r="AX24" s="81"/>
      <c r="AY24" s="81"/>
      <c r="AZ24" s="81"/>
      <c r="BA24" s="81"/>
      <c r="BB24" s="81"/>
      <c r="BC24" s="81"/>
      <c r="BD24" s="81"/>
      <c r="BE24" s="81"/>
      <c r="BF24" s="81"/>
      <c r="BG24" s="81"/>
      <c r="BH24" s="81"/>
      <c r="BI24" s="81"/>
      <c r="BJ24" s="81"/>
      <c r="BK24" s="81"/>
      <c r="BL24" s="81"/>
    </row>
    <row r="25" spans="1:64" s="46" customFormat="1" ht="30" customHeight="1" x14ac:dyDescent="0.15">
      <c r="A25" s="13"/>
      <c r="B25" s="72"/>
      <c r="C25" s="73"/>
      <c r="D25" s="74"/>
      <c r="E25" s="75"/>
      <c r="F25" s="75"/>
      <c r="G25" s="17"/>
      <c r="H25" s="5" t="str">
        <f t="shared" si="5"/>
        <v/>
      </c>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x14ac:dyDescent="0.15">
      <c r="A26" s="13"/>
      <c r="B26" s="76"/>
      <c r="C26" s="77"/>
      <c r="D26" s="78"/>
      <c r="E26" s="79"/>
      <c r="F26" s="80"/>
      <c r="G26" s="17"/>
      <c r="H26" s="5" t="str">
        <f t="shared" si="5"/>
        <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x14ac:dyDescent="0.15">
      <c r="A27" s="13"/>
      <c r="B27" s="82"/>
      <c r="C27" s="83"/>
      <c r="D27" s="84"/>
      <c r="E27" s="85"/>
      <c r="F27" s="85"/>
      <c r="G27" s="17"/>
      <c r="H27" s="5" t="str">
        <f t="shared" si="5"/>
        <v/>
      </c>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x14ac:dyDescent="0.15">
      <c r="A28" s="13"/>
      <c r="B28" s="82"/>
      <c r="C28" s="83"/>
      <c r="D28" s="84"/>
      <c r="E28" s="85"/>
      <c r="F28" s="85"/>
      <c r="G28" s="17"/>
      <c r="H28" s="5" t="str">
        <f t="shared" si="5"/>
        <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x14ac:dyDescent="0.15">
      <c r="A29" s="13"/>
      <c r="B29" s="82"/>
      <c r="C29" s="83"/>
      <c r="D29" s="84"/>
      <c r="E29" s="85"/>
      <c r="F29" s="85"/>
      <c r="G29" s="17"/>
      <c r="H29" s="5" t="str">
        <f t="shared" si="5"/>
        <v/>
      </c>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pans="1:64" s="46" customFormat="1" ht="30" customHeight="1" x14ac:dyDescent="0.15">
      <c r="A30" s="13"/>
      <c r="B30" s="82"/>
      <c r="C30" s="83"/>
      <c r="D30" s="84"/>
      <c r="E30" s="85"/>
      <c r="F30" s="85"/>
      <c r="G30" s="17"/>
      <c r="H30" s="5" t="str">
        <f t="shared" si="5"/>
        <v/>
      </c>
      <c r="I30" s="45"/>
      <c r="J30" s="45"/>
      <c r="K30" s="45"/>
      <c r="L30" s="45"/>
      <c r="M30" s="45"/>
      <c r="N30" s="45"/>
      <c r="O30" s="45"/>
      <c r="P30" s="45"/>
      <c r="Q30" s="45"/>
      <c r="R30" s="45"/>
      <c r="S30" s="45"/>
      <c r="T30" s="45"/>
      <c r="U30" s="45"/>
      <c r="V30" s="45"/>
      <c r="W30" s="45"/>
      <c r="X30" s="45"/>
      <c r="Y30" s="45"/>
      <c r="Z30" s="45"/>
      <c r="AA30" s="45"/>
      <c r="AB30" s="45"/>
      <c r="AC30" s="45"/>
      <c r="AD30" s="45"/>
      <c r="AE30" s="45"/>
      <c r="AF30" s="45"/>
      <c r="AG30" s="45"/>
      <c r="AH30" s="45"/>
      <c r="AI30" s="45"/>
      <c r="AJ30" s="45"/>
      <c r="AK30" s="45"/>
      <c r="AL30" s="45"/>
      <c r="AM30" s="45"/>
      <c r="AN30" s="45"/>
      <c r="AO30" s="45"/>
      <c r="AP30" s="45"/>
      <c r="AQ30" s="45"/>
      <c r="AR30" s="45"/>
      <c r="AS30" s="45"/>
      <c r="AT30" s="45"/>
      <c r="AU30" s="45"/>
      <c r="AV30" s="45"/>
      <c r="AW30" s="45"/>
      <c r="AX30" s="45"/>
      <c r="AY30" s="45"/>
      <c r="AZ30" s="45"/>
      <c r="BA30" s="45"/>
      <c r="BB30" s="45"/>
      <c r="BC30" s="45"/>
      <c r="BD30" s="45"/>
      <c r="BE30" s="45"/>
      <c r="BF30" s="45"/>
      <c r="BG30" s="45"/>
      <c r="BH30" s="45"/>
      <c r="BI30" s="45"/>
      <c r="BJ30" s="45"/>
      <c r="BK30" s="45"/>
      <c r="BL30" s="45"/>
    </row>
    <row r="31" spans="1:64" s="46" customFormat="1" ht="30" customHeight="1" x14ac:dyDescent="0.15">
      <c r="A31" s="14"/>
      <c r="B31" s="82"/>
      <c r="C31" s="83"/>
      <c r="D31" s="84"/>
      <c r="E31" s="85"/>
      <c r="F31" s="85"/>
      <c r="G31" s="17"/>
      <c r="H31" s="6" t="str">
        <f t="shared" si="5"/>
        <v/>
      </c>
      <c r="I31" s="95"/>
      <c r="J31" s="95"/>
      <c r="K31" s="95"/>
      <c r="L31" s="95"/>
      <c r="M31" s="95"/>
      <c r="N31" s="95"/>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95"/>
      <c r="AP31" s="95"/>
      <c r="AQ31" s="95"/>
      <c r="AR31" s="95"/>
      <c r="AS31" s="95"/>
      <c r="AT31" s="95"/>
      <c r="AU31" s="95"/>
      <c r="AV31" s="95"/>
      <c r="AW31" s="95"/>
      <c r="AX31" s="95"/>
      <c r="AY31" s="95"/>
      <c r="AZ31" s="95"/>
      <c r="BA31" s="95"/>
      <c r="BB31" s="95"/>
      <c r="BC31" s="95"/>
      <c r="BD31" s="95"/>
      <c r="BE31" s="95"/>
      <c r="BF31" s="95"/>
      <c r="BG31" s="95"/>
      <c r="BH31" s="95"/>
      <c r="BI31" s="95"/>
      <c r="BJ31" s="95"/>
      <c r="BK31" s="95"/>
      <c r="BL31" s="95"/>
    </row>
    <row r="32" spans="1:64" ht="30" customHeight="1" x14ac:dyDescent="0.15">
      <c r="B32" s="86"/>
      <c r="C32" s="87"/>
      <c r="D32" s="88"/>
      <c r="E32" s="89"/>
      <c r="F32" s="89"/>
      <c r="G32" s="3"/>
    </row>
    <row r="33" spans="2:6" ht="30" customHeight="1" x14ac:dyDescent="0.15">
      <c r="B33" s="90" t="s">
        <v>17</v>
      </c>
      <c r="C33" s="91"/>
      <c r="D33" s="92"/>
      <c r="E33" s="93"/>
      <c r="F33" s="94"/>
    </row>
    <row r="35" spans="2:6" ht="30" customHeight="1" x14ac:dyDescent="0.15">
      <c r="C35" s="16"/>
      <c r="F35" s="15"/>
    </row>
    <row r="36" spans="2:6" ht="30" customHeight="1" x14ac:dyDescent="0.15">
      <c r="C36" s="4"/>
    </row>
  </sheetData>
  <mergeCells count="18">
    <mergeCell ref="A5:A6"/>
    <mergeCell ref="B5:B6"/>
    <mergeCell ref="C5:C6"/>
    <mergeCell ref="D5:D6"/>
    <mergeCell ref="E5:E6"/>
    <mergeCell ref="F5:F6"/>
    <mergeCell ref="Q2:Z2"/>
    <mergeCell ref="Q1:Z1"/>
    <mergeCell ref="I1:O1"/>
    <mergeCell ref="I2:O2"/>
    <mergeCell ref="BF4:BL4"/>
    <mergeCell ref="I4:O4"/>
    <mergeCell ref="P4:V4"/>
    <mergeCell ref="W4:AC4"/>
    <mergeCell ref="AD4:AJ4"/>
    <mergeCell ref="AK4:AQ4"/>
    <mergeCell ref="AR4:AX4"/>
    <mergeCell ref="AY4:BE4"/>
  </mergeCells>
  <conditionalFormatting sqref="D7:D33">
    <cfRule type="dataBar" priority="46">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4:BL29">
    <cfRule type="expression" dxfId="14" priority="24">
      <formula>AND(TODAY()&gt;=I$5, TODAY()&lt;J$5)</formula>
    </cfRule>
  </conditionalFormatting>
  <conditionalFormatting sqref="I9:BL9">
    <cfRule type="cellIs" dxfId="13" priority="2" operator="greaterThan">
      <formula>AND($I$9&gt;=$E$9,$I$9&lt;=$F$9)</formula>
    </cfRule>
  </conditionalFormatting>
  <conditionalFormatting sqref="I9:BL10">
    <cfRule type="expression" dxfId="12" priority="30" stopIfTrue="1">
      <formula>AND(task_end&gt;=I$5,task_start&lt;J$5)</formula>
    </cfRule>
    <cfRule type="expression" dxfId="11" priority="29">
      <formula>AND(task_start&lt;=I$5,ROUNDDOWN((task_end-task_start+1)*task_progress,0)+task_start-1&gt;=I$5)</formula>
    </cfRule>
  </conditionalFormatting>
  <conditionalFormatting sqref="I9:BL29">
    <cfRule type="cellIs" dxfId="10" priority="1" operator="greaterThan">
      <formula>"AND=($I$9&gt;=$E$9,$I$9&lt;=$F$9)"</formula>
    </cfRule>
  </conditionalFormatting>
  <conditionalFormatting sqref="I11:BL12">
    <cfRule type="expression" dxfId="9" priority="9" stopIfTrue="1">
      <formula>AND(task_end&gt;=I$5,task_start&lt;J$5)</formula>
    </cfRule>
    <cfRule type="expression" dxfId="8" priority="8">
      <formula>AND(task_start&lt;=I$5,ROUNDDOWN((task_end-task_start+1)*task_progress,0)+task_start-1&gt;=I$5)</formula>
    </cfRule>
  </conditionalFormatting>
  <conditionalFormatting sqref="I13:BL17">
    <cfRule type="expression" dxfId="7" priority="28" stopIfTrue="1">
      <formula>AND(task_end&gt;=I$5,task_start&lt;J$5)</formula>
    </cfRule>
    <cfRule type="expression" dxfId="6" priority="27">
      <formula>AND(task_start&lt;=I$5,ROUNDDOWN((task_end-task_start+1)*task_progress,0)+task_start-1&gt;=I$5)</formula>
    </cfRule>
  </conditionalFormatting>
  <conditionalFormatting sqref="I19:BL23">
    <cfRule type="expression" dxfId="5" priority="26" stopIfTrue="1">
      <formula>AND(task_end&gt;=I$5,task_start&lt;J$5)</formula>
    </cfRule>
    <cfRule type="expression" dxfId="4" priority="25">
      <formula>AND(task_start&lt;=I$5,ROUNDDOWN((task_end-task_start+1)*task_progress,0)+task_start-1&gt;=I$5)</formula>
    </cfRule>
  </conditionalFormatting>
  <conditionalFormatting sqref="I25:BL29">
    <cfRule type="expression" dxfId="3" priority="59">
      <formula>AND(task_start&lt;=I$5,ROUNDDOWN((task_end-task_start+1)*task_progress,0)+task_start-1&gt;=I$5)</formula>
    </cfRule>
    <cfRule type="expression" dxfId="2" priority="60" stopIfTrue="1">
      <formula>AND(task_end&gt;=I$5,task_start&lt;J$5)</formula>
    </cfRule>
  </conditionalFormatting>
  <conditionalFormatting sqref="K15:T15">
    <cfRule type="expression" dxfId="1" priority="23" stopIfTrue="1">
      <formula>AND(task_end&gt;=K$5,task_start&lt;L$5)</formula>
    </cfRule>
    <cfRule type="expression" dxfId="0" priority="22">
      <formula>AND(task_start&lt;=K$5,ROUNDDOWN((task_end-task_start+1)*task_progress,0)+task_start-1&gt;=K$5)</formula>
    </cfRule>
  </conditionalFormatting>
  <dataValidations disablePrompts="1"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1:A12" xr:uid="{4F48FC41-E335-47F1-87AA-3333A52AD81C}"/>
    <dataValidation allowBlank="1" showInputMessage="1" showErrorMessage="1" prompt="Phase 3's sample block starts in cell B20." sqref="A18" xr:uid="{956902D1-D3B5-416D-BB69-9362D193BC0A}"/>
    <dataValidation allowBlank="1" showInputMessage="1" showErrorMessage="1" prompt="Phase 4's sample block starts in cell B26." sqref="A24"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1"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baseColWidth="10" defaultColWidth="9" defaultRowHeight="13" x14ac:dyDescent="0.15"/>
  <cols>
    <col min="1" max="1" width="87" style="7" customWidth="1"/>
    <col min="2" max="16384" width="9" style="1"/>
  </cols>
  <sheetData>
    <row r="1" spans="1:2" ht="46.5" customHeight="1" x14ac:dyDescent="0.15"/>
    <row r="2" spans="1:2" s="9" customFormat="1" ht="16" x14ac:dyDescent="0.15">
      <c r="A2" s="98" t="s">
        <v>18</v>
      </c>
      <c r="B2" s="8"/>
    </row>
    <row r="3" spans="1:2" s="11" customFormat="1" ht="27" customHeight="1" x14ac:dyDescent="0.15">
      <c r="A3" s="99"/>
      <c r="B3" s="12"/>
    </row>
    <row r="4" spans="1:2" s="10" customFormat="1" ht="31" x14ac:dyDescent="0.45">
      <c r="A4" s="100" t="s">
        <v>19</v>
      </c>
    </row>
    <row r="5" spans="1:2" ht="74.25" customHeight="1" x14ac:dyDescent="0.15">
      <c r="A5" s="101" t="s">
        <v>20</v>
      </c>
    </row>
    <row r="6" spans="1:2" ht="26.25" customHeight="1" x14ac:dyDescent="0.15">
      <c r="A6" s="100" t="s">
        <v>21</v>
      </c>
    </row>
    <row r="7" spans="1:2" s="7" customFormat="1" ht="205.25" customHeight="1" x14ac:dyDescent="0.15">
      <c r="A7" s="102" t="s">
        <v>22</v>
      </c>
    </row>
    <row r="8" spans="1:2" s="10" customFormat="1" ht="31" x14ac:dyDescent="0.45">
      <c r="A8" s="100" t="s">
        <v>23</v>
      </c>
    </row>
    <row r="9" spans="1:2" ht="60" x14ac:dyDescent="0.15">
      <c r="A9" s="101" t="s">
        <v>24</v>
      </c>
    </row>
    <row r="10" spans="1:2" s="7" customFormat="1" ht="28.25" customHeight="1" x14ac:dyDescent="0.15">
      <c r="A10" s="103" t="s">
        <v>25</v>
      </c>
    </row>
    <row r="11" spans="1:2" s="10" customFormat="1" ht="31" x14ac:dyDescent="0.45">
      <c r="A11" s="100" t="s">
        <v>26</v>
      </c>
    </row>
    <row r="12" spans="1:2" ht="30" x14ac:dyDescent="0.15">
      <c r="A12" s="101" t="s">
        <v>27</v>
      </c>
    </row>
    <row r="13" spans="1:2" s="7" customFormat="1" ht="28.25" customHeight="1" x14ac:dyDescent="0.15">
      <c r="A13" s="103" t="s">
        <v>28</v>
      </c>
    </row>
    <row r="14" spans="1:2" s="10" customFormat="1" ht="31" x14ac:dyDescent="0.45">
      <c r="A14" s="100" t="s">
        <v>29</v>
      </c>
    </row>
    <row r="15" spans="1:2" ht="75" customHeight="1" x14ac:dyDescent="0.15">
      <c r="A15" s="101" t="s">
        <v>30</v>
      </c>
    </row>
    <row r="16" spans="1:2" ht="75" x14ac:dyDescent="0.15">
      <c r="A16" s="101" t="s">
        <v>31</v>
      </c>
    </row>
    <row r="17" spans="1:1" x14ac:dyDescent="0.15">
      <c r="A17" s="104"/>
    </row>
    <row r="18" spans="1:1" x14ac:dyDescent="0.15">
      <c r="A18" s="104"/>
    </row>
    <row r="19" spans="1:1" x14ac:dyDescent="0.15">
      <c r="A19" s="104"/>
    </row>
    <row r="20" spans="1:1" x14ac:dyDescent="0.15">
      <c r="A20" s="104"/>
    </row>
    <row r="21" spans="1:1" x14ac:dyDescent="0.15">
      <c r="A21" s="104"/>
    </row>
    <row r="22" spans="1:1" x14ac:dyDescent="0.15">
      <c r="A22" s="104"/>
    </row>
    <row r="23" spans="1:1" x14ac:dyDescent="0.15">
      <c r="A23" s="104"/>
    </row>
    <row r="24" spans="1:1" x14ac:dyDescent="0.15">
      <c r="A24" s="104"/>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82239A0-E68C-493F-BEE6-C77FEA397FD6}">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karim hozaien</cp:lastModifiedBy>
  <cp:revision/>
  <dcterms:created xsi:type="dcterms:W3CDTF">2024-10-07T00:45:31Z</dcterms:created>
  <dcterms:modified xsi:type="dcterms:W3CDTF">2024-11-22T05:14:19Z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