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J82" i="1" l="1"/>
  <c r="J81" i="1"/>
  <c r="J41" i="1"/>
  <c r="J40" i="1"/>
  <c r="J23" i="1"/>
  <c r="J22" i="1"/>
  <c r="J29" i="1" l="1"/>
  <c r="J17" i="1"/>
  <c r="J16" i="1"/>
  <c r="J18" i="1"/>
  <c r="J19" i="1"/>
  <c r="J104" i="1"/>
  <c r="J105" i="1"/>
  <c r="J110" i="1"/>
  <c r="J28" i="1" l="1"/>
  <c r="J71" i="1"/>
  <c r="J61" i="1"/>
  <c r="J60" i="1"/>
  <c r="J59" i="1"/>
  <c r="J58" i="1"/>
  <c r="J111" i="1"/>
  <c r="J103" i="1"/>
  <c r="J93" i="1"/>
  <c r="J92" i="1"/>
  <c r="J91" i="1"/>
  <c r="J90" i="1"/>
  <c r="J88" i="1"/>
  <c r="J78" i="1"/>
  <c r="J77" i="1"/>
  <c r="J76" i="1"/>
  <c r="J75" i="1"/>
  <c r="J30" i="1"/>
  <c r="J26" i="1"/>
  <c r="I13" i="1" l="1"/>
  <c r="J21" i="1"/>
  <c r="J109" i="1"/>
  <c r="J108" i="1"/>
  <c r="J107" i="1"/>
  <c r="J106" i="1"/>
  <c r="J102" i="1"/>
  <c r="J99" i="1"/>
  <c r="J98" i="1"/>
  <c r="J97" i="1"/>
  <c r="J87" i="1"/>
  <c r="J86" i="1"/>
  <c r="J85" i="1"/>
  <c r="J84" i="1"/>
  <c r="J80" i="1"/>
  <c r="J79" i="1"/>
  <c r="J73" i="1"/>
  <c r="J70" i="1"/>
  <c r="J69" i="1"/>
  <c r="J68" i="1"/>
  <c r="J67" i="1"/>
  <c r="J65" i="1"/>
  <c r="J63" i="1"/>
  <c r="J62" i="1"/>
  <c r="J57" i="1"/>
  <c r="J56" i="1"/>
  <c r="J53" i="1"/>
  <c r="J52" i="1"/>
  <c r="J51" i="1"/>
  <c r="J50" i="1"/>
  <c r="J49" i="1"/>
  <c r="J47" i="1"/>
  <c r="J46" i="1"/>
  <c r="J45" i="1"/>
  <c r="J44" i="1"/>
  <c r="J43" i="1"/>
  <c r="J42" i="1"/>
  <c r="J38" i="1"/>
  <c r="J37" i="1"/>
  <c r="J36" i="1"/>
  <c r="J35" i="1"/>
  <c r="J34" i="1"/>
  <c r="J33" i="1"/>
  <c r="J32" i="1"/>
  <c r="J15" i="1"/>
  <c r="J54" i="1" l="1"/>
  <c r="J100" i="1"/>
  <c r="J24" i="1"/>
  <c r="I12" i="1"/>
  <c r="J13" i="1" l="1"/>
  <c r="J12" i="1" s="1"/>
  <c r="L55" i="1"/>
</calcChain>
</file>

<file path=xl/sharedStrings.xml><?xml version="1.0" encoding="utf-8"?>
<sst xmlns="http://schemas.openxmlformats.org/spreadsheetml/2006/main" count="454" uniqueCount="299">
  <si>
    <t>Propinsi Sulawesi tenggara</t>
  </si>
  <si>
    <t>OPD : Badan pengelola Keuangan dan Aset daerah</t>
  </si>
  <si>
    <t>Jenis Kegiatan</t>
  </si>
  <si>
    <t>a/b/c</t>
  </si>
  <si>
    <t>Prakiraan maju</t>
  </si>
  <si>
    <t>Pagu Indikatif</t>
  </si>
  <si>
    <t>Indikator kinerja</t>
  </si>
  <si>
    <t>Target</t>
  </si>
  <si>
    <t>Kinerja Hasil Program/keluaran Kegiatan</t>
  </si>
  <si>
    <t>Nomor</t>
  </si>
  <si>
    <t>Urusan/Bidang Urusan Pemerintahan daerah dan program/Kegiatan</t>
  </si>
  <si>
    <t>Prioritas daerah</t>
  </si>
  <si>
    <t>Sasaran daerah</t>
  </si>
  <si>
    <t>Lokasi</t>
  </si>
  <si>
    <t>PROGRAM              PENUNJANG              URUSAN PEMERINTAHAN DAERAH PROVINSI</t>
  </si>
  <si>
    <t>Perencanaan, Penganggaran dan Evaluasi Kinerja Perangkat Daerah</t>
  </si>
  <si>
    <t>Penyusunan Dokumen Perencanaan Perangkat Daerah</t>
  </si>
  <si>
    <t>Koordinasi dan Penyusunan Laporan Capaian Kinerja</t>
  </si>
  <si>
    <t>Evaluasi Kinerja Perangkat</t>
  </si>
  <si>
    <t>Administrasi Keuangan Perangkat Daerah</t>
  </si>
  <si>
    <t>Penyediaan Gaji Dan Tunjangan ASN</t>
  </si>
  <si>
    <t>Koordinasi dan Penyusunan Laporan Keuangan Bulanan/Triwulan/Semester SKPD</t>
  </si>
  <si>
    <t>Administrasi BMD pada Perangkat Daerah</t>
  </si>
  <si>
    <t>Rekonsiliasi dan Penyusunan Laporan BMD pada SKPD</t>
  </si>
  <si>
    <t>Administrasi Kepegawaian Perangkat Daerah</t>
  </si>
  <si>
    <t>Bimbingan Teknis Implementasi Peraturan Perundang-undangan</t>
  </si>
  <si>
    <t>Administrasi Umum Perangkat Daerah</t>
  </si>
  <si>
    <t>Penyediaan Komponen Instalasi Listrik/Penerangan Bangunan Kantor</t>
  </si>
  <si>
    <t>Penyediaan Bahan Logistik</t>
  </si>
  <si>
    <t>Penyediaan Barang Cetak dan Penggadaan</t>
  </si>
  <si>
    <t>Penyediaan Bahan Bacaan dan Peraturan Perundang-undangan</t>
  </si>
  <si>
    <t>Fasilitasi Kunjungan Tamu</t>
  </si>
  <si>
    <t>Penyelenggaraan Rakor dan Konsultasi SKPD</t>
  </si>
  <si>
    <t>Penatausahaan Arsip Dinamis Pada SKPD</t>
  </si>
  <si>
    <t>Pengadaan BMD Penunjang Urusan Pemda</t>
  </si>
  <si>
    <t xml:space="preserve"> </t>
  </si>
  <si>
    <t>Pengadaan Peralatan dan Mesin Lainnya</t>
  </si>
  <si>
    <t>Pengadaan Sarana dan Prasarana Gedung Kantor atau Bangunan Lainnya</t>
  </si>
  <si>
    <t>Penyediaan Jasa Penunjang Urusan Pemda</t>
  </si>
  <si>
    <t>Penyediaan Jasa Surat Menyurat</t>
  </si>
  <si>
    <t>Penyediaan Jasa Komunikasi SDA dan Listrik</t>
  </si>
  <si>
    <t>Penyediaan Jasa Pelayanan Umum Kantor</t>
  </si>
  <si>
    <t>Pemeliharaan BMD Penunjang Urusan Pemerintah Daerah</t>
  </si>
  <si>
    <t>Pemeliharaan Peralatan dan Mesin Lainnya</t>
  </si>
  <si>
    <t>Pemeliharaan/Rehab Gedung Kantor dan Bangunan Lainnya</t>
  </si>
  <si>
    <t>Pemeliharaan/Rehab Sarana dan Prasarana Gedung Kantor atau Bangunan Lainnya</t>
  </si>
  <si>
    <t>PROGRAM              PENGELOLAAN KEUANGAN DAERAH</t>
  </si>
  <si>
    <t>Koordinasi dan Penyusunan Rencana Anggaran Daerah</t>
  </si>
  <si>
    <t>Koordinasi dan Penyusunan KUA dan PPAS</t>
  </si>
  <si>
    <t>Koordinasi dan Penyusunan Perubahan KUA dan PPAS</t>
  </si>
  <si>
    <t>Koordinasi dan Penyusunan Perda tentang APBD dan Perkada tentang Penjabaran APBD</t>
  </si>
  <si>
    <t>Koordinasi dan Penyusunan Perda tentang Perubahan APBD dan Perkada tentang Penjabaran Perubahan APBD</t>
  </si>
  <si>
    <t>Pembinaan Perencanaan Penganggaran Daerah Pemprov</t>
  </si>
  <si>
    <t>Evaluasi Raperda tentang APBD Kab/Kota dan Rancangan Perkada tentang Penjabaran APBD Kab/Kota</t>
  </si>
  <si>
    <t>Evaluasi Raperda tentang Perubahan APBD Kab/Kota dan Rancangan Perkada tentang Penjabaran APBD Kab/Kota</t>
  </si>
  <si>
    <t>Evaluasi Raperda tentang pertanggungjawaban pelaksanaan APBD Kab/Kota dan rancangan perkada tentang pencabaran pertanggungjawaban pelaksanaan apbd kab/kota</t>
  </si>
  <si>
    <t>Asistensi Pengelolaan Keuangan Kab/Kota</t>
  </si>
  <si>
    <t>Pembinaan Implementasi SIPD bidang Keuangan Daerah Kab/Kota</t>
  </si>
  <si>
    <t>Koordinasi &amp; Pengelolaan Perbendaharaan Daerah</t>
  </si>
  <si>
    <t>Koordinasi , Fasilitasi, asistensi, sinkronisasi, supervisi, monitoring &amp; evaluasi pengelolaan dana perimbangan dan dana transfer lainnya</t>
  </si>
  <si>
    <t>Koordinasi dan penyusunan laporan realisasi penerimaan dan pengeluaran kas daerah, laporan aliran kas dan pelaksanaan pemungutan/ pemotongan dan penyetoran PFK</t>
  </si>
  <si>
    <t>Rekonsiliasi data penerimaan dan pengeluaran kas serta pemungutan pemotongan atas sp2d dengan instansi terkait</t>
  </si>
  <si>
    <t>Koodinasi &amp; Pelaksanaan Akuntansi Dan Pelaporan Keuangan Daerah</t>
  </si>
  <si>
    <t>Rekonsiliasi dan Verifikasi aset, kewajiban ekuitas, pendapatan, belanja, pembiayaan, pendapatan -LO dan beban</t>
  </si>
  <si>
    <t>Koordinasi penyusunan laporan pertanggungjawaban pelaksanaan apbd Bulanan, triwulanan dan Semesteran</t>
  </si>
  <si>
    <t>Konsolidasi laporan keuangan SKPD, BLUD dan Laporan Keuangan Pemerintah Daerah</t>
  </si>
  <si>
    <t>Koordinasi dan penyusunan rancangan perda tentang pertanggungjawaban pelaksanaan APBD Prov dan Rancangan Peraturan Kepala Daerah tentang Penjabaran Pertanggungjawaban Pelaksanaan APBD Provinsi</t>
  </si>
  <si>
    <t>Pembinaan Akuntansi, Pelaporan dan Pertanggungjawaban Pemerintah Provinsi</t>
  </si>
  <si>
    <t>Penunjang Urusan Kewenangan Pengelolaan Keuda</t>
  </si>
  <si>
    <t xml:space="preserve">Analisis Perencanaan dan Penyaluran Bantuan Keuangan </t>
  </si>
  <si>
    <t>Pengelolaan Dana Darurat dan Mendesak</t>
  </si>
  <si>
    <t>Pengelolaan dana bagi hasil Prov</t>
  </si>
  <si>
    <t>Penyusunan Standar harga</t>
  </si>
  <si>
    <t>Inventarisasi BMD</t>
  </si>
  <si>
    <t>Pengamanan BMD</t>
  </si>
  <si>
    <t>Pengawasan dan Pengendalian Pengelolaan BMD</t>
  </si>
  <si>
    <t>Optimalisasi Penggunaa, pemanfaatan, Pemindahtanganan, Pemusnahan dan Penghapusan BMD</t>
  </si>
  <si>
    <t>Penyusunan laporan BMD</t>
  </si>
  <si>
    <t>Jumlah Dokumen Perencanaan Perangkat daerah</t>
  </si>
  <si>
    <t>2 Dokumen</t>
  </si>
  <si>
    <t>Jumlah Dokumen Laporan Capaian Kinerja</t>
  </si>
  <si>
    <t>1 Dokumen</t>
  </si>
  <si>
    <t>Persentase Evaluasi Kinerja Perangkat</t>
  </si>
  <si>
    <t>1 Kegiatan</t>
  </si>
  <si>
    <t>12 Bulan</t>
  </si>
  <si>
    <t>Jumlah Laporan Keuangan Bulanan/Triwulan/Semester</t>
  </si>
  <si>
    <t>12 Laporan</t>
  </si>
  <si>
    <t>Jumlah Laporan BMD</t>
  </si>
  <si>
    <t>Persentase Pelaksanaan Bimbingan Teknis Implementasi Peraturan Perundang-undangan</t>
  </si>
  <si>
    <t>Jumlah komponen penerangan bangunan</t>
  </si>
  <si>
    <t>1 Paket</t>
  </si>
  <si>
    <t>Jumlah bahan Logistik</t>
  </si>
  <si>
    <t>Jumlah Pencetakan Dan Penggandaan</t>
  </si>
  <si>
    <t>Jumlah Bahan Bacaan dan Peraturan Perundang-undangan</t>
  </si>
  <si>
    <t>270 Eksamplar</t>
  </si>
  <si>
    <t>Jumlah Penyediaan Fasilitasi Kunjungan tamu</t>
  </si>
  <si>
    <t>Jumlah Rapat Kordinasi Dan Konsultasi SKPD</t>
  </si>
  <si>
    <t>Persentase Penatausahaan Arsip</t>
  </si>
  <si>
    <t>Jumlah Pengadaan Peralatan dan Mesin Lainnya</t>
  </si>
  <si>
    <t>Jumlah Pengadaan Sarana dan Prasarana Gedung Kantor atau Bangunan Lainnya</t>
  </si>
  <si>
    <t>Jumlah Surat Menyurat</t>
  </si>
  <si>
    <t>Jumlah Jasa Komunikasi SDA dan Listrik</t>
  </si>
  <si>
    <t>Jumlah Jasa Pelayanan Umum Kantor</t>
  </si>
  <si>
    <t>Jumlah Jasa Pemerliharaan, Biaya Pemeliharaan dan Pajak Kendaraan Perorangan Dinas atau Kendaraan Jabatan</t>
  </si>
  <si>
    <t>Jumlah Pemeliharaan Peralatan dan Mesin Lainnya</t>
  </si>
  <si>
    <t>Jumlah Pemeliharaan/Rehab Gedung Kantor dan Bangunan Lainnya</t>
  </si>
  <si>
    <t>3 Paket</t>
  </si>
  <si>
    <t>Jumlah Pemeliharaan/Rehab Sarana dan Prasarana Gedung Kantor atau Bangunan Lainnya</t>
  </si>
  <si>
    <t>1 Tahun</t>
  </si>
  <si>
    <t>Jumlah Dokumen KUA dan PPAS</t>
  </si>
  <si>
    <t>Jumlah Dokumen Perubahan KUA dan PPAS</t>
  </si>
  <si>
    <t>Jumlah Dokumen Perda tentang APBD dan Perkada tentang Penjabaran APBD</t>
  </si>
  <si>
    <t>Jumlah Dokumen Perubahan APBD dan Perkada tentang Penjabaran Perubahan APBD</t>
  </si>
  <si>
    <t>Persentase Pembinaan Perencanaan Penganggaran Daerah Pemprov</t>
  </si>
  <si>
    <t>Jumlah SK Evaluasi Raperda tentang APBD Kab/Kota dan Rancangan Perkada tentang Penjabaran APBD Kab/Kota</t>
  </si>
  <si>
    <t>17 SK Evaluasi</t>
  </si>
  <si>
    <t>Jumlah SK Evaluasi Raperda tentang Perubahan APBD Kab/Kota dan Rancangan Perkada tentang Penjabaran APBD Kab/Kota</t>
  </si>
  <si>
    <t>Jumlah SK Evaluasi Raperda tentang pertanggungjawaban pelaksanaan APBD Kab/Kota dan rancangan perkada tentang pencabaran pertanggungjawaban pelaksanaan apbd kab/kota</t>
  </si>
  <si>
    <t>Jumlah Kab/Kota yang mengikutiAsistensi Pengelolaan Keuangan Kab/Kota</t>
  </si>
  <si>
    <t>17 Kab/Kota</t>
  </si>
  <si>
    <t xml:space="preserve">Jumlah Kab/Kota yang mengikuti Pembinaan Implementasi SIPD bidang keuangan Daerah </t>
  </si>
  <si>
    <t>Jumlah Kab/Kota yang mengikuti Koordinasi , Fasilitasi, asistensi, sinkronisasi, supervisi, monitoring &amp; evaluasi pengelolaan dana perimbangan dan dana transfer lainnya</t>
  </si>
  <si>
    <t>Persentase Koordinasi dan penyusunan laporan realisasi penerimaan dan pengeluaran kas daerah, laporan aliran kas dan pelaksanaan pemungutan/ pemotongan dan penyetoran PFK</t>
  </si>
  <si>
    <t>Jumlah Laporan Rekonsiliasi data penerimaan dan pengeluaran kas serta pemungutan pemotongan atas sp2d dengan instansi terkait</t>
  </si>
  <si>
    <t>Jumlah Laporan Rekonsiliasi dan Verifikasi aset, kewajiban ekuitas, pendapatan, belanja, pembiayaan, pendapatan -LO dan beban</t>
  </si>
  <si>
    <t>12 laporan</t>
  </si>
  <si>
    <t>Jumlah Dokumen Koordinasi penyusunan laporan pertanggungjawaban pelaksanaan apbd Bulanan, triwulanan dan Semesteran</t>
  </si>
  <si>
    <t>Jumlah Konsolidasi laporan keuangan SKPD, BLUD dan Laporan Keuangan Pemerintah Daerah</t>
  </si>
  <si>
    <t>Jumlah Dokumen Koordinasi dan penyusunan rancangan perda tentang pertanggungjawaban pelaksanaan APBD Prov dan Rancangan Peraturan Kepala Daerah tentang Penjabaran Pertanggungjawaban Pelaksanaan APBD Provinsi</t>
  </si>
  <si>
    <t>3 Dokumen</t>
  </si>
  <si>
    <t>Jumlah Kegiatan Pembinaan Akuntansi, Pelaporan dan Pertanggungjawaban Pemerintah Provinsi</t>
  </si>
  <si>
    <t>Jumlah Dokumen Penyusunan Standar harga</t>
  </si>
  <si>
    <t>Persentase Inventarisasi BMD</t>
  </si>
  <si>
    <t>Persentase Pengamanan BMD</t>
  </si>
  <si>
    <t>Jumlah SKPD yang melaksanakan pengawasan dan Pengendalian Pengelolaan BMD</t>
  </si>
  <si>
    <t>42 SKPD</t>
  </si>
  <si>
    <t>Persentase Optimalisasi Penggunaa, pemanfaatan, Pemindahtanganan, Pemusnahan dan Penghapusan BMD</t>
  </si>
  <si>
    <t>Jumlah Dokumen Penyusunan laporan BMD</t>
  </si>
  <si>
    <t>Meningkatnya akuntabilitas dan transparansi penyelenggaraan pemerintahan</t>
  </si>
  <si>
    <t>Tata kelola Pemerintahan yang baik</t>
  </si>
  <si>
    <t>a</t>
  </si>
  <si>
    <t>b</t>
  </si>
  <si>
    <t>c</t>
  </si>
  <si>
    <t>Koordinasi, Penyusunan dan Verifikasi RKA-SKPD</t>
  </si>
  <si>
    <t>Koordinasi, Penyusunan dan Verifikasi Perubahan RKA-SKPD</t>
  </si>
  <si>
    <t>Koordinasi, Penyusunan dan Verifikasi DPA-SKPD</t>
  </si>
  <si>
    <t>Koordinasi, Penyusunan dan Verifikasi Perubahan DPA-SKPD</t>
  </si>
  <si>
    <t>Sosialisasi Regulasi Bidang Keuangan daerah</t>
  </si>
  <si>
    <t>Koordinasi dan Pengelolaan Kas daerah</t>
  </si>
  <si>
    <t>Penyiapan, Pelaksanaan Pengendalian Dan Penerbitan Anggaran Kas dan SPD</t>
  </si>
  <si>
    <t>Penyusunan Rencana Kebutuhan barang Milik daerah</t>
  </si>
  <si>
    <t>Koordinasi, Pelaksanaan Kerjasama dan Pemantauan Transaksi Non Tunai dengan Lembaga Keuangan Bank dan Lembaga Bukan Bank</t>
  </si>
  <si>
    <t>Penyusunan Tanggapan/Tindak lanjut terhadap LHP BPK atas Laporan Pertanggungjawaban pelaksanaan APBD</t>
  </si>
  <si>
    <t>Penyusunan Kebijakan dan panduan Teknis Operasional penyelenggaraan akuntansi Pemerintah daerah</t>
  </si>
  <si>
    <t>Penyusunan Sistem Dan Prosedur Akuntansi dan Pelaporan Keuangan Pemerintah daerah</t>
  </si>
  <si>
    <t>Pembinaan Pengelolaan Keuangan BLUD Provinsi</t>
  </si>
  <si>
    <t>KEUANGAN</t>
  </si>
  <si>
    <t>BADAN PENGELOLA KEUANGAN DAN ASET DAERAH</t>
  </si>
  <si>
    <t>5.02</t>
  </si>
  <si>
    <t>5.02.02</t>
  </si>
  <si>
    <t>5.02.01</t>
  </si>
  <si>
    <t>5.02.03</t>
  </si>
  <si>
    <t>kendari/ Kab/Kota</t>
  </si>
  <si>
    <t>Kendari</t>
  </si>
  <si>
    <t>Pengadaan pakaian Dinas Beserta Atribut Kelengkapan</t>
  </si>
  <si>
    <t>Jumlah Pengadaan pakaian Dinas Beserta Atribut Kelengkapan</t>
  </si>
  <si>
    <t>Persentase Koordinasi, Penyusunan dan Verifikasi RKA-SKPD</t>
  </si>
  <si>
    <t>Persentase Koordinasi, Penyusunan dan Verifikasi Perubahan RKA-SKPD</t>
  </si>
  <si>
    <t>Persentase Koordinasi, Penyusunan dan Verifikasi DPA-SKPD</t>
  </si>
  <si>
    <t>Persentase Koordinasi, Penyusunan dan Verifikasi Perubahan DPA-SKPD</t>
  </si>
  <si>
    <t>Persentase Koordinasi, Pelaksanaan Kerjasama dan Pemantauan Transaksi Non Tunai dengan Lembaga Keuangan Bank dan Lembaga Bukan Bank</t>
  </si>
  <si>
    <t>Tersusunnya Tanggapan/Tindak lanjut terhadap LHP BPK atas Laporan Pertanggungjawaban pelaksanaan APBD</t>
  </si>
  <si>
    <t>Tersusunnya Kebijakan dan panduan Teknis Operasional penyelenggaraan akuntansi Pemerintah daerah</t>
  </si>
  <si>
    <t>Tersusunnya Sistem Dan Prosedur Akuntansi dan Pelaporan Keuangan Pemerintah daerah</t>
  </si>
  <si>
    <t>Persentase Penyiapan, Pelaksanaan Pengendalian Dan Penerbitan Anggaran Kas dan SPD</t>
  </si>
  <si>
    <t>Persentase Koordinasi dan Pengelolaan Kas daerah</t>
  </si>
  <si>
    <t>Persentase Pembinaan Pengelolaan Keuangan BLUD Provinsi</t>
  </si>
  <si>
    <t>jumlah Dokumen Rencana Kebutuhan Barang Milik Daerah</t>
  </si>
  <si>
    <t>330 set</t>
  </si>
  <si>
    <t>Rencana Program dan Kegiatan Prioritas daerah Tahun 2023</t>
  </si>
  <si>
    <t>Pembinaan Pengelolaan Barang Milik Daerah Pemerintah Kabupaten/Kota</t>
  </si>
  <si>
    <t>Terlaksananya Pembinaan Pengelolaan Barang Milik Daerah Pemerintah Kabupaten/Kota</t>
  </si>
  <si>
    <t>1Kegiatan</t>
  </si>
  <si>
    <t>Penatausahaan Barang Milik daerah</t>
  </si>
  <si>
    <t>Terlaksananya Penatausahaan Barang Milik daerah</t>
  </si>
  <si>
    <t>Koordinasi Dan Penyusunan Dokumen RKA-SKPD</t>
  </si>
  <si>
    <t>Koordinasi Dan Penyusunan Dokumen Perubahan RKA-SKPD</t>
  </si>
  <si>
    <t>Tersedianya Koordinasi Dan Penyusunan Dokumen RKA-SKPD</t>
  </si>
  <si>
    <t>Tersedianya Koordinasi Dan Penyusunan Dokumen Perubahan RKA-SKPD</t>
  </si>
  <si>
    <t>Sosialisasi Peraturan Perundang-Undangan</t>
  </si>
  <si>
    <t>Terlaksananya Sosialisasi Peraturan Perundang-Undangan</t>
  </si>
  <si>
    <t>Pengadaan Kendaraan Perorangan Dinas atau kendaraan Dinas Jabatan</t>
  </si>
  <si>
    <t>Pengadaan Kendaraan Dinas Operasional atau Lapangan</t>
  </si>
  <si>
    <t>Tersedianya Pengadaan Kendaraan Perorangan Dinas atau kendaraan Dinas Jabatan</t>
  </si>
  <si>
    <t>Tersedianya Pengadaan Kendaraan Dinas Operasional atau Lapangan</t>
  </si>
  <si>
    <t>5.02.01.1.01</t>
  </si>
  <si>
    <t>01</t>
  </si>
  <si>
    <t>5.02.01.1.02</t>
  </si>
  <si>
    <t>5.02.01.1.03</t>
  </si>
  <si>
    <t>5.02.01.1.06</t>
  </si>
  <si>
    <t>5.02.01.1.02.01</t>
  </si>
  <si>
    <t>5.02.01.1.02.07</t>
  </si>
  <si>
    <t>Pelaksanaan Penatausahaan dan pengujian/verifikasi Keuangan SKPD</t>
  </si>
  <si>
    <t>Koordinasi dan Penyusunan Laporan Keuangan Akhir Tahun SKPD</t>
  </si>
  <si>
    <t>Terlaksananya Penatausahaan dan pengujian/verifikasi Keuangan SKPD</t>
  </si>
  <si>
    <t>Tersedianya Laporan Keuangan Akhir Tahun SKPD dan Hasil Koordinasi Penyusunan Laporan Keuangan Akhir Tahun SKPD</t>
  </si>
  <si>
    <t>Tersedianya  Gaji Dan Tunjangan ASN</t>
  </si>
  <si>
    <t>Penyediaan Jasa Pemeliharaan, Biaya Pemeliharaan dan Pajak Kendaraan Perorangan Dinas atau Kendaraan Dinas Jabatan</t>
  </si>
  <si>
    <t>Penyediaan Jasa Pemeliharaan, Biaya Pemeliharaan dan Perizinan Kendaraan Perorangan Operasional atau Lapangan</t>
  </si>
  <si>
    <t>Jumlah jasa Pemeliharaan, Biaya Pemeliharaan dan Perizinan Kendaraan Perorangan Operasional atau Lapangan</t>
  </si>
  <si>
    <t>5.02.01.1.01.02</t>
  </si>
  <si>
    <t>5.02.01.1.01.03</t>
  </si>
  <si>
    <t>5.02.01.1.01.06</t>
  </si>
  <si>
    <t>5.02.01.1.01.07</t>
  </si>
  <si>
    <t>5.02.01.1.01.01</t>
  </si>
  <si>
    <t>5.02.01.1.02.03</t>
  </si>
  <si>
    <t>5.02.01.1.02.05</t>
  </si>
  <si>
    <t>5.02.01.1.03.05</t>
  </si>
  <si>
    <t>5.02.01.1.05</t>
  </si>
  <si>
    <t>5.02.01.1.08</t>
  </si>
  <si>
    <t>5.02.01.1.09</t>
  </si>
  <si>
    <t>5.02.02.1.01</t>
  </si>
  <si>
    <t>5.02.02.1.01.01</t>
  </si>
  <si>
    <t>Koordinasi dan Penyusunan Regulasi serta Kebijakan Bidang Anggaran</t>
  </si>
  <si>
    <t>Tersusunnya Regulasi serta Kebijakan Bidang Anggaran</t>
  </si>
  <si>
    <t>5.02.02.1.01.02</t>
  </si>
  <si>
    <t>5.02.02.1.01.03</t>
  </si>
  <si>
    <t>5.02.02.1.01.04</t>
  </si>
  <si>
    <t>5.02.02.1.01.05</t>
  </si>
  <si>
    <t>5.02.02.1.01.06</t>
  </si>
  <si>
    <t>5.02.02.1.01.07</t>
  </si>
  <si>
    <t>5.02.02.1.01.08</t>
  </si>
  <si>
    <t>5.02.02.1.01.09</t>
  </si>
  <si>
    <t>5.02.02.1.01.13</t>
  </si>
  <si>
    <t>5.02.02.1.02</t>
  </si>
  <si>
    <t>5.02.02.1.03</t>
  </si>
  <si>
    <t>5.02.02.1.04</t>
  </si>
  <si>
    <t>5.02.02.1.05</t>
  </si>
  <si>
    <t>5.02.03.1.01</t>
  </si>
  <si>
    <t>Pembinaan Pengelolaan Keuangan Daerah Kab/Kota</t>
  </si>
  <si>
    <t>5.02.02.1.02.02</t>
  </si>
  <si>
    <t>5.02.02.1.02.03</t>
  </si>
  <si>
    <t>5.02.02.1.02.04</t>
  </si>
  <si>
    <t>5.02.02.1.02.05</t>
  </si>
  <si>
    <t>5.02.02.1.02.06</t>
  </si>
  <si>
    <t>Asistensi Pengelolaan Keuangan BLUD Kab/Kota</t>
  </si>
  <si>
    <t>Terlaksananya Sosialisasi Regulasi Bidang Keuangan daerah</t>
  </si>
  <si>
    <t>Terlaksananya Asistensi Pengelolaan Keuangan BLUD Kab/Kota</t>
  </si>
  <si>
    <t>5.02.02.1.02.11</t>
  </si>
  <si>
    <t>5.02.02.1.03.01</t>
  </si>
  <si>
    <t>5.02.02.1.03.03</t>
  </si>
  <si>
    <t>5.02.02.1.03.05</t>
  </si>
  <si>
    <t>5.02.02.1.03.06</t>
  </si>
  <si>
    <t>5.02.02.1.03.07</t>
  </si>
  <si>
    <t>5.02.02.1.03.09</t>
  </si>
  <si>
    <t>5.02.02.1.03.10</t>
  </si>
  <si>
    <t>Penyusunan Petunjuk Teknis Administrasi Keuangan yang berkaitan dengan penerimaan dan pengeluaran Kas serta penatausahaan dan pertanggungjawaban Sub Kegiatan</t>
  </si>
  <si>
    <t>Tersedianya Petunjuk Teknis Administrasi Keuangan yang berkaitan dengan penerimaan dan pengeluaran Kas serta penatausahaan dan pertanggungjawaban Sub Kegiatan</t>
  </si>
  <si>
    <t>5.02.02.1.03.11</t>
  </si>
  <si>
    <t>Pembinaan Penatausahaan Keuangan Pemerintah Kab/Kota</t>
  </si>
  <si>
    <t>Terlaksananya Pembinaan Penatausahaan Keuangan Pemerintah Kab/Kota</t>
  </si>
  <si>
    <t>Koordinasi, sinkronisasi, dan penyelesaian Tuntutan Perbendaharaan dan Tututan Kerugian daerah</t>
  </si>
  <si>
    <t>Terlaksananya Koordinasi, sinkronisasi, dan penyelesaian Tuntutan Perbendaharaan dan Tututan Kerugian daerah</t>
  </si>
  <si>
    <t>5.02.02.1.04.02</t>
  </si>
  <si>
    <t>5.02.02.1.04.03</t>
  </si>
  <si>
    <t>5.02.02.1.04.04</t>
  </si>
  <si>
    <t>5.02.02.1.04.05</t>
  </si>
  <si>
    <t>5.02.02.1.04.06</t>
  </si>
  <si>
    <t>5.02.02.1.04.07</t>
  </si>
  <si>
    <t>5.02.02.1.04.09</t>
  </si>
  <si>
    <t>5.02.02.1.04.10</t>
  </si>
  <si>
    <t>5.02.02.1.04.11</t>
  </si>
  <si>
    <t>5.02.02.1.04.12</t>
  </si>
  <si>
    <t>5.02.02.1.05.08</t>
  </si>
  <si>
    <t>5.02.02.1.05.09</t>
  </si>
  <si>
    <t>5.02.02.1.05.10</t>
  </si>
  <si>
    <t>Analisis Perencanaan dan Pelaksanaan Pembayaran cicilan Pokok dan Bunga Pinjaman Pemerintah daerah</t>
  </si>
  <si>
    <t>Terlaksananya Analisis Perencanaan dan Pelaksanaan Pembayaran cicilan Pokok dan Bunga Pinjaman Pemerintah daerah</t>
  </si>
  <si>
    <t xml:space="preserve">Terlaksananya Analisis Perencanaan dan Penyaluran Bantuan Keuangan </t>
  </si>
  <si>
    <t>Terkelolanya Dana Darurat dan Mendesak</t>
  </si>
  <si>
    <t>Terkelolanya dana bagi hasil Prov</t>
  </si>
  <si>
    <t>5.02.02.1.05.04</t>
  </si>
  <si>
    <t>5.02.02.1.05.06</t>
  </si>
  <si>
    <t>Analisis Perencanaan dan pelaksanaan Penerimaan Kembali Pinjaman Daerah</t>
  </si>
  <si>
    <t>Terlaksananya Analisis Perencanaan dan pelaksanaan Penerimaan Kembali Pinjaman Daerah</t>
  </si>
  <si>
    <t>2 Kendaraan roda 4, 3 Kendaraan roda 2</t>
  </si>
  <si>
    <t>3 Kendaraan roda 2</t>
  </si>
  <si>
    <t>5.02.03.1.01.01</t>
  </si>
  <si>
    <t>5.02.03.1.01.03</t>
  </si>
  <si>
    <t>5.02.03.1.01.05</t>
  </si>
  <si>
    <t>5.02.03.1.01.06</t>
  </si>
  <si>
    <t>5.02.03.1.01.07</t>
  </si>
  <si>
    <t>5.02.03.1.01.09</t>
  </si>
  <si>
    <t>5.02.03.1.01.10</t>
  </si>
  <si>
    <t>5.02.03.1.01.12</t>
  </si>
  <si>
    <t>5.02.03.1.01.13</t>
  </si>
  <si>
    <t>PROGRAM PNGELOLAAN BMD</t>
  </si>
  <si>
    <t>Pengelolaan BMD</t>
  </si>
  <si>
    <t>5.02.02.1.02.07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</si>
</sst>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3" xfId="0" applyBorder="1"/>
    <xf numFmtId="9" fontId="0" fillId="0" borderId="1" xfId="0" applyNumberFormat="1" applyBorder="1"/>
    <xf numFmtId="0" fontId="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164" fontId="0" fillId="0" borderId="1" xfId="1" applyFont="1" applyBorder="1"/>
    <xf numFmtId="164" fontId="0" fillId="0" borderId="2" xfId="1" applyFont="1" applyBorder="1" applyAlignment="1"/>
    <xf numFmtId="164" fontId="0" fillId="0" borderId="1" xfId="1" applyFont="1" applyBorder="1" applyAlignment="1"/>
    <xf numFmtId="9" fontId="0" fillId="0" borderId="2" xfId="0" applyNumberForma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9" fillId="0" borderId="6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164" fontId="2" fillId="0" borderId="1" xfId="1" applyFont="1" applyBorder="1"/>
    <xf numFmtId="164" fontId="2" fillId="0" borderId="1" xfId="0" applyNumberFormat="1" applyFont="1" applyBorder="1" applyAlignment="1">
      <alignment vertical="center"/>
    </xf>
    <xf numFmtId="164" fontId="0" fillId="0" borderId="1" xfId="0" applyNumberFormat="1" applyBorder="1"/>
    <xf numFmtId="0" fontId="5" fillId="0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0" fillId="2" borderId="1" xfId="1" applyFont="1" applyFill="1" applyBorder="1"/>
    <xf numFmtId="164" fontId="0" fillId="0" borderId="1" xfId="1" applyNumberFormat="1" applyFont="1" applyBorder="1"/>
    <xf numFmtId="164" fontId="0" fillId="0" borderId="0" xfId="0" applyNumberFormat="1"/>
    <xf numFmtId="0" fontId="0" fillId="0" borderId="2" xfId="0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164" fontId="10" fillId="0" borderId="1" xfId="0" applyNumberFormat="1" applyFont="1" applyBorder="1"/>
    <xf numFmtId="0" fontId="12" fillId="0" borderId="1" xfId="0" applyFont="1" applyBorder="1" applyAlignment="1">
      <alignment horizontal="left" vertical="center" wrapText="1"/>
    </xf>
    <xf numFmtId="164" fontId="0" fillId="0" borderId="2" xfId="1" applyFont="1" applyBorder="1"/>
    <xf numFmtId="0" fontId="0" fillId="2" borderId="1" xfId="0" applyFont="1" applyFill="1" applyBorder="1" applyAlignment="1">
      <alignment vertical="center" wrapText="1"/>
    </xf>
    <xf numFmtId="3" fontId="0" fillId="0" borderId="1" xfId="0" quotePrefix="1" applyNumberFormat="1" applyBorder="1" applyAlignment="1">
      <alignment horizontal="right"/>
    </xf>
    <xf numFmtId="0" fontId="0" fillId="0" borderId="2" xfId="0" applyBorder="1"/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30.%20%20PEMETAAN%20BPK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mbar1"/>
      <sheetName val="Lembar1 (2)"/>
      <sheetName val="Lembar1 (3)"/>
    </sheetNames>
    <sheetDataSet>
      <sheetData sheetId="0" refreshError="1"/>
      <sheetData sheetId="1" refreshError="1"/>
      <sheetData sheetId="2">
        <row r="47">
          <cell r="U47">
            <v>821583627482.64014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5"/>
  <sheetViews>
    <sheetView tabSelected="1" topLeftCell="A103" zoomScale="90" zoomScaleNormal="90" workbookViewId="0">
      <selection activeCell="C40" sqref="C40:C41"/>
    </sheetView>
  </sheetViews>
  <sheetFormatPr defaultRowHeight="15" x14ac:dyDescent="0.25"/>
  <cols>
    <col min="1" max="1" width="13" customWidth="1"/>
    <col min="2" max="2" width="16.85546875" customWidth="1"/>
    <col min="3" max="3" width="33.7109375" customWidth="1"/>
    <col min="4" max="4" width="14.85546875" customWidth="1"/>
    <col min="5" max="5" width="16.85546875" customWidth="1"/>
    <col min="6" max="6" width="10.42578125" customWidth="1"/>
    <col min="7" max="7" width="26.140625" customWidth="1"/>
    <col min="8" max="8" width="12.85546875" customWidth="1"/>
    <col min="9" max="9" width="18.5703125" customWidth="1"/>
    <col min="10" max="10" width="20.28515625" customWidth="1"/>
    <col min="11" max="11" width="9.140625" customWidth="1"/>
    <col min="12" max="12" width="13.28515625" customWidth="1"/>
  </cols>
  <sheetData>
    <row r="2" spans="2:12" ht="21" x14ac:dyDescent="0.35">
      <c r="B2" s="65" t="s">
        <v>179</v>
      </c>
      <c r="C2" s="65"/>
      <c r="D2" s="65"/>
      <c r="E2" s="65"/>
      <c r="F2" s="65"/>
      <c r="G2" s="65"/>
      <c r="H2" s="65"/>
      <c r="I2" s="65"/>
      <c r="J2" s="65"/>
      <c r="K2" s="65"/>
    </row>
    <row r="3" spans="2:12" ht="21" x14ac:dyDescent="0.35">
      <c r="B3" s="65" t="s">
        <v>0</v>
      </c>
      <c r="C3" s="65"/>
      <c r="D3" s="65"/>
      <c r="E3" s="65"/>
      <c r="F3" s="65"/>
      <c r="G3" s="65"/>
      <c r="H3" s="65"/>
      <c r="I3" s="65"/>
      <c r="J3" s="65"/>
      <c r="K3" s="65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2" x14ac:dyDescent="0.25">
      <c r="B5" s="66" t="s">
        <v>1</v>
      </c>
      <c r="C5" s="66"/>
      <c r="D5" s="66"/>
      <c r="E5" s="66"/>
      <c r="F5" s="66"/>
      <c r="G5" s="66"/>
      <c r="H5" s="66"/>
      <c r="I5" s="66"/>
      <c r="J5" s="66"/>
      <c r="K5" s="66"/>
    </row>
    <row r="6" spans="2:12" ht="22.5" customHeight="1" x14ac:dyDescent="0.25"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2:12" ht="30" customHeight="1" x14ac:dyDescent="0.25">
      <c r="B7" s="69" t="s">
        <v>9</v>
      </c>
      <c r="C7" s="71" t="s">
        <v>10</v>
      </c>
      <c r="D7" s="73" t="s">
        <v>11</v>
      </c>
      <c r="E7" s="73" t="s">
        <v>12</v>
      </c>
      <c r="F7" s="73" t="s">
        <v>13</v>
      </c>
      <c r="G7" s="67" t="s">
        <v>8</v>
      </c>
      <c r="H7" s="68"/>
      <c r="I7" s="71" t="s">
        <v>5</v>
      </c>
      <c r="J7" s="71" t="s">
        <v>4</v>
      </c>
      <c r="K7" s="5" t="s">
        <v>2</v>
      </c>
    </row>
    <row r="8" spans="2:12" ht="19.5" customHeight="1" x14ac:dyDescent="0.25">
      <c r="B8" s="70"/>
      <c r="C8" s="72"/>
      <c r="D8" s="73"/>
      <c r="E8" s="73"/>
      <c r="F8" s="73"/>
      <c r="G8" s="6" t="s">
        <v>6</v>
      </c>
      <c r="H8" s="6" t="s">
        <v>7</v>
      </c>
      <c r="I8" s="72"/>
      <c r="J8" s="72"/>
      <c r="K8" s="7" t="s">
        <v>3</v>
      </c>
    </row>
    <row r="9" spans="2:12" ht="13.5" customHeight="1" x14ac:dyDescent="0.25">
      <c r="B9" s="8">
        <v>1</v>
      </c>
      <c r="C9" s="8">
        <v>2</v>
      </c>
      <c r="D9" s="8">
        <v>3</v>
      </c>
      <c r="E9" s="8">
        <v>4</v>
      </c>
      <c r="F9" s="8">
        <v>5</v>
      </c>
      <c r="G9" s="8">
        <v>6</v>
      </c>
      <c r="H9" s="8">
        <v>7</v>
      </c>
      <c r="I9" s="8">
        <v>8</v>
      </c>
      <c r="J9" s="8">
        <v>9</v>
      </c>
      <c r="K9" s="8">
        <v>10</v>
      </c>
    </row>
    <row r="10" spans="2:12" x14ac:dyDescent="0.25">
      <c r="B10" s="2" t="s">
        <v>158</v>
      </c>
      <c r="C10" s="41" t="s">
        <v>156</v>
      </c>
      <c r="D10" s="2"/>
      <c r="E10" s="2"/>
      <c r="F10" s="2"/>
      <c r="G10" s="2"/>
      <c r="H10" s="2"/>
      <c r="I10" s="2"/>
      <c r="J10" s="2"/>
      <c r="K10" s="2"/>
    </row>
    <row r="11" spans="2:12" ht="30" x14ac:dyDescent="0.25">
      <c r="B11" s="59" t="s">
        <v>196</v>
      </c>
      <c r="C11" s="42" t="s">
        <v>157</v>
      </c>
      <c r="D11" s="2"/>
      <c r="E11" s="2"/>
      <c r="F11" s="2"/>
      <c r="G11" s="2"/>
      <c r="H11" s="2"/>
      <c r="I11" s="2"/>
      <c r="J11" s="2"/>
      <c r="K11" s="2"/>
    </row>
    <row r="12" spans="2:12" ht="72" customHeight="1" x14ac:dyDescent="0.25">
      <c r="B12" s="2"/>
      <c r="C12" s="2"/>
      <c r="D12" s="10" t="s">
        <v>139</v>
      </c>
      <c r="E12" s="39" t="s">
        <v>138</v>
      </c>
      <c r="F12" s="2"/>
      <c r="G12" s="2"/>
      <c r="H12" s="2"/>
      <c r="I12" s="37">
        <f>SUM(I13+I54+I100)</f>
        <v>926227784690.12012</v>
      </c>
      <c r="J12" s="37">
        <f>SUM(J13+J54+J100)</f>
        <v>1019950563159.1323</v>
      </c>
      <c r="K12" s="2"/>
    </row>
    <row r="13" spans="2:12" ht="57" x14ac:dyDescent="0.25">
      <c r="B13" s="23" t="s">
        <v>160</v>
      </c>
      <c r="C13" s="9" t="s">
        <v>14</v>
      </c>
      <c r="D13" s="2"/>
      <c r="E13" s="34"/>
      <c r="F13" s="41" t="s">
        <v>163</v>
      </c>
      <c r="G13" s="9" t="s">
        <v>35</v>
      </c>
      <c r="H13" s="2"/>
      <c r="I13" s="36">
        <f>SUM(I15:I53)</f>
        <v>98839258815.87999</v>
      </c>
      <c r="J13" s="36">
        <f>SUM(J15:J53)</f>
        <v>108723184697.468</v>
      </c>
      <c r="K13" s="2"/>
    </row>
    <row r="14" spans="2:12" ht="42.75" x14ac:dyDescent="0.25">
      <c r="B14" s="23" t="s">
        <v>195</v>
      </c>
      <c r="C14" s="10" t="s">
        <v>15</v>
      </c>
      <c r="D14" s="2"/>
      <c r="E14" s="35"/>
      <c r="F14" s="2"/>
      <c r="G14" s="10"/>
      <c r="H14" s="2" t="s">
        <v>35</v>
      </c>
      <c r="I14" s="29"/>
      <c r="J14" s="2"/>
      <c r="K14" s="2"/>
      <c r="L14" t="s">
        <v>35</v>
      </c>
    </row>
    <row r="15" spans="2:12" ht="45" x14ac:dyDescent="0.25">
      <c r="B15" s="23" t="s">
        <v>214</v>
      </c>
      <c r="C15" s="12" t="s">
        <v>16</v>
      </c>
      <c r="D15" s="2"/>
      <c r="E15" s="35"/>
      <c r="F15" s="2"/>
      <c r="G15" s="12" t="s">
        <v>78</v>
      </c>
      <c r="H15" s="2" t="s">
        <v>79</v>
      </c>
      <c r="I15" s="44">
        <v>15000000</v>
      </c>
      <c r="J15" s="38">
        <f>SUM(I15*110%)</f>
        <v>16500000.000000002</v>
      </c>
      <c r="K15" s="2" t="s">
        <v>140</v>
      </c>
    </row>
    <row r="16" spans="2:12" ht="40.5" customHeight="1" x14ac:dyDescent="0.25">
      <c r="B16" s="23" t="s">
        <v>210</v>
      </c>
      <c r="C16" s="48" t="s">
        <v>185</v>
      </c>
      <c r="D16" s="2"/>
      <c r="E16" s="35"/>
      <c r="F16" s="2"/>
      <c r="G16" s="12" t="s">
        <v>187</v>
      </c>
      <c r="H16" s="2" t="s">
        <v>81</v>
      </c>
      <c r="I16" s="44">
        <v>5000000</v>
      </c>
      <c r="J16" s="38">
        <f t="shared" ref="J16:J17" si="0">SUM(I16*110%)</f>
        <v>5500000</v>
      </c>
      <c r="K16" s="2"/>
    </row>
    <row r="17" spans="2:17" ht="40.5" customHeight="1" x14ac:dyDescent="0.25">
      <c r="B17" s="23" t="s">
        <v>211</v>
      </c>
      <c r="C17" s="48" t="s">
        <v>186</v>
      </c>
      <c r="D17" s="2"/>
      <c r="E17" s="35"/>
      <c r="F17" s="2"/>
      <c r="G17" s="12" t="s">
        <v>188</v>
      </c>
      <c r="H17" s="2" t="s">
        <v>81</v>
      </c>
      <c r="I17" s="44">
        <v>5000000</v>
      </c>
      <c r="J17" s="38">
        <f t="shared" si="0"/>
        <v>5500000</v>
      </c>
      <c r="K17" s="2"/>
    </row>
    <row r="18" spans="2:17" ht="30" x14ac:dyDescent="0.25">
      <c r="B18" s="23" t="s">
        <v>212</v>
      </c>
      <c r="C18" s="12" t="s">
        <v>17</v>
      </c>
      <c r="D18" s="2"/>
      <c r="E18" s="35"/>
      <c r="F18" s="2"/>
      <c r="G18" s="12" t="s">
        <v>80</v>
      </c>
      <c r="H18" s="2" t="s">
        <v>81</v>
      </c>
      <c r="I18" s="44">
        <v>5000000</v>
      </c>
      <c r="J18" s="38">
        <f t="shared" ref="J18:J19" si="1">SUM(I18*110%)</f>
        <v>5500000</v>
      </c>
      <c r="K18" s="2" t="s">
        <v>140</v>
      </c>
    </row>
    <row r="19" spans="2:17" ht="30" x14ac:dyDescent="0.25">
      <c r="B19" s="23" t="s">
        <v>213</v>
      </c>
      <c r="C19" s="11" t="s">
        <v>18</v>
      </c>
      <c r="D19" s="2"/>
      <c r="E19" s="35"/>
      <c r="F19" s="2"/>
      <c r="G19" s="12" t="s">
        <v>82</v>
      </c>
      <c r="H19" s="2" t="s">
        <v>83</v>
      </c>
      <c r="I19" s="44">
        <v>249746420.00000006</v>
      </c>
      <c r="J19" s="38">
        <f t="shared" si="1"/>
        <v>274721062.00000006</v>
      </c>
      <c r="K19" s="2" t="s">
        <v>140</v>
      </c>
    </row>
    <row r="20" spans="2:17" ht="30" x14ac:dyDescent="0.25">
      <c r="B20" s="23" t="s">
        <v>197</v>
      </c>
      <c r="C20" s="14" t="s">
        <v>19</v>
      </c>
      <c r="D20" s="2"/>
      <c r="E20" s="2"/>
      <c r="F20" s="2"/>
      <c r="G20" s="14"/>
      <c r="H20" s="2"/>
      <c r="I20" s="29"/>
      <c r="J20" s="2"/>
      <c r="K20" s="2"/>
      <c r="Q20" t="s">
        <v>35</v>
      </c>
    </row>
    <row r="21" spans="2:17" ht="30" x14ac:dyDescent="0.25">
      <c r="B21" s="23" t="s">
        <v>200</v>
      </c>
      <c r="C21" s="11" t="s">
        <v>20</v>
      </c>
      <c r="D21" s="2"/>
      <c r="E21" s="2"/>
      <c r="F21" s="2"/>
      <c r="G21" s="12" t="s">
        <v>206</v>
      </c>
      <c r="H21" s="2" t="s">
        <v>84</v>
      </c>
      <c r="I21" s="44">
        <v>91300000000</v>
      </c>
      <c r="J21" s="38">
        <f>SUM(I21*110%)</f>
        <v>100430000000.00002</v>
      </c>
      <c r="K21" s="2" t="s">
        <v>141</v>
      </c>
    </row>
    <row r="22" spans="2:17" ht="60.75" customHeight="1" x14ac:dyDescent="0.25">
      <c r="B22" s="23" t="s">
        <v>215</v>
      </c>
      <c r="C22" s="12" t="s">
        <v>202</v>
      </c>
      <c r="D22" s="2"/>
      <c r="E22" s="2"/>
      <c r="F22" s="2"/>
      <c r="G22" s="12" t="s">
        <v>204</v>
      </c>
      <c r="H22" s="2" t="s">
        <v>84</v>
      </c>
      <c r="I22" s="44">
        <v>100000000</v>
      </c>
      <c r="J22" s="38">
        <f>SUM(I22*110%)</f>
        <v>110000000.00000001</v>
      </c>
      <c r="K22" s="2"/>
    </row>
    <row r="23" spans="2:17" ht="87" customHeight="1" x14ac:dyDescent="0.25">
      <c r="B23" s="23" t="s">
        <v>216</v>
      </c>
      <c r="C23" s="12" t="s">
        <v>203</v>
      </c>
      <c r="D23" s="2"/>
      <c r="E23" s="2"/>
      <c r="F23" s="2"/>
      <c r="G23" s="12" t="s">
        <v>205</v>
      </c>
      <c r="H23" s="2" t="s">
        <v>81</v>
      </c>
      <c r="I23" s="44">
        <v>100000000</v>
      </c>
      <c r="J23" s="38">
        <f>SUM(I23*110%)</f>
        <v>110000000.00000001</v>
      </c>
      <c r="K23" s="2"/>
    </row>
    <row r="24" spans="2:17" ht="45" x14ac:dyDescent="0.25">
      <c r="B24" s="23" t="s">
        <v>201</v>
      </c>
      <c r="C24" s="12" t="s">
        <v>21</v>
      </c>
      <c r="D24" s="2"/>
      <c r="E24" s="2"/>
      <c r="F24" s="2"/>
      <c r="G24" s="12" t="s">
        <v>85</v>
      </c>
      <c r="H24" s="2" t="s">
        <v>86</v>
      </c>
      <c r="I24" s="44">
        <v>271669200.00000006</v>
      </c>
      <c r="J24" s="38">
        <f>SUM(I24*110%)</f>
        <v>298836120.00000012</v>
      </c>
      <c r="K24" s="2" t="s">
        <v>140</v>
      </c>
    </row>
    <row r="25" spans="2:17" ht="30" x14ac:dyDescent="0.25">
      <c r="B25" s="23" t="s">
        <v>198</v>
      </c>
      <c r="C25" s="14" t="s">
        <v>22</v>
      </c>
      <c r="D25" s="2"/>
      <c r="E25" s="2"/>
      <c r="F25" s="2"/>
      <c r="G25" s="14"/>
      <c r="H25" s="2"/>
      <c r="I25" s="29"/>
      <c r="J25" s="2"/>
      <c r="K25" s="2"/>
    </row>
    <row r="26" spans="2:17" ht="30" x14ac:dyDescent="0.25">
      <c r="B26" s="23" t="s">
        <v>217</v>
      </c>
      <c r="C26" s="12" t="s">
        <v>23</v>
      </c>
      <c r="D26" s="2"/>
      <c r="E26" s="2"/>
      <c r="F26" s="2"/>
      <c r="G26" s="12" t="s">
        <v>87</v>
      </c>
      <c r="H26" s="2" t="s">
        <v>86</v>
      </c>
      <c r="I26" s="29">
        <v>89733600</v>
      </c>
      <c r="J26" s="38">
        <f>SUM(I26*110%)</f>
        <v>98706960.000000015</v>
      </c>
      <c r="K26" s="2" t="s">
        <v>140</v>
      </c>
    </row>
    <row r="27" spans="2:17" ht="28.5" x14ac:dyDescent="0.25">
      <c r="B27" s="23" t="s">
        <v>218</v>
      </c>
      <c r="C27" s="13" t="s">
        <v>24</v>
      </c>
      <c r="D27" s="2"/>
      <c r="E27" s="2"/>
      <c r="F27" s="2"/>
      <c r="G27" s="12"/>
      <c r="H27" s="2"/>
      <c r="I27" s="29"/>
      <c r="J27" s="2"/>
      <c r="K27" s="2"/>
    </row>
    <row r="28" spans="2:17" ht="45" x14ac:dyDescent="0.25">
      <c r="B28" s="23" t="s">
        <v>218</v>
      </c>
      <c r="C28" s="12" t="s">
        <v>164</v>
      </c>
      <c r="D28" s="2"/>
      <c r="E28" s="2" t="s">
        <v>35</v>
      </c>
      <c r="F28" s="2"/>
      <c r="G28" s="12" t="s">
        <v>165</v>
      </c>
      <c r="H28" s="2" t="s">
        <v>178</v>
      </c>
      <c r="I28" s="43">
        <v>254100000.00000003</v>
      </c>
      <c r="J28" s="49">
        <f>SUM(I28*110%)</f>
        <v>279510000.00000006</v>
      </c>
      <c r="K28" s="2" t="s">
        <v>140</v>
      </c>
      <c r="L28" t="s">
        <v>35</v>
      </c>
    </row>
    <row r="29" spans="2:17" ht="45.75" customHeight="1" x14ac:dyDescent="0.25">
      <c r="B29" s="23" t="s">
        <v>218</v>
      </c>
      <c r="C29" s="48" t="s">
        <v>189</v>
      </c>
      <c r="D29" s="2"/>
      <c r="E29" s="2"/>
      <c r="F29" s="2"/>
      <c r="G29" s="12" t="s">
        <v>190</v>
      </c>
      <c r="H29" s="2" t="s">
        <v>83</v>
      </c>
      <c r="I29" s="43">
        <v>300000000</v>
      </c>
      <c r="J29" s="49">
        <f>SUM(I29*110%)</f>
        <v>330000000</v>
      </c>
      <c r="K29" s="2"/>
    </row>
    <row r="30" spans="2:17" ht="60" x14ac:dyDescent="0.25">
      <c r="B30" s="23" t="s">
        <v>218</v>
      </c>
      <c r="C30" s="12" t="s">
        <v>25</v>
      </c>
      <c r="D30" s="2" t="s">
        <v>35</v>
      </c>
      <c r="E30" s="2"/>
      <c r="F30" s="2"/>
      <c r="G30" s="12" t="s">
        <v>88</v>
      </c>
      <c r="H30" s="2" t="s">
        <v>83</v>
      </c>
      <c r="I30" s="29">
        <v>330000000</v>
      </c>
      <c r="J30" s="38">
        <f>SUM(I30*110%)</f>
        <v>363000000</v>
      </c>
      <c r="K30" s="2" t="s">
        <v>140</v>
      </c>
    </row>
    <row r="31" spans="2:17" ht="30" x14ac:dyDescent="0.25">
      <c r="B31" s="23" t="s">
        <v>199</v>
      </c>
      <c r="C31" s="14" t="s">
        <v>26</v>
      </c>
      <c r="D31" s="2"/>
      <c r="E31" s="2"/>
      <c r="F31" s="2"/>
      <c r="G31" s="14"/>
      <c r="H31" s="2"/>
      <c r="I31" s="29"/>
      <c r="J31" s="2"/>
      <c r="K31" s="2"/>
      <c r="O31" t="s">
        <v>35</v>
      </c>
    </row>
    <row r="32" spans="2:17" ht="30" x14ac:dyDescent="0.25">
      <c r="B32" s="23" t="s">
        <v>199</v>
      </c>
      <c r="C32" s="12" t="s">
        <v>27</v>
      </c>
      <c r="D32" s="2"/>
      <c r="E32" s="2"/>
      <c r="F32" s="2"/>
      <c r="G32" s="12" t="s">
        <v>89</v>
      </c>
      <c r="H32" s="2" t="s">
        <v>90</v>
      </c>
      <c r="I32" s="29">
        <v>22030042.870000005</v>
      </c>
      <c r="J32" s="38">
        <f t="shared" ref="J32:J41" si="2">SUM(I32*110%)</f>
        <v>24233047.157000009</v>
      </c>
      <c r="K32" s="2" t="s">
        <v>140</v>
      </c>
    </row>
    <row r="33" spans="2:16" x14ac:dyDescent="0.25">
      <c r="B33" s="23" t="s">
        <v>199</v>
      </c>
      <c r="C33" s="11" t="s">
        <v>28</v>
      </c>
      <c r="D33" s="2"/>
      <c r="E33" s="2"/>
      <c r="F33" s="2"/>
      <c r="G33" s="12" t="s">
        <v>91</v>
      </c>
      <c r="H33" s="2" t="s">
        <v>84</v>
      </c>
      <c r="I33" s="29">
        <v>550000</v>
      </c>
      <c r="J33" s="38">
        <f t="shared" si="2"/>
        <v>605000</v>
      </c>
      <c r="K33" s="2" t="s">
        <v>140</v>
      </c>
    </row>
    <row r="34" spans="2:16" ht="30" x14ac:dyDescent="0.25">
      <c r="B34" s="23" t="s">
        <v>199</v>
      </c>
      <c r="C34" s="12" t="s">
        <v>29</v>
      </c>
      <c r="D34" s="2"/>
      <c r="E34" s="2"/>
      <c r="F34" s="2"/>
      <c r="G34" s="12" t="s">
        <v>92</v>
      </c>
      <c r="H34" s="2" t="s">
        <v>84</v>
      </c>
      <c r="I34" s="29">
        <v>398301750.00000006</v>
      </c>
      <c r="J34" s="38">
        <f t="shared" si="2"/>
        <v>438131925.00000012</v>
      </c>
      <c r="K34" s="2" t="s">
        <v>140</v>
      </c>
    </row>
    <row r="35" spans="2:16" ht="45" x14ac:dyDescent="0.25">
      <c r="B35" s="23" t="s">
        <v>199</v>
      </c>
      <c r="C35" s="12" t="s">
        <v>30</v>
      </c>
      <c r="D35" s="2"/>
      <c r="E35" s="2"/>
      <c r="F35" s="2"/>
      <c r="G35" s="12" t="s">
        <v>93</v>
      </c>
      <c r="H35" s="2" t="s">
        <v>94</v>
      </c>
      <c r="I35" s="29">
        <v>275000000</v>
      </c>
      <c r="J35" s="38">
        <f t="shared" si="2"/>
        <v>302500000</v>
      </c>
      <c r="K35" s="2" t="s">
        <v>140</v>
      </c>
    </row>
    <row r="36" spans="2:16" ht="30" x14ac:dyDescent="0.25">
      <c r="B36" s="23" t="s">
        <v>199</v>
      </c>
      <c r="C36" s="11" t="s">
        <v>31</v>
      </c>
      <c r="D36" s="2"/>
      <c r="E36" s="2"/>
      <c r="F36" s="2"/>
      <c r="G36" s="12" t="s">
        <v>95</v>
      </c>
      <c r="H36" s="2" t="s">
        <v>84</v>
      </c>
      <c r="I36" s="29">
        <v>495000000.00000006</v>
      </c>
      <c r="J36" s="38">
        <f t="shared" si="2"/>
        <v>544500000.00000012</v>
      </c>
      <c r="K36" s="2" t="s">
        <v>140</v>
      </c>
    </row>
    <row r="37" spans="2:16" ht="30" x14ac:dyDescent="0.25">
      <c r="B37" s="23" t="s">
        <v>199</v>
      </c>
      <c r="C37" s="12" t="s">
        <v>32</v>
      </c>
      <c r="D37" s="2"/>
      <c r="E37" s="2"/>
      <c r="F37" s="2"/>
      <c r="G37" s="12" t="s">
        <v>96</v>
      </c>
      <c r="H37" s="2" t="s">
        <v>84</v>
      </c>
      <c r="I37" s="29">
        <v>1265000000</v>
      </c>
      <c r="J37" s="38">
        <f t="shared" si="2"/>
        <v>1391500000</v>
      </c>
      <c r="K37" s="2" t="s">
        <v>140</v>
      </c>
    </row>
    <row r="38" spans="2:16" ht="30" x14ac:dyDescent="0.25">
      <c r="B38" s="23" t="s">
        <v>199</v>
      </c>
      <c r="C38" s="12" t="s">
        <v>33</v>
      </c>
      <c r="D38" s="2"/>
      <c r="E38" s="2"/>
      <c r="F38" s="2"/>
      <c r="G38" s="12" t="s">
        <v>97</v>
      </c>
      <c r="H38" s="22">
        <v>1</v>
      </c>
      <c r="I38" s="29">
        <v>233568456.22000003</v>
      </c>
      <c r="J38" s="38">
        <f t="shared" si="2"/>
        <v>256925301.84200004</v>
      </c>
      <c r="K38" s="2" t="s">
        <v>140</v>
      </c>
    </row>
    <row r="39" spans="2:16" ht="30" x14ac:dyDescent="0.25">
      <c r="B39" s="23" t="s">
        <v>199</v>
      </c>
      <c r="C39" s="14" t="s">
        <v>34</v>
      </c>
      <c r="D39" s="2"/>
      <c r="E39" s="2"/>
      <c r="F39" s="2"/>
      <c r="G39" s="14"/>
      <c r="H39" s="2"/>
      <c r="I39" s="29"/>
      <c r="J39" s="2"/>
      <c r="K39" s="2"/>
    </row>
    <row r="40" spans="2:16" ht="45" customHeight="1" x14ac:dyDescent="0.25">
      <c r="B40" s="23" t="s">
        <v>199</v>
      </c>
      <c r="C40" s="58" t="s">
        <v>191</v>
      </c>
      <c r="D40" s="2"/>
      <c r="E40" s="2"/>
      <c r="F40" s="2"/>
      <c r="G40" s="58" t="s">
        <v>193</v>
      </c>
      <c r="H40" s="62" t="s">
        <v>285</v>
      </c>
      <c r="I40" s="29">
        <v>700000000</v>
      </c>
      <c r="J40" s="38">
        <f t="shared" si="2"/>
        <v>770000000.00000012</v>
      </c>
      <c r="K40" s="2"/>
    </row>
    <row r="41" spans="2:16" ht="41.25" customHeight="1" x14ac:dyDescent="0.25">
      <c r="B41" s="23" t="s">
        <v>199</v>
      </c>
      <c r="C41" s="58" t="s">
        <v>192</v>
      </c>
      <c r="D41" s="2"/>
      <c r="E41" s="2"/>
      <c r="F41" s="2"/>
      <c r="G41" s="58" t="s">
        <v>194</v>
      </c>
      <c r="H41" s="62" t="s">
        <v>286</v>
      </c>
      <c r="I41" s="29">
        <v>200000000</v>
      </c>
      <c r="J41" s="38">
        <f t="shared" si="2"/>
        <v>220000000.00000003</v>
      </c>
      <c r="K41" s="2"/>
      <c r="O41" t="s">
        <v>35</v>
      </c>
    </row>
    <row r="42" spans="2:16" ht="30" x14ac:dyDescent="0.25">
      <c r="B42" s="23" t="s">
        <v>199</v>
      </c>
      <c r="C42" s="12" t="s">
        <v>36</v>
      </c>
      <c r="D42" s="2"/>
      <c r="E42" s="2"/>
      <c r="F42" s="2"/>
      <c r="G42" s="11" t="s">
        <v>98</v>
      </c>
      <c r="H42" s="2" t="s">
        <v>84</v>
      </c>
      <c r="I42" s="29">
        <v>330000000</v>
      </c>
      <c r="J42" s="38">
        <f t="shared" ref="J42:J47" si="3">SUM(I42*110%)</f>
        <v>363000000</v>
      </c>
      <c r="K42" s="2" t="s">
        <v>140</v>
      </c>
    </row>
    <row r="43" spans="2:16" ht="60" x14ac:dyDescent="0.25">
      <c r="B43" s="23" t="s">
        <v>199</v>
      </c>
      <c r="C43" s="12" t="s">
        <v>37</v>
      </c>
      <c r="D43" s="2"/>
      <c r="E43" s="2"/>
      <c r="F43" s="2"/>
      <c r="G43" s="12" t="s">
        <v>99</v>
      </c>
      <c r="H43" s="2" t="s">
        <v>84</v>
      </c>
      <c r="I43" s="29">
        <v>385000000.00000006</v>
      </c>
      <c r="J43" s="38">
        <f t="shared" si="3"/>
        <v>423500000.00000012</v>
      </c>
      <c r="K43" s="2" t="s">
        <v>140</v>
      </c>
    </row>
    <row r="44" spans="2:16" ht="30" x14ac:dyDescent="0.25">
      <c r="B44" s="23" t="s">
        <v>219</v>
      </c>
      <c r="C44" s="14" t="s">
        <v>38</v>
      </c>
      <c r="D44" s="2"/>
      <c r="E44" s="2"/>
      <c r="F44" s="2"/>
      <c r="G44" s="14"/>
      <c r="H44" s="2"/>
      <c r="I44" s="29">
        <v>0</v>
      </c>
      <c r="J44" s="38">
        <f t="shared" si="3"/>
        <v>0</v>
      </c>
      <c r="K44" s="2"/>
    </row>
    <row r="45" spans="2:16" x14ac:dyDescent="0.25">
      <c r="B45" s="23" t="s">
        <v>219</v>
      </c>
      <c r="C45" s="11" t="s">
        <v>39</v>
      </c>
      <c r="D45" s="2"/>
      <c r="E45" s="2"/>
      <c r="F45" s="2"/>
      <c r="G45" s="12" t="s">
        <v>100</v>
      </c>
      <c r="H45" s="2" t="s">
        <v>84</v>
      </c>
      <c r="I45" s="29">
        <v>18943760</v>
      </c>
      <c r="J45" s="38">
        <f t="shared" si="3"/>
        <v>20838136</v>
      </c>
      <c r="K45" s="2" t="s">
        <v>140</v>
      </c>
    </row>
    <row r="46" spans="2:16" ht="30" x14ac:dyDescent="0.25">
      <c r="B46" s="23" t="s">
        <v>219</v>
      </c>
      <c r="C46" s="12" t="s">
        <v>40</v>
      </c>
      <c r="D46" s="2"/>
      <c r="E46" s="2"/>
      <c r="F46" s="2"/>
      <c r="G46" s="12" t="s">
        <v>101</v>
      </c>
      <c r="H46" s="2" t="s">
        <v>84</v>
      </c>
      <c r="I46" s="29">
        <v>63888000.000000015</v>
      </c>
      <c r="J46" s="38">
        <f t="shared" si="3"/>
        <v>70276800.000000015</v>
      </c>
      <c r="K46" s="2" t="s">
        <v>140</v>
      </c>
    </row>
    <row r="47" spans="2:16" ht="30.75" customHeight="1" x14ac:dyDescent="0.25">
      <c r="B47" s="23" t="s">
        <v>219</v>
      </c>
      <c r="C47" s="20" t="s">
        <v>41</v>
      </c>
      <c r="D47" s="2"/>
      <c r="E47" s="2"/>
      <c r="F47" s="2"/>
      <c r="G47" s="26" t="s">
        <v>102</v>
      </c>
      <c r="H47" s="27" t="s">
        <v>84</v>
      </c>
      <c r="I47" s="29">
        <v>495000000.00000006</v>
      </c>
      <c r="J47" s="38">
        <f t="shared" si="3"/>
        <v>544500000.00000012</v>
      </c>
      <c r="K47" s="2" t="s">
        <v>140</v>
      </c>
      <c r="P47" t="s">
        <v>35</v>
      </c>
    </row>
    <row r="48" spans="2:16" ht="30" x14ac:dyDescent="0.25">
      <c r="B48" s="23" t="s">
        <v>220</v>
      </c>
      <c r="C48" s="14" t="s">
        <v>42</v>
      </c>
      <c r="D48" s="2"/>
      <c r="E48" s="2"/>
      <c r="F48" s="2"/>
      <c r="G48" s="14"/>
      <c r="H48" s="2"/>
      <c r="I48" s="29"/>
      <c r="J48" s="2"/>
      <c r="K48" s="2"/>
    </row>
    <row r="49" spans="2:13" ht="75" x14ac:dyDescent="0.25">
      <c r="B49" s="23" t="s">
        <v>220</v>
      </c>
      <c r="C49" s="12" t="s">
        <v>207</v>
      </c>
      <c r="D49" s="2"/>
      <c r="E49" s="2"/>
      <c r="F49" s="2"/>
      <c r="G49" s="12" t="s">
        <v>103</v>
      </c>
      <c r="H49" s="23" t="s">
        <v>84</v>
      </c>
      <c r="I49" s="29">
        <v>488703415.20000011</v>
      </c>
      <c r="J49" s="38">
        <f>SUM(I49*110%)</f>
        <v>537573756.72000015</v>
      </c>
      <c r="K49" s="2" t="s">
        <v>140</v>
      </c>
    </row>
    <row r="50" spans="2:13" ht="75" x14ac:dyDescent="0.25">
      <c r="B50" s="23" t="s">
        <v>220</v>
      </c>
      <c r="C50" s="12" t="s">
        <v>208</v>
      </c>
      <c r="D50" s="2"/>
      <c r="E50" s="2"/>
      <c r="F50" s="2"/>
      <c r="G50" s="12" t="s">
        <v>209</v>
      </c>
      <c r="H50" s="3" t="s">
        <v>84</v>
      </c>
      <c r="I50" s="29">
        <v>21564317.5</v>
      </c>
      <c r="J50" s="38">
        <f t="shared" ref="J50:J53" si="4">SUM(I50*110%)</f>
        <v>23720749.250000004</v>
      </c>
      <c r="K50" s="2" t="s">
        <v>140</v>
      </c>
    </row>
    <row r="51" spans="2:13" ht="45" x14ac:dyDescent="0.25">
      <c r="B51" s="23" t="s">
        <v>220</v>
      </c>
      <c r="C51" s="20" t="s">
        <v>43</v>
      </c>
      <c r="D51" s="2"/>
      <c r="E51" s="2"/>
      <c r="F51" s="2"/>
      <c r="G51" s="26" t="s">
        <v>104</v>
      </c>
      <c r="H51" s="27" t="s">
        <v>84</v>
      </c>
      <c r="I51" s="31">
        <v>21564317.5</v>
      </c>
      <c r="J51" s="38">
        <f t="shared" si="4"/>
        <v>23720749.250000004</v>
      </c>
      <c r="K51" s="2" t="s">
        <v>140</v>
      </c>
    </row>
    <row r="52" spans="2:13" ht="60" x14ac:dyDescent="0.25">
      <c r="B52" s="23" t="s">
        <v>220</v>
      </c>
      <c r="C52" s="12" t="s">
        <v>44</v>
      </c>
      <c r="D52" s="2"/>
      <c r="E52" s="2"/>
      <c r="F52" s="2"/>
      <c r="G52" s="12" t="s">
        <v>105</v>
      </c>
      <c r="H52" s="2" t="s">
        <v>106</v>
      </c>
      <c r="I52" s="29">
        <v>319066084.59000009</v>
      </c>
      <c r="J52" s="38">
        <f t="shared" si="4"/>
        <v>350972693.04900014</v>
      </c>
      <c r="K52" s="2" t="s">
        <v>140</v>
      </c>
      <c r="M52" t="s">
        <v>35</v>
      </c>
    </row>
    <row r="53" spans="2:13" ht="75" x14ac:dyDescent="0.25">
      <c r="B53" s="23" t="s">
        <v>220</v>
      </c>
      <c r="C53" s="12" t="s">
        <v>45</v>
      </c>
      <c r="D53" s="2"/>
      <c r="E53" s="2"/>
      <c r="F53" s="2"/>
      <c r="G53" s="12" t="s">
        <v>107</v>
      </c>
      <c r="H53" s="2" t="s">
        <v>108</v>
      </c>
      <c r="I53" s="29">
        <v>80829452</v>
      </c>
      <c r="J53" s="38">
        <f t="shared" si="4"/>
        <v>88912397.200000003</v>
      </c>
      <c r="K53" s="2" t="s">
        <v>140</v>
      </c>
    </row>
    <row r="54" spans="2:13" ht="42.75" x14ac:dyDescent="0.25">
      <c r="B54" s="23" t="s">
        <v>159</v>
      </c>
      <c r="C54" s="9" t="s">
        <v>46</v>
      </c>
      <c r="D54" s="2"/>
      <c r="E54" s="2"/>
      <c r="F54" s="42" t="s">
        <v>162</v>
      </c>
      <c r="G54" s="9"/>
      <c r="H54" s="2"/>
      <c r="I54" s="36">
        <v>821583627482.64014</v>
      </c>
      <c r="J54" s="36">
        <f>SUM(J56:J99)</f>
        <v>904401990230.9043</v>
      </c>
      <c r="K54" s="2"/>
      <c r="L54" t="s">
        <v>35</v>
      </c>
    </row>
    <row r="55" spans="2:13" ht="30" x14ac:dyDescent="0.25">
      <c r="B55" s="23" t="s">
        <v>221</v>
      </c>
      <c r="C55" s="14" t="s">
        <v>47</v>
      </c>
      <c r="D55" s="2"/>
      <c r="E55" s="2"/>
      <c r="F55" s="2"/>
      <c r="G55" s="14"/>
      <c r="H55" s="2"/>
      <c r="I55" s="29"/>
      <c r="J55" s="2"/>
      <c r="K55" s="2"/>
      <c r="L55" s="45">
        <f>SUM(J54-'[1]Lembar1 (3)'!$U$47)</f>
        <v>82818362748.26416</v>
      </c>
    </row>
    <row r="56" spans="2:13" ht="30" x14ac:dyDescent="0.25">
      <c r="B56" s="23" t="s">
        <v>222</v>
      </c>
      <c r="C56" s="12" t="s">
        <v>48</v>
      </c>
      <c r="D56" s="2"/>
      <c r="E56" s="2"/>
      <c r="F56" s="2"/>
      <c r="G56" s="12" t="s">
        <v>109</v>
      </c>
      <c r="H56" s="2" t="s">
        <v>81</v>
      </c>
      <c r="I56" s="29">
        <v>181496989.52000004</v>
      </c>
      <c r="J56" s="38">
        <f t="shared" ref="J56:J65" si="5">SUM(I56*110%)</f>
        <v>199646688.47200006</v>
      </c>
      <c r="K56" s="2" t="s">
        <v>141</v>
      </c>
    </row>
    <row r="57" spans="2:13" ht="45" x14ac:dyDescent="0.25">
      <c r="B57" s="23" t="s">
        <v>225</v>
      </c>
      <c r="C57" s="12" t="s">
        <v>49</v>
      </c>
      <c r="D57" s="2"/>
      <c r="E57" s="2"/>
      <c r="F57" s="2"/>
      <c r="G57" s="12" t="s">
        <v>110</v>
      </c>
      <c r="H57" s="2" t="s">
        <v>81</v>
      </c>
      <c r="I57" s="29">
        <v>181498723.45000002</v>
      </c>
      <c r="J57" s="38">
        <f t="shared" si="5"/>
        <v>199648595.79500005</v>
      </c>
      <c r="K57" s="2" t="s">
        <v>141</v>
      </c>
    </row>
    <row r="58" spans="2:13" ht="45" x14ac:dyDescent="0.25">
      <c r="B58" s="23" t="s">
        <v>226</v>
      </c>
      <c r="C58" s="12" t="s">
        <v>143</v>
      </c>
      <c r="D58" s="2"/>
      <c r="E58" s="2"/>
      <c r="F58" s="2"/>
      <c r="G58" s="12" t="s">
        <v>166</v>
      </c>
      <c r="H58" s="22">
        <v>1</v>
      </c>
      <c r="I58" s="29">
        <v>110000000.00000001</v>
      </c>
      <c r="J58" s="38">
        <f t="shared" si="5"/>
        <v>121000000.00000003</v>
      </c>
      <c r="K58" s="2" t="s">
        <v>141</v>
      </c>
      <c r="L58" t="s">
        <v>35</v>
      </c>
    </row>
    <row r="59" spans="2:13" ht="45" x14ac:dyDescent="0.25">
      <c r="B59" s="23" t="s">
        <v>227</v>
      </c>
      <c r="C59" s="12" t="s">
        <v>144</v>
      </c>
      <c r="D59" s="2"/>
      <c r="E59" s="2"/>
      <c r="F59" s="2"/>
      <c r="G59" s="12" t="s">
        <v>167</v>
      </c>
      <c r="H59" s="22">
        <v>1</v>
      </c>
      <c r="I59" s="29">
        <v>110000000.00000001</v>
      </c>
      <c r="J59" s="38">
        <f t="shared" si="5"/>
        <v>121000000.00000003</v>
      </c>
      <c r="K59" s="2" t="s">
        <v>141</v>
      </c>
    </row>
    <row r="60" spans="2:13" ht="45" x14ac:dyDescent="0.25">
      <c r="B60" s="23" t="s">
        <v>228</v>
      </c>
      <c r="C60" s="12" t="s">
        <v>145</v>
      </c>
      <c r="D60" s="2"/>
      <c r="E60" s="2"/>
      <c r="F60" s="2"/>
      <c r="G60" s="12" t="s">
        <v>168</v>
      </c>
      <c r="H60" s="22">
        <v>1</v>
      </c>
      <c r="I60" s="29">
        <v>132000000.00000001</v>
      </c>
      <c r="J60" s="38">
        <f t="shared" si="5"/>
        <v>145200000.00000003</v>
      </c>
      <c r="K60" s="2" t="s">
        <v>141</v>
      </c>
      <c r="L60" t="s">
        <v>35</v>
      </c>
    </row>
    <row r="61" spans="2:13" ht="45" x14ac:dyDescent="0.25">
      <c r="B61" s="23" t="s">
        <v>229</v>
      </c>
      <c r="C61" s="12" t="s">
        <v>146</v>
      </c>
      <c r="D61" s="2"/>
      <c r="E61" s="2"/>
      <c r="F61" s="2"/>
      <c r="G61" s="12" t="s">
        <v>169</v>
      </c>
      <c r="H61" s="22">
        <v>1</v>
      </c>
      <c r="I61" s="29">
        <v>132000000.00000001</v>
      </c>
      <c r="J61" s="38">
        <f t="shared" si="5"/>
        <v>145200000.00000003</v>
      </c>
      <c r="K61" s="2" t="s">
        <v>141</v>
      </c>
    </row>
    <row r="62" spans="2:13" ht="60" x14ac:dyDescent="0.25">
      <c r="B62" s="23" t="s">
        <v>230</v>
      </c>
      <c r="C62" s="12" t="s">
        <v>50</v>
      </c>
      <c r="D62" s="2"/>
      <c r="E62" s="2"/>
      <c r="F62" s="2"/>
      <c r="G62" s="12" t="s">
        <v>111</v>
      </c>
      <c r="H62" s="2" t="s">
        <v>81</v>
      </c>
      <c r="I62" s="29">
        <v>1034738200.9800001</v>
      </c>
      <c r="J62" s="38">
        <f t="shared" si="5"/>
        <v>1138212021.0780003</v>
      </c>
      <c r="K62" s="2" t="s">
        <v>141</v>
      </c>
    </row>
    <row r="63" spans="2:13" ht="75" x14ac:dyDescent="0.25">
      <c r="B63" s="23" t="s">
        <v>231</v>
      </c>
      <c r="C63" s="12" t="s">
        <v>51</v>
      </c>
      <c r="D63" s="2"/>
      <c r="E63" s="2"/>
      <c r="F63" s="2"/>
      <c r="G63" s="12" t="s">
        <v>112</v>
      </c>
      <c r="H63" s="2" t="s">
        <v>81</v>
      </c>
      <c r="I63" s="29">
        <v>1003562148.0500002</v>
      </c>
      <c r="J63" s="38">
        <f t="shared" si="5"/>
        <v>1103918362.8550003</v>
      </c>
      <c r="K63" s="2" t="s">
        <v>141</v>
      </c>
    </row>
    <row r="64" spans="2:13" ht="28.5" customHeight="1" x14ac:dyDescent="0.25">
      <c r="B64" s="23" t="s">
        <v>232</v>
      </c>
      <c r="C64" s="12" t="s">
        <v>223</v>
      </c>
      <c r="D64" s="2"/>
      <c r="E64" s="2"/>
      <c r="F64" s="2"/>
      <c r="G64" s="12" t="s">
        <v>224</v>
      </c>
      <c r="H64" s="2" t="s">
        <v>81</v>
      </c>
      <c r="I64" s="29"/>
      <c r="J64" s="38"/>
      <c r="K64" s="2"/>
    </row>
    <row r="65" spans="2:11" ht="45" x14ac:dyDescent="0.25">
      <c r="B65" s="23" t="s">
        <v>233</v>
      </c>
      <c r="C65" s="12" t="s">
        <v>52</v>
      </c>
      <c r="D65" s="2"/>
      <c r="E65" s="2"/>
      <c r="F65" s="2"/>
      <c r="G65" s="12" t="s">
        <v>113</v>
      </c>
      <c r="H65" s="22">
        <v>1</v>
      </c>
      <c r="I65" s="29">
        <v>447133446.54000008</v>
      </c>
      <c r="J65" s="38">
        <f t="shared" si="5"/>
        <v>491846791.19400012</v>
      </c>
      <c r="K65" s="2" t="s">
        <v>141</v>
      </c>
    </row>
    <row r="66" spans="2:11" ht="30" x14ac:dyDescent="0.25">
      <c r="B66" s="23" t="s">
        <v>234</v>
      </c>
      <c r="C66" s="14" t="s">
        <v>239</v>
      </c>
      <c r="D66" s="2"/>
      <c r="E66" s="2"/>
      <c r="F66" s="2"/>
      <c r="G66" s="14"/>
      <c r="H66" s="2"/>
      <c r="I66" s="29"/>
      <c r="J66" s="2"/>
      <c r="K66" s="2"/>
    </row>
    <row r="67" spans="2:11" ht="90" x14ac:dyDescent="0.25">
      <c r="B67" s="23" t="s">
        <v>240</v>
      </c>
      <c r="C67" s="12" t="s">
        <v>53</v>
      </c>
      <c r="D67" s="2"/>
      <c r="E67" s="2"/>
      <c r="F67" s="2"/>
      <c r="G67" s="12" t="s">
        <v>114</v>
      </c>
      <c r="H67" s="2" t="s">
        <v>115</v>
      </c>
      <c r="I67" s="29">
        <v>181153895.23000002</v>
      </c>
      <c r="J67" s="38">
        <f t="shared" ref="J67:J71" si="6">SUM(I67*110%)</f>
        <v>199269284.75300005</v>
      </c>
      <c r="K67" s="2" t="s">
        <v>142</v>
      </c>
    </row>
    <row r="68" spans="2:11" ht="90" x14ac:dyDescent="0.25">
      <c r="B68" s="23" t="s">
        <v>241</v>
      </c>
      <c r="C68" s="12" t="s">
        <v>54</v>
      </c>
      <c r="D68" s="2"/>
      <c r="E68" s="2"/>
      <c r="F68" s="2"/>
      <c r="G68" s="12" t="s">
        <v>116</v>
      </c>
      <c r="H68" s="2" t="s">
        <v>115</v>
      </c>
      <c r="I68" s="29">
        <v>183571574.45000002</v>
      </c>
      <c r="J68" s="38">
        <f t="shared" si="6"/>
        <v>201928731.89500004</v>
      </c>
      <c r="K68" s="2" t="s">
        <v>142</v>
      </c>
    </row>
    <row r="69" spans="2:11" ht="135" x14ac:dyDescent="0.25">
      <c r="B69" s="23" t="s">
        <v>242</v>
      </c>
      <c r="C69" s="12" t="s">
        <v>55</v>
      </c>
      <c r="D69" s="2"/>
      <c r="E69" s="2"/>
      <c r="F69" s="2"/>
      <c r="G69" s="12" t="s">
        <v>117</v>
      </c>
      <c r="H69" s="2" t="s">
        <v>115</v>
      </c>
      <c r="I69" s="29">
        <v>185745903.31000003</v>
      </c>
      <c r="J69" s="38">
        <f t="shared" si="6"/>
        <v>204320493.64100006</v>
      </c>
      <c r="K69" s="2" t="s">
        <v>142</v>
      </c>
    </row>
    <row r="70" spans="2:11" ht="59.25" customHeight="1" x14ac:dyDescent="0.25">
      <c r="B70" s="23" t="s">
        <v>243</v>
      </c>
      <c r="C70" s="12" t="s">
        <v>56</v>
      </c>
      <c r="D70" s="2"/>
      <c r="E70" s="2"/>
      <c r="F70" s="2"/>
      <c r="G70" s="12" t="s">
        <v>118</v>
      </c>
      <c r="H70" s="2" t="s">
        <v>119</v>
      </c>
      <c r="I70" s="29">
        <v>258308549.40000007</v>
      </c>
      <c r="J70" s="38">
        <f t="shared" si="6"/>
        <v>284139404.34000009</v>
      </c>
      <c r="K70" s="2" t="s">
        <v>142</v>
      </c>
    </row>
    <row r="71" spans="2:11" ht="40.5" customHeight="1" x14ac:dyDescent="0.25">
      <c r="B71" s="23" t="s">
        <v>244</v>
      </c>
      <c r="C71" s="12" t="s">
        <v>147</v>
      </c>
      <c r="D71" s="2"/>
      <c r="E71" s="2"/>
      <c r="F71" s="2"/>
      <c r="G71" s="12" t="s">
        <v>246</v>
      </c>
      <c r="H71" s="2" t="s">
        <v>83</v>
      </c>
      <c r="I71" s="29">
        <v>220000000.00000003</v>
      </c>
      <c r="J71" s="38">
        <f t="shared" si="6"/>
        <v>242000000.00000006</v>
      </c>
      <c r="K71" s="2" t="s">
        <v>141</v>
      </c>
    </row>
    <row r="72" spans="2:11" ht="40.5" customHeight="1" x14ac:dyDescent="0.25">
      <c r="B72" s="23" t="s">
        <v>298</v>
      </c>
      <c r="C72" s="12" t="s">
        <v>245</v>
      </c>
      <c r="D72" s="2"/>
      <c r="E72" s="2"/>
      <c r="F72" s="2"/>
      <c r="G72" s="12" t="s">
        <v>247</v>
      </c>
      <c r="H72" s="2" t="s">
        <v>83</v>
      </c>
      <c r="I72" s="29"/>
      <c r="J72" s="38"/>
      <c r="K72" s="2"/>
    </row>
    <row r="73" spans="2:11" ht="60" x14ac:dyDescent="0.25">
      <c r="B73" s="23" t="s">
        <v>248</v>
      </c>
      <c r="C73" s="12" t="s">
        <v>57</v>
      </c>
      <c r="D73" s="2"/>
      <c r="E73" s="2"/>
      <c r="F73" s="2"/>
      <c r="G73" s="12" t="s">
        <v>120</v>
      </c>
      <c r="H73" s="2" t="s">
        <v>119</v>
      </c>
      <c r="I73" s="29">
        <v>444226745.82000011</v>
      </c>
      <c r="J73" s="38">
        <f>SUM(I73*110%)</f>
        <v>488649420.40200019</v>
      </c>
      <c r="K73" s="2" t="s">
        <v>142</v>
      </c>
    </row>
    <row r="74" spans="2:11" ht="30" x14ac:dyDescent="0.25">
      <c r="B74" s="23" t="s">
        <v>235</v>
      </c>
      <c r="C74" s="14" t="s">
        <v>58</v>
      </c>
      <c r="D74" s="2"/>
      <c r="E74" s="2"/>
      <c r="F74" s="2"/>
      <c r="G74" s="14"/>
      <c r="H74" s="2"/>
      <c r="I74" s="29"/>
      <c r="J74" s="2"/>
      <c r="K74" s="2"/>
    </row>
    <row r="75" spans="2:11" ht="30" x14ac:dyDescent="0.25">
      <c r="B75" s="23" t="s">
        <v>249</v>
      </c>
      <c r="C75" s="40" t="s">
        <v>148</v>
      </c>
      <c r="D75" s="2"/>
      <c r="E75" s="2"/>
      <c r="F75" s="2"/>
      <c r="G75" s="46" t="s">
        <v>175</v>
      </c>
      <c r="H75" s="32">
        <v>1</v>
      </c>
      <c r="I75" s="29">
        <v>165000000</v>
      </c>
      <c r="J75" s="38">
        <f t="shared" ref="J75:J78" si="7">SUM(I75*110%)</f>
        <v>181500000</v>
      </c>
      <c r="K75" s="2" t="s">
        <v>141</v>
      </c>
    </row>
    <row r="76" spans="2:11" ht="60" x14ac:dyDescent="0.25">
      <c r="B76" s="23" t="s">
        <v>250</v>
      </c>
      <c r="C76" s="51" t="s">
        <v>149</v>
      </c>
      <c r="D76" s="2"/>
      <c r="E76" s="2"/>
      <c r="F76" s="2"/>
      <c r="G76" s="52" t="s">
        <v>174</v>
      </c>
      <c r="H76" s="50">
        <v>1</v>
      </c>
      <c r="I76" s="29">
        <v>165000000</v>
      </c>
      <c r="J76" s="38">
        <f t="shared" si="7"/>
        <v>181500000</v>
      </c>
      <c r="K76" s="2" t="s">
        <v>141</v>
      </c>
    </row>
    <row r="77" spans="2:11" ht="101.25" customHeight="1" x14ac:dyDescent="0.25">
      <c r="B77" s="23" t="s">
        <v>251</v>
      </c>
      <c r="C77" s="20" t="s">
        <v>59</v>
      </c>
      <c r="D77" s="2"/>
      <c r="E77" s="2"/>
      <c r="F77" s="2"/>
      <c r="G77" s="26" t="s">
        <v>121</v>
      </c>
      <c r="H77" s="28" t="s">
        <v>119</v>
      </c>
      <c r="I77" s="33">
        <v>98760391.180000022</v>
      </c>
      <c r="J77" s="38">
        <f t="shared" si="7"/>
        <v>108636430.29800004</v>
      </c>
      <c r="K77" s="2" t="s">
        <v>141</v>
      </c>
    </row>
    <row r="78" spans="2:11" ht="86.25" customHeight="1" x14ac:dyDescent="0.25">
      <c r="B78" s="23" t="s">
        <v>252</v>
      </c>
      <c r="C78" s="12" t="s">
        <v>151</v>
      </c>
      <c r="D78" s="2"/>
      <c r="E78" s="2"/>
      <c r="F78" s="2"/>
      <c r="G78" s="12" t="s">
        <v>170</v>
      </c>
      <c r="H78" s="50">
        <v>1</v>
      </c>
      <c r="I78" s="49">
        <v>330000000</v>
      </c>
      <c r="J78" s="38">
        <f t="shared" si="7"/>
        <v>363000000</v>
      </c>
      <c r="K78" s="2" t="s">
        <v>141</v>
      </c>
    </row>
    <row r="79" spans="2:11" ht="105" x14ac:dyDescent="0.25">
      <c r="B79" s="23" t="s">
        <v>253</v>
      </c>
      <c r="C79" s="12" t="s">
        <v>60</v>
      </c>
      <c r="D79" s="2"/>
      <c r="E79" s="2"/>
      <c r="F79" s="2"/>
      <c r="G79" s="12" t="s">
        <v>122</v>
      </c>
      <c r="H79" s="22">
        <v>1</v>
      </c>
      <c r="I79" s="29">
        <v>799902767.07000017</v>
      </c>
      <c r="J79" s="38">
        <f t="shared" ref="J79:J82" si="8">SUM(I79*110%)</f>
        <v>879893043.77700031</v>
      </c>
      <c r="K79" s="2" t="s">
        <v>141</v>
      </c>
    </row>
    <row r="80" spans="2:11" ht="89.25" customHeight="1" x14ac:dyDescent="0.25">
      <c r="B80" s="23" t="s">
        <v>254</v>
      </c>
      <c r="C80" s="15" t="s">
        <v>61</v>
      </c>
      <c r="D80" s="2"/>
      <c r="E80" s="2"/>
      <c r="F80" s="2"/>
      <c r="G80" s="15" t="s">
        <v>123</v>
      </c>
      <c r="H80" s="24" t="s">
        <v>86</v>
      </c>
      <c r="I80" s="29">
        <v>46039319.040000007</v>
      </c>
      <c r="J80" s="38">
        <f t="shared" si="8"/>
        <v>50643250.944000013</v>
      </c>
      <c r="K80" s="2" t="s">
        <v>141</v>
      </c>
    </row>
    <row r="81" spans="2:11" ht="106.5" customHeight="1" x14ac:dyDescent="0.25">
      <c r="B81" s="23" t="s">
        <v>255</v>
      </c>
      <c r="C81" s="16" t="s">
        <v>256</v>
      </c>
      <c r="D81" s="2"/>
      <c r="E81" s="2"/>
      <c r="F81" s="2"/>
      <c r="G81" s="16" t="s">
        <v>257</v>
      </c>
      <c r="H81" s="2" t="s">
        <v>81</v>
      </c>
      <c r="I81" s="29">
        <v>300000000</v>
      </c>
      <c r="J81" s="2">
        <f t="shared" si="8"/>
        <v>330000000</v>
      </c>
      <c r="K81" s="2"/>
    </row>
    <row r="82" spans="2:11" ht="45" customHeight="1" x14ac:dyDescent="0.25">
      <c r="B82" s="23" t="s">
        <v>258</v>
      </c>
      <c r="C82" s="16" t="s">
        <v>259</v>
      </c>
      <c r="D82" s="2"/>
      <c r="E82" s="2"/>
      <c r="F82" s="2"/>
      <c r="G82" s="16" t="s">
        <v>260</v>
      </c>
      <c r="H82" s="60" t="s">
        <v>83</v>
      </c>
      <c r="I82" s="29">
        <v>300000000</v>
      </c>
      <c r="J82" s="2">
        <f t="shared" si="8"/>
        <v>330000000</v>
      </c>
      <c r="K82" s="2"/>
    </row>
    <row r="83" spans="2:11" ht="30" x14ac:dyDescent="0.25">
      <c r="B83" s="23" t="s">
        <v>236</v>
      </c>
      <c r="C83" s="14" t="s">
        <v>62</v>
      </c>
      <c r="D83" s="2"/>
      <c r="E83" s="2"/>
      <c r="F83" s="2"/>
      <c r="G83" s="14"/>
      <c r="H83" s="25" t="s">
        <v>35</v>
      </c>
      <c r="I83" s="29"/>
      <c r="J83" s="2"/>
      <c r="K83" s="2"/>
    </row>
    <row r="84" spans="2:11" ht="90" x14ac:dyDescent="0.25">
      <c r="B84" s="23" t="s">
        <v>263</v>
      </c>
      <c r="C84" s="16" t="s">
        <v>63</v>
      </c>
      <c r="D84" s="2"/>
      <c r="E84" s="2"/>
      <c r="F84" s="2"/>
      <c r="G84" s="16" t="s">
        <v>124</v>
      </c>
      <c r="H84" s="2" t="s">
        <v>125</v>
      </c>
      <c r="I84" s="29">
        <v>64607612.410000004</v>
      </c>
      <c r="J84" s="38">
        <f t="shared" ref="J84:J93" si="9">SUM(I84*110%)</f>
        <v>71068373.651000008</v>
      </c>
      <c r="K84" s="2" t="s">
        <v>141</v>
      </c>
    </row>
    <row r="85" spans="2:11" ht="75" x14ac:dyDescent="0.25">
      <c r="B85" s="23" t="s">
        <v>264</v>
      </c>
      <c r="C85" s="12" t="s">
        <v>64</v>
      </c>
      <c r="D85" s="2"/>
      <c r="E85" s="2"/>
      <c r="F85" s="2"/>
      <c r="G85" s="12" t="s">
        <v>126</v>
      </c>
      <c r="H85" s="2" t="s">
        <v>79</v>
      </c>
      <c r="I85" s="29">
        <v>239239676.61000004</v>
      </c>
      <c r="J85" s="38">
        <f t="shared" si="9"/>
        <v>263163644.27100006</v>
      </c>
      <c r="K85" s="2" t="s">
        <v>141</v>
      </c>
    </row>
    <row r="86" spans="2:11" ht="60" x14ac:dyDescent="0.25">
      <c r="B86" s="23" t="s">
        <v>265</v>
      </c>
      <c r="C86" s="16" t="s">
        <v>65</v>
      </c>
      <c r="D86" s="2"/>
      <c r="E86" s="2"/>
      <c r="F86" s="2"/>
      <c r="G86" s="54" t="s">
        <v>127</v>
      </c>
      <c r="H86" s="53" t="s">
        <v>83</v>
      </c>
      <c r="I86" s="31">
        <v>239239676.61000004</v>
      </c>
      <c r="J86" s="38">
        <f t="shared" si="9"/>
        <v>263163644.27100006</v>
      </c>
      <c r="K86" s="2" t="s">
        <v>141</v>
      </c>
    </row>
    <row r="87" spans="2:11" ht="150" x14ac:dyDescent="0.25">
      <c r="B87" s="23" t="s">
        <v>266</v>
      </c>
      <c r="C87" s="16" t="s">
        <v>66</v>
      </c>
      <c r="D87" s="2"/>
      <c r="E87" s="2"/>
      <c r="F87" s="2"/>
      <c r="G87" s="16" t="s">
        <v>128</v>
      </c>
      <c r="H87" s="2" t="s">
        <v>129</v>
      </c>
      <c r="I87" s="29">
        <v>1018207967.4800001</v>
      </c>
      <c r="J87" s="38">
        <f t="shared" si="9"/>
        <v>1120028764.2280002</v>
      </c>
      <c r="K87" s="2" t="s">
        <v>141</v>
      </c>
    </row>
    <row r="88" spans="2:11" ht="105" customHeight="1" x14ac:dyDescent="0.25">
      <c r="B88" s="23" t="s">
        <v>267</v>
      </c>
      <c r="C88" s="16" t="s">
        <v>152</v>
      </c>
      <c r="D88" s="2"/>
      <c r="E88" s="2"/>
      <c r="F88" s="2"/>
      <c r="G88" s="16" t="s">
        <v>171</v>
      </c>
      <c r="H88" s="2" t="s">
        <v>81</v>
      </c>
      <c r="I88" s="29">
        <v>330000000</v>
      </c>
      <c r="J88" s="38">
        <f t="shared" si="9"/>
        <v>363000000</v>
      </c>
      <c r="K88" s="2" t="s">
        <v>141</v>
      </c>
    </row>
    <row r="89" spans="2:11" ht="78" customHeight="1" x14ac:dyDescent="0.25">
      <c r="B89" s="23" t="s">
        <v>268</v>
      </c>
      <c r="C89" s="16" t="s">
        <v>261</v>
      </c>
      <c r="D89" s="2"/>
      <c r="E89" s="2"/>
      <c r="F89" s="2"/>
      <c r="G89" s="16" t="s">
        <v>262</v>
      </c>
      <c r="H89" s="60" t="s">
        <v>83</v>
      </c>
      <c r="I89" s="29"/>
      <c r="J89" s="38"/>
      <c r="K89" s="2"/>
    </row>
    <row r="90" spans="2:11" ht="64.5" customHeight="1" x14ac:dyDescent="0.25">
      <c r="B90" s="23" t="s">
        <v>269</v>
      </c>
      <c r="C90" s="16" t="s">
        <v>153</v>
      </c>
      <c r="D90" s="2"/>
      <c r="E90" s="2"/>
      <c r="F90" s="2"/>
      <c r="G90" s="16" t="s">
        <v>172</v>
      </c>
      <c r="H90" s="2" t="s">
        <v>81</v>
      </c>
      <c r="I90" s="29">
        <v>110000000.00000001</v>
      </c>
      <c r="J90" s="38">
        <f t="shared" si="9"/>
        <v>121000000.00000003</v>
      </c>
      <c r="K90" s="2" t="s">
        <v>141</v>
      </c>
    </row>
    <row r="91" spans="2:11" ht="66.75" customHeight="1" x14ac:dyDescent="0.25">
      <c r="B91" s="23" t="s">
        <v>270</v>
      </c>
      <c r="C91" s="16" t="s">
        <v>154</v>
      </c>
      <c r="D91" s="2"/>
      <c r="E91" s="2"/>
      <c r="F91" s="2"/>
      <c r="G91" s="16" t="s">
        <v>173</v>
      </c>
      <c r="H91" s="2" t="s">
        <v>81</v>
      </c>
      <c r="I91" s="29">
        <v>110000000.00000001</v>
      </c>
      <c r="J91" s="38">
        <f t="shared" si="9"/>
        <v>121000000.00000003</v>
      </c>
      <c r="K91" s="2" t="s">
        <v>141</v>
      </c>
    </row>
    <row r="92" spans="2:11" ht="60" x14ac:dyDescent="0.25">
      <c r="B92" s="23" t="s">
        <v>271</v>
      </c>
      <c r="C92" s="12" t="s">
        <v>67</v>
      </c>
      <c r="D92" s="2"/>
      <c r="E92" s="2"/>
      <c r="F92" s="2"/>
      <c r="G92" s="12" t="s">
        <v>130</v>
      </c>
      <c r="H92" s="2" t="s">
        <v>83</v>
      </c>
      <c r="I92" s="29">
        <v>423569711.73000002</v>
      </c>
      <c r="J92" s="38">
        <f t="shared" si="9"/>
        <v>465926682.90300006</v>
      </c>
      <c r="K92" s="2" t="s">
        <v>141</v>
      </c>
    </row>
    <row r="93" spans="2:11" ht="46.5" customHeight="1" x14ac:dyDescent="0.25">
      <c r="B93" s="23" t="s">
        <v>272</v>
      </c>
      <c r="C93" s="12" t="s">
        <v>155</v>
      </c>
      <c r="D93" s="2"/>
      <c r="E93" s="2"/>
      <c r="F93" s="2"/>
      <c r="G93" s="48" t="s">
        <v>176</v>
      </c>
      <c r="H93" s="32">
        <v>1</v>
      </c>
      <c r="I93" s="29">
        <v>110000000.00000001</v>
      </c>
      <c r="J93" s="38">
        <f t="shared" si="9"/>
        <v>121000000.00000003</v>
      </c>
      <c r="K93" s="2"/>
    </row>
    <row r="94" spans="2:11" ht="31.5" x14ac:dyDescent="0.25">
      <c r="B94" s="23" t="s">
        <v>237</v>
      </c>
      <c r="C94" s="17" t="s">
        <v>68</v>
      </c>
      <c r="D94" s="2"/>
      <c r="E94" s="2"/>
      <c r="F94" s="2"/>
      <c r="G94" s="47"/>
      <c r="H94" s="2"/>
      <c r="I94" s="29"/>
      <c r="J94" s="2"/>
      <c r="K94" s="2"/>
    </row>
    <row r="95" spans="2:11" ht="71.25" customHeight="1" x14ac:dyDescent="0.25">
      <c r="B95" s="23" t="s">
        <v>281</v>
      </c>
      <c r="C95" s="61" t="s">
        <v>276</v>
      </c>
      <c r="D95" s="2"/>
      <c r="E95" s="2"/>
      <c r="F95" s="2"/>
      <c r="G95" s="61" t="s">
        <v>277</v>
      </c>
      <c r="H95" s="60" t="s">
        <v>83</v>
      </c>
      <c r="I95" s="29"/>
      <c r="J95" s="2"/>
      <c r="K95" s="2"/>
    </row>
    <row r="96" spans="2:11" ht="59.25" customHeight="1" x14ac:dyDescent="0.25">
      <c r="B96" s="23" t="s">
        <v>282</v>
      </c>
      <c r="C96" s="61" t="s">
        <v>283</v>
      </c>
      <c r="D96" s="2"/>
      <c r="E96" s="2"/>
      <c r="F96" s="2"/>
      <c r="G96" s="61" t="s">
        <v>284</v>
      </c>
      <c r="H96" s="60" t="s">
        <v>83</v>
      </c>
      <c r="I96" s="29"/>
      <c r="J96" s="2"/>
      <c r="K96" s="2"/>
    </row>
    <row r="97" spans="2:17" ht="45" x14ac:dyDescent="0.25">
      <c r="B97" s="23" t="s">
        <v>273</v>
      </c>
      <c r="C97" s="12" t="s">
        <v>69</v>
      </c>
      <c r="D97" s="2"/>
      <c r="E97" s="2" t="s">
        <v>35</v>
      </c>
      <c r="F97" s="2"/>
      <c r="G97" s="12" t="s">
        <v>278</v>
      </c>
      <c r="H97" s="4" t="s">
        <v>108</v>
      </c>
      <c r="I97" s="43">
        <v>168167949734.40002</v>
      </c>
      <c r="J97" s="38">
        <f t="shared" ref="J97:J99" si="10">SUM(I97*110%)</f>
        <v>184984744707.84003</v>
      </c>
      <c r="K97" s="2" t="s">
        <v>141</v>
      </c>
    </row>
    <row r="98" spans="2:17" ht="30" x14ac:dyDescent="0.25">
      <c r="B98" s="23" t="s">
        <v>274</v>
      </c>
      <c r="C98" s="12" t="s">
        <v>70</v>
      </c>
      <c r="D98" s="2"/>
      <c r="E98" s="2"/>
      <c r="F98" s="2"/>
      <c r="G98" s="12" t="s">
        <v>279</v>
      </c>
      <c r="H98" s="4" t="s">
        <v>108</v>
      </c>
      <c r="I98" s="43">
        <v>24167364884.300003</v>
      </c>
      <c r="J98" s="38">
        <f t="shared" si="10"/>
        <v>26584101372.730007</v>
      </c>
      <c r="K98" s="2" t="s">
        <v>141</v>
      </c>
    </row>
    <row r="99" spans="2:17" ht="30" x14ac:dyDescent="0.25">
      <c r="B99" s="23" t="s">
        <v>275</v>
      </c>
      <c r="C99" s="11" t="s">
        <v>71</v>
      </c>
      <c r="D99" s="2"/>
      <c r="E99" s="2"/>
      <c r="F99" s="2"/>
      <c r="G99" s="12" t="s">
        <v>280</v>
      </c>
      <c r="H99" s="4" t="s">
        <v>108</v>
      </c>
      <c r="I99" s="43">
        <v>620193309565.06018</v>
      </c>
      <c r="J99" s="38">
        <f t="shared" si="10"/>
        <v>682212640521.56628</v>
      </c>
      <c r="K99" s="2" t="s">
        <v>141</v>
      </c>
    </row>
    <row r="100" spans="2:17" ht="30" x14ac:dyDescent="0.25">
      <c r="B100" s="2" t="s">
        <v>161</v>
      </c>
      <c r="C100" s="18" t="s">
        <v>296</v>
      </c>
      <c r="D100" s="2"/>
      <c r="E100" s="2"/>
      <c r="F100" s="42" t="s">
        <v>162</v>
      </c>
      <c r="G100" s="17"/>
      <c r="H100" s="2"/>
      <c r="I100" s="36">
        <v>5804898391.6000004</v>
      </c>
      <c r="J100" s="36">
        <f>SUM(J102:J109)</f>
        <v>6825388230.7600012</v>
      </c>
      <c r="K100" s="2"/>
    </row>
    <row r="101" spans="2:17" ht="25.5" customHeight="1" x14ac:dyDescent="0.25">
      <c r="B101" s="2" t="s">
        <v>238</v>
      </c>
      <c r="C101" s="18" t="s">
        <v>297</v>
      </c>
      <c r="D101" s="2"/>
      <c r="E101" s="2"/>
      <c r="F101" s="42"/>
      <c r="G101" s="17"/>
      <c r="H101" s="2"/>
      <c r="I101" s="36"/>
      <c r="J101" s="36"/>
      <c r="K101" s="2"/>
    </row>
    <row r="102" spans="2:17" ht="30" x14ac:dyDescent="0.25">
      <c r="B102" s="2" t="s">
        <v>287</v>
      </c>
      <c r="C102" s="11" t="s">
        <v>72</v>
      </c>
      <c r="D102" s="2"/>
      <c r="E102" s="2"/>
      <c r="F102" s="2"/>
      <c r="G102" s="12" t="s">
        <v>131</v>
      </c>
      <c r="H102" s="2" t="s">
        <v>81</v>
      </c>
      <c r="I102" s="29">
        <v>165000000</v>
      </c>
      <c r="J102" s="38">
        <f t="shared" ref="J102:J110" si="11">SUM(I102*110%)</f>
        <v>181500000</v>
      </c>
      <c r="K102" s="2" t="s">
        <v>141</v>
      </c>
    </row>
    <row r="103" spans="2:17" ht="45" x14ac:dyDescent="0.25">
      <c r="B103" s="2" t="s">
        <v>288</v>
      </c>
      <c r="C103" s="12" t="s">
        <v>150</v>
      </c>
      <c r="D103" s="2"/>
      <c r="E103" s="2"/>
      <c r="F103" s="2"/>
      <c r="G103" s="12" t="s">
        <v>177</v>
      </c>
      <c r="H103" s="2" t="s">
        <v>81</v>
      </c>
      <c r="I103" s="29">
        <v>38500000</v>
      </c>
      <c r="J103" s="38">
        <f t="shared" si="11"/>
        <v>42350000</v>
      </c>
      <c r="K103" s="2" t="s">
        <v>140</v>
      </c>
    </row>
    <row r="104" spans="2:17" ht="27.75" customHeight="1" x14ac:dyDescent="0.25">
      <c r="B104" s="2" t="s">
        <v>289</v>
      </c>
      <c r="C104" s="63" t="s">
        <v>183</v>
      </c>
      <c r="D104" s="2"/>
      <c r="E104" s="2"/>
      <c r="F104" s="2"/>
      <c r="G104" s="20" t="s">
        <v>184</v>
      </c>
      <c r="H104" s="2" t="s">
        <v>182</v>
      </c>
      <c r="I104" s="57">
        <v>400000000</v>
      </c>
      <c r="J104" s="38">
        <f t="shared" si="11"/>
        <v>440000000.00000006</v>
      </c>
      <c r="K104" s="2"/>
    </row>
    <row r="105" spans="2:17" ht="30" x14ac:dyDescent="0.25">
      <c r="B105" s="2" t="s">
        <v>290</v>
      </c>
      <c r="C105" s="21" t="s">
        <v>73</v>
      </c>
      <c r="D105" s="2"/>
      <c r="E105" s="2"/>
      <c r="F105" s="2"/>
      <c r="G105" s="26" t="s">
        <v>132</v>
      </c>
      <c r="H105" s="32">
        <v>1</v>
      </c>
      <c r="I105" s="30">
        <v>1650000000.0000002</v>
      </c>
      <c r="J105" s="38">
        <f t="shared" si="11"/>
        <v>1815000000.0000005</v>
      </c>
      <c r="K105" s="2" t="s">
        <v>141</v>
      </c>
    </row>
    <row r="106" spans="2:17" ht="30" x14ac:dyDescent="0.25">
      <c r="B106" s="2" t="s">
        <v>291</v>
      </c>
      <c r="C106" s="21" t="s">
        <v>74</v>
      </c>
      <c r="D106" s="2"/>
      <c r="E106" s="2"/>
      <c r="F106" s="2"/>
      <c r="G106" s="26" t="s">
        <v>133</v>
      </c>
      <c r="H106" s="32">
        <v>1</v>
      </c>
      <c r="I106" s="30">
        <v>3127934211.6000004</v>
      </c>
      <c r="J106" s="38">
        <f t="shared" si="11"/>
        <v>3440727632.7600007</v>
      </c>
      <c r="K106" s="2" t="s">
        <v>142</v>
      </c>
      <c r="Q106" t="s">
        <v>35</v>
      </c>
    </row>
    <row r="107" spans="2:17" ht="60" x14ac:dyDescent="0.25">
      <c r="B107" s="2" t="s">
        <v>292</v>
      </c>
      <c r="C107" s="12" t="s">
        <v>75</v>
      </c>
      <c r="D107" s="2"/>
      <c r="E107" s="2"/>
      <c r="F107" s="2"/>
      <c r="G107" s="12" t="s">
        <v>134</v>
      </c>
      <c r="H107" s="2" t="s">
        <v>135</v>
      </c>
      <c r="I107" s="29">
        <v>400182090.00000006</v>
      </c>
      <c r="J107" s="38">
        <f t="shared" si="11"/>
        <v>440200299.00000012</v>
      </c>
      <c r="K107" s="2" t="s">
        <v>141</v>
      </c>
      <c r="L107" t="s">
        <v>35</v>
      </c>
    </row>
    <row r="108" spans="2:17" ht="75" x14ac:dyDescent="0.25">
      <c r="B108" s="2" t="s">
        <v>293</v>
      </c>
      <c r="C108" s="19" t="s">
        <v>76</v>
      </c>
      <c r="D108" s="2"/>
      <c r="E108" s="2"/>
      <c r="F108" s="2"/>
      <c r="G108" s="19" t="s">
        <v>136</v>
      </c>
      <c r="H108" s="22">
        <v>1</v>
      </c>
      <c r="I108" s="29">
        <v>368282090</v>
      </c>
      <c r="J108" s="38">
        <f t="shared" si="11"/>
        <v>405110299.00000006</v>
      </c>
      <c r="K108" s="2" t="s">
        <v>141</v>
      </c>
    </row>
    <row r="109" spans="2:17" ht="30" x14ac:dyDescent="0.25">
      <c r="B109" s="2" t="s">
        <v>294</v>
      </c>
      <c r="C109" s="11" t="s">
        <v>77</v>
      </c>
      <c r="D109" s="2"/>
      <c r="E109" s="2"/>
      <c r="F109" s="2"/>
      <c r="G109" s="12" t="s">
        <v>137</v>
      </c>
      <c r="H109" s="2" t="s">
        <v>79</v>
      </c>
      <c r="I109" s="29">
        <v>55000000.000000007</v>
      </c>
      <c r="J109" s="38">
        <f t="shared" si="11"/>
        <v>60500000.000000015</v>
      </c>
      <c r="K109" s="2" t="s">
        <v>140</v>
      </c>
    </row>
    <row r="110" spans="2:17" ht="57" customHeight="1" x14ac:dyDescent="0.25">
      <c r="B110" s="23" t="s">
        <v>295</v>
      </c>
      <c r="C110" s="64" t="s">
        <v>180</v>
      </c>
      <c r="D110" s="2"/>
      <c r="E110" s="2"/>
      <c r="F110" s="2"/>
      <c r="G110" s="56" t="s">
        <v>181</v>
      </c>
      <c r="H110" s="2" t="s">
        <v>182</v>
      </c>
      <c r="I110" s="55">
        <v>300000000</v>
      </c>
      <c r="J110" s="38">
        <f t="shared" si="11"/>
        <v>330000000</v>
      </c>
      <c r="K110" s="2"/>
    </row>
    <row r="111" spans="2:17" x14ac:dyDescent="0.25">
      <c r="J111" s="45">
        <f t="shared" ref="J111" si="12">SUM(I111)</f>
        <v>0</v>
      </c>
    </row>
    <row r="112" spans="2:17" x14ac:dyDescent="0.25">
      <c r="I112" s="45" t="s">
        <v>35</v>
      </c>
      <c r="J112" s="45" t="s">
        <v>35</v>
      </c>
    </row>
    <row r="113" spans="7:8" x14ac:dyDescent="0.25">
      <c r="G113" t="s">
        <v>35</v>
      </c>
    </row>
    <row r="115" spans="7:8" x14ac:dyDescent="0.25">
      <c r="H115" t="s">
        <v>35</v>
      </c>
    </row>
  </sheetData>
  <mergeCells count="12">
    <mergeCell ref="B2:K2"/>
    <mergeCell ref="B5:K5"/>
    <mergeCell ref="G7:H7"/>
    <mergeCell ref="B7:B8"/>
    <mergeCell ref="C7:C8"/>
    <mergeCell ref="D7:D8"/>
    <mergeCell ref="E7:E8"/>
    <mergeCell ref="F7:F8"/>
    <mergeCell ref="I7:I8"/>
    <mergeCell ref="J7:J8"/>
    <mergeCell ref="B6:K6"/>
    <mergeCell ref="B3:K3"/>
  </mergeCells>
  <pageMargins left="1.1023622047244095" right="0.31496062992125984" top="0.74803149606299213" bottom="0.74803149606299213" header="0.31496062992125984" footer="0.31496062992125984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2022-04-19T05:31:49Z</dcterms:modified>
</cp:coreProperties>
</file>