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05" activeTab="1"/>
  </bookViews>
  <sheets>
    <sheet name="Makronutrien" sheetId="4" r:id="rId1"/>
    <sheet name="Gabungan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6" l="1"/>
  <c r="F21" i="6"/>
  <c r="F22" i="6"/>
  <c r="F23" i="6"/>
  <c r="F24" i="6"/>
  <c r="F20" i="6"/>
  <c r="E21" i="6"/>
  <c r="E22" i="6"/>
  <c r="E23" i="6"/>
  <c r="E24" i="6"/>
  <c r="E20" i="6"/>
  <c r="D21" i="6"/>
  <c r="D22" i="6"/>
  <c r="D23" i="6"/>
  <c r="D24" i="6"/>
  <c r="D20" i="6"/>
  <c r="C21" i="6"/>
  <c r="C22" i="6"/>
  <c r="C23" i="6"/>
  <c r="C24" i="6"/>
  <c r="C20" i="6"/>
  <c r="B21" i="6"/>
  <c r="B22" i="6"/>
  <c r="B23" i="6"/>
  <c r="B24" i="6"/>
  <c r="B20" i="6"/>
  <c r="C19" i="4"/>
  <c r="B18" i="4"/>
  <c r="B17" i="4"/>
  <c r="G20" i="6" l="1"/>
  <c r="A36" i="4"/>
  <c r="A33" i="4"/>
  <c r="D28" i="4"/>
  <c r="B28" i="4"/>
  <c r="F23" i="4"/>
  <c r="E17" i="4"/>
  <c r="B16" i="6" l="1"/>
  <c r="F32" i="6" l="1"/>
  <c r="E31" i="6"/>
  <c r="D30" i="6"/>
  <c r="C29" i="6"/>
  <c r="B28" i="6"/>
  <c r="F12" i="6"/>
  <c r="F13" i="6"/>
  <c r="F30" i="6" s="1"/>
  <c r="F14" i="6"/>
  <c r="F15" i="6"/>
  <c r="F11" i="6"/>
  <c r="E12" i="6"/>
  <c r="E29" i="6" s="1"/>
  <c r="E13" i="6"/>
  <c r="E30" i="6" s="1"/>
  <c r="E14" i="6"/>
  <c r="E15" i="6"/>
  <c r="E11" i="6"/>
  <c r="E28" i="6" s="1"/>
  <c r="D12" i="6"/>
  <c r="D13" i="6"/>
  <c r="D14" i="6"/>
  <c r="D31" i="6" s="1"/>
  <c r="D15" i="6"/>
  <c r="D32" i="6" s="1"/>
  <c r="D11" i="6"/>
  <c r="D28" i="6" s="1"/>
  <c r="C12" i="6"/>
  <c r="C13" i="6"/>
  <c r="C14" i="6"/>
  <c r="C31" i="6" s="1"/>
  <c r="C15" i="6"/>
  <c r="C32" i="6" s="1"/>
  <c r="C11" i="6"/>
  <c r="C28" i="6" s="1"/>
  <c r="B12" i="6"/>
  <c r="B29" i="6" s="1"/>
  <c r="B13" i="6"/>
  <c r="B30" i="6" s="1"/>
  <c r="B14" i="6"/>
  <c r="B31" i="6" s="1"/>
  <c r="B15" i="6"/>
  <c r="B32" i="6" s="1"/>
  <c r="B11" i="6"/>
  <c r="E16" i="6" l="1"/>
  <c r="F31" i="6"/>
  <c r="G23" i="6"/>
  <c r="G31" i="6" s="1"/>
  <c r="G28" i="6"/>
  <c r="F28" i="6"/>
  <c r="F16" i="6"/>
  <c r="F29" i="6"/>
  <c r="C16" i="6"/>
  <c r="E32" i="6"/>
  <c r="G24" i="6"/>
  <c r="G32" i="6" s="1"/>
  <c r="G21" i="6"/>
  <c r="G29" i="6" s="1"/>
  <c r="D29" i="6"/>
  <c r="D16" i="6"/>
  <c r="E25" i="4"/>
  <c r="E24" i="4"/>
  <c r="E23" i="4"/>
  <c r="E19" i="4"/>
  <c r="E18" i="4"/>
  <c r="D19" i="4"/>
  <c r="D18" i="4"/>
  <c r="D17" i="4"/>
  <c r="C18" i="4"/>
  <c r="C17" i="4"/>
  <c r="B19" i="4"/>
  <c r="D13" i="4"/>
  <c r="C13" i="4"/>
  <c r="B13" i="4"/>
  <c r="F25" i="4" l="1"/>
  <c r="B30" i="4" s="1"/>
  <c r="F24" i="4"/>
  <c r="B29" i="4" s="1"/>
  <c r="G22" i="6"/>
  <c r="G30" i="6" s="1"/>
  <c r="C30" i="6"/>
  <c r="B31" i="4" l="1"/>
  <c r="H30" i="6"/>
  <c r="B37" i="6" s="1"/>
  <c r="H32" i="6"/>
  <c r="B39" i="6" s="1"/>
  <c r="H29" i="6"/>
  <c r="B36" i="6" s="1"/>
  <c r="H28" i="6"/>
  <c r="B35" i="6" s="1"/>
  <c r="H31" i="6"/>
  <c r="B38" i="6" s="1"/>
  <c r="B40" i="6" l="1"/>
  <c r="D35" i="6" s="1"/>
  <c r="B44" i="6" s="1"/>
</calcChain>
</file>

<file path=xl/sharedStrings.xml><?xml version="1.0" encoding="utf-8"?>
<sst xmlns="http://schemas.openxmlformats.org/spreadsheetml/2006/main" count="106" uniqueCount="23">
  <si>
    <t>Kriteria</t>
  </si>
  <si>
    <t>1. Prioritas Elemen makronutrien</t>
  </si>
  <si>
    <t>Karbohidrat</t>
  </si>
  <si>
    <t>Protein</t>
  </si>
  <si>
    <t>Lemak</t>
  </si>
  <si>
    <t>2. Sintesis</t>
  </si>
  <si>
    <t>Jumlah</t>
  </si>
  <si>
    <t>3. Normalisasi Matriks</t>
  </si>
  <si>
    <t>Eigen</t>
  </si>
  <si>
    <t>4. Mengukur Konsistensi</t>
  </si>
  <si>
    <t>Konsistensi</t>
  </si>
  <si>
    <t>5. Pembagian Preferensi</t>
  </si>
  <si>
    <t>Lambdh Max</t>
  </si>
  <si>
    <t>1. Perbandingan berpasangan</t>
  </si>
  <si>
    <t>3. Normalisasi matriks</t>
  </si>
  <si>
    <t>5. Preferensi</t>
  </si>
  <si>
    <t>6. CI</t>
  </si>
  <si>
    <t>7. CR</t>
  </si>
  <si>
    <t>Total</t>
  </si>
  <si>
    <t>7. Hitung CR</t>
  </si>
  <si>
    <t>6. Hitung CI</t>
  </si>
  <si>
    <t>Vitamin</t>
  </si>
  <si>
    <t>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</si>
</sst>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opLeftCell="A7" zoomScaleNormal="100" workbookViewId="0">
      <selection activeCell="C19" sqref="C19"/>
    </sheetView>
  </sheetViews>
  <sheetFormatPr defaultRowHeight="15.75" x14ac:dyDescent="0.25"/>
  <cols>
    <col min="1" max="1" width="22" customWidth="1"/>
    <col min="2" max="2" width="17.125" customWidth="1"/>
    <col min="3" max="3" width="18.625" customWidth="1"/>
    <col min="4" max="4" width="12.5" customWidth="1"/>
    <col min="6" max="6" width="13.375" customWidth="1"/>
  </cols>
  <sheetData>
    <row r="2" spans="1:6" x14ac:dyDescent="0.25">
      <c r="A2" s="9" t="s">
        <v>1</v>
      </c>
      <c r="B2" s="10"/>
      <c r="C2" s="10"/>
      <c r="D2" s="11"/>
      <c r="E2" s="1"/>
      <c r="F2" s="1"/>
    </row>
    <row r="3" spans="1:6" x14ac:dyDescent="0.25">
      <c r="A3" s="2" t="s">
        <v>0</v>
      </c>
      <c r="B3" s="2" t="s">
        <v>3</v>
      </c>
      <c r="C3" s="4" t="s">
        <v>2</v>
      </c>
      <c r="D3" s="4" t="s">
        <v>4</v>
      </c>
      <c r="E3" s="1"/>
      <c r="F3" s="1"/>
    </row>
    <row r="4" spans="1:6" x14ac:dyDescent="0.25">
      <c r="A4" s="2" t="s">
        <v>3</v>
      </c>
      <c r="B4" s="2">
        <v>1</v>
      </c>
      <c r="C4" s="4">
        <v>0.2</v>
      </c>
      <c r="D4" s="4">
        <v>0.33333333333333331</v>
      </c>
      <c r="E4" s="1"/>
      <c r="F4" s="1"/>
    </row>
    <row r="5" spans="1:6" x14ac:dyDescent="0.25">
      <c r="A5" s="2" t="s">
        <v>2</v>
      </c>
      <c r="B5" s="2">
        <v>5</v>
      </c>
      <c r="C5" s="3">
        <v>1</v>
      </c>
      <c r="D5" s="3">
        <v>2</v>
      </c>
      <c r="E5" s="1"/>
      <c r="F5" s="1"/>
    </row>
    <row r="6" spans="1:6" x14ac:dyDescent="0.25">
      <c r="A6" s="2" t="s">
        <v>4</v>
      </c>
      <c r="B6" s="2">
        <v>3</v>
      </c>
      <c r="C6" s="4">
        <v>0.5</v>
      </c>
      <c r="D6" s="3">
        <v>1</v>
      </c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9" t="s">
        <v>5</v>
      </c>
      <c r="B8" s="10"/>
      <c r="C8" s="10"/>
      <c r="D8" s="11"/>
      <c r="E8" s="1"/>
      <c r="F8" s="1"/>
    </row>
    <row r="9" spans="1:6" x14ac:dyDescent="0.25">
      <c r="A9" s="2" t="s">
        <v>0</v>
      </c>
      <c r="B9" s="2" t="s">
        <v>3</v>
      </c>
      <c r="C9" s="2" t="s">
        <v>2</v>
      </c>
      <c r="D9" s="2" t="s">
        <v>4</v>
      </c>
      <c r="E9" s="1"/>
      <c r="F9" s="1"/>
    </row>
    <row r="10" spans="1:6" x14ac:dyDescent="0.25">
      <c r="A10" s="2" t="s">
        <v>3</v>
      </c>
      <c r="B10" s="2">
        <v>1</v>
      </c>
      <c r="C10" s="4">
        <v>0.2</v>
      </c>
      <c r="D10" s="4">
        <v>0.33333333333333331</v>
      </c>
      <c r="E10" s="1"/>
      <c r="F10" s="1"/>
    </row>
    <row r="11" spans="1:6" x14ac:dyDescent="0.25">
      <c r="A11" s="2" t="s">
        <v>2</v>
      </c>
      <c r="B11" s="2">
        <v>5</v>
      </c>
      <c r="C11" s="4">
        <v>1</v>
      </c>
      <c r="D11" s="3">
        <v>2</v>
      </c>
      <c r="E11" s="1"/>
      <c r="F11" s="1"/>
    </row>
    <row r="12" spans="1:6" x14ac:dyDescent="0.25">
      <c r="A12" s="2" t="s">
        <v>4</v>
      </c>
      <c r="B12" s="2">
        <v>3</v>
      </c>
      <c r="C12" s="4">
        <v>0.5</v>
      </c>
      <c r="D12" s="3">
        <v>1</v>
      </c>
      <c r="E12" s="1"/>
      <c r="F12" s="1"/>
    </row>
    <row r="13" spans="1:6" x14ac:dyDescent="0.25">
      <c r="A13" s="2" t="s">
        <v>6</v>
      </c>
      <c r="B13" s="2">
        <f>SUM(B10:B12)</f>
        <v>9</v>
      </c>
      <c r="C13" s="4">
        <f>SUM(C10:C12)</f>
        <v>1.7</v>
      </c>
      <c r="D13" s="4">
        <f>SUM(D10:D12)</f>
        <v>3.3333333333333335</v>
      </c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9" t="s">
        <v>7</v>
      </c>
      <c r="B15" s="10"/>
      <c r="C15" s="10"/>
      <c r="D15" s="10"/>
      <c r="E15" s="11"/>
      <c r="F15" s="1"/>
    </row>
    <row r="16" spans="1:6" x14ac:dyDescent="0.25">
      <c r="A16" s="2" t="s">
        <v>0</v>
      </c>
      <c r="B16" s="2" t="s">
        <v>3</v>
      </c>
      <c r="C16" s="2" t="s">
        <v>2</v>
      </c>
      <c r="D16" s="2" t="s">
        <v>4</v>
      </c>
      <c r="E16" s="2" t="s">
        <v>8</v>
      </c>
      <c r="F16" s="1"/>
    </row>
    <row r="17" spans="1:6" x14ac:dyDescent="0.25">
      <c r="A17" s="2" t="s">
        <v>3</v>
      </c>
      <c r="B17" s="4">
        <f>B10/$B$13</f>
        <v>0.1111111111111111</v>
      </c>
      <c r="C17" s="4">
        <f>C10/$C$13</f>
        <v>0.11764705882352942</v>
      </c>
      <c r="D17" s="2">
        <f>D10/$D$13</f>
        <v>9.9999999999999992E-2</v>
      </c>
      <c r="E17" s="4">
        <f>SUM(B17:D17)/3</f>
        <v>0.10958605664488018</v>
      </c>
      <c r="F17" s="1"/>
    </row>
    <row r="18" spans="1:6" x14ac:dyDescent="0.25">
      <c r="A18" s="2" t="s">
        <v>2</v>
      </c>
      <c r="B18" s="4">
        <f>B11/$B$13</f>
        <v>0.55555555555555558</v>
      </c>
      <c r="C18" s="4">
        <f>C11/$C$13</f>
        <v>0.58823529411764708</v>
      </c>
      <c r="D18" s="2">
        <f>D11/$D$13</f>
        <v>0.6</v>
      </c>
      <c r="E18" s="4">
        <f>SUM(B18:D18)/3</f>
        <v>0.58126361655773418</v>
      </c>
      <c r="F18" s="1"/>
    </row>
    <row r="19" spans="1:6" x14ac:dyDescent="0.25">
      <c r="A19" s="2" t="s">
        <v>4</v>
      </c>
      <c r="B19" s="4">
        <f>B12/$B$13</f>
        <v>0.33333333333333331</v>
      </c>
      <c r="C19" s="4">
        <f>C12/$C$13</f>
        <v>0.29411764705882354</v>
      </c>
      <c r="D19" s="2">
        <f>D12/$D$13</f>
        <v>0.3</v>
      </c>
      <c r="E19" s="4">
        <f>SUM(B19:D19)/3</f>
        <v>0.30915032679738563</v>
      </c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9" t="s">
        <v>9</v>
      </c>
      <c r="B21" s="10"/>
      <c r="C21" s="10"/>
      <c r="D21" s="10"/>
      <c r="E21" s="10"/>
      <c r="F21" s="11"/>
    </row>
    <row r="22" spans="1:6" x14ac:dyDescent="0.25">
      <c r="A22" s="2" t="s">
        <v>0</v>
      </c>
      <c r="B22" s="2" t="s">
        <v>3</v>
      </c>
      <c r="C22" s="2" t="s">
        <v>2</v>
      </c>
      <c r="D22" s="2" t="s">
        <v>4</v>
      </c>
      <c r="E22" s="2" t="s">
        <v>8</v>
      </c>
      <c r="F22" s="2" t="s">
        <v>10</v>
      </c>
    </row>
    <row r="23" spans="1:6" x14ac:dyDescent="0.25">
      <c r="A23" s="2" t="s">
        <v>3</v>
      </c>
      <c r="B23" s="2">
        <v>1</v>
      </c>
      <c r="C23" s="4">
        <v>0.2</v>
      </c>
      <c r="D23" s="4">
        <v>0.33333333333333331</v>
      </c>
      <c r="E23" s="4">
        <f>E17</f>
        <v>0.10958605664488018</v>
      </c>
      <c r="F23" s="4">
        <f>((B23*$E$23)+(C23*$E$24)+(D23*$E$25))</f>
        <v>0.3288888888888889</v>
      </c>
    </row>
    <row r="24" spans="1:6" x14ac:dyDescent="0.25">
      <c r="A24" s="2" t="s">
        <v>2</v>
      </c>
      <c r="B24" s="2">
        <v>5</v>
      </c>
      <c r="C24" s="4">
        <v>1</v>
      </c>
      <c r="D24" s="4">
        <v>2</v>
      </c>
      <c r="E24" s="4">
        <f>E18</f>
        <v>0.58126361655773418</v>
      </c>
      <c r="F24" s="4">
        <f>((B24*$E$23)+(C24*$E$24)+(D24*$E$25))</f>
        <v>1.7474945533769062</v>
      </c>
    </row>
    <row r="25" spans="1:6" x14ac:dyDescent="0.25">
      <c r="A25" s="2" t="s">
        <v>4</v>
      </c>
      <c r="B25" s="2">
        <v>3</v>
      </c>
      <c r="C25" s="4">
        <v>0.5</v>
      </c>
      <c r="D25" s="4">
        <v>1</v>
      </c>
      <c r="E25" s="4">
        <f>E19</f>
        <v>0.30915032679738563</v>
      </c>
      <c r="F25" s="4">
        <f>((B25*$E$23)+(C25*$E$24)+(D25*$E$25))</f>
        <v>0.92854030501089324</v>
      </c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9" t="s">
        <v>11</v>
      </c>
      <c r="B27" s="11"/>
      <c r="C27" s="1"/>
      <c r="D27" s="1"/>
      <c r="E27" s="1"/>
      <c r="F27" s="1"/>
    </row>
    <row r="28" spans="1:6" x14ac:dyDescent="0.25">
      <c r="A28" s="2" t="s">
        <v>3</v>
      </c>
      <c r="B28" s="4">
        <f>F23/E23</f>
        <v>3.0011928429423458</v>
      </c>
      <c r="C28" s="1" t="s">
        <v>12</v>
      </c>
      <c r="D28" s="3">
        <f>B31/3</f>
        <v>3.0036960884033568</v>
      </c>
      <c r="E28" s="1"/>
      <c r="F28" s="1"/>
    </row>
    <row r="29" spans="1:6" x14ac:dyDescent="0.25">
      <c r="A29" s="2" t="s">
        <v>2</v>
      </c>
      <c r="B29" s="4">
        <f>F24/E24</f>
        <v>3.0063718140929536</v>
      </c>
      <c r="C29" s="1"/>
      <c r="D29" s="1"/>
      <c r="E29" s="1"/>
      <c r="F29" s="1"/>
    </row>
    <row r="30" spans="1:6" x14ac:dyDescent="0.25">
      <c r="A30" s="2" t="s">
        <v>4</v>
      </c>
      <c r="B30" s="4">
        <f>F25/E25</f>
        <v>3.0035236081747709</v>
      </c>
      <c r="C30" s="1"/>
      <c r="D30" s="1"/>
      <c r="E30" s="1"/>
      <c r="F30" s="1"/>
    </row>
    <row r="31" spans="1:6" x14ac:dyDescent="0.25">
      <c r="A31" s="2" t="s">
        <v>6</v>
      </c>
      <c r="B31" s="4">
        <f>SUM(B28:B30)</f>
        <v>9.0110882652100699</v>
      </c>
      <c r="C31" s="1"/>
      <c r="D31" s="1"/>
      <c r="E31" s="1"/>
      <c r="F31" s="1"/>
    </row>
    <row r="32" spans="1:6" x14ac:dyDescent="0.25">
      <c r="A32" s="6" t="s">
        <v>20</v>
      </c>
      <c r="B32" s="1"/>
      <c r="C32" s="1"/>
      <c r="D32" s="1"/>
      <c r="E32" s="1"/>
      <c r="F32" s="1"/>
    </row>
    <row r="33" spans="1:6" x14ac:dyDescent="0.25">
      <c r="A33" s="7">
        <f>(D28-3)/2</f>
        <v>1.8480442016783893E-3</v>
      </c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6" t="s">
        <v>19</v>
      </c>
      <c r="B35" s="1"/>
      <c r="C35" s="1"/>
      <c r="D35" s="1"/>
      <c r="E35" s="1"/>
      <c r="F35" s="1"/>
    </row>
    <row r="36" spans="1:6" x14ac:dyDescent="0.25">
      <c r="A36" s="8">
        <f>A33/0.58</f>
        <v>3.1862831063420509E-3</v>
      </c>
      <c r="B36" s="1"/>
      <c r="C36" s="1"/>
      <c r="D36" s="1"/>
      <c r="E36" s="1"/>
      <c r="F36" s="1"/>
    </row>
  </sheetData>
  <mergeCells count="5">
    <mergeCell ref="A2:D2"/>
    <mergeCell ref="A8:D8"/>
    <mergeCell ref="A15:E15"/>
    <mergeCell ref="A21:F21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G36" sqref="G36"/>
    </sheetView>
  </sheetViews>
  <sheetFormatPr defaultRowHeight="15.75" x14ac:dyDescent="0.25"/>
  <cols>
    <col min="1" max="1" width="15.375" customWidth="1"/>
    <col min="2" max="2" width="11.5" customWidth="1"/>
    <col min="3" max="3" width="13.625" customWidth="1"/>
    <col min="8" max="8" width="11.25" customWidth="1"/>
  </cols>
  <sheetData>
    <row r="1" spans="1:6" x14ac:dyDescent="0.25">
      <c r="A1" s="9" t="s">
        <v>13</v>
      </c>
      <c r="B1" s="10"/>
      <c r="C1" s="10"/>
      <c r="D1" s="10"/>
      <c r="E1" s="10"/>
      <c r="F1" s="11"/>
    </row>
    <row r="2" spans="1:6" x14ac:dyDescent="0.25">
      <c r="A2" s="2" t="s">
        <v>0</v>
      </c>
      <c r="B2" s="2" t="s">
        <v>2</v>
      </c>
      <c r="C2" s="2" t="s">
        <v>4</v>
      </c>
      <c r="D2" s="2" t="s">
        <v>3</v>
      </c>
      <c r="E2" s="2" t="s">
        <v>21</v>
      </c>
      <c r="F2" s="2" t="s">
        <v>22</v>
      </c>
    </row>
    <row r="3" spans="1:6" x14ac:dyDescent="0.25">
      <c r="A3" s="2" t="s">
        <v>2</v>
      </c>
      <c r="B3" s="2">
        <v>1</v>
      </c>
      <c r="C3" s="4">
        <v>0.33</v>
      </c>
      <c r="D3" s="4">
        <v>1</v>
      </c>
      <c r="E3" s="4">
        <v>0.33333333333333331</v>
      </c>
      <c r="F3" s="4">
        <v>0.2</v>
      </c>
    </row>
    <row r="4" spans="1:6" x14ac:dyDescent="0.25">
      <c r="A4" s="2" t="s">
        <v>4</v>
      </c>
      <c r="B4" s="2">
        <v>3</v>
      </c>
      <c r="C4" s="2">
        <v>1</v>
      </c>
      <c r="D4" s="4">
        <v>3</v>
      </c>
      <c r="E4" s="4">
        <v>3</v>
      </c>
      <c r="F4" s="4">
        <v>0.5</v>
      </c>
    </row>
    <row r="5" spans="1:6" x14ac:dyDescent="0.25">
      <c r="A5" s="2" t="s">
        <v>3</v>
      </c>
      <c r="B5" s="2">
        <v>1</v>
      </c>
      <c r="C5" s="2">
        <v>0.33</v>
      </c>
      <c r="D5" s="2">
        <v>1</v>
      </c>
      <c r="E5" s="4">
        <v>1</v>
      </c>
      <c r="F5" s="4">
        <v>0.2</v>
      </c>
    </row>
    <row r="6" spans="1:6" x14ac:dyDescent="0.25">
      <c r="A6" s="2" t="s">
        <v>21</v>
      </c>
      <c r="B6" s="2">
        <v>3</v>
      </c>
      <c r="C6" s="2">
        <v>0.33</v>
      </c>
      <c r="D6" s="2">
        <v>1</v>
      </c>
      <c r="E6" s="2">
        <v>1</v>
      </c>
      <c r="F6" s="4">
        <v>0.2</v>
      </c>
    </row>
    <row r="7" spans="1:6" x14ac:dyDescent="0.25">
      <c r="A7" s="2" t="s">
        <v>22</v>
      </c>
      <c r="B7" s="2">
        <v>5</v>
      </c>
      <c r="C7" s="2">
        <v>2</v>
      </c>
      <c r="D7" s="2">
        <v>5</v>
      </c>
      <c r="E7" s="4">
        <v>5</v>
      </c>
      <c r="F7" s="2">
        <v>1</v>
      </c>
    </row>
    <row r="9" spans="1:6" x14ac:dyDescent="0.25">
      <c r="A9" s="9" t="s">
        <v>5</v>
      </c>
      <c r="B9" s="10"/>
      <c r="C9" s="10"/>
      <c r="D9" s="10"/>
      <c r="E9" s="10"/>
      <c r="F9" s="11"/>
    </row>
    <row r="10" spans="1:6" x14ac:dyDescent="0.25">
      <c r="A10" s="2" t="s">
        <v>0</v>
      </c>
      <c r="B10" s="2" t="s">
        <v>2</v>
      </c>
      <c r="C10" s="2" t="s">
        <v>4</v>
      </c>
      <c r="D10" s="2" t="s">
        <v>3</v>
      </c>
      <c r="E10" s="2" t="s">
        <v>21</v>
      </c>
      <c r="F10" s="2" t="s">
        <v>22</v>
      </c>
    </row>
    <row r="11" spans="1:6" x14ac:dyDescent="0.25">
      <c r="A11" s="2" t="s">
        <v>2</v>
      </c>
      <c r="B11" s="2">
        <f>B3</f>
        <v>1</v>
      </c>
      <c r="C11" s="4">
        <f>C3</f>
        <v>0.33</v>
      </c>
      <c r="D11" s="4">
        <f>D3</f>
        <v>1</v>
      </c>
      <c r="E11" s="4">
        <f>E3</f>
        <v>0.33333333333333331</v>
      </c>
      <c r="F11" s="4">
        <f>F3</f>
        <v>0.2</v>
      </c>
    </row>
    <row r="12" spans="1:6" x14ac:dyDescent="0.25">
      <c r="A12" s="2" t="s">
        <v>4</v>
      </c>
      <c r="B12" s="2">
        <f t="shared" ref="B12:F15" si="0">B4</f>
        <v>3</v>
      </c>
      <c r="C12" s="4">
        <f t="shared" si="0"/>
        <v>1</v>
      </c>
      <c r="D12" s="4">
        <f t="shared" si="0"/>
        <v>3</v>
      </c>
      <c r="E12" s="4">
        <f t="shared" si="0"/>
        <v>3</v>
      </c>
      <c r="F12" s="4">
        <f t="shared" si="0"/>
        <v>0.5</v>
      </c>
    </row>
    <row r="13" spans="1:6" x14ac:dyDescent="0.25">
      <c r="A13" s="2" t="s">
        <v>3</v>
      </c>
      <c r="B13" s="2">
        <f t="shared" si="0"/>
        <v>1</v>
      </c>
      <c r="C13" s="4">
        <f t="shared" si="0"/>
        <v>0.33</v>
      </c>
      <c r="D13" s="4">
        <f t="shared" si="0"/>
        <v>1</v>
      </c>
      <c r="E13" s="4">
        <f t="shared" si="0"/>
        <v>1</v>
      </c>
      <c r="F13" s="4">
        <f t="shared" si="0"/>
        <v>0.2</v>
      </c>
    </row>
    <row r="14" spans="1:6" x14ac:dyDescent="0.25">
      <c r="A14" s="2" t="s">
        <v>21</v>
      </c>
      <c r="B14" s="2">
        <f t="shared" si="0"/>
        <v>3</v>
      </c>
      <c r="C14" s="4">
        <f t="shared" si="0"/>
        <v>0.33</v>
      </c>
      <c r="D14" s="4">
        <f t="shared" si="0"/>
        <v>1</v>
      </c>
      <c r="E14" s="4">
        <f t="shared" si="0"/>
        <v>1</v>
      </c>
      <c r="F14" s="4">
        <f t="shared" si="0"/>
        <v>0.2</v>
      </c>
    </row>
    <row r="15" spans="1:6" x14ac:dyDescent="0.25">
      <c r="A15" s="2" t="s">
        <v>22</v>
      </c>
      <c r="B15" s="2">
        <f t="shared" si="0"/>
        <v>5</v>
      </c>
      <c r="C15" s="4">
        <f t="shared" si="0"/>
        <v>2</v>
      </c>
      <c r="D15" s="4">
        <f t="shared" si="0"/>
        <v>5</v>
      </c>
      <c r="E15" s="4">
        <f t="shared" si="0"/>
        <v>5</v>
      </c>
      <c r="F15" s="4">
        <f t="shared" si="0"/>
        <v>1</v>
      </c>
    </row>
    <row r="16" spans="1:6" x14ac:dyDescent="0.25">
      <c r="A16" s="2" t="s">
        <v>6</v>
      </c>
      <c r="B16" s="2">
        <f>SUM(B11:B15)</f>
        <v>13</v>
      </c>
      <c r="C16" s="4">
        <f>SUM(C11:C15)</f>
        <v>3.99</v>
      </c>
      <c r="D16" s="4">
        <f>SUM(D11:D15)</f>
        <v>11</v>
      </c>
      <c r="E16" s="4">
        <f>SUM(E11:E15)</f>
        <v>10.333333333333334</v>
      </c>
      <c r="F16" s="4">
        <f>SUM(F11:F15)</f>
        <v>2.0999999999999996</v>
      </c>
    </row>
    <row r="18" spans="1:8" x14ac:dyDescent="0.25">
      <c r="A18" s="9" t="s">
        <v>14</v>
      </c>
      <c r="B18" s="10"/>
      <c r="C18" s="10"/>
      <c r="D18" s="10"/>
      <c r="E18" s="10"/>
      <c r="F18" s="10"/>
      <c r="G18" s="11"/>
    </row>
    <row r="19" spans="1:8" x14ac:dyDescent="0.25">
      <c r="A19" s="2" t="s">
        <v>0</v>
      </c>
      <c r="B19" s="2" t="s">
        <v>2</v>
      </c>
      <c r="C19" s="2" t="s">
        <v>4</v>
      </c>
      <c r="D19" s="2" t="s">
        <v>3</v>
      </c>
      <c r="E19" s="2" t="s">
        <v>21</v>
      </c>
      <c r="F19" s="2" t="s">
        <v>22</v>
      </c>
      <c r="G19" s="2" t="s">
        <v>8</v>
      </c>
    </row>
    <row r="20" spans="1:8" x14ac:dyDescent="0.25">
      <c r="A20" s="2" t="s">
        <v>2</v>
      </c>
      <c r="B20" s="2">
        <f>B11/$B$16</f>
        <v>7.6923076923076927E-2</v>
      </c>
      <c r="C20" s="4">
        <f>C11/$C$16</f>
        <v>8.2706766917293228E-2</v>
      </c>
      <c r="D20" s="4">
        <f>D11/$D$16</f>
        <v>9.0909090909090912E-2</v>
      </c>
      <c r="E20" s="4">
        <f>E11/$E$16</f>
        <v>3.2258064516129031E-2</v>
      </c>
      <c r="F20" s="4">
        <f>F11/$F$16</f>
        <v>9.5238095238095261E-2</v>
      </c>
      <c r="G20" s="4">
        <f>SUM(B20:F20)/5</f>
        <v>7.5607018900737066E-2</v>
      </c>
    </row>
    <row r="21" spans="1:8" x14ac:dyDescent="0.25">
      <c r="A21" s="2" t="s">
        <v>4</v>
      </c>
      <c r="B21" s="2">
        <f t="shared" ref="B21:B24" si="1">B12/$B$16</f>
        <v>0.23076923076923078</v>
      </c>
      <c r="C21" s="4">
        <f t="shared" ref="C21:C24" si="2">C12/$C$16</f>
        <v>0.25062656641604009</v>
      </c>
      <c r="D21" s="4">
        <f t="shared" ref="D21:D24" si="3">D12/$D$16</f>
        <v>0.27272727272727271</v>
      </c>
      <c r="E21" s="4">
        <f t="shared" ref="E21:E24" si="4">E12/$E$16</f>
        <v>0.29032258064516125</v>
      </c>
      <c r="F21" s="4">
        <f t="shared" ref="F21:F24" si="5">F12/$F$16</f>
        <v>0.23809523809523814</v>
      </c>
      <c r="G21" s="4">
        <f>SUM(B21:F21)/5</f>
        <v>0.25650817773058859</v>
      </c>
    </row>
    <row r="22" spans="1:8" x14ac:dyDescent="0.25">
      <c r="A22" s="2" t="s">
        <v>3</v>
      </c>
      <c r="B22" s="2">
        <f t="shared" si="1"/>
        <v>7.6923076923076927E-2</v>
      </c>
      <c r="C22" s="4">
        <f t="shared" si="2"/>
        <v>8.2706766917293228E-2</v>
      </c>
      <c r="D22" s="4">
        <f t="shared" si="3"/>
        <v>9.0909090909090912E-2</v>
      </c>
      <c r="E22" s="4">
        <f t="shared" si="4"/>
        <v>9.6774193548387094E-2</v>
      </c>
      <c r="F22" s="4">
        <f t="shared" si="5"/>
        <v>9.5238095238095261E-2</v>
      </c>
      <c r="G22" s="4">
        <f>SUM(B22:F22)/5</f>
        <v>8.8510244707188684E-2</v>
      </c>
    </row>
    <row r="23" spans="1:8" x14ac:dyDescent="0.25">
      <c r="A23" s="2" t="s">
        <v>21</v>
      </c>
      <c r="B23" s="2">
        <f t="shared" si="1"/>
        <v>0.23076923076923078</v>
      </c>
      <c r="C23" s="4">
        <f t="shared" si="2"/>
        <v>8.2706766917293228E-2</v>
      </c>
      <c r="D23" s="4">
        <f t="shared" si="3"/>
        <v>9.0909090909090912E-2</v>
      </c>
      <c r="E23" s="4">
        <f t="shared" si="4"/>
        <v>9.6774193548387094E-2</v>
      </c>
      <c r="F23" s="4">
        <f t="shared" si="5"/>
        <v>9.5238095238095261E-2</v>
      </c>
      <c r="G23" s="4">
        <f>SUM(B23:F23)/5</f>
        <v>0.11927947547641946</v>
      </c>
    </row>
    <row r="24" spans="1:8" x14ac:dyDescent="0.25">
      <c r="A24" s="2" t="s">
        <v>22</v>
      </c>
      <c r="B24" s="2">
        <f t="shared" si="1"/>
        <v>0.38461538461538464</v>
      </c>
      <c r="C24" s="4">
        <f t="shared" si="2"/>
        <v>0.50125313283208017</v>
      </c>
      <c r="D24" s="4">
        <f t="shared" si="3"/>
        <v>0.45454545454545453</v>
      </c>
      <c r="E24" s="4">
        <f t="shared" si="4"/>
        <v>0.48387096774193544</v>
      </c>
      <c r="F24" s="4">
        <f t="shared" si="5"/>
        <v>0.47619047619047628</v>
      </c>
      <c r="G24" s="4">
        <f>SUM(B24:F24)/5</f>
        <v>0.4600950831850662</v>
      </c>
    </row>
    <row r="25" spans="1:8" x14ac:dyDescent="0.25">
      <c r="D25" s="4"/>
    </row>
    <row r="26" spans="1:8" x14ac:dyDescent="0.25">
      <c r="A26" s="9" t="s">
        <v>9</v>
      </c>
      <c r="B26" s="10"/>
      <c r="C26" s="10"/>
      <c r="D26" s="10"/>
      <c r="E26" s="10"/>
      <c r="F26" s="10"/>
      <c r="G26" s="10"/>
      <c r="H26" s="11"/>
    </row>
    <row r="27" spans="1:8" x14ac:dyDescent="0.25">
      <c r="A27" s="2" t="s">
        <v>0</v>
      </c>
      <c r="B27" s="2" t="s">
        <v>2</v>
      </c>
      <c r="C27" s="2" t="s">
        <v>4</v>
      </c>
      <c r="D27" s="2" t="s">
        <v>3</v>
      </c>
      <c r="E27" s="2" t="s">
        <v>21</v>
      </c>
      <c r="F27" s="2" t="s">
        <v>22</v>
      </c>
      <c r="G27" s="2" t="s">
        <v>8</v>
      </c>
      <c r="H27" s="2" t="s">
        <v>10</v>
      </c>
    </row>
    <row r="28" spans="1:8" x14ac:dyDescent="0.25">
      <c r="A28" s="2" t="s">
        <v>2</v>
      </c>
      <c r="B28" s="2">
        <f t="shared" ref="B28:G28" si="6">B20</f>
        <v>7.6923076923076927E-2</v>
      </c>
      <c r="C28" s="4">
        <f t="shared" si="6"/>
        <v>8.2706766917293228E-2</v>
      </c>
      <c r="D28" s="4">
        <f t="shared" si="6"/>
        <v>9.0909090909090912E-2</v>
      </c>
      <c r="E28" s="4">
        <f t="shared" si="6"/>
        <v>3.2258064516129031E-2</v>
      </c>
      <c r="F28" s="4">
        <f t="shared" si="6"/>
        <v>9.5238095238095261E-2</v>
      </c>
      <c r="G28" s="4">
        <f t="shared" si="6"/>
        <v>7.5607018900737066E-2</v>
      </c>
      <c r="H28" s="4">
        <f>((B28*$G$28)+(C28*$G$29)+(D28*$G$30)+(E28*$G$31)+(F28*$G$32))</f>
        <v>8.2743576847568112E-2</v>
      </c>
    </row>
    <row r="29" spans="1:8" x14ac:dyDescent="0.25">
      <c r="A29" s="2" t="s">
        <v>4</v>
      </c>
      <c r="B29" s="2">
        <f t="shared" ref="B29:G32" si="7">B21</f>
        <v>0.23076923076923078</v>
      </c>
      <c r="C29" s="4">
        <f t="shared" si="7"/>
        <v>0.25062656641604009</v>
      </c>
      <c r="D29" s="4">
        <f t="shared" si="7"/>
        <v>0.27272727272727271</v>
      </c>
      <c r="E29" s="4">
        <f t="shared" si="7"/>
        <v>0.29032258064516125</v>
      </c>
      <c r="F29" s="4">
        <f t="shared" si="7"/>
        <v>0.23809523809523814</v>
      </c>
      <c r="G29" s="4">
        <f t="shared" si="7"/>
        <v>0.25650817773058859</v>
      </c>
      <c r="H29" s="4">
        <f>((B29*$G$28)+(C29*$G$29)+(D29*$G$30)+(E29*$G$31)+(F29*$G$32))</f>
        <v>0.25005066859785774</v>
      </c>
    </row>
    <row r="30" spans="1:8" x14ac:dyDescent="0.25">
      <c r="A30" s="2" t="s">
        <v>3</v>
      </c>
      <c r="B30" s="2">
        <f t="shared" si="7"/>
        <v>7.6923076923076927E-2</v>
      </c>
      <c r="C30" s="4">
        <f t="shared" si="7"/>
        <v>8.2706766917293228E-2</v>
      </c>
      <c r="D30" s="4">
        <f t="shared" si="7"/>
        <v>9.0909090909090912E-2</v>
      </c>
      <c r="E30" s="4">
        <f t="shared" si="7"/>
        <v>9.6774193548387094E-2</v>
      </c>
      <c r="F30" s="4">
        <f t="shared" si="7"/>
        <v>9.5238095238095261E-2</v>
      </c>
      <c r="G30" s="4">
        <f t="shared" si="7"/>
        <v>8.8510244707188684E-2</v>
      </c>
      <c r="H30" s="4">
        <f>((B30*$G$28)+(C30*$G$29)+(D30*$G$30)+(E30*$G$31)+(F30*$G$32))</f>
        <v>9.0439026878304851E-2</v>
      </c>
    </row>
    <row r="31" spans="1:8" x14ac:dyDescent="0.25">
      <c r="A31" s="2" t="s">
        <v>21</v>
      </c>
      <c r="B31" s="2">
        <f t="shared" si="7"/>
        <v>0.23076923076923078</v>
      </c>
      <c r="C31" s="4">
        <f t="shared" si="7"/>
        <v>8.2706766917293228E-2</v>
      </c>
      <c r="D31" s="4">
        <f t="shared" si="7"/>
        <v>9.0909090909090912E-2</v>
      </c>
      <c r="E31" s="4">
        <f t="shared" si="7"/>
        <v>9.6774193548387094E-2</v>
      </c>
      <c r="F31" s="4">
        <f t="shared" si="7"/>
        <v>9.5238095238095261E-2</v>
      </c>
      <c r="G31" s="4">
        <f t="shared" si="7"/>
        <v>0.11927947547641946</v>
      </c>
      <c r="H31" s="4">
        <f>((B31*$G$28)+(C31*$G$29)+(D31*$G$30)+(E31*$G$31)+(F31*$G$32))</f>
        <v>0.1020708759399567</v>
      </c>
    </row>
    <row r="32" spans="1:8" x14ac:dyDescent="0.25">
      <c r="A32" s="2" t="s">
        <v>22</v>
      </c>
      <c r="B32" s="2">
        <f t="shared" si="7"/>
        <v>0.38461538461538464</v>
      </c>
      <c r="C32" s="4">
        <f t="shared" si="7"/>
        <v>0.50125313283208017</v>
      </c>
      <c r="D32" s="4">
        <f t="shared" si="7"/>
        <v>0.45454545454545453</v>
      </c>
      <c r="E32" s="4">
        <f t="shared" si="7"/>
        <v>0.48387096774193544</v>
      </c>
      <c r="F32" s="4">
        <f t="shared" si="7"/>
        <v>0.47619047619047628</v>
      </c>
      <c r="G32" s="4">
        <f>G24</f>
        <v>0.4600950831850662</v>
      </c>
      <c r="H32" s="4">
        <f>((B32*$G$28)+(C32*$G$29)+(D32*$G$30)+(E32*$G$31)+(F32*$G$32))</f>
        <v>0.47469585173631268</v>
      </c>
    </row>
    <row r="34" spans="1:4" x14ac:dyDescent="0.25">
      <c r="A34" s="9" t="s">
        <v>15</v>
      </c>
      <c r="B34" s="11"/>
    </row>
    <row r="35" spans="1:4" x14ac:dyDescent="0.25">
      <c r="A35" s="2" t="s">
        <v>2</v>
      </c>
      <c r="B35" s="2">
        <f>H28/$G$28</f>
        <v>1.0943901512133483</v>
      </c>
      <c r="C35" s="1" t="s">
        <v>12</v>
      </c>
      <c r="D35" s="5">
        <f>B40/5</f>
        <v>0.99569401864857665</v>
      </c>
    </row>
    <row r="36" spans="1:4" x14ac:dyDescent="0.25">
      <c r="A36" s="2" t="s">
        <v>4</v>
      </c>
      <c r="B36" s="2">
        <f>H29/$G$29</f>
        <v>0.97482532841696301</v>
      </c>
    </row>
    <row r="37" spans="1:4" x14ac:dyDescent="0.25">
      <c r="A37" s="2" t="s">
        <v>3</v>
      </c>
      <c r="B37" s="2">
        <f>H30/$G$30</f>
        <v>1.0217916262405216</v>
      </c>
    </row>
    <row r="38" spans="1:4" x14ac:dyDescent="0.25">
      <c r="A38" s="2" t="s">
        <v>21</v>
      </c>
      <c r="B38" s="2">
        <f>H31/$G$31</f>
        <v>0.85572874572319235</v>
      </c>
    </row>
    <row r="39" spans="1:4" x14ac:dyDescent="0.25">
      <c r="A39" s="2" t="s">
        <v>22</v>
      </c>
      <c r="B39" s="2">
        <f>H32/$G$32</f>
        <v>1.0317342416488584</v>
      </c>
    </row>
    <row r="40" spans="1:4" x14ac:dyDescent="0.25">
      <c r="A40" s="2" t="s">
        <v>18</v>
      </c>
      <c r="B40" s="2">
        <f>SUM(B35:B39)</f>
        <v>4.9784700932428834</v>
      </c>
    </row>
    <row r="42" spans="1:4" x14ac:dyDescent="0.25">
      <c r="A42" s="6" t="s">
        <v>16</v>
      </c>
      <c r="B42" s="5">
        <f>(D35-5)/4</f>
        <v>-1.0010764953378559</v>
      </c>
    </row>
    <row r="44" spans="1:4" x14ac:dyDescent="0.25">
      <c r="A44" s="6" t="s">
        <v>17</v>
      </c>
      <c r="B44" s="5">
        <f>B42/1.12</f>
        <v>-0.89381829940879987</v>
      </c>
    </row>
  </sheetData>
  <mergeCells count="5">
    <mergeCell ref="A1:F1"/>
    <mergeCell ref="A9:F9"/>
    <mergeCell ref="A18:G18"/>
    <mergeCell ref="A26:H26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Makronutrien</vt:lpstr>
      <vt:lpstr>Gabungan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Rizky Wahyu Trisna Putra</cp:lastModifiedBy>
  <dcterms:created xsi:type="dcterms:W3CDTF">2020-02-24T08:11:36Z</dcterms:created>
  <dcterms:modified xsi:type="dcterms:W3CDTF">2021-06-10T07:30:04Z</dcterms:modified>
</cp:coreProperties>
</file>