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  <sheet state="visible" name="Blad2" sheetId="2" r:id="rId5"/>
  </sheets>
  <definedNames/>
  <calcPr/>
</workbook>
</file>

<file path=xl/sharedStrings.xml><?xml version="1.0" encoding="utf-8"?>
<sst xmlns="http://schemas.openxmlformats.org/spreadsheetml/2006/main" count="319" uniqueCount="88">
  <si>
    <t>FIRST FLOOR MODULE</t>
  </si>
  <si>
    <t>For the columns</t>
  </si>
  <si>
    <t>Value</t>
  </si>
  <si>
    <t>Unit</t>
  </si>
  <si>
    <t>Comments</t>
  </si>
  <si>
    <t>Dead load of column</t>
  </si>
  <si>
    <t>Width</t>
  </si>
  <si>
    <t>m</t>
  </si>
  <si>
    <t>Depth</t>
  </si>
  <si>
    <t>Height</t>
  </si>
  <si>
    <t>Density</t>
  </si>
  <si>
    <t>kN/m3</t>
  </si>
  <si>
    <t>Total force</t>
  </si>
  <si>
    <t>kN</t>
  </si>
  <si>
    <t>Shell on column</t>
  </si>
  <si>
    <t>Area of shell</t>
  </si>
  <si>
    <t>m2</t>
  </si>
  <si>
    <t>Taken from GH</t>
  </si>
  <si>
    <t>Thickness of shell</t>
  </si>
  <si>
    <t>Total mass</t>
  </si>
  <si>
    <t>Total force on column</t>
  </si>
  <si>
    <t>Dead load of sand infill</t>
  </si>
  <si>
    <t>Volume of infill</t>
  </si>
  <si>
    <t>m3</t>
  </si>
  <si>
    <t>Density of infill material</t>
  </si>
  <si>
    <t>Mass of infill</t>
  </si>
  <si>
    <t>Force of infill on column</t>
  </si>
  <si>
    <t>Live load on 1st floor</t>
  </si>
  <si>
    <t>Live load</t>
  </si>
  <si>
    <t>kN/m2</t>
  </si>
  <si>
    <t>Area of 1st floor</t>
  </si>
  <si>
    <t>Live load on roof</t>
  </si>
  <si>
    <t>Area of roof</t>
  </si>
  <si>
    <t>Wind load</t>
  </si>
  <si>
    <t>Side area of shell</t>
  </si>
  <si>
    <t>Snow load</t>
  </si>
  <si>
    <t>Given factor</t>
  </si>
  <si>
    <t>Load of the walls on 1st floor</t>
  </si>
  <si>
    <t>Area of wall (front view)</t>
  </si>
  <si>
    <t>Thickness of wall</t>
  </si>
  <si>
    <t>Total force of wall on column</t>
  </si>
  <si>
    <t>Hor. and Vert. stresses combined</t>
  </si>
  <si>
    <t>Total</t>
  </si>
  <si>
    <t>Safety factor on dead load</t>
  </si>
  <si>
    <t>Section modulus</t>
  </si>
  <si>
    <t>mm3</t>
  </si>
  <si>
    <t>Safety factor on live load</t>
  </si>
  <si>
    <t>Buckling check column</t>
  </si>
  <si>
    <t>Moment</t>
  </si>
  <si>
    <t>Nmm</t>
  </si>
  <si>
    <t>Φ0, Snow load</t>
  </si>
  <si>
    <t>Youngs Modulus</t>
  </si>
  <si>
    <t>N/mm2</t>
  </si>
  <si>
    <t>Stress</t>
  </si>
  <si>
    <t>Φ0, Wind load</t>
  </si>
  <si>
    <t>Moment of inertia</t>
  </si>
  <si>
    <t>mm4</t>
  </si>
  <si>
    <t>Area</t>
  </si>
  <si>
    <t>mm2</t>
  </si>
  <si>
    <t>Φ0, Live load roof</t>
  </si>
  <si>
    <t>Force</t>
  </si>
  <si>
    <t>N</t>
  </si>
  <si>
    <t>Φ0, Live load 1 floor</t>
  </si>
  <si>
    <t>k</t>
  </si>
  <si>
    <t>Vertical forces</t>
  </si>
  <si>
    <t>Max force</t>
  </si>
  <si>
    <t>Max compression</t>
  </si>
  <si>
    <t>Horizontal forces</t>
  </si>
  <si>
    <t>Min compression</t>
  </si>
  <si>
    <t>Max possible force</t>
  </si>
  <si>
    <t>Vertical force</t>
  </si>
  <si>
    <t>Current Max force</t>
  </si>
  <si>
    <t>Max possible compression</t>
  </si>
  <si>
    <t>STAIRCASE MODULE</t>
  </si>
  <si>
    <t>mm</t>
  </si>
  <si>
    <t>3X2 MODULE</t>
  </si>
  <si>
    <t>Material Properties</t>
  </si>
  <si>
    <t>Family</t>
  </si>
  <si>
    <t>Earth blocks (adobe)</t>
  </si>
  <si>
    <t>Young's modulus</t>
  </si>
  <si>
    <t>11 KN/cm2</t>
  </si>
  <si>
    <t>15 KN/m3</t>
  </si>
  <si>
    <t>Shell Thickness</t>
  </si>
  <si>
    <t>0.3 m</t>
  </si>
  <si>
    <t>Compressive Strength</t>
  </si>
  <si>
    <t>-15.0e^-02 KN/cm2</t>
  </si>
  <si>
    <t>Tensile Strength</t>
  </si>
  <si>
    <t>1.5e^-02 KN/cm2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</si>
</sst>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"/>
  </numFmts>
  <fonts count="32">
    <font>
      <sz val="10.0"/>
      <color rgb="FF000000"/>
      <name val="Arial"/>
    </font>
    <font>
      <b/>
      <u/>
      <sz val="12.0"/>
      <name val="Courier New"/>
    </font>
    <font>
      <b/>
      <sz val="12.0"/>
      <color theme="1"/>
      <name val="Courier New"/>
    </font>
    <font>
      <sz val="12.0"/>
      <color theme="1"/>
      <name val="Courier New"/>
    </font>
    <font>
      <i/>
      <sz val="12.0"/>
      <color theme="1"/>
      <name val="Courier New"/>
    </font>
    <font/>
    <font>
      <u/>
      <sz val="12.0"/>
      <color theme="1"/>
      <name val="Courier New"/>
    </font>
    <font>
      <u/>
      <sz val="12.0"/>
      <color theme="1"/>
      <name val="Courier New"/>
    </font>
    <font>
      <sz val="12.0"/>
      <color theme="1"/>
      <name val="Arial"/>
    </font>
    <font>
      <u/>
      <sz val="12.0"/>
      <color theme="1"/>
      <name val="Courier New"/>
    </font>
    <font>
      <u/>
      <sz val="12.0"/>
      <color theme="1"/>
      <name val="Courier New"/>
    </font>
    <font>
      <u/>
      <sz val="12.0"/>
      <color theme="1"/>
      <name val="Courier New"/>
    </font>
    <font>
      <color theme="1"/>
      <name val="Arial"/>
    </font>
    <font>
      <u/>
      <sz val="12.0"/>
      <color theme="1"/>
      <name val="Courier New"/>
    </font>
    <font>
      <u/>
      <sz val="12.0"/>
      <color theme="1"/>
      <name val="Courier New"/>
    </font>
    <font>
      <u/>
      <sz val="12.0"/>
      <color theme="1"/>
      <name val="Courier New"/>
    </font>
    <font>
      <b/>
      <u/>
      <sz val="12.0"/>
      <color theme="1"/>
      <name val="Courier New"/>
    </font>
    <font>
      <b/>
      <u/>
      <sz val="12.0"/>
      <color theme="1"/>
      <name val="Courier New"/>
    </font>
    <font>
      <b/>
      <u/>
      <sz val="12.0"/>
      <color theme="1"/>
      <name val="Courier New"/>
    </font>
    <font>
      <b/>
      <u/>
      <sz val="12.0"/>
      <color theme="1"/>
      <name val="Courier New"/>
    </font>
    <font>
      <b/>
      <u/>
      <sz val="12.0"/>
      <color theme="1"/>
      <name val="Courier New"/>
    </font>
    <font>
      <b/>
      <u/>
      <sz val="12.0"/>
      <color theme="1"/>
      <name val="Courier New"/>
    </font>
    <font>
      <b/>
      <u/>
      <sz val="12.0"/>
      <color theme="1"/>
      <name val="Courier New"/>
    </font>
    <font>
      <b/>
      <u/>
      <sz val="12.0"/>
      <color theme="1"/>
      <name val="Courier New"/>
    </font>
    <font>
      <b/>
      <u/>
      <sz val="12.0"/>
      <color theme="1"/>
      <name val="Courier New"/>
    </font>
    <font>
      <b/>
      <u/>
      <sz val="12.0"/>
      <color theme="1"/>
      <name val="Courier New"/>
    </font>
    <font>
      <b/>
      <u/>
      <sz val="12.0"/>
      <color theme="1"/>
      <name val="Courier New"/>
    </font>
    <font>
      <b/>
      <u/>
      <sz val="12.0"/>
      <color theme="1"/>
      <name val="Courier New"/>
    </font>
    <font>
      <b/>
      <u/>
      <sz val="12.0"/>
      <color theme="1"/>
      <name val="Courier New"/>
    </font>
    <font>
      <b/>
      <u/>
      <sz val="12.0"/>
      <color theme="1"/>
      <name val="Courier New"/>
    </font>
    <font>
      <b/>
      <color theme="1"/>
      <name val="Courier New"/>
    </font>
    <font>
      <color theme="1"/>
      <name val="Courier New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3" numFmtId="0" xfId="0" applyFont="1"/>
    <xf borderId="4" fillId="0" fontId="2" numFmtId="0" xfId="0" applyAlignment="1" applyBorder="1" applyFont="1">
      <alignment horizontal="center" readingOrder="0" vertical="top"/>
    </xf>
    <xf borderId="0" fillId="0" fontId="4" numFmtId="0" xfId="0" applyAlignment="1" applyFont="1">
      <alignment readingOrder="0"/>
    </xf>
    <xf borderId="5" fillId="0" fontId="5" numFmtId="0" xfId="0" applyBorder="1" applyFont="1"/>
    <xf borderId="6" fillId="0" fontId="5" numFmtId="0" xfId="0" applyBorder="1" applyFont="1"/>
    <xf borderId="0" fillId="0" fontId="3" numFmtId="0" xfId="0" applyAlignment="1" applyFont="1">
      <alignment readingOrder="0"/>
    </xf>
    <xf borderId="5" fillId="0" fontId="3" numFmtId="0" xfId="0" applyBorder="1" applyFont="1"/>
    <xf borderId="0" fillId="0" fontId="3" numFmtId="1" xfId="0" applyAlignment="1" applyFont="1" applyNumberFormat="1">
      <alignment readingOrder="0"/>
    </xf>
    <xf borderId="7" fillId="0" fontId="5" numFmtId="0" xfId="0" applyBorder="1" applyFont="1"/>
    <xf borderId="8" fillId="0" fontId="6" numFmtId="0" xfId="0" applyAlignment="1" applyBorder="1" applyFont="1">
      <alignment readingOrder="0"/>
    </xf>
    <xf borderId="8" fillId="0" fontId="7" numFmtId="164" xfId="0" applyBorder="1" applyFont="1" applyNumberFormat="1"/>
    <xf borderId="9" fillId="0" fontId="3" numFmtId="0" xfId="0" applyBorder="1" applyFont="1"/>
    <xf borderId="6" fillId="0" fontId="2" numFmtId="0" xfId="0" applyAlignment="1" applyBorder="1" applyFont="1">
      <alignment horizontal="center" readingOrder="0" vertical="top"/>
    </xf>
    <xf borderId="0" fillId="0" fontId="3" numFmtId="165" xfId="0" applyAlignment="1" applyFont="1" applyNumberFormat="1">
      <alignment readingOrder="0"/>
    </xf>
    <xf borderId="5" fillId="0" fontId="3" numFmtId="0" xfId="0" applyAlignment="1" applyBorder="1" applyFont="1">
      <alignment readingOrder="0"/>
    </xf>
    <xf borderId="0" fillId="0" fontId="8" numFmtId="0" xfId="0" applyFont="1"/>
    <xf borderId="0" fillId="0" fontId="8" numFmtId="0" xfId="0" applyAlignment="1" applyFont="1">
      <alignment horizontal="right"/>
    </xf>
    <xf borderId="0" fillId="0" fontId="3" numFmtId="164" xfId="0" applyFont="1" applyNumberFormat="1"/>
    <xf borderId="0" fillId="0" fontId="3" numFmtId="0" xfId="0" applyAlignment="1" applyFont="1">
      <alignment horizontal="right"/>
    </xf>
    <xf borderId="0" fillId="0" fontId="9" numFmtId="0" xfId="0" applyAlignment="1" applyFont="1">
      <alignment readingOrder="0"/>
    </xf>
    <xf borderId="0" fillId="0" fontId="10" numFmtId="164" xfId="0" applyFont="1" applyNumberFormat="1"/>
    <xf borderId="10" fillId="0" fontId="4" numFmtId="0" xfId="0" applyAlignment="1" applyBorder="1" applyFont="1">
      <alignment readingOrder="0"/>
    </xf>
    <xf borderId="10" fillId="0" fontId="5" numFmtId="0" xfId="0" applyBorder="1" applyFont="1"/>
    <xf borderId="11" fillId="0" fontId="5" numFmtId="0" xfId="0" applyBorder="1" applyFont="1"/>
    <xf borderId="0" fillId="0" fontId="3" numFmtId="164" xfId="0" applyAlignment="1" applyFont="1" applyNumberFormat="1">
      <alignment readingOrder="0"/>
    </xf>
    <xf borderId="12" fillId="0" fontId="4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14" fillId="0" fontId="11" numFmtId="0" xfId="0" applyAlignment="1" applyBorder="1" applyFont="1">
      <alignment readingOrder="0"/>
    </xf>
    <xf borderId="0" fillId="0" fontId="12" numFmtId="0" xfId="0" applyAlignment="1" applyFont="1">
      <alignment horizontal="right"/>
    </xf>
    <xf borderId="0" fillId="0" fontId="3" numFmtId="164" xfId="0" applyAlignment="1" applyFont="1" applyNumberFormat="1">
      <alignment horizontal="right" readingOrder="0" vertical="bottom"/>
    </xf>
    <xf borderId="5" fillId="0" fontId="3" numFmtId="0" xfId="0" applyAlignment="1" applyBorder="1" applyFont="1">
      <alignment vertical="bottom"/>
    </xf>
    <xf borderId="8" fillId="0" fontId="13" numFmtId="2" xfId="0" applyBorder="1" applyFont="1" applyNumberFormat="1"/>
    <xf borderId="2" fillId="0" fontId="2" numFmtId="0" xfId="0" applyAlignment="1" applyBorder="1" applyFont="1">
      <alignment horizontal="right" readingOrder="0"/>
    </xf>
    <xf borderId="12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11" fillId="0" fontId="8" numFmtId="0" xfId="0" applyBorder="1" applyFont="1"/>
    <xf borderId="10" fillId="0" fontId="3" numFmtId="0" xfId="0" applyAlignment="1" applyBorder="1" applyFont="1">
      <alignment horizontal="right"/>
    </xf>
    <xf borderId="5" fillId="0" fontId="8" numFmtId="0" xfId="0" applyBorder="1" applyFont="1"/>
    <xf borderId="0" fillId="0" fontId="3" numFmtId="1" xfId="0" applyAlignment="1" applyFont="1" applyNumberFormat="1">
      <alignment horizontal="right"/>
    </xf>
    <xf borderId="10" fillId="0" fontId="3" numFmtId="0" xfId="0" applyAlignment="1" applyBorder="1" applyFont="1">
      <alignment horizontal="right" readingOrder="0"/>
    </xf>
    <xf borderId="8" fillId="0" fontId="14" numFmtId="2" xfId="0" applyAlignment="1" applyBorder="1" applyFont="1" applyNumberFormat="1">
      <alignment horizontal="right"/>
    </xf>
    <xf borderId="9" fillId="0" fontId="15" numFmtId="0" xfId="0" applyAlignment="1" applyBorder="1" applyFont="1">
      <alignment readingOrder="0"/>
    </xf>
    <xf borderId="0" fillId="0" fontId="3" numFmtId="0" xfId="0" applyAlignment="1" applyFont="1">
      <alignment horizontal="right" readingOrder="0"/>
    </xf>
    <xf borderId="13" fillId="0" fontId="16" numFmtId="0" xfId="0" applyAlignment="1" applyBorder="1" applyFont="1">
      <alignment readingOrder="0"/>
    </xf>
    <xf borderId="0" fillId="0" fontId="17" numFmtId="164" xfId="0" applyFont="1" applyNumberFormat="1"/>
    <xf borderId="5" fillId="0" fontId="18" numFmtId="0" xfId="0" applyAlignment="1" applyBorder="1" applyFont="1">
      <alignment readingOrder="0"/>
    </xf>
    <xf borderId="12" fillId="0" fontId="19" numFmtId="0" xfId="0" applyAlignment="1" applyBorder="1" applyFont="1">
      <alignment readingOrder="0"/>
    </xf>
    <xf borderId="10" fillId="0" fontId="20" numFmtId="2" xfId="0" applyAlignment="1" applyBorder="1" applyFont="1" applyNumberFormat="1">
      <alignment horizontal="right"/>
    </xf>
    <xf borderId="11" fillId="0" fontId="21" numFmtId="0" xfId="0" applyAlignment="1" applyBorder="1" applyFont="1">
      <alignment readingOrder="0"/>
    </xf>
    <xf borderId="14" fillId="0" fontId="22" numFmtId="0" xfId="0" applyAlignment="1" applyBorder="1" applyFont="1">
      <alignment readingOrder="0"/>
    </xf>
    <xf borderId="8" fillId="0" fontId="23" numFmtId="164" xfId="0" applyBorder="1" applyFont="1" applyNumberFormat="1"/>
    <xf borderId="9" fillId="0" fontId="24" numFmtId="0" xfId="0" applyAlignment="1" applyBorder="1" applyFont="1">
      <alignment readingOrder="0"/>
    </xf>
    <xf borderId="8" fillId="0" fontId="25" numFmtId="164" xfId="0" applyAlignment="1" applyBorder="1" applyFont="1" applyNumberFormat="1">
      <alignment horizontal="right"/>
    </xf>
    <xf borderId="8" fillId="0" fontId="26" numFmtId="2" xfId="0" applyAlignment="1" applyBorder="1" applyFont="1" applyNumberFormat="1">
      <alignment horizontal="right"/>
    </xf>
    <xf borderId="15" fillId="0" fontId="2" numFmtId="0" xfId="0" applyAlignment="1" applyBorder="1" applyFont="1">
      <alignment horizontal="center" readingOrder="0"/>
    </xf>
    <xf borderId="2" fillId="0" fontId="2" numFmtId="0" xfId="0" applyBorder="1" applyFont="1"/>
    <xf borderId="9" fillId="0" fontId="8" numFmtId="0" xfId="0" applyBorder="1" applyFont="1"/>
    <xf borderId="2" fillId="0" fontId="2" numFmtId="164" xfId="0" applyAlignment="1" applyBorder="1" applyFont="1" applyNumberFormat="1">
      <alignment horizontal="right"/>
    </xf>
    <xf borderId="1" fillId="0" fontId="2" numFmtId="0" xfId="0" applyAlignment="1" applyBorder="1" applyFont="1">
      <alignment readingOrder="0"/>
    </xf>
    <xf borderId="2" fillId="0" fontId="2" numFmtId="2" xfId="0" applyAlignment="1" applyBorder="1" applyFont="1" applyNumberFormat="1">
      <alignment horizontal="right" readingOrder="0"/>
    </xf>
    <xf borderId="3" fillId="0" fontId="2" numFmtId="0" xfId="0" applyAlignment="1" applyBorder="1" applyFont="1">
      <alignment readingOrder="0"/>
    </xf>
    <xf borderId="0" fillId="0" fontId="2" numFmtId="0" xfId="0" applyFont="1"/>
    <xf borderId="11" fillId="0" fontId="3" numFmtId="0" xfId="0" applyBorder="1" applyFont="1"/>
    <xf borderId="3" fillId="0" fontId="3" numFmtId="0" xfId="0" applyBorder="1" applyFont="1"/>
    <xf borderId="1" fillId="0" fontId="27" numFmtId="0" xfId="0" applyAlignment="1" applyBorder="1" applyFont="1">
      <alignment horizontal="center" readingOrder="0"/>
    </xf>
    <xf borderId="0" fillId="0" fontId="28" numFmtId="0" xfId="0" applyAlignment="1" applyFont="1">
      <alignment readingOrder="0"/>
    </xf>
    <xf borderId="8" fillId="0" fontId="29" numFmtId="0" xfId="0" applyAlignment="1" applyBorder="1" applyFont="1">
      <alignment readingOrder="0"/>
    </xf>
    <xf borderId="0" fillId="0" fontId="30" numFmtId="0" xfId="0" applyFont="1"/>
    <xf borderId="0" fillId="0" fontId="31" numFmtId="0" xfId="0" applyFont="1"/>
    <xf borderId="0" fillId="0" fontId="2" numFmtId="0" xfId="0" applyAlignment="1" applyFont="1">
      <alignment readingOrder="0"/>
    </xf>
    <xf borderId="15" fillId="0" fontId="30" numFmtId="0" xfId="0" applyAlignment="1" applyBorder="1" applyFont="1">
      <alignment readingOrder="0"/>
    </xf>
    <xf borderId="15" fillId="0" fontId="3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25.57"/>
    <col customWidth="1" min="2" max="2" width="43.29"/>
    <col customWidth="1" min="3" max="3" width="10.14"/>
    <col customWidth="1" min="4" max="4" width="7.86"/>
    <col customWidth="1" min="5" max="5" width="21.86"/>
    <col customWidth="1" min="6" max="6" width="3.57"/>
    <col customWidth="1" min="7" max="7" width="33.29"/>
    <col customWidth="1" min="8" max="8" width="16.43"/>
    <col customWidth="1" min="9" max="9" width="10.14"/>
    <col customWidth="1" min="10" max="10" width="7.86"/>
    <col customWidth="1" min="11" max="11" width="45.29"/>
    <col customWidth="1" min="12" max="12" width="16.43"/>
    <col customWidth="1" min="13" max="13" width="14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/>
      <c r="U1" s="5"/>
      <c r="V1" s="5"/>
      <c r="W1" s="5"/>
      <c r="X1" s="5"/>
      <c r="Y1" s="5"/>
      <c r="Z1" s="5"/>
    </row>
    <row r="2">
      <c r="A2" s="6">
        <v>1.0</v>
      </c>
      <c r="B2" s="7" t="s">
        <v>5</v>
      </c>
      <c r="E2" s="8"/>
      <c r="F2" s="5"/>
      <c r="U2" s="5"/>
      <c r="V2" s="5"/>
      <c r="W2" s="5"/>
      <c r="X2" s="5"/>
      <c r="Y2" s="5"/>
      <c r="Z2" s="5"/>
    </row>
    <row r="3">
      <c r="A3" s="9"/>
      <c r="B3" s="10" t="s">
        <v>6</v>
      </c>
      <c r="C3" s="10">
        <v>0.45</v>
      </c>
      <c r="D3" s="10" t="s">
        <v>7</v>
      </c>
      <c r="E3" s="11"/>
      <c r="F3" s="5"/>
      <c r="U3" s="5"/>
      <c r="V3" s="5"/>
      <c r="W3" s="5"/>
      <c r="X3" s="5"/>
      <c r="Y3" s="5"/>
      <c r="Z3" s="5"/>
    </row>
    <row r="4">
      <c r="A4" s="9"/>
      <c r="B4" s="10" t="s">
        <v>8</v>
      </c>
      <c r="C4" s="10">
        <v>0.45</v>
      </c>
      <c r="D4" s="10" t="s">
        <v>7</v>
      </c>
      <c r="E4" s="11"/>
      <c r="F4" s="5"/>
      <c r="U4" s="5"/>
      <c r="V4" s="5"/>
      <c r="W4" s="5"/>
      <c r="X4" s="5"/>
      <c r="Y4" s="5"/>
      <c r="Z4" s="5"/>
    </row>
    <row r="5">
      <c r="A5" s="9"/>
      <c r="B5" s="10" t="s">
        <v>9</v>
      </c>
      <c r="C5" s="10">
        <v>1.0</v>
      </c>
      <c r="D5" s="10" t="s">
        <v>7</v>
      </c>
      <c r="E5" s="11"/>
      <c r="F5" s="5"/>
      <c r="U5" s="5"/>
      <c r="V5" s="5"/>
      <c r="W5" s="5"/>
      <c r="X5" s="5"/>
      <c r="Y5" s="5"/>
      <c r="Z5" s="5"/>
    </row>
    <row r="6">
      <c r="A6" s="9"/>
      <c r="B6" s="10" t="s">
        <v>10</v>
      </c>
      <c r="C6" s="12">
        <v>15.0</v>
      </c>
      <c r="D6" s="10" t="s">
        <v>11</v>
      </c>
      <c r="E6" s="11"/>
      <c r="F6" s="5"/>
      <c r="U6" s="5"/>
      <c r="V6" s="5"/>
      <c r="W6" s="5"/>
      <c r="X6" s="5"/>
      <c r="Y6" s="5"/>
      <c r="Z6" s="5"/>
    </row>
    <row r="7">
      <c r="A7" s="13"/>
      <c r="B7" s="14" t="s">
        <v>12</v>
      </c>
      <c r="C7" s="15">
        <f>C3*C4*C5*C6</f>
        <v>3.0375</v>
      </c>
      <c r="D7" s="14" t="s">
        <v>13</v>
      </c>
      <c r="E7" s="16"/>
      <c r="F7" s="5"/>
      <c r="U7" s="5"/>
      <c r="V7" s="5"/>
      <c r="W7" s="5"/>
      <c r="X7" s="5"/>
      <c r="Y7" s="5"/>
      <c r="Z7" s="5"/>
    </row>
    <row r="8">
      <c r="A8" s="17">
        <v>2.0</v>
      </c>
      <c r="B8" s="7" t="s">
        <v>14</v>
      </c>
      <c r="E8" s="8"/>
      <c r="F8" s="5"/>
      <c r="U8" s="5"/>
      <c r="V8" s="5"/>
      <c r="W8" s="5"/>
      <c r="X8" s="5"/>
      <c r="Y8" s="5"/>
      <c r="Z8" s="5"/>
    </row>
    <row r="9">
      <c r="A9" s="9"/>
      <c r="B9" s="10" t="s">
        <v>15</v>
      </c>
      <c r="C9" s="18">
        <v>15.5</v>
      </c>
      <c r="D9" s="10" t="s">
        <v>16</v>
      </c>
      <c r="E9" s="19" t="s">
        <v>17</v>
      </c>
      <c r="F9" s="5"/>
      <c r="U9" s="5"/>
      <c r="V9" s="5"/>
      <c r="W9" s="5"/>
      <c r="X9" s="5"/>
      <c r="Y9" s="5"/>
      <c r="Z9" s="5"/>
    </row>
    <row r="10">
      <c r="A10" s="9"/>
      <c r="B10" s="10" t="s">
        <v>18</v>
      </c>
      <c r="C10" s="10">
        <v>0.3</v>
      </c>
      <c r="D10" s="10" t="s">
        <v>7</v>
      </c>
      <c r="E10" s="11"/>
      <c r="F10" s="5"/>
      <c r="U10" s="5"/>
      <c r="V10" s="5"/>
      <c r="W10" s="5"/>
      <c r="X10" s="5"/>
      <c r="Y10" s="5"/>
      <c r="Z10" s="5"/>
    </row>
    <row r="11">
      <c r="A11" s="9"/>
      <c r="B11" s="10" t="s">
        <v>10</v>
      </c>
      <c r="C11" s="12">
        <f>C6</f>
        <v>15</v>
      </c>
      <c r="D11" s="10" t="s">
        <v>11</v>
      </c>
      <c r="E11" s="11"/>
      <c r="F11" s="5"/>
      <c r="G11" s="20"/>
      <c r="H11" s="21"/>
      <c r="I11" s="20"/>
      <c r="J11" s="20"/>
      <c r="K11" s="20"/>
      <c r="L11" s="21"/>
      <c r="M11" s="2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9"/>
      <c r="B12" s="10" t="s">
        <v>19</v>
      </c>
      <c r="C12" s="22">
        <f>C9*C10*C11</f>
        <v>69.75</v>
      </c>
      <c r="D12" s="10" t="s">
        <v>13</v>
      </c>
      <c r="E12" s="11"/>
      <c r="F12" s="5"/>
      <c r="G12" s="20"/>
      <c r="H12" s="21"/>
      <c r="I12" s="20"/>
      <c r="J12" s="20"/>
      <c r="K12" s="20"/>
      <c r="L12" s="23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9"/>
      <c r="B13" s="24" t="s">
        <v>20</v>
      </c>
      <c r="C13" s="25">
        <f>(C12/4)*2</f>
        <v>34.875</v>
      </c>
      <c r="D13" s="24" t="s">
        <v>13</v>
      </c>
      <c r="E13" s="11"/>
      <c r="F13" s="5"/>
      <c r="G13" s="20"/>
      <c r="H13" s="21"/>
      <c r="I13" s="20"/>
      <c r="J13" s="20"/>
      <c r="K13" s="20"/>
      <c r="L13" s="23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>
        <v>3.0</v>
      </c>
      <c r="B14" s="26" t="s">
        <v>21</v>
      </c>
      <c r="C14" s="27"/>
      <c r="D14" s="27"/>
      <c r="E14" s="28"/>
      <c r="F14" s="5"/>
      <c r="G14" s="20"/>
      <c r="H14" s="21"/>
      <c r="I14" s="20"/>
      <c r="J14" s="20"/>
      <c r="K14" s="20"/>
      <c r="L14" s="23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9"/>
      <c r="B15" s="10" t="s">
        <v>22</v>
      </c>
      <c r="C15" s="29">
        <v>11.3</v>
      </c>
      <c r="D15" s="10" t="s">
        <v>23</v>
      </c>
      <c r="E15" s="19" t="s">
        <v>17</v>
      </c>
      <c r="F15" s="5"/>
      <c r="G15" s="20"/>
      <c r="H15" s="21"/>
      <c r="I15" s="20"/>
      <c r="J15" s="20"/>
      <c r="K15" s="20"/>
      <c r="L15" s="23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9"/>
      <c r="B16" s="10" t="s">
        <v>24</v>
      </c>
      <c r="C16" s="12">
        <f>C6</f>
        <v>15</v>
      </c>
      <c r="D16" s="10" t="s">
        <v>11</v>
      </c>
      <c r="E16" s="11"/>
      <c r="F16" s="5"/>
      <c r="G16" s="20"/>
      <c r="H16" s="21"/>
      <c r="I16" s="20"/>
      <c r="J16" s="20"/>
      <c r="K16" s="20"/>
      <c r="L16" s="23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9"/>
      <c r="B17" s="10" t="s">
        <v>25</v>
      </c>
      <c r="C17" s="22">
        <f>C15*C16</f>
        <v>169.5</v>
      </c>
      <c r="D17" s="10" t="s">
        <v>13</v>
      </c>
      <c r="E17" s="11"/>
      <c r="F17" s="5"/>
      <c r="G17" s="20"/>
      <c r="H17" s="21"/>
      <c r="I17" s="20"/>
      <c r="J17" s="20"/>
      <c r="K17" s="20"/>
      <c r="L17" s="2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3"/>
      <c r="B18" s="14" t="s">
        <v>26</v>
      </c>
      <c r="C18" s="15">
        <f>C17/4</f>
        <v>42.375</v>
      </c>
      <c r="D18" s="14" t="s">
        <v>13</v>
      </c>
      <c r="E18" s="16"/>
      <c r="F18" s="5"/>
      <c r="G18" s="20"/>
      <c r="H18" s="21"/>
      <c r="I18" s="20"/>
      <c r="J18" s="20"/>
      <c r="K18" s="20"/>
      <c r="L18" s="2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7">
        <v>4.0</v>
      </c>
      <c r="B19" s="7" t="s">
        <v>27</v>
      </c>
      <c r="E19" s="8"/>
      <c r="F19" s="5"/>
      <c r="G19" s="20"/>
      <c r="H19" s="21"/>
      <c r="I19" s="20"/>
      <c r="J19" s="20"/>
      <c r="K19" s="20"/>
      <c r="L19" s="2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9"/>
      <c r="B20" s="10" t="s">
        <v>28</v>
      </c>
      <c r="C20" s="10">
        <v>5.0</v>
      </c>
      <c r="D20" s="10" t="s">
        <v>29</v>
      </c>
      <c r="E20" s="11"/>
      <c r="F20" s="5"/>
      <c r="G20" s="20"/>
      <c r="H20" s="21"/>
      <c r="I20" s="20"/>
      <c r="J20" s="20"/>
      <c r="K20" s="20"/>
      <c r="L20" s="2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9"/>
      <c r="B21" s="10" t="s">
        <v>30</v>
      </c>
      <c r="C21" s="5">
        <f>3*3</f>
        <v>9</v>
      </c>
      <c r="D21" s="10" t="s">
        <v>16</v>
      </c>
      <c r="E21" s="11"/>
      <c r="F21" s="5"/>
      <c r="G21" s="20"/>
      <c r="H21" s="21"/>
      <c r="I21" s="20"/>
      <c r="J21" s="20"/>
      <c r="K21" s="20"/>
      <c r="L21" s="2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9"/>
      <c r="B22" s="24" t="s">
        <v>20</v>
      </c>
      <c r="C22" s="25">
        <f>C20*C21/4</f>
        <v>11.25</v>
      </c>
      <c r="D22" s="24" t="s">
        <v>13</v>
      </c>
      <c r="E22" s="11"/>
      <c r="F22" s="5"/>
      <c r="G22" s="20"/>
      <c r="H22" s="21"/>
      <c r="I22" s="20"/>
      <c r="J22" s="20"/>
      <c r="K22" s="20"/>
      <c r="L22" s="2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>
        <v>5.0</v>
      </c>
      <c r="B23" s="30" t="s">
        <v>31</v>
      </c>
      <c r="C23" s="27"/>
      <c r="D23" s="27"/>
      <c r="E23" s="28"/>
      <c r="F23" s="5"/>
      <c r="G23" s="20"/>
      <c r="H23" s="21"/>
      <c r="I23" s="20"/>
      <c r="J23" s="20"/>
      <c r="K23" s="20"/>
      <c r="L23" s="2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9"/>
      <c r="B24" s="31" t="s">
        <v>28</v>
      </c>
      <c r="C24" s="10">
        <v>2.0</v>
      </c>
      <c r="D24" s="10" t="s">
        <v>29</v>
      </c>
      <c r="E24" s="11"/>
      <c r="F24" s="5"/>
      <c r="G24" s="5"/>
      <c r="H24" s="23"/>
      <c r="I24" s="5"/>
      <c r="J24" s="5"/>
      <c r="K24" s="5"/>
      <c r="L24" s="2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9"/>
      <c r="B25" s="31" t="s">
        <v>32</v>
      </c>
      <c r="C25" s="29">
        <v>9.0</v>
      </c>
      <c r="D25" s="10" t="s">
        <v>16</v>
      </c>
      <c r="E25" s="11"/>
      <c r="F25" s="5"/>
      <c r="G25" s="5"/>
      <c r="H25" s="23"/>
      <c r="I25" s="5"/>
      <c r="J25" s="5"/>
      <c r="K25" s="5"/>
      <c r="L25" s="2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3"/>
      <c r="B26" s="32" t="s">
        <v>20</v>
      </c>
      <c r="C26" s="15">
        <f>C24*C25/4</f>
        <v>4.5</v>
      </c>
      <c r="D26" s="14" t="s">
        <v>13</v>
      </c>
      <c r="E26" s="16"/>
      <c r="F26" s="5"/>
      <c r="G26" s="5"/>
      <c r="H26" s="23"/>
      <c r="I26" s="5"/>
      <c r="J26" s="5"/>
      <c r="K26" s="5"/>
      <c r="L26" s="23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>
        <v>6.0</v>
      </c>
      <c r="B27" s="30" t="s">
        <v>33</v>
      </c>
      <c r="C27" s="27"/>
      <c r="D27" s="27"/>
      <c r="E27" s="28"/>
      <c r="F27" s="5"/>
      <c r="G27" s="20"/>
      <c r="H27" s="21"/>
      <c r="I27" s="20"/>
      <c r="J27" s="20"/>
      <c r="K27" s="20"/>
      <c r="L27" s="23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9"/>
      <c r="B28" s="31" t="s">
        <v>33</v>
      </c>
      <c r="C28" s="10">
        <v>0.2</v>
      </c>
      <c r="D28" s="10" t="s">
        <v>29</v>
      </c>
      <c r="E28" s="11"/>
      <c r="F28" s="5"/>
      <c r="G28" s="20"/>
      <c r="H28" s="21"/>
      <c r="I28" s="20"/>
      <c r="J28" s="20"/>
      <c r="K28" s="20"/>
      <c r="L28" s="23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9"/>
      <c r="B29" s="31" t="s">
        <v>34</v>
      </c>
      <c r="C29" s="29">
        <f>15.5/2</f>
        <v>7.75</v>
      </c>
      <c r="D29" s="10" t="s">
        <v>16</v>
      </c>
      <c r="E29" s="19" t="s">
        <v>17</v>
      </c>
      <c r="F29" s="5"/>
      <c r="G29" s="20"/>
      <c r="H29" s="21"/>
      <c r="I29" s="20"/>
      <c r="J29" s="20"/>
      <c r="K29" s="20"/>
      <c r="L29" s="23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3"/>
      <c r="B30" s="32" t="s">
        <v>20</v>
      </c>
      <c r="C30" s="15">
        <f>C28*C29/4</f>
        <v>0.3875</v>
      </c>
      <c r="D30" s="14" t="s">
        <v>13</v>
      </c>
      <c r="E30" s="16"/>
      <c r="F30" s="5"/>
      <c r="G30" s="20"/>
      <c r="H30" s="21"/>
      <c r="I30" s="20"/>
      <c r="J30" s="20"/>
      <c r="K30" s="20"/>
      <c r="L30" s="2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>
        <v>7.0</v>
      </c>
      <c r="B31" s="26" t="s">
        <v>35</v>
      </c>
      <c r="C31" s="27"/>
      <c r="D31" s="27"/>
      <c r="E31" s="28"/>
      <c r="F31" s="5"/>
      <c r="H31" s="33"/>
      <c r="K31" s="5"/>
      <c r="L31" s="23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9"/>
      <c r="B32" s="10" t="s">
        <v>36</v>
      </c>
      <c r="C32" s="10">
        <v>0.02</v>
      </c>
      <c r="D32" s="10" t="s">
        <v>29</v>
      </c>
      <c r="E32" s="11"/>
      <c r="F32" s="5"/>
      <c r="H32" s="33"/>
      <c r="K32" s="5"/>
      <c r="L32" s="2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9"/>
      <c r="B33" s="10" t="s">
        <v>32</v>
      </c>
      <c r="C33" s="34">
        <v>9.0</v>
      </c>
      <c r="D33" s="10" t="s">
        <v>16</v>
      </c>
      <c r="E33" s="35"/>
      <c r="F33" s="5"/>
      <c r="H33" s="33"/>
      <c r="K33" s="5"/>
      <c r="L33" s="2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3"/>
      <c r="B34" s="14" t="s">
        <v>20</v>
      </c>
      <c r="C34" s="36">
        <f>C32*C33/4</f>
        <v>0.045</v>
      </c>
      <c r="D34" s="14" t="s">
        <v>13</v>
      </c>
      <c r="E34" s="16"/>
      <c r="F34" s="5"/>
      <c r="H34" s="33"/>
      <c r="K34" s="5"/>
      <c r="L34" s="2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7">
        <v>8.0</v>
      </c>
      <c r="B35" s="7" t="s">
        <v>37</v>
      </c>
      <c r="E35" s="8"/>
      <c r="F35" s="5"/>
      <c r="H35" s="33"/>
      <c r="K35" s="5"/>
      <c r="L35" s="2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9"/>
      <c r="B36" s="10" t="s">
        <v>38</v>
      </c>
      <c r="C36" s="18">
        <v>3.6</v>
      </c>
      <c r="D36" s="10" t="s">
        <v>16</v>
      </c>
      <c r="E36" s="35" t="s">
        <v>17</v>
      </c>
      <c r="F36" s="5"/>
      <c r="H36" s="33"/>
      <c r="K36" s="5"/>
      <c r="L36" s="23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9"/>
      <c r="B37" s="10" t="s">
        <v>39</v>
      </c>
      <c r="C37" s="10">
        <v>0.45</v>
      </c>
      <c r="D37" s="10" t="s">
        <v>7</v>
      </c>
      <c r="E37" s="11"/>
      <c r="F37" s="5"/>
      <c r="H37" s="33"/>
      <c r="K37" s="5"/>
      <c r="L37" s="2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9"/>
      <c r="B38" s="10" t="s">
        <v>10</v>
      </c>
      <c r="C38" s="12">
        <f>C6</f>
        <v>15</v>
      </c>
      <c r="D38" s="10" t="s">
        <v>11</v>
      </c>
      <c r="E38" s="11"/>
      <c r="F38" s="5"/>
      <c r="H38" s="33"/>
      <c r="K38" s="5"/>
      <c r="L38" s="2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3"/>
      <c r="B39" s="14" t="s">
        <v>40</v>
      </c>
      <c r="C39" s="15">
        <f>C36*C37*C38</f>
        <v>24.3</v>
      </c>
      <c r="D39" s="14" t="s">
        <v>13</v>
      </c>
      <c r="E39" s="16"/>
      <c r="F39" s="5"/>
      <c r="J39" s="5"/>
      <c r="K39" s="2" t="s">
        <v>41</v>
      </c>
      <c r="L39" s="37" t="s">
        <v>2</v>
      </c>
      <c r="M39" s="4" t="s">
        <v>3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 t="s">
        <v>42</v>
      </c>
      <c r="B40" s="38" t="s">
        <v>43</v>
      </c>
      <c r="C40" s="39">
        <v>1.35</v>
      </c>
      <c r="D40" s="40"/>
      <c r="E40" s="41"/>
      <c r="F40" s="5"/>
      <c r="J40" s="5"/>
      <c r="K40" s="38" t="s">
        <v>44</v>
      </c>
      <c r="L40" s="42">
        <f>(450^3)/6</f>
        <v>15187500</v>
      </c>
      <c r="M40" s="40" t="s">
        <v>45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9"/>
      <c r="B41" s="31" t="s">
        <v>46</v>
      </c>
      <c r="C41" s="10">
        <v>1.5</v>
      </c>
      <c r="D41" s="19"/>
      <c r="E41" s="43"/>
      <c r="F41" s="5"/>
      <c r="G41" s="2" t="s">
        <v>47</v>
      </c>
      <c r="H41" s="37" t="s">
        <v>2</v>
      </c>
      <c r="I41" s="4" t="s">
        <v>3</v>
      </c>
      <c r="J41" s="5"/>
      <c r="K41" s="31" t="s">
        <v>48</v>
      </c>
      <c r="L41" s="44">
        <f>C47*1000*1000</f>
        <v>290625</v>
      </c>
      <c r="M41" s="19" t="s">
        <v>49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9"/>
      <c r="B42" s="31" t="s">
        <v>50</v>
      </c>
      <c r="C42" s="10">
        <v>0.05</v>
      </c>
      <c r="D42" s="19"/>
      <c r="E42" s="43"/>
      <c r="F42" s="5"/>
      <c r="G42" s="38" t="s">
        <v>51</v>
      </c>
      <c r="H42" s="45">
        <v>110.0</v>
      </c>
      <c r="I42" s="40" t="s">
        <v>52</v>
      </c>
      <c r="J42" s="5"/>
      <c r="K42" s="32" t="s">
        <v>53</v>
      </c>
      <c r="L42" s="46">
        <f>L41/L40</f>
        <v>0.01913580247</v>
      </c>
      <c r="M42" s="47" t="s">
        <v>52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9"/>
      <c r="B43" s="31" t="s">
        <v>54</v>
      </c>
      <c r="C43" s="10">
        <v>0.5</v>
      </c>
      <c r="D43" s="19"/>
      <c r="E43" s="43"/>
      <c r="F43" s="5"/>
      <c r="G43" s="31" t="s">
        <v>55</v>
      </c>
      <c r="H43" s="23">
        <f>(450^4)/12</f>
        <v>3417187500</v>
      </c>
      <c r="I43" s="19" t="s">
        <v>56</v>
      </c>
      <c r="J43" s="5"/>
      <c r="K43" s="38" t="s">
        <v>57</v>
      </c>
      <c r="L43" s="42">
        <f>450*450</f>
        <v>202500</v>
      </c>
      <c r="M43" s="40" t="s">
        <v>58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9"/>
      <c r="B44" s="31" t="s">
        <v>59</v>
      </c>
      <c r="C44" s="10">
        <v>0.05</v>
      </c>
      <c r="D44" s="19"/>
      <c r="E44" s="43"/>
      <c r="F44" s="5"/>
      <c r="G44" s="31" t="s">
        <v>9</v>
      </c>
      <c r="H44" s="48">
        <v>1000.0</v>
      </c>
      <c r="I44" s="19" t="s">
        <v>58</v>
      </c>
      <c r="J44" s="5"/>
      <c r="K44" s="31" t="s">
        <v>60</v>
      </c>
      <c r="L44" s="44">
        <f>C46*1000</f>
        <v>145752.75</v>
      </c>
      <c r="M44" s="19" t="s">
        <v>61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9"/>
      <c r="B45" s="31" t="s">
        <v>62</v>
      </c>
      <c r="C45" s="10">
        <v>0.25</v>
      </c>
      <c r="D45" s="19"/>
      <c r="E45" s="43"/>
      <c r="F45" s="5"/>
      <c r="G45" s="31" t="s">
        <v>63</v>
      </c>
      <c r="H45" s="48">
        <v>2.0</v>
      </c>
      <c r="I45" s="11"/>
      <c r="J45" s="5"/>
      <c r="K45" s="32" t="s">
        <v>53</v>
      </c>
      <c r="L45" s="46">
        <f>L44/L43</f>
        <v>0.7197666667</v>
      </c>
      <c r="M45" s="47" t="s">
        <v>52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9"/>
      <c r="B46" s="49" t="s">
        <v>64</v>
      </c>
      <c r="C46" s="50">
        <f>C7*C40+C13*C40+C18*C40+C22*C41*C45+C26*C41*C44+C34*C41*C42+C39*C40</f>
        <v>145.75275</v>
      </c>
      <c r="D46" s="51" t="s">
        <v>13</v>
      </c>
      <c r="E46" s="43"/>
      <c r="F46" s="5"/>
      <c r="G46" s="31" t="s">
        <v>65</v>
      </c>
      <c r="H46" s="44">
        <f>PI()^2*H42*H43/((H44*H45)^2)</f>
        <v>927472.9417</v>
      </c>
      <c r="I46" s="19" t="s">
        <v>61</v>
      </c>
      <c r="J46" s="5"/>
      <c r="K46" s="52" t="s">
        <v>66</v>
      </c>
      <c r="L46" s="53">
        <f>L45+L42</f>
        <v>0.7389024691</v>
      </c>
      <c r="M46" s="54" t="s">
        <v>52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3"/>
      <c r="B47" s="55" t="s">
        <v>67</v>
      </c>
      <c r="C47" s="56">
        <f>C30*C41*C43</f>
        <v>0.290625</v>
      </c>
      <c r="D47" s="57" t="s">
        <v>13</v>
      </c>
      <c r="E47" s="43"/>
      <c r="F47" s="5"/>
      <c r="G47" s="55" t="s">
        <v>65</v>
      </c>
      <c r="H47" s="58">
        <f>H46/1000</f>
        <v>927.4729417</v>
      </c>
      <c r="I47" s="57" t="s">
        <v>13</v>
      </c>
      <c r="J47" s="5"/>
      <c r="K47" s="55" t="s">
        <v>68</v>
      </c>
      <c r="L47" s="59">
        <f>L45-L42</f>
        <v>0.7006308642</v>
      </c>
      <c r="M47" s="57" t="s">
        <v>52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0" t="s">
        <v>69</v>
      </c>
      <c r="B48" s="2" t="s">
        <v>70</v>
      </c>
      <c r="C48" s="61">
        <f>1500*0.45*0.45</f>
        <v>303.75</v>
      </c>
      <c r="D48" s="4" t="s">
        <v>13</v>
      </c>
      <c r="E48" s="62"/>
      <c r="F48" s="5"/>
      <c r="G48" s="2" t="s">
        <v>71</v>
      </c>
      <c r="H48" s="63">
        <f>C46</f>
        <v>145.75275</v>
      </c>
      <c r="I48" s="4" t="s">
        <v>13</v>
      </c>
      <c r="J48" s="5"/>
      <c r="K48" s="64" t="s">
        <v>72</v>
      </c>
      <c r="L48" s="65">
        <v>1.5</v>
      </c>
      <c r="M48" s="66" t="s">
        <v>52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7"/>
      <c r="B49" s="5"/>
      <c r="C49" s="5"/>
      <c r="D49" s="5"/>
      <c r="E49" s="5"/>
      <c r="F49" s="5"/>
      <c r="G49" s="5"/>
      <c r="H49" s="23"/>
      <c r="I49" s="5"/>
      <c r="J49" s="5"/>
      <c r="K49" s="5"/>
      <c r="L49" s="2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" t="s">
        <v>73</v>
      </c>
      <c r="B50" s="2" t="s">
        <v>1</v>
      </c>
      <c r="C50" s="3" t="s">
        <v>2</v>
      </c>
      <c r="D50" s="3" t="s">
        <v>3</v>
      </c>
      <c r="E50" s="4" t="s">
        <v>4</v>
      </c>
      <c r="F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7">
        <v>2.0</v>
      </c>
      <c r="B51" s="7" t="s">
        <v>14</v>
      </c>
      <c r="E51" s="8"/>
      <c r="F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9"/>
      <c r="B52" s="10" t="s">
        <v>15</v>
      </c>
      <c r="C52" s="18">
        <v>15.5</v>
      </c>
      <c r="D52" s="10" t="s">
        <v>16</v>
      </c>
      <c r="E52" s="19" t="s">
        <v>17</v>
      </c>
      <c r="F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9"/>
      <c r="B53" s="10" t="s">
        <v>18</v>
      </c>
      <c r="C53" s="10">
        <v>0.3</v>
      </c>
      <c r="D53" s="10" t="s">
        <v>7</v>
      </c>
      <c r="E53" s="11"/>
      <c r="F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9"/>
      <c r="B54" s="10" t="s">
        <v>10</v>
      </c>
      <c r="C54" s="12">
        <f>C6</f>
        <v>15</v>
      </c>
      <c r="D54" s="10" t="s">
        <v>11</v>
      </c>
      <c r="E54" s="11"/>
      <c r="F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9"/>
      <c r="B55" s="10" t="s">
        <v>19</v>
      </c>
      <c r="C55" s="22">
        <f>C52*C53*C54</f>
        <v>69.75</v>
      </c>
      <c r="D55" s="10" t="s">
        <v>13</v>
      </c>
      <c r="E55" s="11"/>
      <c r="F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9"/>
      <c r="B56" s="24" t="s">
        <v>20</v>
      </c>
      <c r="C56" s="25">
        <f>(C55/4)</f>
        <v>17.4375</v>
      </c>
      <c r="D56" s="24" t="s">
        <v>13</v>
      </c>
      <c r="E56" s="11"/>
      <c r="F56" s="5"/>
      <c r="N56" s="5"/>
      <c r="O56" s="5"/>
      <c r="P56" s="5"/>
      <c r="X56" s="5"/>
      <c r="Y56" s="5"/>
      <c r="Z56" s="5"/>
    </row>
    <row r="57">
      <c r="A57" s="6">
        <v>5.0</v>
      </c>
      <c r="B57" s="26" t="s">
        <v>31</v>
      </c>
      <c r="C57" s="27"/>
      <c r="D57" s="27"/>
      <c r="E57" s="28"/>
      <c r="F57" s="5"/>
      <c r="N57" s="5"/>
      <c r="O57" s="5"/>
      <c r="P57" s="5"/>
      <c r="X57" s="5"/>
      <c r="Y57" s="5"/>
      <c r="Z57" s="5"/>
    </row>
    <row r="58">
      <c r="A58" s="9"/>
      <c r="B58" s="10" t="s">
        <v>28</v>
      </c>
      <c r="C58" s="10">
        <v>2.0</v>
      </c>
      <c r="D58" s="10" t="s">
        <v>29</v>
      </c>
      <c r="E58" s="11"/>
      <c r="F58" s="5"/>
      <c r="N58" s="5"/>
      <c r="O58" s="5"/>
      <c r="P58" s="5"/>
      <c r="X58" s="5"/>
      <c r="Y58" s="5"/>
      <c r="Z58" s="5"/>
    </row>
    <row r="59">
      <c r="A59" s="9"/>
      <c r="B59" s="10" t="s">
        <v>32</v>
      </c>
      <c r="C59" s="29">
        <v>9.0</v>
      </c>
      <c r="D59" s="10" t="s">
        <v>16</v>
      </c>
      <c r="E59" s="11"/>
      <c r="F59" s="5"/>
      <c r="N59" s="5"/>
      <c r="O59" s="5"/>
      <c r="P59" s="5"/>
      <c r="X59" s="5"/>
      <c r="Y59" s="5"/>
      <c r="Z59" s="5"/>
    </row>
    <row r="60">
      <c r="A60" s="13"/>
      <c r="B60" s="14" t="s">
        <v>20</v>
      </c>
      <c r="C60" s="25">
        <f>C58*C59/4</f>
        <v>4.5</v>
      </c>
      <c r="D60" s="24" t="s">
        <v>13</v>
      </c>
      <c r="E60" s="16"/>
      <c r="F60" s="5"/>
      <c r="G60" s="5"/>
      <c r="H60" s="23"/>
      <c r="I60" s="5"/>
      <c r="J60" s="5"/>
      <c r="K60" s="5"/>
      <c r="L60" s="23"/>
      <c r="M60" s="5"/>
      <c r="N60" s="5"/>
      <c r="O60" s="5"/>
      <c r="P60" s="5"/>
      <c r="X60" s="5"/>
      <c r="Y60" s="5"/>
      <c r="Z60" s="5"/>
    </row>
    <row r="61">
      <c r="A61" s="17">
        <v>6.0</v>
      </c>
      <c r="B61" s="30" t="s">
        <v>33</v>
      </c>
      <c r="C61" s="27"/>
      <c r="D61" s="27"/>
      <c r="E61" s="28"/>
      <c r="F61" s="5"/>
      <c r="G61" s="5"/>
      <c r="H61" s="23"/>
      <c r="I61" s="5"/>
      <c r="J61" s="5"/>
      <c r="K61" s="5"/>
      <c r="L61" s="23"/>
      <c r="M61" s="5"/>
      <c r="N61" s="5"/>
      <c r="O61" s="5"/>
      <c r="P61" s="5"/>
      <c r="X61" s="5"/>
      <c r="Y61" s="5"/>
      <c r="Z61" s="5"/>
    </row>
    <row r="62">
      <c r="A62" s="9"/>
      <c r="B62" s="31" t="s">
        <v>33</v>
      </c>
      <c r="C62" s="10">
        <v>0.2</v>
      </c>
      <c r="D62" s="10" t="s">
        <v>29</v>
      </c>
      <c r="E62" s="11"/>
      <c r="F62" s="5"/>
      <c r="G62" s="5"/>
      <c r="H62" s="23"/>
      <c r="I62" s="5"/>
      <c r="J62" s="5"/>
      <c r="K62" s="5"/>
      <c r="L62" s="23"/>
      <c r="M62" s="5"/>
      <c r="N62" s="5"/>
      <c r="O62" s="5"/>
      <c r="P62" s="5"/>
      <c r="X62" s="5"/>
      <c r="Y62" s="5"/>
      <c r="Z62" s="5"/>
    </row>
    <row r="63">
      <c r="A63" s="9"/>
      <c r="B63" s="31" t="s">
        <v>34</v>
      </c>
      <c r="C63" s="29">
        <f>15.5/2</f>
        <v>7.75</v>
      </c>
      <c r="D63" s="10" t="s">
        <v>16</v>
      </c>
      <c r="E63" s="19" t="s">
        <v>17</v>
      </c>
      <c r="F63" s="5"/>
      <c r="G63" s="5"/>
      <c r="H63" s="23"/>
      <c r="I63" s="5"/>
      <c r="J63" s="5"/>
      <c r="K63" s="5"/>
      <c r="L63" s="23"/>
      <c r="M63" s="5"/>
      <c r="N63" s="5"/>
      <c r="O63" s="5"/>
      <c r="P63" s="5"/>
      <c r="X63" s="5"/>
      <c r="Y63" s="5"/>
      <c r="Z63" s="5"/>
    </row>
    <row r="64">
      <c r="A64" s="9"/>
      <c r="B64" s="32" t="s">
        <v>20</v>
      </c>
      <c r="C64" s="15">
        <f>C62*C63/4</f>
        <v>0.3875</v>
      </c>
      <c r="D64" s="14" t="s">
        <v>13</v>
      </c>
      <c r="E64" s="16"/>
      <c r="F64" s="5"/>
      <c r="G64" s="5"/>
      <c r="H64" s="23"/>
      <c r="I64" s="5"/>
      <c r="J64" s="5"/>
      <c r="K64" s="5"/>
      <c r="L64" s="23"/>
      <c r="M64" s="5"/>
      <c r="N64" s="5"/>
      <c r="O64" s="5"/>
      <c r="P64" s="5"/>
      <c r="X64" s="5"/>
      <c r="Y64" s="5"/>
      <c r="Z64" s="5"/>
    </row>
    <row r="65">
      <c r="A65" s="6">
        <v>7.0</v>
      </c>
      <c r="B65" s="26" t="s">
        <v>35</v>
      </c>
      <c r="C65" s="27"/>
      <c r="D65" s="27"/>
      <c r="E65" s="28"/>
      <c r="F65" s="5"/>
      <c r="G65" s="5"/>
      <c r="H65" s="23"/>
      <c r="I65" s="5"/>
      <c r="J65" s="5"/>
      <c r="K65" s="5"/>
      <c r="L65" s="23"/>
      <c r="M65" s="5"/>
      <c r="N65" s="5"/>
      <c r="O65" s="5"/>
      <c r="P65" s="5"/>
      <c r="X65" s="5"/>
      <c r="Y65" s="5"/>
      <c r="Z65" s="5"/>
    </row>
    <row r="66">
      <c r="A66" s="9"/>
      <c r="B66" s="10" t="s">
        <v>36</v>
      </c>
      <c r="C66" s="10">
        <v>0.02</v>
      </c>
      <c r="D66" s="10" t="s">
        <v>29</v>
      </c>
      <c r="E66" s="11"/>
      <c r="F66" s="5"/>
      <c r="G66" s="5"/>
      <c r="H66" s="23"/>
      <c r="I66" s="5"/>
      <c r="J66" s="5"/>
      <c r="K66" s="5"/>
      <c r="L66" s="2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9"/>
      <c r="B67" s="10" t="s">
        <v>32</v>
      </c>
      <c r="C67" s="34">
        <v>9.0</v>
      </c>
      <c r="D67" s="10" t="s">
        <v>16</v>
      </c>
      <c r="E67" s="35"/>
      <c r="F67" s="5"/>
      <c r="J67" s="5"/>
      <c r="K67" s="2" t="s">
        <v>41</v>
      </c>
      <c r="L67" s="37" t="s">
        <v>2</v>
      </c>
      <c r="M67" s="4" t="s">
        <v>3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3"/>
      <c r="B68" s="14" t="s">
        <v>20</v>
      </c>
      <c r="C68" s="36">
        <f>C66*C67/4</f>
        <v>0.045</v>
      </c>
      <c r="D68" s="14" t="s">
        <v>13</v>
      </c>
      <c r="E68" s="16"/>
      <c r="F68" s="5"/>
      <c r="J68" s="5"/>
      <c r="K68" s="38" t="s">
        <v>44</v>
      </c>
      <c r="L68" s="42">
        <f>(450^3)/6</f>
        <v>15187500</v>
      </c>
      <c r="M68" s="40" t="s">
        <v>45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 t="s">
        <v>42</v>
      </c>
      <c r="B69" s="38" t="s">
        <v>43</v>
      </c>
      <c r="C69" s="39">
        <v>1.35</v>
      </c>
      <c r="D69" s="40"/>
      <c r="E69" s="68"/>
      <c r="F69" s="5"/>
      <c r="G69" s="2" t="s">
        <v>47</v>
      </c>
      <c r="H69" s="37" t="s">
        <v>2</v>
      </c>
      <c r="I69" s="4" t="s">
        <v>3</v>
      </c>
      <c r="J69" s="5"/>
      <c r="K69" s="31" t="s">
        <v>48</v>
      </c>
      <c r="L69" s="44">
        <f>C75*1000*1000</f>
        <v>290625</v>
      </c>
      <c r="M69" s="19" t="s">
        <v>49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9"/>
      <c r="B70" s="31" t="s">
        <v>46</v>
      </c>
      <c r="C70" s="10">
        <v>1.5</v>
      </c>
      <c r="D70" s="19"/>
      <c r="E70" s="11"/>
      <c r="F70" s="5"/>
      <c r="G70" s="38" t="s">
        <v>51</v>
      </c>
      <c r="H70" s="45">
        <v>110.0</v>
      </c>
      <c r="I70" s="40" t="s">
        <v>52</v>
      </c>
      <c r="J70" s="5"/>
      <c r="K70" s="32" t="s">
        <v>53</v>
      </c>
      <c r="L70" s="46">
        <f>L69/L68</f>
        <v>0.01913580247</v>
      </c>
      <c r="M70" s="47" t="s">
        <v>52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9"/>
      <c r="B71" s="31" t="s">
        <v>50</v>
      </c>
      <c r="C71" s="10">
        <v>0.05</v>
      </c>
      <c r="D71" s="19"/>
      <c r="E71" s="11"/>
      <c r="F71" s="5"/>
      <c r="G71" s="31" t="s">
        <v>55</v>
      </c>
      <c r="H71" s="23">
        <f>(450^4)/12</f>
        <v>3417187500</v>
      </c>
      <c r="I71" s="19" t="s">
        <v>56</v>
      </c>
      <c r="J71" s="5"/>
      <c r="K71" s="38" t="s">
        <v>57</v>
      </c>
      <c r="L71" s="42">
        <f>450*450</f>
        <v>202500</v>
      </c>
      <c r="M71" s="40" t="s">
        <v>58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9"/>
      <c r="B72" s="31" t="s">
        <v>54</v>
      </c>
      <c r="C72" s="10">
        <v>0.5</v>
      </c>
      <c r="D72" s="19"/>
      <c r="E72" s="11"/>
      <c r="F72" s="5"/>
      <c r="G72" s="31" t="s">
        <v>9</v>
      </c>
      <c r="H72" s="48">
        <v>4800.0</v>
      </c>
      <c r="I72" s="19" t="s">
        <v>74</v>
      </c>
      <c r="J72" s="5"/>
      <c r="K72" s="31" t="s">
        <v>60</v>
      </c>
      <c r="L72" s="44">
        <f>C74*1000</f>
        <v>23881.5</v>
      </c>
      <c r="M72" s="19" t="s">
        <v>61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9"/>
      <c r="B73" s="31" t="s">
        <v>59</v>
      </c>
      <c r="C73" s="10">
        <v>0.05</v>
      </c>
      <c r="D73" s="19"/>
      <c r="E73" s="11"/>
      <c r="F73" s="5"/>
      <c r="G73" s="31" t="s">
        <v>63</v>
      </c>
      <c r="H73" s="48">
        <v>2.0</v>
      </c>
      <c r="I73" s="11"/>
      <c r="J73" s="5"/>
      <c r="K73" s="32" t="s">
        <v>53</v>
      </c>
      <c r="L73" s="46">
        <f>L72/L71</f>
        <v>0.1179333333</v>
      </c>
      <c r="M73" s="47" t="s">
        <v>52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9"/>
      <c r="B74" s="49" t="s">
        <v>64</v>
      </c>
      <c r="C74" s="50">
        <f>C56*C69+C60*C70*C73+C68*C70*C71</f>
        <v>23.8815</v>
      </c>
      <c r="D74" s="51" t="s">
        <v>13</v>
      </c>
      <c r="E74" s="11"/>
      <c r="F74" s="5"/>
      <c r="G74" s="31" t="s">
        <v>65</v>
      </c>
      <c r="H74" s="44">
        <f>PI()^2*H70*H71/((H72*H73)^2)</f>
        <v>40254.90198</v>
      </c>
      <c r="I74" s="19" t="s">
        <v>61</v>
      </c>
      <c r="J74" s="5"/>
      <c r="K74" s="52" t="s">
        <v>66</v>
      </c>
      <c r="L74" s="53">
        <f>L73+L70</f>
        <v>0.1370691358</v>
      </c>
      <c r="M74" s="54" t="s">
        <v>52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3"/>
      <c r="B75" s="55" t="s">
        <v>67</v>
      </c>
      <c r="C75" s="56">
        <f>C64*C70*C72</f>
        <v>0.290625</v>
      </c>
      <c r="D75" s="57" t="s">
        <v>13</v>
      </c>
      <c r="E75" s="16"/>
      <c r="F75" s="5"/>
      <c r="G75" s="55" t="s">
        <v>65</v>
      </c>
      <c r="H75" s="58">
        <f>H74/1000</f>
        <v>40.25490198</v>
      </c>
      <c r="I75" s="57" t="s">
        <v>13</v>
      </c>
      <c r="J75" s="5"/>
      <c r="K75" s="55" t="s">
        <v>68</v>
      </c>
      <c r="L75" s="59">
        <f>L73-L70</f>
        <v>0.09879753086</v>
      </c>
      <c r="M75" s="57" t="s">
        <v>52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60" t="s">
        <v>69</v>
      </c>
      <c r="B76" s="2" t="s">
        <v>70</v>
      </c>
      <c r="C76" s="61">
        <f>1500*0.45*0.45</f>
        <v>303.75</v>
      </c>
      <c r="D76" s="4" t="s">
        <v>13</v>
      </c>
      <c r="E76" s="69"/>
      <c r="F76" s="5"/>
      <c r="G76" s="2" t="s">
        <v>71</v>
      </c>
      <c r="H76" s="63">
        <f>C74</f>
        <v>23.8815</v>
      </c>
      <c r="I76" s="4" t="s">
        <v>13</v>
      </c>
      <c r="J76" s="5"/>
      <c r="K76" s="64" t="s">
        <v>72</v>
      </c>
      <c r="L76" s="65">
        <v>1.5</v>
      </c>
      <c r="M76" s="66" t="s">
        <v>52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23"/>
      <c r="I77" s="5"/>
      <c r="J77" s="5"/>
      <c r="K77" s="5"/>
      <c r="L77" s="23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70" t="s">
        <v>75</v>
      </c>
      <c r="B78" s="2" t="s">
        <v>1</v>
      </c>
      <c r="C78" s="3" t="s">
        <v>2</v>
      </c>
      <c r="D78" s="3" t="s">
        <v>3</v>
      </c>
      <c r="E78" s="4" t="s">
        <v>4</v>
      </c>
      <c r="F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7">
        <v>2.0</v>
      </c>
      <c r="B79" s="7" t="s">
        <v>14</v>
      </c>
      <c r="E79" s="8"/>
      <c r="F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9"/>
      <c r="B80" s="10" t="s">
        <v>15</v>
      </c>
      <c r="C80" s="18">
        <v>105.225878</v>
      </c>
      <c r="D80" s="10" t="s">
        <v>16</v>
      </c>
      <c r="E80" s="19" t="s">
        <v>17</v>
      </c>
      <c r="F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9"/>
      <c r="B81" s="10" t="s">
        <v>18</v>
      </c>
      <c r="C81" s="10">
        <v>0.3</v>
      </c>
      <c r="D81" s="10" t="s">
        <v>7</v>
      </c>
      <c r="E81" s="11"/>
      <c r="F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9"/>
      <c r="B82" s="10" t="s">
        <v>10</v>
      </c>
      <c r="C82" s="12">
        <f>C6</f>
        <v>15</v>
      </c>
      <c r="D82" s="10" t="s">
        <v>11</v>
      </c>
      <c r="E82" s="11"/>
      <c r="F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9"/>
      <c r="B83" s="10" t="s">
        <v>19</v>
      </c>
      <c r="C83" s="22">
        <f>C80*C81*C82</f>
        <v>473.516451</v>
      </c>
      <c r="D83" s="10" t="s">
        <v>13</v>
      </c>
      <c r="E83" s="11"/>
      <c r="F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9"/>
      <c r="B84" s="24" t="s">
        <v>20</v>
      </c>
      <c r="C84" s="25">
        <f>(C83/16)</f>
        <v>29.59477819</v>
      </c>
      <c r="D84" s="24" t="s">
        <v>13</v>
      </c>
      <c r="E84" s="11"/>
      <c r="F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6">
        <v>5.0</v>
      </c>
      <c r="B85" s="26" t="s">
        <v>31</v>
      </c>
      <c r="C85" s="27"/>
      <c r="D85" s="27"/>
      <c r="E85" s="28"/>
      <c r="F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9"/>
      <c r="B86" s="10" t="s">
        <v>28</v>
      </c>
      <c r="C86" s="10">
        <v>2.0</v>
      </c>
      <c r="D86" s="10" t="s">
        <v>29</v>
      </c>
      <c r="E86" s="11"/>
      <c r="F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9"/>
      <c r="B87" s="10" t="s">
        <v>32</v>
      </c>
      <c r="C87" s="29">
        <f>9*5.7</f>
        <v>51.3</v>
      </c>
      <c r="D87" s="10" t="s">
        <v>16</v>
      </c>
      <c r="E87" s="11"/>
      <c r="F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3"/>
      <c r="B88" s="14" t="s">
        <v>20</v>
      </c>
      <c r="C88" s="25">
        <f>C86*C87/16</f>
        <v>6.4125</v>
      </c>
      <c r="D88" s="24" t="s">
        <v>13</v>
      </c>
      <c r="E88" s="16"/>
      <c r="F88" s="5"/>
      <c r="G88" s="5"/>
      <c r="H88" s="23"/>
      <c r="I88" s="5"/>
      <c r="J88" s="5"/>
      <c r="K88" s="5"/>
      <c r="L88" s="2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7">
        <v>6.0</v>
      </c>
      <c r="B89" s="30" t="s">
        <v>33</v>
      </c>
      <c r="C89" s="27"/>
      <c r="D89" s="27"/>
      <c r="E89" s="28"/>
      <c r="F89" s="5"/>
      <c r="G89" s="5"/>
      <c r="H89" s="23"/>
      <c r="I89" s="5"/>
      <c r="J89" s="5"/>
      <c r="K89" s="5"/>
      <c r="L89" s="2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9"/>
      <c r="B90" s="31" t="s">
        <v>33</v>
      </c>
      <c r="C90" s="10">
        <v>0.2</v>
      </c>
      <c r="D90" s="10" t="s">
        <v>29</v>
      </c>
      <c r="E90" s="11"/>
      <c r="F90" s="5"/>
      <c r="G90" s="5"/>
      <c r="H90" s="23"/>
      <c r="I90" s="5"/>
      <c r="J90" s="5"/>
      <c r="K90" s="5"/>
      <c r="L90" s="2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9"/>
      <c r="B91" s="31" t="s">
        <v>34</v>
      </c>
      <c r="C91" s="29">
        <f>C80/2</f>
        <v>52.612939</v>
      </c>
      <c r="D91" s="10" t="s">
        <v>16</v>
      </c>
      <c r="E91" s="19" t="s">
        <v>17</v>
      </c>
      <c r="F91" s="5"/>
      <c r="G91" s="5"/>
      <c r="H91" s="23"/>
      <c r="I91" s="5"/>
      <c r="J91" s="5"/>
      <c r="K91" s="5"/>
      <c r="L91" s="2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9"/>
      <c r="B92" s="32" t="s">
        <v>20</v>
      </c>
      <c r="C92" s="15">
        <f>C90*C91/16</f>
        <v>0.6576617375</v>
      </c>
      <c r="D92" s="14" t="s">
        <v>13</v>
      </c>
      <c r="E92" s="16"/>
      <c r="F92" s="5"/>
      <c r="G92" s="5"/>
      <c r="H92" s="23"/>
      <c r="I92" s="5"/>
      <c r="J92" s="5"/>
      <c r="K92" s="5"/>
      <c r="L92" s="2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6">
        <v>7.0</v>
      </c>
      <c r="B93" s="26" t="s">
        <v>35</v>
      </c>
      <c r="C93" s="27"/>
      <c r="D93" s="27"/>
      <c r="E93" s="28"/>
      <c r="F93" s="5"/>
      <c r="G93" s="5"/>
      <c r="H93" s="23"/>
      <c r="I93" s="5"/>
      <c r="J93" s="5"/>
      <c r="K93" s="5"/>
      <c r="L93" s="2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9"/>
      <c r="B94" s="10" t="s">
        <v>36</v>
      </c>
      <c r="C94" s="10">
        <v>0.02</v>
      </c>
      <c r="D94" s="10" t="s">
        <v>29</v>
      </c>
      <c r="E94" s="11"/>
      <c r="F94" s="5"/>
      <c r="G94" s="5"/>
      <c r="H94" s="23"/>
      <c r="I94" s="5"/>
      <c r="J94" s="5"/>
      <c r="K94" s="5"/>
      <c r="L94" s="2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9"/>
      <c r="B95" s="10" t="s">
        <v>32</v>
      </c>
      <c r="C95" s="34">
        <v>9.0</v>
      </c>
      <c r="D95" s="10" t="s">
        <v>16</v>
      </c>
      <c r="E95" s="35"/>
      <c r="F95" s="5"/>
      <c r="J95" s="5"/>
      <c r="K95" s="2" t="s">
        <v>41</v>
      </c>
      <c r="L95" s="37" t="s">
        <v>2</v>
      </c>
      <c r="M95" s="4" t="s">
        <v>3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3"/>
      <c r="B96" s="14" t="s">
        <v>20</v>
      </c>
      <c r="C96" s="36">
        <f>C94*C95/4</f>
        <v>0.045</v>
      </c>
      <c r="D96" s="14" t="s">
        <v>13</v>
      </c>
      <c r="E96" s="16"/>
      <c r="F96" s="5"/>
      <c r="J96" s="5"/>
      <c r="K96" s="38" t="s">
        <v>44</v>
      </c>
      <c r="L96" s="42">
        <f>(450^3)/6</f>
        <v>15187500</v>
      </c>
      <c r="M96" s="40" t="s">
        <v>45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6" t="s">
        <v>42</v>
      </c>
      <c r="B97" s="39" t="s">
        <v>43</v>
      </c>
      <c r="C97" s="39">
        <v>1.35</v>
      </c>
      <c r="D97" s="40"/>
      <c r="E97" s="68"/>
      <c r="F97" s="5"/>
      <c r="G97" s="2" t="s">
        <v>47</v>
      </c>
      <c r="H97" s="37" t="s">
        <v>2</v>
      </c>
      <c r="I97" s="4" t="s">
        <v>3</v>
      </c>
      <c r="J97" s="5"/>
      <c r="K97" s="31" t="s">
        <v>48</v>
      </c>
      <c r="L97" s="44">
        <f>C103*1000*1000</f>
        <v>493246.3031</v>
      </c>
      <c r="M97" s="19" t="s">
        <v>49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9"/>
      <c r="B98" s="10" t="s">
        <v>46</v>
      </c>
      <c r="C98" s="10">
        <v>1.5</v>
      </c>
      <c r="D98" s="19"/>
      <c r="E98" s="11"/>
      <c r="F98" s="5"/>
      <c r="G98" s="38" t="s">
        <v>51</v>
      </c>
      <c r="H98" s="45">
        <v>110.0</v>
      </c>
      <c r="I98" s="40" t="s">
        <v>52</v>
      </c>
      <c r="J98" s="5"/>
      <c r="K98" s="32" t="s">
        <v>53</v>
      </c>
      <c r="L98" s="46">
        <f>L97/L96</f>
        <v>0.03247712284</v>
      </c>
      <c r="M98" s="47" t="s">
        <v>52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9"/>
      <c r="B99" s="10" t="s">
        <v>50</v>
      </c>
      <c r="C99" s="10">
        <v>0.05</v>
      </c>
      <c r="D99" s="19"/>
      <c r="E99" s="11"/>
      <c r="F99" s="5"/>
      <c r="G99" s="31" t="s">
        <v>55</v>
      </c>
      <c r="H99" s="23">
        <f>(450^4)/12</f>
        <v>3417187500</v>
      </c>
      <c r="I99" s="19" t="s">
        <v>56</v>
      </c>
      <c r="J99" s="5"/>
      <c r="K99" s="38" t="s">
        <v>57</v>
      </c>
      <c r="L99" s="42">
        <f>450*450</f>
        <v>202500</v>
      </c>
      <c r="M99" s="40" t="s">
        <v>58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9"/>
      <c r="B100" s="10" t="s">
        <v>54</v>
      </c>
      <c r="C100" s="10">
        <v>0.5</v>
      </c>
      <c r="D100" s="19"/>
      <c r="E100" s="11"/>
      <c r="F100" s="5"/>
      <c r="G100" s="31" t="s">
        <v>9</v>
      </c>
      <c r="H100" s="48">
        <v>1000.0</v>
      </c>
      <c r="I100" s="19" t="s">
        <v>74</v>
      </c>
      <c r="J100" s="5"/>
      <c r="K100" s="31" t="s">
        <v>60</v>
      </c>
      <c r="L100" s="44">
        <f>C102*1000</f>
        <v>40437.26305</v>
      </c>
      <c r="M100" s="19" t="s">
        <v>61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9"/>
      <c r="B101" s="10" t="s">
        <v>59</v>
      </c>
      <c r="C101" s="10">
        <v>0.05</v>
      </c>
      <c r="D101" s="19"/>
      <c r="E101" s="11"/>
      <c r="F101" s="5"/>
      <c r="G101" s="31" t="s">
        <v>63</v>
      </c>
      <c r="H101" s="48">
        <v>2.0</v>
      </c>
      <c r="I101" s="11"/>
      <c r="J101" s="5"/>
      <c r="K101" s="32" t="s">
        <v>53</v>
      </c>
      <c r="L101" s="46">
        <f>L100/L99</f>
        <v>0.1996901879</v>
      </c>
      <c r="M101" s="47" t="s">
        <v>52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9"/>
      <c r="B102" s="71" t="s">
        <v>64</v>
      </c>
      <c r="C102" s="50">
        <f>C84*C97+C88*C98*C101+C96*C98*C99</f>
        <v>40.43726305</v>
      </c>
      <c r="D102" s="51" t="s">
        <v>13</v>
      </c>
      <c r="E102" s="11"/>
      <c r="F102" s="5"/>
      <c r="G102" s="31" t="s">
        <v>65</v>
      </c>
      <c r="H102" s="44">
        <f>PI()^2*H98*H99/((H100*H101)^2)</f>
        <v>927472.9417</v>
      </c>
      <c r="I102" s="19" t="s">
        <v>61</v>
      </c>
      <c r="J102" s="5"/>
      <c r="K102" s="52" t="s">
        <v>66</v>
      </c>
      <c r="L102" s="53">
        <f>L101+L98</f>
        <v>0.2321673108</v>
      </c>
      <c r="M102" s="54" t="s">
        <v>52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3"/>
      <c r="B103" s="72" t="s">
        <v>67</v>
      </c>
      <c r="C103" s="56">
        <f>C92*C98*C100</f>
        <v>0.4932463031</v>
      </c>
      <c r="D103" s="57" t="s">
        <v>13</v>
      </c>
      <c r="E103" s="16"/>
      <c r="F103" s="5"/>
      <c r="G103" s="55" t="s">
        <v>65</v>
      </c>
      <c r="H103" s="58">
        <f>H102/1000</f>
        <v>927.4729417</v>
      </c>
      <c r="I103" s="57" t="s">
        <v>13</v>
      </c>
      <c r="J103" s="5"/>
      <c r="K103" s="55" t="s">
        <v>68</v>
      </c>
      <c r="L103" s="59">
        <f>L101-L98</f>
        <v>0.1672130651</v>
      </c>
      <c r="M103" s="57" t="s">
        <v>52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0" t="s">
        <v>69</v>
      </c>
      <c r="B104" s="3" t="s">
        <v>70</v>
      </c>
      <c r="C104" s="61">
        <f>1500*0.45*0.45</f>
        <v>303.75</v>
      </c>
      <c r="D104" s="4" t="s">
        <v>13</v>
      </c>
      <c r="E104" s="69"/>
      <c r="F104" s="5"/>
      <c r="G104" s="2" t="s">
        <v>71</v>
      </c>
      <c r="H104" s="63">
        <f>C102</f>
        <v>40.43726305</v>
      </c>
      <c r="I104" s="4" t="s">
        <v>13</v>
      </c>
      <c r="J104" s="5"/>
      <c r="K104" s="64" t="s">
        <v>72</v>
      </c>
      <c r="L104" s="65">
        <v>1.5</v>
      </c>
      <c r="M104" s="66" t="s">
        <v>52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23"/>
      <c r="I105" s="5"/>
      <c r="J105" s="5"/>
      <c r="K105" s="5"/>
      <c r="L105" s="2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23"/>
      <c r="I106" s="5"/>
      <c r="J106" s="5"/>
      <c r="K106" s="5"/>
      <c r="L106" s="2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23"/>
      <c r="I107" s="5"/>
      <c r="J107" s="5"/>
      <c r="K107" s="5"/>
      <c r="L107" s="2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23"/>
      <c r="I108" s="5"/>
      <c r="J108" s="5"/>
      <c r="K108" s="5"/>
      <c r="L108" s="2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23"/>
      <c r="I109" s="5"/>
      <c r="J109" s="5"/>
      <c r="K109" s="5"/>
      <c r="L109" s="2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23"/>
      <c r="I110" s="5"/>
      <c r="J110" s="5"/>
      <c r="K110" s="5"/>
      <c r="L110" s="2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23"/>
      <c r="I111" s="5"/>
      <c r="J111" s="5"/>
      <c r="K111" s="5"/>
      <c r="L111" s="2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23"/>
      <c r="I112" s="5"/>
      <c r="J112" s="5"/>
      <c r="K112" s="5"/>
      <c r="L112" s="2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23"/>
      <c r="I113" s="5"/>
      <c r="J113" s="5"/>
      <c r="K113" s="5"/>
      <c r="L113" s="2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23"/>
      <c r="I114" s="5"/>
      <c r="J114" s="5"/>
      <c r="K114" s="5"/>
      <c r="L114" s="2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23"/>
      <c r="I115" s="5"/>
      <c r="J115" s="5"/>
      <c r="K115" s="5"/>
      <c r="L115" s="2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23"/>
      <c r="I116" s="5"/>
      <c r="J116" s="5"/>
      <c r="K116" s="5"/>
      <c r="L116" s="2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23"/>
      <c r="I117" s="5"/>
      <c r="J117" s="5"/>
      <c r="K117" s="5"/>
      <c r="L117" s="2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23"/>
      <c r="I118" s="5"/>
      <c r="J118" s="5"/>
      <c r="K118" s="5"/>
      <c r="L118" s="2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23"/>
      <c r="I119" s="5"/>
      <c r="J119" s="5"/>
      <c r="K119" s="5"/>
      <c r="L119" s="2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23"/>
      <c r="I120" s="5"/>
      <c r="J120" s="5"/>
      <c r="K120" s="5"/>
      <c r="L120" s="2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23"/>
      <c r="I121" s="5"/>
      <c r="J121" s="5"/>
      <c r="K121" s="5"/>
      <c r="L121" s="2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23"/>
      <c r="I122" s="5"/>
      <c r="J122" s="5"/>
      <c r="K122" s="5"/>
      <c r="L122" s="2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23"/>
      <c r="I123" s="5"/>
      <c r="J123" s="5"/>
      <c r="K123" s="5"/>
      <c r="L123" s="2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23"/>
      <c r="I124" s="5"/>
      <c r="J124" s="5"/>
      <c r="K124" s="5"/>
      <c r="L124" s="2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23"/>
      <c r="I125" s="5"/>
      <c r="J125" s="5"/>
      <c r="K125" s="5"/>
      <c r="L125" s="2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23"/>
      <c r="I126" s="5"/>
      <c r="J126" s="5"/>
      <c r="K126" s="5"/>
      <c r="L126" s="2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23"/>
      <c r="I127" s="5"/>
      <c r="J127" s="5"/>
      <c r="K127" s="5"/>
      <c r="L127" s="2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23"/>
      <c r="I128" s="5"/>
      <c r="J128" s="5"/>
      <c r="K128" s="5"/>
      <c r="L128" s="2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23"/>
      <c r="I129" s="5"/>
      <c r="J129" s="5"/>
      <c r="K129" s="5"/>
      <c r="L129" s="2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23"/>
      <c r="I130" s="5"/>
      <c r="J130" s="5"/>
      <c r="K130" s="5"/>
      <c r="L130" s="2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23"/>
      <c r="I131" s="5"/>
      <c r="J131" s="5"/>
      <c r="K131" s="5"/>
      <c r="L131" s="2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23"/>
      <c r="I132" s="5"/>
      <c r="J132" s="5"/>
      <c r="K132" s="5"/>
      <c r="L132" s="2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23"/>
      <c r="I133" s="5"/>
      <c r="J133" s="5"/>
      <c r="K133" s="5"/>
      <c r="L133" s="2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23"/>
      <c r="I134" s="5"/>
      <c r="J134" s="5"/>
      <c r="K134" s="5"/>
      <c r="L134" s="2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23"/>
      <c r="I135" s="5"/>
      <c r="J135" s="5"/>
      <c r="K135" s="5"/>
      <c r="L135" s="2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23"/>
      <c r="I136" s="5"/>
      <c r="J136" s="5"/>
      <c r="K136" s="5"/>
      <c r="L136" s="2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23"/>
      <c r="I137" s="5"/>
      <c r="J137" s="5"/>
      <c r="K137" s="5"/>
      <c r="L137" s="2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23"/>
      <c r="I138" s="5"/>
      <c r="J138" s="5"/>
      <c r="K138" s="5"/>
      <c r="L138" s="2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23"/>
      <c r="I139" s="5"/>
      <c r="J139" s="5"/>
      <c r="K139" s="5"/>
      <c r="L139" s="2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23"/>
      <c r="I140" s="5"/>
      <c r="J140" s="5"/>
      <c r="K140" s="5"/>
      <c r="L140" s="2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23"/>
      <c r="I141" s="5"/>
      <c r="J141" s="5"/>
      <c r="K141" s="5"/>
      <c r="L141" s="2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23"/>
      <c r="I142" s="5"/>
      <c r="J142" s="5"/>
      <c r="K142" s="5"/>
      <c r="L142" s="2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23"/>
      <c r="I143" s="5"/>
      <c r="J143" s="5"/>
      <c r="K143" s="5"/>
      <c r="L143" s="2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23"/>
      <c r="I144" s="5"/>
      <c r="J144" s="5"/>
      <c r="K144" s="5"/>
      <c r="L144" s="2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23"/>
      <c r="I145" s="5"/>
      <c r="J145" s="5"/>
      <c r="K145" s="5"/>
      <c r="L145" s="2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23"/>
      <c r="I146" s="5"/>
      <c r="J146" s="5"/>
      <c r="K146" s="5"/>
      <c r="L146" s="2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23"/>
      <c r="I147" s="5"/>
      <c r="J147" s="5"/>
      <c r="K147" s="5"/>
      <c r="L147" s="2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23"/>
      <c r="I148" s="5"/>
      <c r="J148" s="5"/>
      <c r="K148" s="5"/>
      <c r="L148" s="2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23"/>
      <c r="I149" s="5"/>
      <c r="J149" s="5"/>
      <c r="K149" s="5"/>
      <c r="L149" s="2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23"/>
      <c r="I150" s="5"/>
      <c r="J150" s="5"/>
      <c r="K150" s="5"/>
      <c r="L150" s="2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23"/>
      <c r="I151" s="5"/>
      <c r="J151" s="5"/>
      <c r="K151" s="5"/>
      <c r="L151" s="2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23"/>
      <c r="I152" s="5"/>
      <c r="J152" s="5"/>
      <c r="K152" s="5"/>
      <c r="L152" s="2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23"/>
      <c r="I153" s="5"/>
      <c r="J153" s="5"/>
      <c r="K153" s="5"/>
      <c r="L153" s="2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23"/>
      <c r="I154" s="5"/>
      <c r="J154" s="5"/>
      <c r="K154" s="5"/>
      <c r="L154" s="2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23"/>
      <c r="I155" s="5"/>
      <c r="J155" s="5"/>
      <c r="K155" s="5"/>
      <c r="L155" s="2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23"/>
      <c r="I156" s="5"/>
      <c r="J156" s="5"/>
      <c r="K156" s="5"/>
      <c r="L156" s="2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23"/>
      <c r="I157" s="5"/>
      <c r="J157" s="5"/>
      <c r="K157" s="5"/>
      <c r="L157" s="2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23"/>
      <c r="I158" s="5"/>
      <c r="J158" s="5"/>
      <c r="K158" s="5"/>
      <c r="L158" s="2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23"/>
      <c r="I159" s="5"/>
      <c r="J159" s="5"/>
      <c r="K159" s="5"/>
      <c r="L159" s="2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23"/>
      <c r="I160" s="5"/>
      <c r="J160" s="5"/>
      <c r="K160" s="5"/>
      <c r="L160" s="2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23"/>
      <c r="I161" s="5"/>
      <c r="J161" s="5"/>
      <c r="K161" s="5"/>
      <c r="L161" s="2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23"/>
      <c r="I162" s="5"/>
      <c r="J162" s="5"/>
      <c r="K162" s="5"/>
      <c r="L162" s="2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23"/>
      <c r="I163" s="5"/>
      <c r="J163" s="5"/>
      <c r="K163" s="5"/>
      <c r="L163" s="2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23"/>
      <c r="I164" s="5"/>
      <c r="J164" s="5"/>
      <c r="K164" s="5"/>
      <c r="L164" s="2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23"/>
      <c r="I165" s="5"/>
      <c r="J165" s="5"/>
      <c r="K165" s="5"/>
      <c r="L165" s="2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23"/>
      <c r="I166" s="5"/>
      <c r="J166" s="5"/>
      <c r="K166" s="5"/>
      <c r="L166" s="2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23"/>
      <c r="I167" s="5"/>
      <c r="J167" s="5"/>
      <c r="K167" s="5"/>
      <c r="L167" s="2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23"/>
      <c r="I168" s="5"/>
      <c r="J168" s="5"/>
      <c r="K168" s="5"/>
      <c r="L168" s="2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23"/>
      <c r="I169" s="5"/>
      <c r="J169" s="5"/>
      <c r="K169" s="5"/>
      <c r="L169" s="2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23"/>
      <c r="I170" s="5"/>
      <c r="J170" s="5"/>
      <c r="K170" s="5"/>
      <c r="L170" s="2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23"/>
      <c r="I171" s="5"/>
      <c r="J171" s="5"/>
      <c r="K171" s="5"/>
      <c r="L171" s="23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23"/>
      <c r="I172" s="5"/>
      <c r="J172" s="5"/>
      <c r="K172" s="5"/>
      <c r="L172" s="2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23"/>
      <c r="I173" s="5"/>
      <c r="J173" s="5"/>
      <c r="K173" s="5"/>
      <c r="L173" s="2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23"/>
      <c r="I174" s="5"/>
      <c r="J174" s="5"/>
      <c r="K174" s="5"/>
      <c r="L174" s="2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23"/>
      <c r="I175" s="5"/>
      <c r="J175" s="5"/>
      <c r="K175" s="5"/>
      <c r="L175" s="2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23"/>
      <c r="I176" s="5"/>
      <c r="J176" s="5"/>
      <c r="K176" s="5"/>
      <c r="L176" s="2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23"/>
      <c r="I177" s="5"/>
      <c r="J177" s="5"/>
      <c r="K177" s="5"/>
      <c r="L177" s="2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23"/>
      <c r="I178" s="5"/>
      <c r="J178" s="5"/>
      <c r="K178" s="5"/>
      <c r="L178" s="2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23"/>
      <c r="I179" s="5"/>
      <c r="J179" s="5"/>
      <c r="K179" s="5"/>
      <c r="L179" s="2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23"/>
      <c r="I180" s="5"/>
      <c r="J180" s="5"/>
      <c r="K180" s="5"/>
      <c r="L180" s="2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23"/>
      <c r="I181" s="5"/>
      <c r="J181" s="5"/>
      <c r="K181" s="5"/>
      <c r="L181" s="2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23"/>
      <c r="I182" s="5"/>
      <c r="J182" s="5"/>
      <c r="K182" s="5"/>
      <c r="L182" s="2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23"/>
      <c r="I183" s="5"/>
      <c r="J183" s="5"/>
      <c r="K183" s="5"/>
      <c r="L183" s="2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23"/>
      <c r="I184" s="5"/>
      <c r="J184" s="5"/>
      <c r="K184" s="5"/>
      <c r="L184" s="2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23"/>
      <c r="I185" s="5"/>
      <c r="J185" s="5"/>
      <c r="K185" s="5"/>
      <c r="L185" s="2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23"/>
      <c r="I186" s="5"/>
      <c r="J186" s="5"/>
      <c r="K186" s="5"/>
      <c r="L186" s="2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23"/>
      <c r="I187" s="5"/>
      <c r="J187" s="5"/>
      <c r="K187" s="5"/>
      <c r="L187" s="2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23"/>
      <c r="I188" s="5"/>
      <c r="J188" s="5"/>
      <c r="K188" s="5"/>
      <c r="L188" s="2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23"/>
      <c r="I189" s="5"/>
      <c r="J189" s="5"/>
      <c r="K189" s="5"/>
      <c r="L189" s="2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23"/>
      <c r="I190" s="5"/>
      <c r="J190" s="5"/>
      <c r="K190" s="5"/>
      <c r="L190" s="2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23"/>
      <c r="I191" s="5"/>
      <c r="J191" s="5"/>
      <c r="K191" s="5"/>
      <c r="L191" s="2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23"/>
      <c r="I192" s="5"/>
      <c r="J192" s="5"/>
      <c r="K192" s="5"/>
      <c r="L192" s="2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23"/>
      <c r="I193" s="5"/>
      <c r="J193" s="5"/>
      <c r="K193" s="5"/>
      <c r="L193" s="2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23"/>
      <c r="I194" s="5"/>
      <c r="J194" s="5"/>
      <c r="K194" s="5"/>
      <c r="L194" s="2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23"/>
      <c r="I195" s="5"/>
      <c r="J195" s="5"/>
      <c r="K195" s="5"/>
      <c r="L195" s="2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23"/>
      <c r="I196" s="5"/>
      <c r="J196" s="5"/>
      <c r="K196" s="5"/>
      <c r="L196" s="2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23"/>
      <c r="I197" s="5"/>
      <c r="J197" s="5"/>
      <c r="K197" s="5"/>
      <c r="L197" s="2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23"/>
      <c r="I198" s="5"/>
      <c r="J198" s="5"/>
      <c r="K198" s="5"/>
      <c r="L198" s="2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23"/>
      <c r="I199" s="5"/>
      <c r="J199" s="5"/>
      <c r="K199" s="5"/>
      <c r="L199" s="2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23"/>
      <c r="I200" s="5"/>
      <c r="J200" s="5"/>
      <c r="K200" s="5"/>
      <c r="L200" s="2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23"/>
      <c r="I201" s="5"/>
      <c r="J201" s="5"/>
      <c r="K201" s="5"/>
      <c r="L201" s="2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23"/>
      <c r="I202" s="5"/>
      <c r="J202" s="5"/>
      <c r="K202" s="5"/>
      <c r="L202" s="2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23"/>
      <c r="I203" s="5"/>
      <c r="J203" s="5"/>
      <c r="K203" s="5"/>
      <c r="L203" s="2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23"/>
      <c r="I204" s="5"/>
      <c r="J204" s="5"/>
      <c r="K204" s="5"/>
      <c r="L204" s="2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23"/>
      <c r="I205" s="5"/>
      <c r="J205" s="5"/>
      <c r="K205" s="5"/>
      <c r="L205" s="2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23"/>
      <c r="I206" s="5"/>
      <c r="J206" s="5"/>
      <c r="K206" s="5"/>
      <c r="L206" s="2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23"/>
      <c r="I207" s="5"/>
      <c r="J207" s="5"/>
      <c r="K207" s="5"/>
      <c r="L207" s="2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23"/>
      <c r="I208" s="5"/>
      <c r="J208" s="5"/>
      <c r="K208" s="5"/>
      <c r="L208" s="2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23"/>
      <c r="I209" s="5"/>
      <c r="J209" s="5"/>
      <c r="K209" s="5"/>
      <c r="L209" s="2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23"/>
      <c r="I210" s="5"/>
      <c r="J210" s="5"/>
      <c r="K210" s="5"/>
      <c r="L210" s="2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23"/>
      <c r="I211" s="5"/>
      <c r="J211" s="5"/>
      <c r="K211" s="5"/>
      <c r="L211" s="2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23"/>
      <c r="I212" s="5"/>
      <c r="J212" s="5"/>
      <c r="K212" s="5"/>
      <c r="L212" s="2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23"/>
      <c r="I213" s="5"/>
      <c r="J213" s="5"/>
      <c r="K213" s="5"/>
      <c r="L213" s="2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23"/>
      <c r="I214" s="5"/>
      <c r="J214" s="5"/>
      <c r="K214" s="5"/>
      <c r="L214" s="2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23"/>
      <c r="I215" s="5"/>
      <c r="J215" s="5"/>
      <c r="K215" s="5"/>
      <c r="L215" s="2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23"/>
      <c r="I216" s="5"/>
      <c r="J216" s="5"/>
      <c r="K216" s="5"/>
      <c r="L216" s="2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23"/>
      <c r="I217" s="5"/>
      <c r="J217" s="5"/>
      <c r="K217" s="5"/>
      <c r="L217" s="2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23"/>
      <c r="I218" s="5"/>
      <c r="J218" s="5"/>
      <c r="K218" s="5"/>
      <c r="L218" s="2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23"/>
      <c r="I219" s="5"/>
      <c r="J219" s="5"/>
      <c r="K219" s="5"/>
      <c r="L219" s="2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23"/>
      <c r="I220" s="5"/>
      <c r="J220" s="5"/>
      <c r="K220" s="5"/>
      <c r="L220" s="2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23"/>
      <c r="I221" s="5"/>
      <c r="J221" s="5"/>
      <c r="K221" s="5"/>
      <c r="L221" s="2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23"/>
      <c r="I222" s="5"/>
      <c r="J222" s="5"/>
      <c r="K222" s="5"/>
      <c r="L222" s="2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23"/>
      <c r="I223" s="5"/>
      <c r="J223" s="5"/>
      <c r="K223" s="5"/>
      <c r="L223" s="2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23"/>
      <c r="I224" s="5"/>
      <c r="J224" s="5"/>
      <c r="K224" s="5"/>
      <c r="L224" s="2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23"/>
      <c r="I225" s="5"/>
      <c r="J225" s="5"/>
      <c r="K225" s="5"/>
      <c r="L225" s="2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23"/>
      <c r="I226" s="5"/>
      <c r="J226" s="5"/>
      <c r="K226" s="5"/>
      <c r="L226" s="2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23"/>
      <c r="I227" s="5"/>
      <c r="J227" s="5"/>
      <c r="K227" s="5"/>
      <c r="L227" s="2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23"/>
      <c r="I228" s="5"/>
      <c r="J228" s="5"/>
      <c r="K228" s="5"/>
      <c r="L228" s="2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23"/>
      <c r="I229" s="5"/>
      <c r="J229" s="5"/>
      <c r="K229" s="5"/>
      <c r="L229" s="2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23"/>
      <c r="I230" s="5"/>
      <c r="J230" s="5"/>
      <c r="K230" s="5"/>
      <c r="L230" s="2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23"/>
      <c r="I231" s="5"/>
      <c r="J231" s="5"/>
      <c r="K231" s="5"/>
      <c r="L231" s="2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23"/>
      <c r="I232" s="5"/>
      <c r="J232" s="5"/>
      <c r="K232" s="5"/>
      <c r="L232" s="2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23"/>
      <c r="I233" s="5"/>
      <c r="J233" s="5"/>
      <c r="K233" s="5"/>
      <c r="L233" s="2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23"/>
      <c r="I234" s="5"/>
      <c r="J234" s="5"/>
      <c r="K234" s="5"/>
      <c r="L234" s="2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23"/>
      <c r="I235" s="5"/>
      <c r="J235" s="5"/>
      <c r="K235" s="5"/>
      <c r="L235" s="2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23"/>
      <c r="I236" s="5"/>
      <c r="J236" s="5"/>
      <c r="K236" s="5"/>
      <c r="L236" s="2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23"/>
      <c r="I237" s="5"/>
      <c r="J237" s="5"/>
      <c r="K237" s="5"/>
      <c r="L237" s="2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23"/>
      <c r="I238" s="5"/>
      <c r="J238" s="5"/>
      <c r="K238" s="5"/>
      <c r="L238" s="2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23"/>
      <c r="I239" s="5"/>
      <c r="J239" s="5"/>
      <c r="K239" s="5"/>
      <c r="L239" s="2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23"/>
      <c r="I240" s="5"/>
      <c r="J240" s="5"/>
      <c r="K240" s="5"/>
      <c r="L240" s="2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23"/>
      <c r="I241" s="5"/>
      <c r="J241" s="5"/>
      <c r="K241" s="5"/>
      <c r="L241" s="2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23"/>
      <c r="I242" s="5"/>
      <c r="J242" s="5"/>
      <c r="K242" s="5"/>
      <c r="L242" s="2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23"/>
      <c r="I243" s="5"/>
      <c r="J243" s="5"/>
      <c r="K243" s="5"/>
      <c r="L243" s="2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23"/>
      <c r="I244" s="5"/>
      <c r="J244" s="5"/>
      <c r="K244" s="5"/>
      <c r="L244" s="2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23"/>
      <c r="I245" s="5"/>
      <c r="J245" s="5"/>
      <c r="K245" s="5"/>
      <c r="L245" s="2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23"/>
      <c r="I246" s="5"/>
      <c r="J246" s="5"/>
      <c r="K246" s="5"/>
      <c r="L246" s="2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23"/>
      <c r="I247" s="5"/>
      <c r="J247" s="5"/>
      <c r="K247" s="5"/>
      <c r="L247" s="2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23"/>
      <c r="I248" s="5"/>
      <c r="J248" s="5"/>
      <c r="K248" s="5"/>
      <c r="L248" s="2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23"/>
      <c r="I249" s="5"/>
      <c r="J249" s="5"/>
      <c r="K249" s="5"/>
      <c r="L249" s="2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23"/>
      <c r="I250" s="5"/>
      <c r="J250" s="5"/>
      <c r="K250" s="5"/>
      <c r="L250" s="2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23"/>
      <c r="I251" s="5"/>
      <c r="J251" s="5"/>
      <c r="K251" s="5"/>
      <c r="L251" s="2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23"/>
      <c r="I252" s="5"/>
      <c r="J252" s="5"/>
      <c r="K252" s="5"/>
      <c r="L252" s="2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23"/>
      <c r="I253" s="5"/>
      <c r="J253" s="5"/>
      <c r="K253" s="5"/>
      <c r="L253" s="2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23"/>
      <c r="I254" s="5"/>
      <c r="J254" s="5"/>
      <c r="K254" s="5"/>
      <c r="L254" s="2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23"/>
      <c r="I255" s="5"/>
      <c r="J255" s="5"/>
      <c r="K255" s="5"/>
      <c r="L255" s="2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23"/>
      <c r="I256" s="5"/>
      <c r="J256" s="5"/>
      <c r="K256" s="5"/>
      <c r="L256" s="2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23"/>
      <c r="I257" s="5"/>
      <c r="J257" s="5"/>
      <c r="K257" s="5"/>
      <c r="L257" s="2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23"/>
      <c r="I258" s="5"/>
      <c r="J258" s="5"/>
      <c r="K258" s="5"/>
      <c r="L258" s="2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23"/>
      <c r="I259" s="5"/>
      <c r="J259" s="5"/>
      <c r="K259" s="5"/>
      <c r="L259" s="2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23"/>
      <c r="I260" s="5"/>
      <c r="J260" s="5"/>
      <c r="K260" s="5"/>
      <c r="L260" s="2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23"/>
      <c r="I261" s="5"/>
      <c r="J261" s="5"/>
      <c r="K261" s="5"/>
      <c r="L261" s="2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23"/>
      <c r="I262" s="5"/>
      <c r="J262" s="5"/>
      <c r="K262" s="5"/>
      <c r="L262" s="2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23"/>
      <c r="I263" s="5"/>
      <c r="J263" s="5"/>
      <c r="K263" s="5"/>
      <c r="L263" s="2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23"/>
      <c r="I264" s="5"/>
      <c r="J264" s="5"/>
      <c r="K264" s="5"/>
      <c r="L264" s="2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23"/>
      <c r="I265" s="5"/>
      <c r="J265" s="5"/>
      <c r="K265" s="5"/>
      <c r="L265" s="2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23"/>
      <c r="I266" s="5"/>
      <c r="J266" s="5"/>
      <c r="K266" s="5"/>
      <c r="L266" s="2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23"/>
      <c r="I267" s="5"/>
      <c r="J267" s="5"/>
      <c r="K267" s="5"/>
      <c r="L267" s="2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23"/>
      <c r="I268" s="5"/>
      <c r="J268" s="5"/>
      <c r="K268" s="5"/>
      <c r="L268" s="2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23"/>
      <c r="I269" s="5"/>
      <c r="J269" s="5"/>
      <c r="K269" s="5"/>
      <c r="L269" s="2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23"/>
      <c r="I270" s="5"/>
      <c r="J270" s="5"/>
      <c r="K270" s="5"/>
      <c r="L270" s="2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23"/>
      <c r="I271" s="5"/>
      <c r="J271" s="5"/>
      <c r="K271" s="5"/>
      <c r="L271" s="2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23"/>
      <c r="I272" s="5"/>
      <c r="J272" s="5"/>
      <c r="K272" s="5"/>
      <c r="L272" s="2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23"/>
      <c r="I273" s="5"/>
      <c r="J273" s="5"/>
      <c r="K273" s="5"/>
      <c r="L273" s="2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23"/>
      <c r="I274" s="5"/>
      <c r="J274" s="5"/>
      <c r="K274" s="5"/>
      <c r="L274" s="2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23"/>
      <c r="I275" s="5"/>
      <c r="J275" s="5"/>
      <c r="K275" s="5"/>
      <c r="L275" s="2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23"/>
      <c r="I276" s="5"/>
      <c r="J276" s="5"/>
      <c r="K276" s="5"/>
      <c r="L276" s="2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23"/>
      <c r="I277" s="5"/>
      <c r="J277" s="5"/>
      <c r="K277" s="5"/>
      <c r="L277" s="2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23"/>
      <c r="I278" s="5"/>
      <c r="J278" s="5"/>
      <c r="K278" s="5"/>
      <c r="L278" s="2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23"/>
      <c r="I279" s="5"/>
      <c r="J279" s="5"/>
      <c r="K279" s="5"/>
      <c r="L279" s="2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23"/>
      <c r="I280" s="5"/>
      <c r="J280" s="5"/>
      <c r="K280" s="5"/>
      <c r="L280" s="2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23"/>
      <c r="I281" s="5"/>
      <c r="J281" s="5"/>
      <c r="K281" s="5"/>
      <c r="L281" s="2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23"/>
      <c r="I282" s="5"/>
      <c r="J282" s="5"/>
      <c r="K282" s="5"/>
      <c r="L282" s="2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23"/>
      <c r="I283" s="5"/>
      <c r="J283" s="5"/>
      <c r="K283" s="5"/>
      <c r="L283" s="2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23"/>
      <c r="I284" s="5"/>
      <c r="J284" s="5"/>
      <c r="K284" s="5"/>
      <c r="L284" s="2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23"/>
      <c r="I285" s="5"/>
      <c r="J285" s="5"/>
      <c r="K285" s="5"/>
      <c r="L285" s="2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23"/>
      <c r="I286" s="5"/>
      <c r="J286" s="5"/>
      <c r="K286" s="5"/>
      <c r="L286" s="2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23"/>
      <c r="I287" s="5"/>
      <c r="J287" s="5"/>
      <c r="K287" s="5"/>
      <c r="L287" s="2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23"/>
      <c r="I288" s="5"/>
      <c r="J288" s="5"/>
      <c r="K288" s="5"/>
      <c r="L288" s="2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23"/>
      <c r="I289" s="5"/>
      <c r="J289" s="5"/>
      <c r="K289" s="5"/>
      <c r="L289" s="2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23"/>
      <c r="I290" s="5"/>
      <c r="J290" s="5"/>
      <c r="K290" s="5"/>
      <c r="L290" s="2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23"/>
      <c r="I291" s="5"/>
      <c r="J291" s="5"/>
      <c r="K291" s="5"/>
      <c r="L291" s="2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23"/>
      <c r="I292" s="5"/>
      <c r="J292" s="5"/>
      <c r="K292" s="5"/>
      <c r="L292" s="2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23"/>
      <c r="I293" s="5"/>
      <c r="J293" s="5"/>
      <c r="K293" s="5"/>
      <c r="L293" s="2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23"/>
      <c r="I294" s="5"/>
      <c r="J294" s="5"/>
      <c r="K294" s="5"/>
      <c r="L294" s="2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23"/>
      <c r="I295" s="5"/>
      <c r="J295" s="5"/>
      <c r="K295" s="5"/>
      <c r="L295" s="2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23"/>
      <c r="I296" s="5"/>
      <c r="J296" s="5"/>
      <c r="K296" s="5"/>
      <c r="L296" s="2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23"/>
      <c r="I297" s="5"/>
      <c r="J297" s="5"/>
      <c r="K297" s="5"/>
      <c r="L297" s="2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23"/>
      <c r="I298" s="5"/>
      <c r="J298" s="5"/>
      <c r="K298" s="5"/>
      <c r="L298" s="2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23"/>
      <c r="I299" s="5"/>
      <c r="J299" s="5"/>
      <c r="K299" s="5"/>
      <c r="L299" s="2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23"/>
      <c r="I300" s="5"/>
      <c r="J300" s="5"/>
      <c r="K300" s="5"/>
      <c r="L300" s="2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23"/>
      <c r="I301" s="5"/>
      <c r="J301" s="5"/>
      <c r="K301" s="5"/>
      <c r="L301" s="2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23"/>
      <c r="I302" s="5"/>
      <c r="J302" s="5"/>
      <c r="K302" s="5"/>
      <c r="L302" s="2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23"/>
      <c r="I303" s="5"/>
      <c r="J303" s="5"/>
      <c r="K303" s="5"/>
      <c r="L303" s="2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23"/>
      <c r="I304" s="5"/>
      <c r="J304" s="5"/>
      <c r="K304" s="5"/>
      <c r="L304" s="2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23"/>
      <c r="I305" s="5"/>
      <c r="J305" s="5"/>
      <c r="K305" s="5"/>
      <c r="L305" s="2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23"/>
      <c r="I306" s="5"/>
      <c r="J306" s="5"/>
      <c r="K306" s="5"/>
      <c r="L306" s="2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23"/>
      <c r="I307" s="5"/>
      <c r="J307" s="5"/>
      <c r="K307" s="5"/>
      <c r="L307" s="2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23"/>
      <c r="I308" s="5"/>
      <c r="J308" s="5"/>
      <c r="K308" s="5"/>
      <c r="L308" s="2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23"/>
      <c r="I309" s="5"/>
      <c r="J309" s="5"/>
      <c r="K309" s="5"/>
      <c r="L309" s="2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23"/>
      <c r="I310" s="5"/>
      <c r="J310" s="5"/>
      <c r="K310" s="5"/>
      <c r="L310" s="2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23"/>
      <c r="I311" s="5"/>
      <c r="J311" s="5"/>
      <c r="K311" s="5"/>
      <c r="L311" s="2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23"/>
      <c r="I312" s="5"/>
      <c r="J312" s="5"/>
      <c r="K312" s="5"/>
      <c r="L312" s="2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23"/>
      <c r="I313" s="5"/>
      <c r="J313" s="5"/>
      <c r="K313" s="5"/>
      <c r="L313" s="2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23"/>
      <c r="I314" s="5"/>
      <c r="J314" s="5"/>
      <c r="K314" s="5"/>
      <c r="L314" s="2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23"/>
      <c r="I315" s="5"/>
      <c r="J315" s="5"/>
      <c r="K315" s="5"/>
      <c r="L315" s="2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23"/>
      <c r="I316" s="5"/>
      <c r="J316" s="5"/>
      <c r="K316" s="5"/>
      <c r="L316" s="2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23"/>
      <c r="I317" s="5"/>
      <c r="J317" s="5"/>
      <c r="K317" s="5"/>
      <c r="L317" s="2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23"/>
      <c r="I318" s="5"/>
      <c r="J318" s="5"/>
      <c r="K318" s="5"/>
      <c r="L318" s="2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23"/>
      <c r="I319" s="5"/>
      <c r="J319" s="5"/>
      <c r="K319" s="5"/>
      <c r="L319" s="2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23"/>
      <c r="I320" s="5"/>
      <c r="J320" s="5"/>
      <c r="K320" s="5"/>
      <c r="L320" s="2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23"/>
      <c r="I321" s="5"/>
      <c r="J321" s="5"/>
      <c r="K321" s="5"/>
      <c r="L321" s="2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23"/>
      <c r="I322" s="5"/>
      <c r="J322" s="5"/>
      <c r="K322" s="5"/>
      <c r="L322" s="2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23"/>
      <c r="I323" s="5"/>
      <c r="J323" s="5"/>
      <c r="K323" s="5"/>
      <c r="L323" s="23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23"/>
      <c r="I324" s="5"/>
      <c r="J324" s="5"/>
      <c r="K324" s="5"/>
      <c r="L324" s="2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23"/>
      <c r="I325" s="5"/>
      <c r="J325" s="5"/>
      <c r="K325" s="5"/>
      <c r="L325" s="2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23"/>
      <c r="I326" s="5"/>
      <c r="J326" s="5"/>
      <c r="K326" s="5"/>
      <c r="L326" s="2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23"/>
      <c r="I327" s="5"/>
      <c r="J327" s="5"/>
      <c r="K327" s="5"/>
      <c r="L327" s="2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23"/>
      <c r="I328" s="5"/>
      <c r="J328" s="5"/>
      <c r="K328" s="5"/>
      <c r="L328" s="2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23"/>
      <c r="I329" s="5"/>
      <c r="J329" s="5"/>
      <c r="K329" s="5"/>
      <c r="L329" s="2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23"/>
      <c r="I330" s="5"/>
      <c r="J330" s="5"/>
      <c r="K330" s="5"/>
      <c r="L330" s="2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23"/>
      <c r="I331" s="5"/>
      <c r="J331" s="5"/>
      <c r="K331" s="5"/>
      <c r="L331" s="2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23"/>
      <c r="I332" s="5"/>
      <c r="J332" s="5"/>
      <c r="K332" s="5"/>
      <c r="L332" s="2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23"/>
      <c r="I333" s="5"/>
      <c r="J333" s="5"/>
      <c r="K333" s="5"/>
      <c r="L333" s="2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23"/>
      <c r="I334" s="5"/>
      <c r="J334" s="5"/>
      <c r="K334" s="5"/>
      <c r="L334" s="2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23"/>
      <c r="I335" s="5"/>
      <c r="J335" s="5"/>
      <c r="K335" s="5"/>
      <c r="L335" s="2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23"/>
      <c r="I336" s="5"/>
      <c r="J336" s="5"/>
      <c r="K336" s="5"/>
      <c r="L336" s="2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23"/>
      <c r="I337" s="5"/>
      <c r="J337" s="5"/>
      <c r="K337" s="5"/>
      <c r="L337" s="2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23"/>
      <c r="I338" s="5"/>
      <c r="J338" s="5"/>
      <c r="K338" s="5"/>
      <c r="L338" s="2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23"/>
      <c r="I339" s="5"/>
      <c r="J339" s="5"/>
      <c r="K339" s="5"/>
      <c r="L339" s="2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23"/>
      <c r="I340" s="5"/>
      <c r="J340" s="5"/>
      <c r="K340" s="5"/>
      <c r="L340" s="2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23"/>
      <c r="I341" s="5"/>
      <c r="J341" s="5"/>
      <c r="K341" s="5"/>
      <c r="L341" s="2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23"/>
      <c r="I342" s="5"/>
      <c r="J342" s="5"/>
      <c r="K342" s="5"/>
      <c r="L342" s="2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23"/>
      <c r="I343" s="5"/>
      <c r="J343" s="5"/>
      <c r="K343" s="5"/>
      <c r="L343" s="2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23"/>
      <c r="I344" s="5"/>
      <c r="J344" s="5"/>
      <c r="K344" s="5"/>
      <c r="L344" s="2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23"/>
      <c r="I345" s="5"/>
      <c r="J345" s="5"/>
      <c r="K345" s="5"/>
      <c r="L345" s="2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23"/>
      <c r="I346" s="5"/>
      <c r="J346" s="5"/>
      <c r="K346" s="5"/>
      <c r="L346" s="2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23"/>
      <c r="I347" s="5"/>
      <c r="J347" s="5"/>
      <c r="K347" s="5"/>
      <c r="L347" s="2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23"/>
      <c r="I348" s="5"/>
      <c r="J348" s="5"/>
      <c r="K348" s="5"/>
      <c r="L348" s="2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23"/>
      <c r="I349" s="5"/>
      <c r="J349" s="5"/>
      <c r="K349" s="5"/>
      <c r="L349" s="2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23"/>
      <c r="I350" s="5"/>
      <c r="J350" s="5"/>
      <c r="K350" s="5"/>
      <c r="L350" s="2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23"/>
      <c r="I351" s="5"/>
      <c r="J351" s="5"/>
      <c r="K351" s="5"/>
      <c r="L351" s="2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23"/>
      <c r="I352" s="5"/>
      <c r="J352" s="5"/>
      <c r="K352" s="5"/>
      <c r="L352" s="2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23"/>
      <c r="I353" s="5"/>
      <c r="J353" s="5"/>
      <c r="K353" s="5"/>
      <c r="L353" s="2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23"/>
      <c r="I354" s="5"/>
      <c r="J354" s="5"/>
      <c r="K354" s="5"/>
      <c r="L354" s="2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23"/>
      <c r="I355" s="5"/>
      <c r="J355" s="5"/>
      <c r="K355" s="5"/>
      <c r="L355" s="2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23"/>
      <c r="I356" s="5"/>
      <c r="J356" s="5"/>
      <c r="K356" s="5"/>
      <c r="L356" s="2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23"/>
      <c r="I357" s="5"/>
      <c r="J357" s="5"/>
      <c r="K357" s="5"/>
      <c r="L357" s="23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23"/>
      <c r="I358" s="5"/>
      <c r="J358" s="5"/>
      <c r="K358" s="5"/>
      <c r="L358" s="2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23"/>
      <c r="I359" s="5"/>
      <c r="J359" s="5"/>
      <c r="K359" s="5"/>
      <c r="L359" s="2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23"/>
      <c r="I360" s="5"/>
      <c r="J360" s="5"/>
      <c r="K360" s="5"/>
      <c r="L360" s="2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23"/>
      <c r="I361" s="5"/>
      <c r="J361" s="5"/>
      <c r="K361" s="5"/>
      <c r="L361" s="2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23"/>
      <c r="I362" s="5"/>
      <c r="J362" s="5"/>
      <c r="K362" s="5"/>
      <c r="L362" s="2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23"/>
      <c r="I363" s="5"/>
      <c r="J363" s="5"/>
      <c r="K363" s="5"/>
      <c r="L363" s="2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23"/>
      <c r="I364" s="5"/>
      <c r="J364" s="5"/>
      <c r="K364" s="5"/>
      <c r="L364" s="2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23"/>
      <c r="I365" s="5"/>
      <c r="J365" s="5"/>
      <c r="K365" s="5"/>
      <c r="L365" s="2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23"/>
      <c r="I366" s="5"/>
      <c r="J366" s="5"/>
      <c r="K366" s="5"/>
      <c r="L366" s="2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23"/>
      <c r="I367" s="5"/>
      <c r="J367" s="5"/>
      <c r="K367" s="5"/>
      <c r="L367" s="2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23"/>
      <c r="I368" s="5"/>
      <c r="J368" s="5"/>
      <c r="K368" s="5"/>
      <c r="L368" s="2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23"/>
      <c r="I369" s="5"/>
      <c r="J369" s="5"/>
      <c r="K369" s="5"/>
      <c r="L369" s="2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23"/>
      <c r="I370" s="5"/>
      <c r="J370" s="5"/>
      <c r="K370" s="5"/>
      <c r="L370" s="2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23"/>
      <c r="I371" s="5"/>
      <c r="J371" s="5"/>
      <c r="K371" s="5"/>
      <c r="L371" s="2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23"/>
      <c r="I372" s="5"/>
      <c r="J372" s="5"/>
      <c r="K372" s="5"/>
      <c r="L372" s="2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23"/>
      <c r="I373" s="5"/>
      <c r="J373" s="5"/>
      <c r="K373" s="5"/>
      <c r="L373" s="2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23"/>
      <c r="I374" s="5"/>
      <c r="J374" s="5"/>
      <c r="K374" s="5"/>
      <c r="L374" s="2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23"/>
      <c r="I375" s="5"/>
      <c r="J375" s="5"/>
      <c r="K375" s="5"/>
      <c r="L375" s="2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23"/>
      <c r="I376" s="5"/>
      <c r="J376" s="5"/>
      <c r="K376" s="5"/>
      <c r="L376" s="2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23"/>
      <c r="I377" s="5"/>
      <c r="J377" s="5"/>
      <c r="K377" s="5"/>
      <c r="L377" s="2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23"/>
      <c r="I378" s="5"/>
      <c r="J378" s="5"/>
      <c r="K378" s="5"/>
      <c r="L378" s="2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23"/>
      <c r="I379" s="5"/>
      <c r="J379" s="5"/>
      <c r="K379" s="5"/>
      <c r="L379" s="2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23"/>
      <c r="I380" s="5"/>
      <c r="J380" s="5"/>
      <c r="K380" s="5"/>
      <c r="L380" s="2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23"/>
      <c r="I381" s="5"/>
      <c r="J381" s="5"/>
      <c r="K381" s="5"/>
      <c r="L381" s="2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23"/>
      <c r="I382" s="5"/>
      <c r="J382" s="5"/>
      <c r="K382" s="5"/>
      <c r="L382" s="2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23"/>
      <c r="I383" s="5"/>
      <c r="J383" s="5"/>
      <c r="K383" s="5"/>
      <c r="L383" s="2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23"/>
      <c r="I384" s="5"/>
      <c r="J384" s="5"/>
      <c r="K384" s="5"/>
      <c r="L384" s="2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23"/>
      <c r="I385" s="5"/>
      <c r="J385" s="5"/>
      <c r="K385" s="5"/>
      <c r="L385" s="2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23"/>
      <c r="I386" s="5"/>
      <c r="J386" s="5"/>
      <c r="K386" s="5"/>
      <c r="L386" s="2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23"/>
      <c r="I387" s="5"/>
      <c r="J387" s="5"/>
      <c r="K387" s="5"/>
      <c r="L387" s="2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23"/>
      <c r="I388" s="5"/>
      <c r="J388" s="5"/>
      <c r="K388" s="5"/>
      <c r="L388" s="2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23"/>
      <c r="I389" s="5"/>
      <c r="J389" s="5"/>
      <c r="K389" s="5"/>
      <c r="L389" s="2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23"/>
      <c r="I390" s="5"/>
      <c r="J390" s="5"/>
      <c r="K390" s="5"/>
      <c r="L390" s="2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23"/>
      <c r="I391" s="5"/>
      <c r="J391" s="5"/>
      <c r="K391" s="5"/>
      <c r="L391" s="2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23"/>
      <c r="I392" s="5"/>
      <c r="J392" s="5"/>
      <c r="K392" s="5"/>
      <c r="L392" s="2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23"/>
      <c r="I393" s="5"/>
      <c r="J393" s="5"/>
      <c r="K393" s="5"/>
      <c r="L393" s="2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23"/>
      <c r="I394" s="5"/>
      <c r="J394" s="5"/>
      <c r="K394" s="5"/>
      <c r="L394" s="2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23"/>
      <c r="I395" s="5"/>
      <c r="J395" s="5"/>
      <c r="K395" s="5"/>
      <c r="L395" s="2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23"/>
      <c r="I396" s="5"/>
      <c r="J396" s="5"/>
      <c r="K396" s="5"/>
      <c r="L396" s="2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23"/>
      <c r="I397" s="5"/>
      <c r="J397" s="5"/>
      <c r="K397" s="5"/>
      <c r="L397" s="2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23"/>
      <c r="I398" s="5"/>
      <c r="J398" s="5"/>
      <c r="K398" s="5"/>
      <c r="L398" s="2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23"/>
      <c r="I399" s="5"/>
      <c r="J399" s="5"/>
      <c r="K399" s="5"/>
      <c r="L399" s="2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23"/>
      <c r="I400" s="5"/>
      <c r="J400" s="5"/>
      <c r="K400" s="5"/>
      <c r="L400" s="2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23"/>
      <c r="I401" s="5"/>
      <c r="J401" s="5"/>
      <c r="K401" s="5"/>
      <c r="L401" s="2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23"/>
      <c r="I402" s="5"/>
      <c r="J402" s="5"/>
      <c r="K402" s="5"/>
      <c r="L402" s="2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23"/>
      <c r="I403" s="5"/>
      <c r="J403" s="5"/>
      <c r="K403" s="5"/>
      <c r="L403" s="2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23"/>
      <c r="I404" s="5"/>
      <c r="J404" s="5"/>
      <c r="K404" s="5"/>
      <c r="L404" s="2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23"/>
      <c r="I405" s="5"/>
      <c r="J405" s="5"/>
      <c r="K405" s="5"/>
      <c r="L405" s="2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23"/>
      <c r="I406" s="5"/>
      <c r="J406" s="5"/>
      <c r="K406" s="5"/>
      <c r="L406" s="2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23"/>
      <c r="I407" s="5"/>
      <c r="J407" s="5"/>
      <c r="K407" s="5"/>
      <c r="L407" s="2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23"/>
      <c r="I408" s="5"/>
      <c r="J408" s="5"/>
      <c r="K408" s="5"/>
      <c r="L408" s="2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23"/>
      <c r="I409" s="5"/>
      <c r="J409" s="5"/>
      <c r="K409" s="5"/>
      <c r="L409" s="2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23"/>
      <c r="I410" s="5"/>
      <c r="J410" s="5"/>
      <c r="K410" s="5"/>
      <c r="L410" s="2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23"/>
      <c r="I411" s="5"/>
      <c r="J411" s="5"/>
      <c r="K411" s="5"/>
      <c r="L411" s="2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23"/>
      <c r="I412" s="5"/>
      <c r="J412" s="5"/>
      <c r="K412" s="5"/>
      <c r="L412" s="2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23"/>
      <c r="I413" s="5"/>
      <c r="J413" s="5"/>
      <c r="K413" s="5"/>
      <c r="L413" s="2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23"/>
      <c r="I414" s="5"/>
      <c r="J414" s="5"/>
      <c r="K414" s="5"/>
      <c r="L414" s="2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23"/>
      <c r="I415" s="5"/>
      <c r="J415" s="5"/>
      <c r="K415" s="5"/>
      <c r="L415" s="2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23"/>
      <c r="I416" s="5"/>
      <c r="J416" s="5"/>
      <c r="K416" s="5"/>
      <c r="L416" s="2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23"/>
      <c r="I417" s="5"/>
      <c r="J417" s="5"/>
      <c r="K417" s="5"/>
      <c r="L417" s="2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23"/>
      <c r="I418" s="5"/>
      <c r="J418" s="5"/>
      <c r="K418" s="5"/>
      <c r="L418" s="2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23"/>
      <c r="I419" s="5"/>
      <c r="J419" s="5"/>
      <c r="K419" s="5"/>
      <c r="L419" s="2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23"/>
      <c r="I420" s="5"/>
      <c r="J420" s="5"/>
      <c r="K420" s="5"/>
      <c r="L420" s="2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23"/>
      <c r="I421" s="5"/>
      <c r="J421" s="5"/>
      <c r="K421" s="5"/>
      <c r="L421" s="2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23"/>
      <c r="I422" s="5"/>
      <c r="J422" s="5"/>
      <c r="K422" s="5"/>
      <c r="L422" s="2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23"/>
      <c r="I423" s="5"/>
      <c r="J423" s="5"/>
      <c r="K423" s="5"/>
      <c r="L423" s="2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23"/>
      <c r="I424" s="5"/>
      <c r="J424" s="5"/>
      <c r="K424" s="5"/>
      <c r="L424" s="2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23"/>
      <c r="I425" s="5"/>
      <c r="J425" s="5"/>
      <c r="K425" s="5"/>
      <c r="L425" s="2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23"/>
      <c r="I426" s="5"/>
      <c r="J426" s="5"/>
      <c r="K426" s="5"/>
      <c r="L426" s="2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23"/>
      <c r="I427" s="5"/>
      <c r="J427" s="5"/>
      <c r="K427" s="5"/>
      <c r="L427" s="2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23"/>
      <c r="I428" s="5"/>
      <c r="J428" s="5"/>
      <c r="K428" s="5"/>
      <c r="L428" s="2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23"/>
      <c r="I429" s="5"/>
      <c r="J429" s="5"/>
      <c r="K429" s="5"/>
      <c r="L429" s="2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23"/>
      <c r="I430" s="5"/>
      <c r="J430" s="5"/>
      <c r="K430" s="5"/>
      <c r="L430" s="2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23"/>
      <c r="I431" s="5"/>
      <c r="J431" s="5"/>
      <c r="K431" s="5"/>
      <c r="L431" s="2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23"/>
      <c r="I432" s="5"/>
      <c r="J432" s="5"/>
      <c r="K432" s="5"/>
      <c r="L432" s="2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23"/>
      <c r="I433" s="5"/>
      <c r="J433" s="5"/>
      <c r="K433" s="5"/>
      <c r="L433" s="2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23"/>
      <c r="I434" s="5"/>
      <c r="J434" s="5"/>
      <c r="K434" s="5"/>
      <c r="L434" s="2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23"/>
      <c r="I435" s="5"/>
      <c r="J435" s="5"/>
      <c r="K435" s="5"/>
      <c r="L435" s="2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23"/>
      <c r="I436" s="5"/>
      <c r="J436" s="5"/>
      <c r="K436" s="5"/>
      <c r="L436" s="2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23"/>
      <c r="I437" s="5"/>
      <c r="J437" s="5"/>
      <c r="K437" s="5"/>
      <c r="L437" s="2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23"/>
      <c r="I438" s="5"/>
      <c r="J438" s="5"/>
      <c r="K438" s="5"/>
      <c r="L438" s="2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23"/>
      <c r="I439" s="5"/>
      <c r="J439" s="5"/>
      <c r="K439" s="5"/>
      <c r="L439" s="2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23"/>
      <c r="I440" s="5"/>
      <c r="J440" s="5"/>
      <c r="K440" s="5"/>
      <c r="L440" s="2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23"/>
      <c r="I441" s="5"/>
      <c r="J441" s="5"/>
      <c r="K441" s="5"/>
      <c r="L441" s="2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23"/>
      <c r="I442" s="5"/>
      <c r="J442" s="5"/>
      <c r="K442" s="5"/>
      <c r="L442" s="2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23"/>
      <c r="I443" s="5"/>
      <c r="J443" s="5"/>
      <c r="K443" s="5"/>
      <c r="L443" s="2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23"/>
      <c r="I444" s="5"/>
      <c r="J444" s="5"/>
      <c r="K444" s="5"/>
      <c r="L444" s="2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23"/>
      <c r="I445" s="5"/>
      <c r="J445" s="5"/>
      <c r="K445" s="5"/>
      <c r="L445" s="2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23"/>
      <c r="I446" s="5"/>
      <c r="J446" s="5"/>
      <c r="K446" s="5"/>
      <c r="L446" s="2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23"/>
      <c r="I447" s="5"/>
      <c r="J447" s="5"/>
      <c r="K447" s="5"/>
      <c r="L447" s="2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23"/>
      <c r="I448" s="5"/>
      <c r="J448" s="5"/>
      <c r="K448" s="5"/>
      <c r="L448" s="2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23"/>
      <c r="I449" s="5"/>
      <c r="J449" s="5"/>
      <c r="K449" s="5"/>
      <c r="L449" s="2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23"/>
      <c r="I450" s="5"/>
      <c r="J450" s="5"/>
      <c r="K450" s="5"/>
      <c r="L450" s="2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23"/>
      <c r="I451" s="5"/>
      <c r="J451" s="5"/>
      <c r="K451" s="5"/>
      <c r="L451" s="2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23"/>
      <c r="I452" s="5"/>
      <c r="J452" s="5"/>
      <c r="K452" s="5"/>
      <c r="L452" s="2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23"/>
      <c r="I453" s="5"/>
      <c r="J453" s="5"/>
      <c r="K453" s="5"/>
      <c r="L453" s="2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23"/>
      <c r="I454" s="5"/>
      <c r="J454" s="5"/>
      <c r="K454" s="5"/>
      <c r="L454" s="2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23"/>
      <c r="I455" s="5"/>
      <c r="J455" s="5"/>
      <c r="K455" s="5"/>
      <c r="L455" s="2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23"/>
      <c r="I456" s="5"/>
      <c r="J456" s="5"/>
      <c r="K456" s="5"/>
      <c r="L456" s="2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23"/>
      <c r="I457" s="5"/>
      <c r="J457" s="5"/>
      <c r="K457" s="5"/>
      <c r="L457" s="2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23"/>
      <c r="I458" s="5"/>
      <c r="J458" s="5"/>
      <c r="K458" s="5"/>
      <c r="L458" s="2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23"/>
      <c r="I459" s="5"/>
      <c r="J459" s="5"/>
      <c r="K459" s="5"/>
      <c r="L459" s="2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23"/>
      <c r="I460" s="5"/>
      <c r="J460" s="5"/>
      <c r="K460" s="5"/>
      <c r="L460" s="2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23"/>
      <c r="I461" s="5"/>
      <c r="J461" s="5"/>
      <c r="K461" s="5"/>
      <c r="L461" s="2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23"/>
      <c r="I462" s="5"/>
      <c r="J462" s="5"/>
      <c r="K462" s="5"/>
      <c r="L462" s="2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23"/>
      <c r="I463" s="5"/>
      <c r="J463" s="5"/>
      <c r="K463" s="5"/>
      <c r="L463" s="2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23"/>
      <c r="I464" s="5"/>
      <c r="J464" s="5"/>
      <c r="K464" s="5"/>
      <c r="L464" s="2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23"/>
      <c r="I465" s="5"/>
      <c r="J465" s="5"/>
      <c r="K465" s="5"/>
      <c r="L465" s="2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23"/>
      <c r="I466" s="5"/>
      <c r="J466" s="5"/>
      <c r="K466" s="5"/>
      <c r="L466" s="2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23"/>
      <c r="I467" s="5"/>
      <c r="J467" s="5"/>
      <c r="K467" s="5"/>
      <c r="L467" s="2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23"/>
      <c r="I468" s="5"/>
      <c r="J468" s="5"/>
      <c r="K468" s="5"/>
      <c r="L468" s="2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23"/>
      <c r="I469" s="5"/>
      <c r="J469" s="5"/>
      <c r="K469" s="5"/>
      <c r="L469" s="2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23"/>
      <c r="I470" s="5"/>
      <c r="J470" s="5"/>
      <c r="K470" s="5"/>
      <c r="L470" s="2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23"/>
      <c r="I471" s="5"/>
      <c r="J471" s="5"/>
      <c r="K471" s="5"/>
      <c r="L471" s="2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23"/>
      <c r="I472" s="5"/>
      <c r="J472" s="5"/>
      <c r="K472" s="5"/>
      <c r="L472" s="2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23"/>
      <c r="I473" s="5"/>
      <c r="J473" s="5"/>
      <c r="K473" s="5"/>
      <c r="L473" s="2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23"/>
      <c r="I474" s="5"/>
      <c r="J474" s="5"/>
      <c r="K474" s="5"/>
      <c r="L474" s="2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23"/>
      <c r="I475" s="5"/>
      <c r="J475" s="5"/>
      <c r="K475" s="5"/>
      <c r="L475" s="2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23"/>
      <c r="I476" s="5"/>
      <c r="J476" s="5"/>
      <c r="K476" s="5"/>
      <c r="L476" s="2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23"/>
      <c r="I477" s="5"/>
      <c r="J477" s="5"/>
      <c r="K477" s="5"/>
      <c r="L477" s="2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23"/>
      <c r="I478" s="5"/>
      <c r="J478" s="5"/>
      <c r="K478" s="5"/>
      <c r="L478" s="2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23"/>
      <c r="I479" s="5"/>
      <c r="J479" s="5"/>
      <c r="K479" s="5"/>
      <c r="L479" s="2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23"/>
      <c r="I480" s="5"/>
      <c r="J480" s="5"/>
      <c r="K480" s="5"/>
      <c r="L480" s="2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23"/>
      <c r="I481" s="5"/>
      <c r="J481" s="5"/>
      <c r="K481" s="5"/>
      <c r="L481" s="2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23"/>
      <c r="I482" s="5"/>
      <c r="J482" s="5"/>
      <c r="K482" s="5"/>
      <c r="L482" s="2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23"/>
      <c r="I483" s="5"/>
      <c r="J483" s="5"/>
      <c r="K483" s="5"/>
      <c r="L483" s="2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23"/>
      <c r="I484" s="5"/>
      <c r="J484" s="5"/>
      <c r="K484" s="5"/>
      <c r="L484" s="2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23"/>
      <c r="I485" s="5"/>
      <c r="J485" s="5"/>
      <c r="K485" s="5"/>
      <c r="L485" s="2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23"/>
      <c r="I486" s="5"/>
      <c r="J486" s="5"/>
      <c r="K486" s="5"/>
      <c r="L486" s="2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23"/>
      <c r="I487" s="5"/>
      <c r="J487" s="5"/>
      <c r="K487" s="5"/>
      <c r="L487" s="2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23"/>
      <c r="I488" s="5"/>
      <c r="J488" s="5"/>
      <c r="K488" s="5"/>
      <c r="L488" s="2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23"/>
      <c r="I489" s="5"/>
      <c r="J489" s="5"/>
      <c r="K489" s="5"/>
      <c r="L489" s="2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23"/>
      <c r="I490" s="5"/>
      <c r="J490" s="5"/>
      <c r="K490" s="5"/>
      <c r="L490" s="2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23"/>
      <c r="I491" s="5"/>
      <c r="J491" s="5"/>
      <c r="K491" s="5"/>
      <c r="L491" s="2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23"/>
      <c r="I492" s="5"/>
      <c r="J492" s="5"/>
      <c r="K492" s="5"/>
      <c r="L492" s="2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23"/>
      <c r="I493" s="5"/>
      <c r="J493" s="5"/>
      <c r="K493" s="5"/>
      <c r="L493" s="2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23"/>
      <c r="I494" s="5"/>
      <c r="J494" s="5"/>
      <c r="K494" s="5"/>
      <c r="L494" s="2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23"/>
      <c r="I495" s="5"/>
      <c r="J495" s="5"/>
      <c r="K495" s="5"/>
      <c r="L495" s="2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23"/>
      <c r="I496" s="5"/>
      <c r="J496" s="5"/>
      <c r="K496" s="5"/>
      <c r="L496" s="2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23"/>
      <c r="I497" s="5"/>
      <c r="J497" s="5"/>
      <c r="K497" s="5"/>
      <c r="L497" s="2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23"/>
      <c r="I498" s="5"/>
      <c r="J498" s="5"/>
      <c r="K498" s="5"/>
      <c r="L498" s="2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23"/>
      <c r="I499" s="5"/>
      <c r="J499" s="5"/>
      <c r="K499" s="5"/>
      <c r="L499" s="2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23"/>
      <c r="I500" s="5"/>
      <c r="J500" s="5"/>
      <c r="K500" s="5"/>
      <c r="L500" s="2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23"/>
      <c r="I501" s="5"/>
      <c r="J501" s="5"/>
      <c r="K501" s="5"/>
      <c r="L501" s="2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23"/>
      <c r="I502" s="5"/>
      <c r="J502" s="5"/>
      <c r="K502" s="5"/>
      <c r="L502" s="2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23"/>
      <c r="I503" s="5"/>
      <c r="J503" s="5"/>
      <c r="K503" s="5"/>
      <c r="L503" s="2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23"/>
      <c r="I504" s="5"/>
      <c r="J504" s="5"/>
      <c r="K504" s="5"/>
      <c r="L504" s="2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23"/>
      <c r="I505" s="5"/>
      <c r="J505" s="5"/>
      <c r="K505" s="5"/>
      <c r="L505" s="2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23"/>
      <c r="I506" s="5"/>
      <c r="J506" s="5"/>
      <c r="K506" s="5"/>
      <c r="L506" s="2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23"/>
      <c r="I507" s="5"/>
      <c r="J507" s="5"/>
      <c r="K507" s="5"/>
      <c r="L507" s="2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23"/>
      <c r="I508" s="5"/>
      <c r="J508" s="5"/>
      <c r="K508" s="5"/>
      <c r="L508" s="2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23"/>
      <c r="I509" s="5"/>
      <c r="J509" s="5"/>
      <c r="K509" s="5"/>
      <c r="L509" s="2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23"/>
      <c r="I510" s="5"/>
      <c r="J510" s="5"/>
      <c r="K510" s="5"/>
      <c r="L510" s="2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23"/>
      <c r="I511" s="5"/>
      <c r="J511" s="5"/>
      <c r="K511" s="5"/>
      <c r="L511" s="2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23"/>
      <c r="I512" s="5"/>
      <c r="J512" s="5"/>
      <c r="K512" s="5"/>
      <c r="L512" s="2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23"/>
      <c r="I513" s="5"/>
      <c r="J513" s="5"/>
      <c r="K513" s="5"/>
      <c r="L513" s="2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23"/>
      <c r="I514" s="5"/>
      <c r="J514" s="5"/>
      <c r="K514" s="5"/>
      <c r="L514" s="2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23"/>
      <c r="I515" s="5"/>
      <c r="J515" s="5"/>
      <c r="K515" s="5"/>
      <c r="L515" s="2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23"/>
      <c r="I516" s="5"/>
      <c r="J516" s="5"/>
      <c r="K516" s="5"/>
      <c r="L516" s="2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23"/>
      <c r="I517" s="5"/>
      <c r="J517" s="5"/>
      <c r="K517" s="5"/>
      <c r="L517" s="2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23"/>
      <c r="I518" s="5"/>
      <c r="J518" s="5"/>
      <c r="K518" s="5"/>
      <c r="L518" s="2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23"/>
      <c r="I519" s="5"/>
      <c r="J519" s="5"/>
      <c r="K519" s="5"/>
      <c r="L519" s="2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23"/>
      <c r="I520" s="5"/>
      <c r="J520" s="5"/>
      <c r="K520" s="5"/>
      <c r="L520" s="2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23"/>
      <c r="I521" s="5"/>
      <c r="J521" s="5"/>
      <c r="K521" s="5"/>
      <c r="L521" s="2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23"/>
      <c r="I522" s="5"/>
      <c r="J522" s="5"/>
      <c r="K522" s="5"/>
      <c r="L522" s="2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23"/>
      <c r="I523" s="5"/>
      <c r="J523" s="5"/>
      <c r="K523" s="5"/>
      <c r="L523" s="2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23"/>
      <c r="I524" s="5"/>
      <c r="J524" s="5"/>
      <c r="K524" s="5"/>
      <c r="L524" s="2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23"/>
      <c r="I525" s="5"/>
      <c r="J525" s="5"/>
      <c r="K525" s="5"/>
      <c r="L525" s="2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23"/>
      <c r="I526" s="5"/>
      <c r="J526" s="5"/>
      <c r="K526" s="5"/>
      <c r="L526" s="2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23"/>
      <c r="I527" s="5"/>
      <c r="J527" s="5"/>
      <c r="K527" s="5"/>
      <c r="L527" s="2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23"/>
      <c r="I528" s="5"/>
      <c r="J528" s="5"/>
      <c r="K528" s="5"/>
      <c r="L528" s="2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23"/>
      <c r="I529" s="5"/>
      <c r="J529" s="5"/>
      <c r="K529" s="5"/>
      <c r="L529" s="2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23"/>
      <c r="I530" s="5"/>
      <c r="J530" s="5"/>
      <c r="K530" s="5"/>
      <c r="L530" s="2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23"/>
      <c r="I531" s="5"/>
      <c r="J531" s="5"/>
      <c r="K531" s="5"/>
      <c r="L531" s="2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23"/>
      <c r="I532" s="5"/>
      <c r="J532" s="5"/>
      <c r="K532" s="5"/>
      <c r="L532" s="2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23"/>
      <c r="I533" s="5"/>
      <c r="J533" s="5"/>
      <c r="K533" s="5"/>
      <c r="L533" s="2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23"/>
      <c r="I534" s="5"/>
      <c r="J534" s="5"/>
      <c r="K534" s="5"/>
      <c r="L534" s="2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23"/>
      <c r="I535" s="5"/>
      <c r="J535" s="5"/>
      <c r="K535" s="5"/>
      <c r="L535" s="2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23"/>
      <c r="I536" s="5"/>
      <c r="J536" s="5"/>
      <c r="K536" s="5"/>
      <c r="L536" s="2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23"/>
      <c r="I537" s="5"/>
      <c r="J537" s="5"/>
      <c r="K537" s="5"/>
      <c r="L537" s="2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23"/>
      <c r="I538" s="5"/>
      <c r="J538" s="5"/>
      <c r="K538" s="5"/>
      <c r="L538" s="2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23"/>
      <c r="I539" s="5"/>
      <c r="J539" s="5"/>
      <c r="K539" s="5"/>
      <c r="L539" s="2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23"/>
      <c r="I540" s="5"/>
      <c r="J540" s="5"/>
      <c r="K540" s="5"/>
      <c r="L540" s="2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23"/>
      <c r="I541" s="5"/>
      <c r="J541" s="5"/>
      <c r="K541" s="5"/>
      <c r="L541" s="2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23"/>
      <c r="I542" s="5"/>
      <c r="J542" s="5"/>
      <c r="K542" s="5"/>
      <c r="L542" s="2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23"/>
      <c r="I543" s="5"/>
      <c r="J543" s="5"/>
      <c r="K543" s="5"/>
      <c r="L543" s="2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23"/>
      <c r="I544" s="5"/>
      <c r="J544" s="5"/>
      <c r="K544" s="5"/>
      <c r="L544" s="2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23"/>
      <c r="I545" s="5"/>
      <c r="J545" s="5"/>
      <c r="K545" s="5"/>
      <c r="L545" s="23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23"/>
      <c r="I546" s="5"/>
      <c r="J546" s="5"/>
      <c r="K546" s="5"/>
      <c r="L546" s="2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23"/>
      <c r="I547" s="5"/>
      <c r="J547" s="5"/>
      <c r="K547" s="5"/>
      <c r="L547" s="2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23"/>
      <c r="I548" s="5"/>
      <c r="J548" s="5"/>
      <c r="K548" s="5"/>
      <c r="L548" s="2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23"/>
      <c r="I549" s="5"/>
      <c r="J549" s="5"/>
      <c r="K549" s="5"/>
      <c r="L549" s="2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23"/>
      <c r="I550" s="5"/>
      <c r="J550" s="5"/>
      <c r="K550" s="5"/>
      <c r="L550" s="2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23"/>
      <c r="I551" s="5"/>
      <c r="J551" s="5"/>
      <c r="K551" s="5"/>
      <c r="L551" s="2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23"/>
      <c r="I552" s="5"/>
      <c r="J552" s="5"/>
      <c r="K552" s="5"/>
      <c r="L552" s="2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23"/>
      <c r="I553" s="5"/>
      <c r="J553" s="5"/>
      <c r="K553" s="5"/>
      <c r="L553" s="2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23"/>
      <c r="I554" s="5"/>
      <c r="J554" s="5"/>
      <c r="K554" s="5"/>
      <c r="L554" s="2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23"/>
      <c r="I555" s="5"/>
      <c r="J555" s="5"/>
      <c r="K555" s="5"/>
      <c r="L555" s="2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23"/>
      <c r="I556" s="5"/>
      <c r="J556" s="5"/>
      <c r="K556" s="5"/>
      <c r="L556" s="2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23"/>
      <c r="I557" s="5"/>
      <c r="J557" s="5"/>
      <c r="K557" s="5"/>
      <c r="L557" s="2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23"/>
      <c r="I558" s="5"/>
      <c r="J558" s="5"/>
      <c r="K558" s="5"/>
      <c r="L558" s="2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23"/>
      <c r="I559" s="5"/>
      <c r="J559" s="5"/>
      <c r="K559" s="5"/>
      <c r="L559" s="2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23"/>
      <c r="I560" s="5"/>
      <c r="J560" s="5"/>
      <c r="K560" s="5"/>
      <c r="L560" s="2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23"/>
      <c r="I561" s="5"/>
      <c r="J561" s="5"/>
      <c r="K561" s="5"/>
      <c r="L561" s="2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23"/>
      <c r="I562" s="5"/>
      <c r="J562" s="5"/>
      <c r="K562" s="5"/>
      <c r="L562" s="2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23"/>
      <c r="I563" s="5"/>
      <c r="J563" s="5"/>
      <c r="K563" s="5"/>
      <c r="L563" s="2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23"/>
      <c r="I564" s="5"/>
      <c r="J564" s="5"/>
      <c r="K564" s="5"/>
      <c r="L564" s="2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23"/>
      <c r="I565" s="5"/>
      <c r="J565" s="5"/>
      <c r="K565" s="5"/>
      <c r="L565" s="2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23"/>
      <c r="I566" s="5"/>
      <c r="J566" s="5"/>
      <c r="K566" s="5"/>
      <c r="L566" s="2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23"/>
      <c r="I567" s="5"/>
      <c r="J567" s="5"/>
      <c r="K567" s="5"/>
      <c r="L567" s="2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23"/>
      <c r="I568" s="5"/>
      <c r="J568" s="5"/>
      <c r="K568" s="5"/>
      <c r="L568" s="2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23"/>
      <c r="I569" s="5"/>
      <c r="J569" s="5"/>
      <c r="K569" s="5"/>
      <c r="L569" s="2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23"/>
      <c r="I570" s="5"/>
      <c r="J570" s="5"/>
      <c r="K570" s="5"/>
      <c r="L570" s="2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23"/>
      <c r="I571" s="5"/>
      <c r="J571" s="5"/>
      <c r="K571" s="5"/>
      <c r="L571" s="2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23"/>
      <c r="I572" s="5"/>
      <c r="J572" s="5"/>
      <c r="K572" s="5"/>
      <c r="L572" s="2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23"/>
      <c r="I573" s="5"/>
      <c r="J573" s="5"/>
      <c r="K573" s="5"/>
      <c r="L573" s="2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23"/>
      <c r="I574" s="5"/>
      <c r="J574" s="5"/>
      <c r="K574" s="5"/>
      <c r="L574" s="2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23"/>
      <c r="I575" s="5"/>
      <c r="J575" s="5"/>
      <c r="K575" s="5"/>
      <c r="L575" s="2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23"/>
      <c r="I576" s="5"/>
      <c r="J576" s="5"/>
      <c r="K576" s="5"/>
      <c r="L576" s="2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23"/>
      <c r="I577" s="5"/>
      <c r="J577" s="5"/>
      <c r="K577" s="5"/>
      <c r="L577" s="2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23"/>
      <c r="I578" s="5"/>
      <c r="J578" s="5"/>
      <c r="K578" s="5"/>
      <c r="L578" s="2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23"/>
      <c r="I579" s="5"/>
      <c r="J579" s="5"/>
      <c r="K579" s="5"/>
      <c r="L579" s="2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23"/>
      <c r="I580" s="5"/>
      <c r="J580" s="5"/>
      <c r="K580" s="5"/>
      <c r="L580" s="2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23"/>
      <c r="I581" s="5"/>
      <c r="J581" s="5"/>
      <c r="K581" s="5"/>
      <c r="L581" s="2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23"/>
      <c r="I582" s="5"/>
      <c r="J582" s="5"/>
      <c r="K582" s="5"/>
      <c r="L582" s="2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23"/>
      <c r="I583" s="5"/>
      <c r="J583" s="5"/>
      <c r="K583" s="5"/>
      <c r="L583" s="2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23"/>
      <c r="I584" s="5"/>
      <c r="J584" s="5"/>
      <c r="K584" s="5"/>
      <c r="L584" s="2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23"/>
      <c r="I585" s="5"/>
      <c r="J585" s="5"/>
      <c r="K585" s="5"/>
      <c r="L585" s="2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23"/>
      <c r="I586" s="5"/>
      <c r="J586" s="5"/>
      <c r="K586" s="5"/>
      <c r="L586" s="2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23"/>
      <c r="I587" s="5"/>
      <c r="J587" s="5"/>
      <c r="K587" s="5"/>
      <c r="L587" s="2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23"/>
      <c r="I588" s="5"/>
      <c r="J588" s="5"/>
      <c r="K588" s="5"/>
      <c r="L588" s="2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23"/>
      <c r="I589" s="5"/>
      <c r="J589" s="5"/>
      <c r="K589" s="5"/>
      <c r="L589" s="2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23"/>
      <c r="I590" s="5"/>
      <c r="J590" s="5"/>
      <c r="K590" s="5"/>
      <c r="L590" s="2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23"/>
      <c r="I591" s="5"/>
      <c r="J591" s="5"/>
      <c r="K591" s="5"/>
      <c r="L591" s="2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23"/>
      <c r="I592" s="5"/>
      <c r="J592" s="5"/>
      <c r="K592" s="5"/>
      <c r="L592" s="2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23"/>
      <c r="I593" s="5"/>
      <c r="J593" s="5"/>
      <c r="K593" s="5"/>
      <c r="L593" s="2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23"/>
      <c r="I594" s="5"/>
      <c r="J594" s="5"/>
      <c r="K594" s="5"/>
      <c r="L594" s="2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23"/>
      <c r="I595" s="5"/>
      <c r="J595" s="5"/>
      <c r="K595" s="5"/>
      <c r="L595" s="2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23"/>
      <c r="I596" s="5"/>
      <c r="J596" s="5"/>
      <c r="K596" s="5"/>
      <c r="L596" s="2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23"/>
      <c r="I597" s="5"/>
      <c r="J597" s="5"/>
      <c r="K597" s="5"/>
      <c r="L597" s="2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23"/>
      <c r="I598" s="5"/>
      <c r="J598" s="5"/>
      <c r="K598" s="5"/>
      <c r="L598" s="2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23"/>
      <c r="I599" s="5"/>
      <c r="J599" s="5"/>
      <c r="K599" s="5"/>
      <c r="L599" s="2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23"/>
      <c r="I600" s="5"/>
      <c r="J600" s="5"/>
      <c r="K600" s="5"/>
      <c r="L600" s="2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23"/>
      <c r="I601" s="5"/>
      <c r="J601" s="5"/>
      <c r="K601" s="5"/>
      <c r="L601" s="2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23"/>
      <c r="I602" s="5"/>
      <c r="J602" s="5"/>
      <c r="K602" s="5"/>
      <c r="L602" s="2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23"/>
      <c r="I603" s="5"/>
      <c r="J603" s="5"/>
      <c r="K603" s="5"/>
      <c r="L603" s="2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23"/>
      <c r="I604" s="5"/>
      <c r="J604" s="5"/>
      <c r="K604" s="5"/>
      <c r="L604" s="2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23"/>
      <c r="I605" s="5"/>
      <c r="J605" s="5"/>
      <c r="K605" s="5"/>
      <c r="L605" s="2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23"/>
      <c r="I606" s="5"/>
      <c r="J606" s="5"/>
      <c r="K606" s="5"/>
      <c r="L606" s="2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23"/>
      <c r="I607" s="5"/>
      <c r="J607" s="5"/>
      <c r="K607" s="5"/>
      <c r="L607" s="2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23"/>
      <c r="I608" s="5"/>
      <c r="J608" s="5"/>
      <c r="K608" s="5"/>
      <c r="L608" s="2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23"/>
      <c r="I609" s="5"/>
      <c r="J609" s="5"/>
      <c r="K609" s="5"/>
      <c r="L609" s="2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23"/>
      <c r="I610" s="5"/>
      <c r="J610" s="5"/>
      <c r="K610" s="5"/>
      <c r="L610" s="2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23"/>
      <c r="I611" s="5"/>
      <c r="J611" s="5"/>
      <c r="K611" s="5"/>
      <c r="L611" s="2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23"/>
      <c r="I612" s="5"/>
      <c r="J612" s="5"/>
      <c r="K612" s="5"/>
      <c r="L612" s="2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23"/>
      <c r="I613" s="5"/>
      <c r="J613" s="5"/>
      <c r="K613" s="5"/>
      <c r="L613" s="2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23"/>
      <c r="I614" s="5"/>
      <c r="J614" s="5"/>
      <c r="K614" s="5"/>
      <c r="L614" s="2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23"/>
      <c r="I615" s="5"/>
      <c r="J615" s="5"/>
      <c r="K615" s="5"/>
      <c r="L615" s="2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23"/>
      <c r="I616" s="5"/>
      <c r="J616" s="5"/>
      <c r="K616" s="5"/>
      <c r="L616" s="2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23"/>
      <c r="I617" s="5"/>
      <c r="J617" s="5"/>
      <c r="K617" s="5"/>
      <c r="L617" s="2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23"/>
      <c r="I618" s="5"/>
      <c r="J618" s="5"/>
      <c r="K618" s="5"/>
      <c r="L618" s="2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23"/>
      <c r="I619" s="5"/>
      <c r="J619" s="5"/>
      <c r="K619" s="5"/>
      <c r="L619" s="2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23"/>
      <c r="I620" s="5"/>
      <c r="J620" s="5"/>
      <c r="K620" s="5"/>
      <c r="L620" s="2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23"/>
      <c r="I621" s="5"/>
      <c r="J621" s="5"/>
      <c r="K621" s="5"/>
      <c r="L621" s="2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23"/>
      <c r="I622" s="5"/>
      <c r="J622" s="5"/>
      <c r="K622" s="5"/>
      <c r="L622" s="2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23"/>
      <c r="I623" s="5"/>
      <c r="J623" s="5"/>
      <c r="K623" s="5"/>
      <c r="L623" s="2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23"/>
      <c r="I624" s="5"/>
      <c r="J624" s="5"/>
      <c r="K624" s="5"/>
      <c r="L624" s="2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23"/>
      <c r="I625" s="5"/>
      <c r="J625" s="5"/>
      <c r="K625" s="5"/>
      <c r="L625" s="2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23"/>
      <c r="I626" s="5"/>
      <c r="J626" s="5"/>
      <c r="K626" s="5"/>
      <c r="L626" s="2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23"/>
      <c r="I627" s="5"/>
      <c r="J627" s="5"/>
      <c r="K627" s="5"/>
      <c r="L627" s="2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23"/>
      <c r="I628" s="5"/>
      <c r="J628" s="5"/>
      <c r="K628" s="5"/>
      <c r="L628" s="2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23"/>
      <c r="I629" s="5"/>
      <c r="J629" s="5"/>
      <c r="K629" s="5"/>
      <c r="L629" s="2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23"/>
      <c r="I630" s="5"/>
      <c r="J630" s="5"/>
      <c r="K630" s="5"/>
      <c r="L630" s="2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23"/>
      <c r="I631" s="5"/>
      <c r="J631" s="5"/>
      <c r="K631" s="5"/>
      <c r="L631" s="2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23"/>
      <c r="I632" s="5"/>
      <c r="J632" s="5"/>
      <c r="K632" s="5"/>
      <c r="L632" s="2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23"/>
      <c r="I633" s="5"/>
      <c r="J633" s="5"/>
      <c r="K633" s="5"/>
      <c r="L633" s="2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23"/>
      <c r="I634" s="5"/>
      <c r="J634" s="5"/>
      <c r="K634" s="5"/>
      <c r="L634" s="2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23"/>
      <c r="I635" s="5"/>
      <c r="J635" s="5"/>
      <c r="K635" s="5"/>
      <c r="L635" s="2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23"/>
      <c r="I636" s="5"/>
      <c r="J636" s="5"/>
      <c r="K636" s="5"/>
      <c r="L636" s="2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23"/>
      <c r="I637" s="5"/>
      <c r="J637" s="5"/>
      <c r="K637" s="5"/>
      <c r="L637" s="2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23"/>
      <c r="I638" s="5"/>
      <c r="J638" s="5"/>
      <c r="K638" s="5"/>
      <c r="L638" s="2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23"/>
      <c r="I639" s="5"/>
      <c r="J639" s="5"/>
      <c r="K639" s="5"/>
      <c r="L639" s="2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23"/>
      <c r="I640" s="5"/>
      <c r="J640" s="5"/>
      <c r="K640" s="5"/>
      <c r="L640" s="2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23"/>
      <c r="I641" s="5"/>
      <c r="J641" s="5"/>
      <c r="K641" s="5"/>
      <c r="L641" s="2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23"/>
      <c r="I642" s="5"/>
      <c r="J642" s="5"/>
      <c r="K642" s="5"/>
      <c r="L642" s="2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23"/>
      <c r="I643" s="5"/>
      <c r="J643" s="5"/>
      <c r="K643" s="5"/>
      <c r="L643" s="2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23"/>
      <c r="I644" s="5"/>
      <c r="J644" s="5"/>
      <c r="K644" s="5"/>
      <c r="L644" s="2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23"/>
      <c r="I645" s="5"/>
      <c r="J645" s="5"/>
      <c r="K645" s="5"/>
      <c r="L645" s="2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23"/>
      <c r="I646" s="5"/>
      <c r="J646" s="5"/>
      <c r="K646" s="5"/>
      <c r="L646" s="2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23"/>
      <c r="I647" s="5"/>
      <c r="J647" s="5"/>
      <c r="K647" s="5"/>
      <c r="L647" s="2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23"/>
      <c r="I648" s="5"/>
      <c r="J648" s="5"/>
      <c r="K648" s="5"/>
      <c r="L648" s="2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23"/>
      <c r="I649" s="5"/>
      <c r="J649" s="5"/>
      <c r="K649" s="5"/>
      <c r="L649" s="2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23"/>
      <c r="I650" s="5"/>
      <c r="J650" s="5"/>
      <c r="K650" s="5"/>
      <c r="L650" s="2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23"/>
      <c r="I651" s="5"/>
      <c r="J651" s="5"/>
      <c r="K651" s="5"/>
      <c r="L651" s="2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23"/>
      <c r="I652" s="5"/>
      <c r="J652" s="5"/>
      <c r="K652" s="5"/>
      <c r="L652" s="2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23"/>
      <c r="I653" s="5"/>
      <c r="J653" s="5"/>
      <c r="K653" s="5"/>
      <c r="L653" s="2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23"/>
      <c r="I654" s="5"/>
      <c r="J654" s="5"/>
      <c r="K654" s="5"/>
      <c r="L654" s="2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23"/>
      <c r="I655" s="5"/>
      <c r="J655" s="5"/>
      <c r="K655" s="5"/>
      <c r="L655" s="2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23"/>
      <c r="I656" s="5"/>
      <c r="J656" s="5"/>
      <c r="K656" s="5"/>
      <c r="L656" s="2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23"/>
      <c r="I657" s="5"/>
      <c r="J657" s="5"/>
      <c r="K657" s="5"/>
      <c r="L657" s="2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23"/>
      <c r="I658" s="5"/>
      <c r="J658" s="5"/>
      <c r="K658" s="5"/>
      <c r="L658" s="2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23"/>
      <c r="I659" s="5"/>
      <c r="J659" s="5"/>
      <c r="K659" s="5"/>
      <c r="L659" s="2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23"/>
      <c r="I660" s="5"/>
      <c r="J660" s="5"/>
      <c r="K660" s="5"/>
      <c r="L660" s="2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23"/>
      <c r="I661" s="5"/>
      <c r="J661" s="5"/>
      <c r="K661" s="5"/>
      <c r="L661" s="2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23"/>
      <c r="I662" s="5"/>
      <c r="J662" s="5"/>
      <c r="K662" s="5"/>
      <c r="L662" s="2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23"/>
      <c r="I663" s="5"/>
      <c r="J663" s="5"/>
      <c r="K663" s="5"/>
      <c r="L663" s="2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23"/>
      <c r="I664" s="5"/>
      <c r="J664" s="5"/>
      <c r="K664" s="5"/>
      <c r="L664" s="2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23"/>
      <c r="I665" s="5"/>
      <c r="J665" s="5"/>
      <c r="K665" s="5"/>
      <c r="L665" s="2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23"/>
      <c r="I666" s="5"/>
      <c r="J666" s="5"/>
      <c r="K666" s="5"/>
      <c r="L666" s="2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23"/>
      <c r="I667" s="5"/>
      <c r="J667" s="5"/>
      <c r="K667" s="5"/>
      <c r="L667" s="2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23"/>
      <c r="I668" s="5"/>
      <c r="J668" s="5"/>
      <c r="K668" s="5"/>
      <c r="L668" s="2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23"/>
      <c r="I669" s="5"/>
      <c r="J669" s="5"/>
      <c r="K669" s="5"/>
      <c r="L669" s="2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23"/>
      <c r="I670" s="5"/>
      <c r="J670" s="5"/>
      <c r="K670" s="5"/>
      <c r="L670" s="2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23"/>
      <c r="I671" s="5"/>
      <c r="J671" s="5"/>
      <c r="K671" s="5"/>
      <c r="L671" s="2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23"/>
      <c r="I672" s="5"/>
      <c r="J672" s="5"/>
      <c r="K672" s="5"/>
      <c r="L672" s="2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23"/>
      <c r="I673" s="5"/>
      <c r="J673" s="5"/>
      <c r="K673" s="5"/>
      <c r="L673" s="2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23"/>
      <c r="I674" s="5"/>
      <c r="J674" s="5"/>
      <c r="K674" s="5"/>
      <c r="L674" s="2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23"/>
      <c r="I675" s="5"/>
      <c r="J675" s="5"/>
      <c r="K675" s="5"/>
      <c r="L675" s="2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23"/>
      <c r="I676" s="5"/>
      <c r="J676" s="5"/>
      <c r="K676" s="5"/>
      <c r="L676" s="2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23"/>
      <c r="I677" s="5"/>
      <c r="J677" s="5"/>
      <c r="K677" s="5"/>
      <c r="L677" s="2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23"/>
      <c r="I678" s="5"/>
      <c r="J678" s="5"/>
      <c r="K678" s="5"/>
      <c r="L678" s="2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23"/>
      <c r="I679" s="5"/>
      <c r="J679" s="5"/>
      <c r="K679" s="5"/>
      <c r="L679" s="2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23"/>
      <c r="I680" s="5"/>
      <c r="J680" s="5"/>
      <c r="K680" s="5"/>
      <c r="L680" s="2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23"/>
      <c r="I681" s="5"/>
      <c r="J681" s="5"/>
      <c r="K681" s="5"/>
      <c r="L681" s="2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23"/>
      <c r="I682" s="5"/>
      <c r="J682" s="5"/>
      <c r="K682" s="5"/>
      <c r="L682" s="2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23"/>
      <c r="I683" s="5"/>
      <c r="J683" s="5"/>
      <c r="K683" s="5"/>
      <c r="L683" s="2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23"/>
      <c r="I684" s="5"/>
      <c r="J684" s="5"/>
      <c r="K684" s="5"/>
      <c r="L684" s="2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23"/>
      <c r="I685" s="5"/>
      <c r="J685" s="5"/>
      <c r="K685" s="5"/>
      <c r="L685" s="2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23"/>
      <c r="I686" s="5"/>
      <c r="J686" s="5"/>
      <c r="K686" s="5"/>
      <c r="L686" s="2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23"/>
      <c r="I687" s="5"/>
      <c r="J687" s="5"/>
      <c r="K687" s="5"/>
      <c r="L687" s="2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23"/>
      <c r="I688" s="5"/>
      <c r="J688" s="5"/>
      <c r="K688" s="5"/>
      <c r="L688" s="2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23"/>
      <c r="I689" s="5"/>
      <c r="J689" s="5"/>
      <c r="K689" s="5"/>
      <c r="L689" s="2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23"/>
      <c r="I690" s="5"/>
      <c r="J690" s="5"/>
      <c r="K690" s="5"/>
      <c r="L690" s="2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23"/>
      <c r="I691" s="5"/>
      <c r="J691" s="5"/>
      <c r="K691" s="5"/>
      <c r="L691" s="2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23"/>
      <c r="I692" s="5"/>
      <c r="J692" s="5"/>
      <c r="K692" s="5"/>
      <c r="L692" s="2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23"/>
      <c r="I693" s="5"/>
      <c r="J693" s="5"/>
      <c r="K693" s="5"/>
      <c r="L693" s="2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23"/>
      <c r="I694" s="5"/>
      <c r="J694" s="5"/>
      <c r="K694" s="5"/>
      <c r="L694" s="2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23"/>
      <c r="I695" s="5"/>
      <c r="J695" s="5"/>
      <c r="K695" s="5"/>
      <c r="L695" s="2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23"/>
      <c r="I696" s="5"/>
      <c r="J696" s="5"/>
      <c r="K696" s="5"/>
      <c r="L696" s="2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23"/>
      <c r="I697" s="5"/>
      <c r="J697" s="5"/>
      <c r="K697" s="5"/>
      <c r="L697" s="2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23"/>
      <c r="I698" s="5"/>
      <c r="J698" s="5"/>
      <c r="K698" s="5"/>
      <c r="L698" s="2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23"/>
      <c r="I699" s="5"/>
      <c r="J699" s="5"/>
      <c r="K699" s="5"/>
      <c r="L699" s="2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23"/>
      <c r="I700" s="5"/>
      <c r="J700" s="5"/>
      <c r="K700" s="5"/>
      <c r="L700" s="2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23"/>
      <c r="I701" s="5"/>
      <c r="J701" s="5"/>
      <c r="K701" s="5"/>
      <c r="L701" s="2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23"/>
      <c r="I702" s="5"/>
      <c r="J702" s="5"/>
      <c r="K702" s="5"/>
      <c r="L702" s="2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23"/>
      <c r="I703" s="5"/>
      <c r="J703" s="5"/>
      <c r="K703" s="5"/>
      <c r="L703" s="2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23"/>
      <c r="I704" s="5"/>
      <c r="J704" s="5"/>
      <c r="K704" s="5"/>
      <c r="L704" s="2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23"/>
      <c r="I705" s="5"/>
      <c r="J705" s="5"/>
      <c r="K705" s="5"/>
      <c r="L705" s="2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23"/>
      <c r="I706" s="5"/>
      <c r="J706" s="5"/>
      <c r="K706" s="5"/>
      <c r="L706" s="2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23"/>
      <c r="I707" s="5"/>
      <c r="J707" s="5"/>
      <c r="K707" s="5"/>
      <c r="L707" s="2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23"/>
      <c r="I708" s="5"/>
      <c r="J708" s="5"/>
      <c r="K708" s="5"/>
      <c r="L708" s="2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23"/>
      <c r="I709" s="5"/>
      <c r="J709" s="5"/>
      <c r="K709" s="5"/>
      <c r="L709" s="2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23"/>
      <c r="I710" s="5"/>
      <c r="J710" s="5"/>
      <c r="K710" s="5"/>
      <c r="L710" s="2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23"/>
      <c r="I711" s="5"/>
      <c r="J711" s="5"/>
      <c r="K711" s="5"/>
      <c r="L711" s="2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23"/>
      <c r="I712" s="5"/>
      <c r="J712" s="5"/>
      <c r="K712" s="5"/>
      <c r="L712" s="2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23"/>
      <c r="I713" s="5"/>
      <c r="J713" s="5"/>
      <c r="K713" s="5"/>
      <c r="L713" s="2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23"/>
      <c r="I714" s="5"/>
      <c r="J714" s="5"/>
      <c r="K714" s="5"/>
      <c r="L714" s="2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23"/>
      <c r="I715" s="5"/>
      <c r="J715" s="5"/>
      <c r="K715" s="5"/>
      <c r="L715" s="2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23"/>
      <c r="I716" s="5"/>
      <c r="J716" s="5"/>
      <c r="K716" s="5"/>
      <c r="L716" s="2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23"/>
      <c r="I717" s="5"/>
      <c r="J717" s="5"/>
      <c r="K717" s="5"/>
      <c r="L717" s="2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23"/>
      <c r="I718" s="5"/>
      <c r="J718" s="5"/>
      <c r="K718" s="5"/>
      <c r="L718" s="2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23"/>
      <c r="I719" s="5"/>
      <c r="J719" s="5"/>
      <c r="K719" s="5"/>
      <c r="L719" s="2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23"/>
      <c r="I720" s="5"/>
      <c r="J720" s="5"/>
      <c r="K720" s="5"/>
      <c r="L720" s="2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23"/>
      <c r="I721" s="5"/>
      <c r="J721" s="5"/>
      <c r="K721" s="5"/>
      <c r="L721" s="2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23"/>
      <c r="I722" s="5"/>
      <c r="J722" s="5"/>
      <c r="K722" s="5"/>
      <c r="L722" s="2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23"/>
      <c r="I723" s="5"/>
      <c r="J723" s="5"/>
      <c r="K723" s="5"/>
      <c r="L723" s="2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23"/>
      <c r="I724" s="5"/>
      <c r="J724" s="5"/>
      <c r="K724" s="5"/>
      <c r="L724" s="2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23"/>
      <c r="I725" s="5"/>
      <c r="J725" s="5"/>
      <c r="K725" s="5"/>
      <c r="L725" s="2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23"/>
      <c r="I726" s="5"/>
      <c r="J726" s="5"/>
      <c r="K726" s="5"/>
      <c r="L726" s="2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23"/>
      <c r="I727" s="5"/>
      <c r="J727" s="5"/>
      <c r="K727" s="5"/>
      <c r="L727" s="2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23"/>
      <c r="I728" s="5"/>
      <c r="J728" s="5"/>
      <c r="K728" s="5"/>
      <c r="L728" s="2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23"/>
      <c r="I729" s="5"/>
      <c r="J729" s="5"/>
      <c r="K729" s="5"/>
      <c r="L729" s="2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23"/>
      <c r="I730" s="5"/>
      <c r="J730" s="5"/>
      <c r="K730" s="5"/>
      <c r="L730" s="2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23"/>
      <c r="I731" s="5"/>
      <c r="J731" s="5"/>
      <c r="K731" s="5"/>
      <c r="L731" s="2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23"/>
      <c r="I732" s="5"/>
      <c r="J732" s="5"/>
      <c r="K732" s="5"/>
      <c r="L732" s="2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23"/>
      <c r="I733" s="5"/>
      <c r="J733" s="5"/>
      <c r="K733" s="5"/>
      <c r="L733" s="2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23"/>
      <c r="I734" s="5"/>
      <c r="J734" s="5"/>
      <c r="K734" s="5"/>
      <c r="L734" s="2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23"/>
      <c r="I735" s="5"/>
      <c r="J735" s="5"/>
      <c r="K735" s="5"/>
      <c r="L735" s="2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23"/>
      <c r="I736" s="5"/>
      <c r="J736" s="5"/>
      <c r="K736" s="5"/>
      <c r="L736" s="23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23"/>
      <c r="I737" s="5"/>
      <c r="J737" s="5"/>
      <c r="K737" s="5"/>
      <c r="L737" s="2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23"/>
      <c r="I738" s="5"/>
      <c r="J738" s="5"/>
      <c r="K738" s="5"/>
      <c r="L738" s="2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23"/>
      <c r="I739" s="5"/>
      <c r="J739" s="5"/>
      <c r="K739" s="5"/>
      <c r="L739" s="2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23"/>
      <c r="I740" s="5"/>
      <c r="J740" s="5"/>
      <c r="K740" s="5"/>
      <c r="L740" s="2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23"/>
      <c r="I741" s="5"/>
      <c r="J741" s="5"/>
      <c r="K741" s="5"/>
      <c r="L741" s="2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23"/>
      <c r="I742" s="5"/>
      <c r="J742" s="5"/>
      <c r="K742" s="5"/>
      <c r="L742" s="2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23"/>
      <c r="I743" s="5"/>
      <c r="J743" s="5"/>
      <c r="K743" s="5"/>
      <c r="L743" s="2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23"/>
      <c r="I744" s="5"/>
      <c r="J744" s="5"/>
      <c r="K744" s="5"/>
      <c r="L744" s="2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23"/>
      <c r="I745" s="5"/>
      <c r="J745" s="5"/>
      <c r="K745" s="5"/>
      <c r="L745" s="2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23"/>
      <c r="I746" s="5"/>
      <c r="J746" s="5"/>
      <c r="K746" s="5"/>
      <c r="L746" s="2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23"/>
      <c r="I747" s="5"/>
      <c r="J747" s="5"/>
      <c r="K747" s="5"/>
      <c r="L747" s="2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23"/>
      <c r="I748" s="5"/>
      <c r="J748" s="5"/>
      <c r="K748" s="5"/>
      <c r="L748" s="2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23"/>
      <c r="I749" s="5"/>
      <c r="J749" s="5"/>
      <c r="K749" s="5"/>
      <c r="L749" s="2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23"/>
      <c r="I750" s="5"/>
      <c r="J750" s="5"/>
      <c r="K750" s="5"/>
      <c r="L750" s="2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23"/>
      <c r="I751" s="5"/>
      <c r="J751" s="5"/>
      <c r="K751" s="5"/>
      <c r="L751" s="2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23"/>
      <c r="I752" s="5"/>
      <c r="J752" s="5"/>
      <c r="K752" s="5"/>
      <c r="L752" s="2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23"/>
      <c r="I753" s="5"/>
      <c r="J753" s="5"/>
      <c r="K753" s="5"/>
      <c r="L753" s="2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23"/>
      <c r="I754" s="5"/>
      <c r="J754" s="5"/>
      <c r="K754" s="5"/>
      <c r="L754" s="2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23"/>
      <c r="I755" s="5"/>
      <c r="J755" s="5"/>
      <c r="K755" s="5"/>
      <c r="L755" s="2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23"/>
      <c r="I756" s="5"/>
      <c r="J756" s="5"/>
      <c r="K756" s="5"/>
      <c r="L756" s="2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23"/>
      <c r="I757" s="5"/>
      <c r="J757" s="5"/>
      <c r="K757" s="5"/>
      <c r="L757" s="2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23"/>
      <c r="I758" s="5"/>
      <c r="J758" s="5"/>
      <c r="K758" s="5"/>
      <c r="L758" s="2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23"/>
      <c r="I759" s="5"/>
      <c r="J759" s="5"/>
      <c r="K759" s="5"/>
      <c r="L759" s="2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23"/>
      <c r="I760" s="5"/>
      <c r="J760" s="5"/>
      <c r="K760" s="5"/>
      <c r="L760" s="2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23"/>
      <c r="I761" s="5"/>
      <c r="J761" s="5"/>
      <c r="K761" s="5"/>
      <c r="L761" s="2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23"/>
      <c r="I762" s="5"/>
      <c r="J762" s="5"/>
      <c r="K762" s="5"/>
      <c r="L762" s="2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23"/>
      <c r="I763" s="5"/>
      <c r="J763" s="5"/>
      <c r="K763" s="5"/>
      <c r="L763" s="2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23"/>
      <c r="I764" s="5"/>
      <c r="J764" s="5"/>
      <c r="K764" s="5"/>
      <c r="L764" s="2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23"/>
      <c r="I765" s="5"/>
      <c r="J765" s="5"/>
      <c r="K765" s="5"/>
      <c r="L765" s="2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23"/>
      <c r="I766" s="5"/>
      <c r="J766" s="5"/>
      <c r="K766" s="5"/>
      <c r="L766" s="2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23"/>
      <c r="I767" s="5"/>
      <c r="J767" s="5"/>
      <c r="K767" s="5"/>
      <c r="L767" s="2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23"/>
      <c r="I768" s="5"/>
      <c r="J768" s="5"/>
      <c r="K768" s="5"/>
      <c r="L768" s="2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23"/>
      <c r="I769" s="5"/>
      <c r="J769" s="5"/>
      <c r="K769" s="5"/>
      <c r="L769" s="2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23"/>
      <c r="I770" s="5"/>
      <c r="J770" s="5"/>
      <c r="K770" s="5"/>
      <c r="L770" s="2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23"/>
      <c r="I771" s="5"/>
      <c r="J771" s="5"/>
      <c r="K771" s="5"/>
      <c r="L771" s="2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23"/>
      <c r="I772" s="5"/>
      <c r="J772" s="5"/>
      <c r="K772" s="5"/>
      <c r="L772" s="2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23"/>
      <c r="I773" s="5"/>
      <c r="J773" s="5"/>
      <c r="K773" s="5"/>
      <c r="L773" s="2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23"/>
      <c r="I774" s="5"/>
      <c r="J774" s="5"/>
      <c r="K774" s="5"/>
      <c r="L774" s="23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23"/>
      <c r="I775" s="5"/>
      <c r="J775" s="5"/>
      <c r="K775" s="5"/>
      <c r="L775" s="23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23"/>
      <c r="I776" s="5"/>
      <c r="J776" s="5"/>
      <c r="K776" s="5"/>
      <c r="L776" s="23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23"/>
      <c r="I777" s="5"/>
      <c r="J777" s="5"/>
      <c r="K777" s="5"/>
      <c r="L777" s="23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23"/>
      <c r="I778" s="5"/>
      <c r="J778" s="5"/>
      <c r="K778" s="5"/>
      <c r="L778" s="23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23"/>
      <c r="I779" s="5"/>
      <c r="J779" s="5"/>
      <c r="K779" s="5"/>
      <c r="L779" s="23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23"/>
      <c r="I780" s="5"/>
      <c r="J780" s="5"/>
      <c r="K780" s="5"/>
      <c r="L780" s="23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23"/>
      <c r="I781" s="5"/>
      <c r="J781" s="5"/>
      <c r="K781" s="5"/>
      <c r="L781" s="23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23"/>
      <c r="I782" s="5"/>
      <c r="J782" s="5"/>
      <c r="K782" s="5"/>
      <c r="L782" s="23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23"/>
      <c r="I783" s="5"/>
      <c r="J783" s="5"/>
      <c r="K783" s="5"/>
      <c r="L783" s="23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23"/>
      <c r="I784" s="5"/>
      <c r="J784" s="5"/>
      <c r="K784" s="5"/>
      <c r="L784" s="23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23"/>
      <c r="I785" s="5"/>
      <c r="J785" s="5"/>
      <c r="K785" s="5"/>
      <c r="L785" s="23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23"/>
      <c r="I786" s="5"/>
      <c r="J786" s="5"/>
      <c r="K786" s="5"/>
      <c r="L786" s="23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23"/>
      <c r="I787" s="5"/>
      <c r="J787" s="5"/>
      <c r="K787" s="5"/>
      <c r="L787" s="23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23"/>
      <c r="I788" s="5"/>
      <c r="J788" s="5"/>
      <c r="K788" s="5"/>
      <c r="L788" s="23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23"/>
      <c r="I789" s="5"/>
      <c r="J789" s="5"/>
      <c r="K789" s="5"/>
      <c r="L789" s="23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23"/>
      <c r="I790" s="5"/>
      <c r="J790" s="5"/>
      <c r="K790" s="5"/>
      <c r="L790" s="23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23"/>
      <c r="I791" s="5"/>
      <c r="J791" s="5"/>
      <c r="K791" s="5"/>
      <c r="L791" s="23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23"/>
      <c r="I792" s="5"/>
      <c r="J792" s="5"/>
      <c r="K792" s="5"/>
      <c r="L792" s="23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23"/>
      <c r="I793" s="5"/>
      <c r="J793" s="5"/>
      <c r="K793" s="5"/>
      <c r="L793" s="23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23"/>
      <c r="I794" s="5"/>
      <c r="J794" s="5"/>
      <c r="K794" s="5"/>
      <c r="L794" s="23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23"/>
      <c r="I795" s="5"/>
      <c r="J795" s="5"/>
      <c r="K795" s="5"/>
      <c r="L795" s="23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23"/>
      <c r="I796" s="5"/>
      <c r="J796" s="5"/>
      <c r="K796" s="5"/>
      <c r="L796" s="23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23"/>
      <c r="I797" s="5"/>
      <c r="J797" s="5"/>
      <c r="K797" s="5"/>
      <c r="L797" s="2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23"/>
      <c r="I798" s="5"/>
      <c r="J798" s="5"/>
      <c r="K798" s="5"/>
      <c r="L798" s="2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23"/>
      <c r="I799" s="5"/>
      <c r="J799" s="5"/>
      <c r="K799" s="5"/>
      <c r="L799" s="2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23"/>
      <c r="I800" s="5"/>
      <c r="J800" s="5"/>
      <c r="K800" s="5"/>
      <c r="L800" s="2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23"/>
      <c r="I801" s="5"/>
      <c r="J801" s="5"/>
      <c r="K801" s="5"/>
      <c r="L801" s="2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23"/>
      <c r="I802" s="5"/>
      <c r="J802" s="5"/>
      <c r="K802" s="5"/>
      <c r="L802" s="2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23"/>
      <c r="I803" s="5"/>
      <c r="J803" s="5"/>
      <c r="K803" s="5"/>
      <c r="L803" s="2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23"/>
      <c r="I804" s="5"/>
      <c r="J804" s="5"/>
      <c r="K804" s="5"/>
      <c r="L804" s="2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23"/>
      <c r="I805" s="5"/>
      <c r="J805" s="5"/>
      <c r="K805" s="5"/>
      <c r="L805" s="2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23"/>
      <c r="I806" s="5"/>
      <c r="J806" s="5"/>
      <c r="K806" s="5"/>
      <c r="L806" s="2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23"/>
      <c r="I807" s="5"/>
      <c r="J807" s="5"/>
      <c r="K807" s="5"/>
      <c r="L807" s="2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23"/>
      <c r="I808" s="5"/>
      <c r="J808" s="5"/>
      <c r="K808" s="5"/>
      <c r="L808" s="23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23"/>
      <c r="I809" s="5"/>
      <c r="J809" s="5"/>
      <c r="K809" s="5"/>
      <c r="L809" s="2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23"/>
      <c r="I810" s="5"/>
      <c r="J810" s="5"/>
      <c r="K810" s="5"/>
      <c r="L810" s="2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23"/>
      <c r="I811" s="5"/>
      <c r="J811" s="5"/>
      <c r="K811" s="5"/>
      <c r="L811" s="2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23"/>
      <c r="I812" s="5"/>
      <c r="J812" s="5"/>
      <c r="K812" s="5"/>
      <c r="L812" s="2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23"/>
      <c r="I813" s="5"/>
      <c r="J813" s="5"/>
      <c r="K813" s="5"/>
      <c r="L813" s="2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23"/>
      <c r="I814" s="5"/>
      <c r="J814" s="5"/>
      <c r="K814" s="5"/>
      <c r="L814" s="2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23"/>
      <c r="I815" s="5"/>
      <c r="J815" s="5"/>
      <c r="K815" s="5"/>
      <c r="L815" s="2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23"/>
      <c r="I816" s="5"/>
      <c r="J816" s="5"/>
      <c r="K816" s="5"/>
      <c r="L816" s="2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23"/>
      <c r="I817" s="5"/>
      <c r="J817" s="5"/>
      <c r="K817" s="5"/>
      <c r="L817" s="2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23"/>
      <c r="I818" s="5"/>
      <c r="J818" s="5"/>
      <c r="K818" s="5"/>
      <c r="L818" s="2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23"/>
      <c r="I819" s="5"/>
      <c r="J819" s="5"/>
      <c r="K819" s="5"/>
      <c r="L819" s="2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23"/>
      <c r="I820" s="5"/>
      <c r="J820" s="5"/>
      <c r="K820" s="5"/>
      <c r="L820" s="2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23"/>
      <c r="I821" s="5"/>
      <c r="J821" s="5"/>
      <c r="K821" s="5"/>
      <c r="L821" s="2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23"/>
      <c r="I822" s="5"/>
      <c r="J822" s="5"/>
      <c r="K822" s="5"/>
      <c r="L822" s="2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23"/>
      <c r="I823" s="5"/>
      <c r="J823" s="5"/>
      <c r="K823" s="5"/>
      <c r="L823" s="2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23"/>
      <c r="I824" s="5"/>
      <c r="J824" s="5"/>
      <c r="K824" s="5"/>
      <c r="L824" s="2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23"/>
      <c r="I825" s="5"/>
      <c r="J825" s="5"/>
      <c r="K825" s="5"/>
      <c r="L825" s="2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23"/>
      <c r="I826" s="5"/>
      <c r="J826" s="5"/>
      <c r="K826" s="5"/>
      <c r="L826" s="2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23"/>
      <c r="I827" s="5"/>
      <c r="J827" s="5"/>
      <c r="K827" s="5"/>
      <c r="L827" s="2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23"/>
      <c r="I828" s="5"/>
      <c r="J828" s="5"/>
      <c r="K828" s="5"/>
      <c r="L828" s="2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23"/>
      <c r="I829" s="5"/>
      <c r="J829" s="5"/>
      <c r="K829" s="5"/>
      <c r="L829" s="2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23"/>
      <c r="I830" s="5"/>
      <c r="J830" s="5"/>
      <c r="K830" s="5"/>
      <c r="L830" s="2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23"/>
      <c r="I831" s="5"/>
      <c r="J831" s="5"/>
      <c r="K831" s="5"/>
      <c r="L831" s="2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23"/>
      <c r="I832" s="5"/>
      <c r="J832" s="5"/>
      <c r="K832" s="5"/>
      <c r="L832" s="2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23"/>
      <c r="I833" s="5"/>
      <c r="J833" s="5"/>
      <c r="K833" s="5"/>
      <c r="L833" s="2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23"/>
      <c r="I834" s="5"/>
      <c r="J834" s="5"/>
      <c r="K834" s="5"/>
      <c r="L834" s="2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23"/>
      <c r="I835" s="5"/>
      <c r="J835" s="5"/>
      <c r="K835" s="5"/>
      <c r="L835" s="2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23"/>
      <c r="I836" s="5"/>
      <c r="J836" s="5"/>
      <c r="K836" s="5"/>
      <c r="L836" s="2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23"/>
      <c r="I837" s="5"/>
      <c r="J837" s="5"/>
      <c r="K837" s="5"/>
      <c r="L837" s="2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23"/>
      <c r="I838" s="5"/>
      <c r="J838" s="5"/>
      <c r="K838" s="5"/>
      <c r="L838" s="2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23"/>
      <c r="I839" s="5"/>
      <c r="J839" s="5"/>
      <c r="K839" s="5"/>
      <c r="L839" s="2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23"/>
      <c r="I840" s="5"/>
      <c r="J840" s="5"/>
      <c r="K840" s="5"/>
      <c r="L840" s="2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23"/>
      <c r="I841" s="5"/>
      <c r="J841" s="5"/>
      <c r="K841" s="5"/>
      <c r="L841" s="2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23"/>
      <c r="I842" s="5"/>
      <c r="J842" s="5"/>
      <c r="K842" s="5"/>
      <c r="L842" s="2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23"/>
      <c r="I843" s="5"/>
      <c r="J843" s="5"/>
      <c r="K843" s="5"/>
      <c r="L843" s="2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23"/>
      <c r="I844" s="5"/>
      <c r="J844" s="5"/>
      <c r="K844" s="5"/>
      <c r="L844" s="2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23"/>
      <c r="I845" s="5"/>
      <c r="J845" s="5"/>
      <c r="K845" s="5"/>
      <c r="L845" s="2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23"/>
      <c r="I846" s="5"/>
      <c r="J846" s="5"/>
      <c r="K846" s="5"/>
      <c r="L846" s="2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23"/>
      <c r="I847" s="5"/>
      <c r="J847" s="5"/>
      <c r="K847" s="5"/>
      <c r="L847" s="2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23"/>
      <c r="I848" s="5"/>
      <c r="J848" s="5"/>
      <c r="K848" s="5"/>
      <c r="L848" s="2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23"/>
      <c r="I849" s="5"/>
      <c r="J849" s="5"/>
      <c r="K849" s="5"/>
      <c r="L849" s="2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23"/>
      <c r="I850" s="5"/>
      <c r="J850" s="5"/>
      <c r="K850" s="5"/>
      <c r="L850" s="2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23"/>
      <c r="I851" s="5"/>
      <c r="J851" s="5"/>
      <c r="K851" s="5"/>
      <c r="L851" s="2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23"/>
      <c r="I852" s="5"/>
      <c r="J852" s="5"/>
      <c r="K852" s="5"/>
      <c r="L852" s="2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23"/>
      <c r="I853" s="5"/>
      <c r="J853" s="5"/>
      <c r="K853" s="5"/>
      <c r="L853" s="2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23"/>
      <c r="I854" s="5"/>
      <c r="J854" s="5"/>
      <c r="K854" s="5"/>
      <c r="L854" s="2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23"/>
      <c r="I855" s="5"/>
      <c r="J855" s="5"/>
      <c r="K855" s="5"/>
      <c r="L855" s="2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23"/>
      <c r="I856" s="5"/>
      <c r="J856" s="5"/>
      <c r="K856" s="5"/>
      <c r="L856" s="2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23"/>
      <c r="I857" s="5"/>
      <c r="J857" s="5"/>
      <c r="K857" s="5"/>
      <c r="L857" s="2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23"/>
      <c r="I858" s="5"/>
      <c r="J858" s="5"/>
      <c r="K858" s="5"/>
      <c r="L858" s="2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23"/>
      <c r="I859" s="5"/>
      <c r="J859" s="5"/>
      <c r="K859" s="5"/>
      <c r="L859" s="2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23"/>
      <c r="I860" s="5"/>
      <c r="J860" s="5"/>
      <c r="K860" s="5"/>
      <c r="L860" s="2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23"/>
      <c r="I861" s="5"/>
      <c r="J861" s="5"/>
      <c r="K861" s="5"/>
      <c r="L861" s="2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23"/>
      <c r="I862" s="5"/>
      <c r="J862" s="5"/>
      <c r="K862" s="5"/>
      <c r="L862" s="2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23"/>
      <c r="I863" s="5"/>
      <c r="J863" s="5"/>
      <c r="K863" s="5"/>
      <c r="L863" s="2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23"/>
      <c r="I864" s="5"/>
      <c r="J864" s="5"/>
      <c r="K864" s="5"/>
      <c r="L864" s="2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23"/>
      <c r="I865" s="5"/>
      <c r="J865" s="5"/>
      <c r="K865" s="5"/>
      <c r="L865" s="2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23"/>
      <c r="I866" s="5"/>
      <c r="J866" s="5"/>
      <c r="K866" s="5"/>
      <c r="L866" s="2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23"/>
      <c r="I867" s="5"/>
      <c r="J867" s="5"/>
      <c r="K867" s="5"/>
      <c r="L867" s="2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23"/>
      <c r="I868" s="5"/>
      <c r="J868" s="5"/>
      <c r="K868" s="5"/>
      <c r="L868" s="2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23"/>
      <c r="I869" s="5"/>
      <c r="J869" s="5"/>
      <c r="K869" s="5"/>
      <c r="L869" s="2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23"/>
      <c r="I870" s="5"/>
      <c r="J870" s="5"/>
      <c r="K870" s="5"/>
      <c r="L870" s="2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23"/>
      <c r="I871" s="5"/>
      <c r="J871" s="5"/>
      <c r="K871" s="5"/>
      <c r="L871" s="2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23"/>
      <c r="I872" s="5"/>
      <c r="J872" s="5"/>
      <c r="K872" s="5"/>
      <c r="L872" s="2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23"/>
      <c r="I873" s="5"/>
      <c r="J873" s="5"/>
      <c r="K873" s="5"/>
      <c r="L873" s="2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23"/>
      <c r="I874" s="5"/>
      <c r="J874" s="5"/>
      <c r="K874" s="5"/>
      <c r="L874" s="2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23"/>
      <c r="I875" s="5"/>
      <c r="J875" s="5"/>
      <c r="K875" s="5"/>
      <c r="L875" s="2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23"/>
      <c r="I876" s="5"/>
      <c r="J876" s="5"/>
      <c r="K876" s="5"/>
      <c r="L876" s="2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23"/>
      <c r="I877" s="5"/>
      <c r="J877" s="5"/>
      <c r="K877" s="5"/>
      <c r="L877" s="2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23"/>
      <c r="I878" s="5"/>
      <c r="J878" s="5"/>
      <c r="K878" s="5"/>
      <c r="L878" s="2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23"/>
      <c r="I879" s="5"/>
      <c r="J879" s="5"/>
      <c r="K879" s="5"/>
      <c r="L879" s="2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23"/>
      <c r="I880" s="5"/>
      <c r="J880" s="5"/>
      <c r="K880" s="5"/>
      <c r="L880" s="2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23"/>
      <c r="I881" s="5"/>
      <c r="J881" s="5"/>
      <c r="K881" s="5"/>
      <c r="L881" s="2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23"/>
      <c r="I882" s="5"/>
      <c r="J882" s="5"/>
      <c r="K882" s="5"/>
      <c r="L882" s="2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23"/>
      <c r="I883" s="5"/>
      <c r="J883" s="5"/>
      <c r="K883" s="5"/>
      <c r="L883" s="2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23"/>
      <c r="I884" s="5"/>
      <c r="J884" s="5"/>
      <c r="K884" s="5"/>
      <c r="L884" s="2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23"/>
      <c r="I885" s="5"/>
      <c r="J885" s="5"/>
      <c r="K885" s="5"/>
      <c r="L885" s="2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23"/>
      <c r="I886" s="5"/>
      <c r="J886" s="5"/>
      <c r="K886" s="5"/>
      <c r="L886" s="2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23"/>
      <c r="I887" s="5"/>
      <c r="J887" s="5"/>
      <c r="K887" s="5"/>
      <c r="L887" s="2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23"/>
      <c r="I888" s="5"/>
      <c r="J888" s="5"/>
      <c r="K888" s="5"/>
      <c r="L888" s="2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23"/>
      <c r="I889" s="5"/>
      <c r="J889" s="5"/>
      <c r="K889" s="5"/>
      <c r="L889" s="2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23"/>
      <c r="I890" s="5"/>
      <c r="J890" s="5"/>
      <c r="K890" s="5"/>
      <c r="L890" s="2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23"/>
      <c r="I891" s="5"/>
      <c r="J891" s="5"/>
      <c r="K891" s="5"/>
      <c r="L891" s="2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23"/>
      <c r="I892" s="5"/>
      <c r="J892" s="5"/>
      <c r="K892" s="5"/>
      <c r="L892" s="2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23"/>
      <c r="I893" s="5"/>
      <c r="J893" s="5"/>
      <c r="K893" s="5"/>
      <c r="L893" s="2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23"/>
      <c r="I894" s="5"/>
      <c r="J894" s="5"/>
      <c r="K894" s="5"/>
      <c r="L894" s="2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23"/>
      <c r="I895" s="5"/>
      <c r="J895" s="5"/>
      <c r="K895" s="5"/>
      <c r="L895" s="2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23"/>
      <c r="I896" s="5"/>
      <c r="J896" s="5"/>
      <c r="K896" s="5"/>
      <c r="L896" s="2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23"/>
      <c r="I897" s="5"/>
      <c r="J897" s="5"/>
      <c r="K897" s="5"/>
      <c r="L897" s="2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23"/>
      <c r="I898" s="5"/>
      <c r="J898" s="5"/>
      <c r="K898" s="5"/>
      <c r="L898" s="2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23"/>
      <c r="I899" s="5"/>
      <c r="J899" s="5"/>
      <c r="K899" s="5"/>
      <c r="L899" s="2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23"/>
      <c r="I900" s="5"/>
      <c r="J900" s="5"/>
      <c r="K900" s="5"/>
      <c r="L900" s="2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23"/>
      <c r="I901" s="5"/>
      <c r="J901" s="5"/>
      <c r="K901" s="5"/>
      <c r="L901" s="2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23"/>
      <c r="I902" s="5"/>
      <c r="J902" s="5"/>
      <c r="K902" s="5"/>
      <c r="L902" s="2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23"/>
      <c r="I903" s="5"/>
      <c r="J903" s="5"/>
      <c r="K903" s="5"/>
      <c r="L903" s="2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23"/>
      <c r="I904" s="5"/>
      <c r="J904" s="5"/>
      <c r="K904" s="5"/>
      <c r="L904" s="2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23"/>
      <c r="I905" s="5"/>
      <c r="J905" s="5"/>
      <c r="K905" s="5"/>
      <c r="L905" s="2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23"/>
      <c r="I906" s="5"/>
      <c r="J906" s="5"/>
      <c r="K906" s="5"/>
      <c r="L906" s="2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23"/>
      <c r="I907" s="5"/>
      <c r="J907" s="5"/>
      <c r="K907" s="5"/>
      <c r="L907" s="2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23"/>
      <c r="I908" s="5"/>
      <c r="J908" s="5"/>
      <c r="K908" s="5"/>
      <c r="L908" s="2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23"/>
      <c r="I909" s="5"/>
      <c r="J909" s="5"/>
      <c r="K909" s="5"/>
      <c r="L909" s="2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23"/>
      <c r="I910" s="5"/>
      <c r="J910" s="5"/>
      <c r="K910" s="5"/>
      <c r="L910" s="2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23"/>
      <c r="I911" s="5"/>
      <c r="J911" s="5"/>
      <c r="K911" s="5"/>
      <c r="L911" s="2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23"/>
      <c r="I912" s="5"/>
      <c r="J912" s="5"/>
      <c r="K912" s="5"/>
      <c r="L912" s="2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23"/>
      <c r="I913" s="5"/>
      <c r="J913" s="5"/>
      <c r="K913" s="5"/>
      <c r="L913" s="2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23"/>
      <c r="I914" s="5"/>
      <c r="J914" s="5"/>
      <c r="K914" s="5"/>
      <c r="L914" s="2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23"/>
      <c r="I915" s="5"/>
      <c r="J915" s="5"/>
      <c r="K915" s="5"/>
      <c r="L915" s="2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23"/>
      <c r="I916" s="5"/>
      <c r="J916" s="5"/>
      <c r="K916" s="5"/>
      <c r="L916" s="2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23"/>
      <c r="I917" s="5"/>
      <c r="J917" s="5"/>
      <c r="K917" s="5"/>
      <c r="L917" s="2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23"/>
      <c r="I918" s="5"/>
      <c r="J918" s="5"/>
      <c r="K918" s="5"/>
      <c r="L918" s="2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23"/>
      <c r="I919" s="5"/>
      <c r="J919" s="5"/>
      <c r="K919" s="5"/>
      <c r="L919" s="2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23"/>
      <c r="I920" s="5"/>
      <c r="J920" s="5"/>
      <c r="K920" s="5"/>
      <c r="L920" s="2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23"/>
      <c r="I921" s="5"/>
      <c r="J921" s="5"/>
      <c r="K921" s="5"/>
      <c r="L921" s="2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23"/>
      <c r="I922" s="5"/>
      <c r="J922" s="5"/>
      <c r="K922" s="5"/>
      <c r="L922" s="2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23"/>
      <c r="I923" s="5"/>
      <c r="J923" s="5"/>
      <c r="K923" s="5"/>
      <c r="L923" s="2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23"/>
      <c r="I924" s="5"/>
      <c r="J924" s="5"/>
      <c r="K924" s="5"/>
      <c r="L924" s="2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23"/>
      <c r="I925" s="5"/>
      <c r="J925" s="5"/>
      <c r="K925" s="5"/>
      <c r="L925" s="2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23"/>
      <c r="I926" s="5"/>
      <c r="J926" s="5"/>
      <c r="K926" s="5"/>
      <c r="L926" s="2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23"/>
      <c r="I927" s="5"/>
      <c r="J927" s="5"/>
      <c r="K927" s="5"/>
      <c r="L927" s="2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23"/>
      <c r="I928" s="5"/>
      <c r="J928" s="5"/>
      <c r="K928" s="5"/>
      <c r="L928" s="2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23"/>
      <c r="I929" s="5"/>
      <c r="J929" s="5"/>
      <c r="K929" s="5"/>
      <c r="L929" s="2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23"/>
      <c r="I930" s="5"/>
      <c r="J930" s="5"/>
      <c r="K930" s="5"/>
      <c r="L930" s="2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23"/>
      <c r="I931" s="5"/>
      <c r="J931" s="5"/>
      <c r="K931" s="5"/>
      <c r="L931" s="2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23"/>
      <c r="I932" s="5"/>
      <c r="J932" s="5"/>
      <c r="K932" s="5"/>
      <c r="L932" s="2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23"/>
      <c r="I933" s="5"/>
      <c r="J933" s="5"/>
      <c r="K933" s="5"/>
      <c r="L933" s="2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23"/>
      <c r="I934" s="5"/>
      <c r="J934" s="5"/>
      <c r="K934" s="5"/>
      <c r="L934" s="2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23"/>
      <c r="I935" s="5"/>
      <c r="J935" s="5"/>
      <c r="K935" s="5"/>
      <c r="L935" s="2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23"/>
      <c r="I936" s="5"/>
      <c r="J936" s="5"/>
      <c r="K936" s="5"/>
      <c r="L936" s="2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23"/>
      <c r="I937" s="5"/>
      <c r="J937" s="5"/>
      <c r="K937" s="5"/>
      <c r="L937" s="2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23"/>
      <c r="I938" s="5"/>
      <c r="J938" s="5"/>
      <c r="K938" s="5"/>
      <c r="L938" s="2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23"/>
      <c r="I939" s="5"/>
      <c r="J939" s="5"/>
      <c r="K939" s="5"/>
      <c r="L939" s="2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23"/>
      <c r="I940" s="5"/>
      <c r="J940" s="5"/>
      <c r="K940" s="5"/>
      <c r="L940" s="2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23"/>
      <c r="I941" s="5"/>
      <c r="J941" s="5"/>
      <c r="K941" s="5"/>
      <c r="L941" s="2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23"/>
      <c r="I942" s="5"/>
      <c r="J942" s="5"/>
      <c r="K942" s="5"/>
      <c r="L942" s="2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23"/>
      <c r="I943" s="5"/>
      <c r="J943" s="5"/>
      <c r="K943" s="5"/>
      <c r="L943" s="2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23"/>
      <c r="I944" s="5"/>
      <c r="J944" s="5"/>
      <c r="K944" s="5"/>
      <c r="L944" s="2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</sheetData>
  <mergeCells count="35">
    <mergeCell ref="A2:A7"/>
    <mergeCell ref="B2:E2"/>
    <mergeCell ref="A8:A13"/>
    <mergeCell ref="B8:E8"/>
    <mergeCell ref="A14:A18"/>
    <mergeCell ref="B14:E14"/>
    <mergeCell ref="B19:E19"/>
    <mergeCell ref="A19:A22"/>
    <mergeCell ref="A23:A26"/>
    <mergeCell ref="A27:A30"/>
    <mergeCell ref="A31:A34"/>
    <mergeCell ref="A35:A39"/>
    <mergeCell ref="A40:A47"/>
    <mergeCell ref="A51:A56"/>
    <mergeCell ref="B65:E65"/>
    <mergeCell ref="B79:E79"/>
    <mergeCell ref="B85:E85"/>
    <mergeCell ref="B89:E89"/>
    <mergeCell ref="B93:E93"/>
    <mergeCell ref="B23:E23"/>
    <mergeCell ref="B27:E27"/>
    <mergeCell ref="B31:E31"/>
    <mergeCell ref="B35:E35"/>
    <mergeCell ref="B51:E51"/>
    <mergeCell ref="B57:E57"/>
    <mergeCell ref="B61:E61"/>
    <mergeCell ref="A93:A96"/>
    <mergeCell ref="A97:A103"/>
    <mergeCell ref="A57:A60"/>
    <mergeCell ref="A61:A64"/>
    <mergeCell ref="A65:A68"/>
    <mergeCell ref="A69:A75"/>
    <mergeCell ref="A79:A84"/>
    <mergeCell ref="A85:A88"/>
    <mergeCell ref="A89:A92"/>
  </mergeCells>
  <printOptions/>
  <pageMargins bottom="0.75" footer="0.0" header="0.0" left="0.7" right="0.7" top="0.75"/>
  <pageSetup paperSize="8" scale="20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5.14"/>
    <col customWidth="1" min="3" max="3" width="29.29"/>
  </cols>
  <sheetData>
    <row r="1">
      <c r="B1" s="73"/>
      <c r="C1" s="74"/>
    </row>
    <row r="2">
      <c r="B2" s="75" t="s">
        <v>76</v>
      </c>
    </row>
    <row r="3">
      <c r="B3" s="76" t="s">
        <v>77</v>
      </c>
      <c r="C3" s="77" t="s">
        <v>78</v>
      </c>
    </row>
    <row r="4">
      <c r="B4" s="76" t="s">
        <v>79</v>
      </c>
      <c r="C4" s="77" t="s">
        <v>80</v>
      </c>
    </row>
    <row r="5">
      <c r="B5" s="76" t="s">
        <v>10</v>
      </c>
      <c r="C5" s="77" t="s">
        <v>81</v>
      </c>
    </row>
    <row r="6">
      <c r="B6" s="76" t="s">
        <v>82</v>
      </c>
      <c r="C6" s="77" t="s">
        <v>83</v>
      </c>
    </row>
    <row r="7">
      <c r="B7" s="76" t="s">
        <v>84</v>
      </c>
      <c r="C7" s="77" t="s">
        <v>85</v>
      </c>
    </row>
    <row r="8">
      <c r="B8" s="76" t="s">
        <v>86</v>
      </c>
      <c r="C8" s="77" t="s">
        <v>87</v>
      </c>
    </row>
    <row r="9">
      <c r="B9" s="73"/>
      <c r="C9" s="74"/>
    </row>
    <row r="10">
      <c r="B10" s="73"/>
      <c r="C10" s="74"/>
    </row>
    <row r="11">
      <c r="B11" s="73"/>
      <c r="C11" s="74"/>
    </row>
    <row r="12">
      <c r="B12" s="73"/>
      <c r="C12" s="74"/>
    </row>
    <row r="13">
      <c r="B13" s="73"/>
      <c r="C13" s="74"/>
    </row>
    <row r="14">
      <c r="B14" s="73"/>
      <c r="C14" s="74"/>
    </row>
    <row r="15">
      <c r="B15" s="73"/>
      <c r="C15" s="74"/>
    </row>
    <row r="16">
      <c r="B16" s="73"/>
      <c r="C16" s="74"/>
    </row>
    <row r="17">
      <c r="B17" s="73"/>
      <c r="C17" s="74"/>
    </row>
    <row r="18">
      <c r="B18" s="73"/>
      <c r="C18" s="74"/>
    </row>
    <row r="19">
      <c r="B19" s="73"/>
      <c r="C19" s="74"/>
    </row>
    <row r="20">
      <c r="B20" s="73"/>
      <c r="C20" s="74"/>
    </row>
    <row r="21">
      <c r="B21" s="73"/>
      <c r="C21" s="74"/>
    </row>
    <row r="22">
      <c r="B22" s="73"/>
      <c r="C22" s="74"/>
    </row>
    <row r="23">
      <c r="B23" s="73"/>
      <c r="C23" s="74"/>
    </row>
    <row r="24">
      <c r="B24" s="73"/>
      <c r="C24" s="74"/>
    </row>
    <row r="25">
      <c r="B25" s="73"/>
      <c r="C25" s="74"/>
    </row>
    <row r="26">
      <c r="B26" s="73"/>
      <c r="C26" s="74"/>
    </row>
    <row r="27">
      <c r="B27" s="73"/>
      <c r="C27" s="74"/>
    </row>
    <row r="28">
      <c r="B28" s="73"/>
      <c r="C28" s="74"/>
    </row>
    <row r="29">
      <c r="B29" s="73"/>
      <c r="C29" s="74"/>
    </row>
    <row r="30">
      <c r="B30" s="73"/>
      <c r="C30" s="74"/>
    </row>
    <row r="31">
      <c r="B31" s="73"/>
      <c r="C31" s="74"/>
    </row>
    <row r="32">
      <c r="B32" s="73"/>
      <c r="C32" s="74"/>
    </row>
    <row r="33">
      <c r="B33" s="73"/>
      <c r="C33" s="74"/>
    </row>
    <row r="34">
      <c r="B34" s="73"/>
      <c r="C34" s="74"/>
    </row>
    <row r="35">
      <c r="B35" s="73"/>
      <c r="C35" s="74"/>
    </row>
    <row r="36">
      <c r="B36" s="73"/>
      <c r="C36" s="74"/>
    </row>
    <row r="37">
      <c r="B37" s="73"/>
      <c r="C37" s="74"/>
    </row>
    <row r="38">
      <c r="B38" s="73"/>
      <c r="C38" s="74"/>
    </row>
    <row r="39">
      <c r="B39" s="73"/>
      <c r="C39" s="74"/>
    </row>
    <row r="40">
      <c r="B40" s="73"/>
      <c r="C40" s="74"/>
    </row>
    <row r="41">
      <c r="B41" s="73"/>
      <c r="C41" s="74"/>
    </row>
    <row r="42">
      <c r="B42" s="73"/>
      <c r="C42" s="74"/>
    </row>
    <row r="43">
      <c r="B43" s="73"/>
      <c r="C43" s="74"/>
    </row>
    <row r="44">
      <c r="B44" s="73"/>
      <c r="C44" s="74"/>
    </row>
    <row r="45">
      <c r="B45" s="73"/>
      <c r="C45" s="74"/>
    </row>
    <row r="46">
      <c r="B46" s="73"/>
      <c r="C46" s="74"/>
    </row>
    <row r="47">
      <c r="B47" s="73"/>
      <c r="C47" s="74"/>
    </row>
    <row r="48">
      <c r="B48" s="73"/>
      <c r="C48" s="74"/>
    </row>
    <row r="49">
      <c r="B49" s="73"/>
      <c r="C49" s="74"/>
    </row>
    <row r="50">
      <c r="B50" s="73"/>
      <c r="C50" s="74"/>
    </row>
    <row r="51">
      <c r="B51" s="73"/>
      <c r="C51" s="74"/>
    </row>
    <row r="52">
      <c r="B52" s="73"/>
      <c r="C52" s="74"/>
    </row>
    <row r="53">
      <c r="B53" s="73"/>
      <c r="C53" s="74"/>
    </row>
    <row r="54">
      <c r="B54" s="73"/>
      <c r="C54" s="74"/>
    </row>
    <row r="55">
      <c r="B55" s="73"/>
      <c r="C55" s="74"/>
    </row>
    <row r="56">
      <c r="B56" s="73"/>
      <c r="C56" s="74"/>
    </row>
    <row r="57">
      <c r="B57" s="73"/>
      <c r="C57" s="74"/>
    </row>
    <row r="58">
      <c r="B58" s="73"/>
      <c r="C58" s="74"/>
    </row>
    <row r="59">
      <c r="B59" s="73"/>
      <c r="C59" s="74"/>
    </row>
    <row r="60">
      <c r="B60" s="73"/>
      <c r="C60" s="74"/>
    </row>
    <row r="61">
      <c r="B61" s="73"/>
      <c r="C61" s="74"/>
    </row>
    <row r="62">
      <c r="B62" s="73"/>
      <c r="C62" s="74"/>
    </row>
    <row r="63">
      <c r="B63" s="73"/>
      <c r="C63" s="74"/>
    </row>
    <row r="64">
      <c r="B64" s="73"/>
      <c r="C64" s="74"/>
    </row>
    <row r="65">
      <c r="B65" s="73"/>
      <c r="C65" s="74"/>
    </row>
    <row r="66">
      <c r="B66" s="73"/>
      <c r="C66" s="74"/>
    </row>
    <row r="67">
      <c r="B67" s="73"/>
      <c r="C67" s="74"/>
    </row>
    <row r="68">
      <c r="B68" s="73"/>
      <c r="C68" s="74"/>
    </row>
    <row r="69">
      <c r="B69" s="73"/>
      <c r="C69" s="74"/>
    </row>
    <row r="70">
      <c r="B70" s="73"/>
      <c r="C70" s="74"/>
    </row>
    <row r="71">
      <c r="B71" s="73"/>
      <c r="C71" s="74"/>
    </row>
    <row r="72">
      <c r="B72" s="73"/>
      <c r="C72" s="74"/>
    </row>
    <row r="73">
      <c r="B73" s="73"/>
      <c r="C73" s="74"/>
    </row>
    <row r="74">
      <c r="B74" s="73"/>
      <c r="C74" s="74"/>
    </row>
    <row r="75">
      <c r="B75" s="73"/>
      <c r="C75" s="74"/>
    </row>
    <row r="76">
      <c r="B76" s="73"/>
      <c r="C76" s="74"/>
    </row>
    <row r="77">
      <c r="B77" s="73"/>
      <c r="C77" s="74"/>
    </row>
    <row r="78">
      <c r="B78" s="73"/>
      <c r="C78" s="74"/>
    </row>
    <row r="79">
      <c r="B79" s="73"/>
      <c r="C79" s="74"/>
    </row>
    <row r="80">
      <c r="B80" s="73"/>
      <c r="C80" s="74"/>
    </row>
    <row r="81">
      <c r="B81" s="73"/>
      <c r="C81" s="74"/>
    </row>
    <row r="82">
      <c r="B82" s="73"/>
      <c r="C82" s="74"/>
    </row>
    <row r="83">
      <c r="B83" s="73"/>
      <c r="C83" s="74"/>
    </row>
    <row r="84">
      <c r="B84" s="73"/>
      <c r="C84" s="74"/>
    </row>
    <row r="85">
      <c r="B85" s="73"/>
      <c r="C85" s="74"/>
    </row>
    <row r="86">
      <c r="B86" s="73"/>
      <c r="C86" s="74"/>
    </row>
    <row r="87">
      <c r="B87" s="73"/>
      <c r="C87" s="74"/>
    </row>
    <row r="88">
      <c r="B88" s="73"/>
      <c r="C88" s="74"/>
    </row>
    <row r="89">
      <c r="B89" s="73"/>
      <c r="C89" s="74"/>
    </row>
    <row r="90">
      <c r="B90" s="73"/>
      <c r="C90" s="74"/>
    </row>
    <row r="91">
      <c r="B91" s="73"/>
      <c r="C91" s="74"/>
    </row>
    <row r="92">
      <c r="B92" s="73"/>
      <c r="C92" s="74"/>
    </row>
    <row r="93">
      <c r="B93" s="73"/>
      <c r="C93" s="74"/>
    </row>
    <row r="94">
      <c r="B94" s="73"/>
      <c r="C94" s="74"/>
    </row>
    <row r="95">
      <c r="B95" s="73"/>
      <c r="C95" s="74"/>
    </row>
    <row r="96">
      <c r="B96" s="73"/>
      <c r="C96" s="74"/>
    </row>
    <row r="97">
      <c r="B97" s="73"/>
      <c r="C97" s="74"/>
    </row>
    <row r="98">
      <c r="B98" s="73"/>
      <c r="C98" s="74"/>
    </row>
    <row r="99">
      <c r="B99" s="73"/>
      <c r="C99" s="74"/>
    </row>
    <row r="100">
      <c r="B100" s="73"/>
      <c r="C100" s="74"/>
    </row>
    <row r="101">
      <c r="B101" s="73"/>
      <c r="C101" s="74"/>
    </row>
    <row r="102">
      <c r="B102" s="73"/>
      <c r="C102" s="74"/>
    </row>
    <row r="103">
      <c r="B103" s="73"/>
      <c r="C103" s="74"/>
    </row>
    <row r="104">
      <c r="B104" s="73"/>
      <c r="C104" s="74"/>
    </row>
    <row r="105">
      <c r="B105" s="73"/>
      <c r="C105" s="74"/>
    </row>
    <row r="106">
      <c r="B106" s="73"/>
      <c r="C106" s="74"/>
    </row>
    <row r="107">
      <c r="B107" s="73"/>
      <c r="C107" s="74"/>
    </row>
    <row r="108">
      <c r="B108" s="73"/>
      <c r="C108" s="74"/>
    </row>
    <row r="109">
      <c r="B109" s="73"/>
      <c r="C109" s="74"/>
    </row>
    <row r="110">
      <c r="B110" s="73"/>
      <c r="C110" s="74"/>
    </row>
    <row r="111">
      <c r="B111" s="73"/>
      <c r="C111" s="74"/>
    </row>
    <row r="112">
      <c r="B112" s="73"/>
      <c r="C112" s="74"/>
    </row>
    <row r="113">
      <c r="B113" s="73"/>
      <c r="C113" s="74"/>
    </row>
    <row r="114">
      <c r="B114" s="73"/>
      <c r="C114" s="74"/>
    </row>
    <row r="115">
      <c r="B115" s="73"/>
      <c r="C115" s="74"/>
    </row>
    <row r="116">
      <c r="B116" s="73"/>
      <c r="C116" s="74"/>
    </row>
    <row r="117">
      <c r="B117" s="73"/>
      <c r="C117" s="74"/>
    </row>
    <row r="118">
      <c r="B118" s="73"/>
      <c r="C118" s="74"/>
    </row>
    <row r="119">
      <c r="B119" s="73"/>
      <c r="C119" s="74"/>
    </row>
    <row r="120">
      <c r="B120" s="73"/>
      <c r="C120" s="74"/>
    </row>
    <row r="121">
      <c r="B121" s="73"/>
      <c r="C121" s="74"/>
    </row>
    <row r="122">
      <c r="B122" s="73"/>
      <c r="C122" s="74"/>
    </row>
    <row r="123">
      <c r="B123" s="73"/>
      <c r="C123" s="74"/>
    </row>
    <row r="124">
      <c r="B124" s="73"/>
      <c r="C124" s="74"/>
    </row>
    <row r="125">
      <c r="B125" s="73"/>
      <c r="C125" s="74"/>
    </row>
    <row r="126">
      <c r="B126" s="73"/>
      <c r="C126" s="74"/>
    </row>
    <row r="127">
      <c r="B127" s="73"/>
      <c r="C127" s="74"/>
    </row>
    <row r="128">
      <c r="B128" s="73"/>
      <c r="C128" s="74"/>
    </row>
    <row r="129">
      <c r="B129" s="73"/>
      <c r="C129" s="74"/>
    </row>
    <row r="130">
      <c r="B130" s="73"/>
      <c r="C130" s="74"/>
    </row>
    <row r="131">
      <c r="B131" s="73"/>
      <c r="C131" s="74"/>
    </row>
    <row r="132">
      <c r="B132" s="73"/>
      <c r="C132" s="74"/>
    </row>
    <row r="133">
      <c r="B133" s="73"/>
      <c r="C133" s="74"/>
    </row>
    <row r="134">
      <c r="B134" s="73"/>
      <c r="C134" s="74"/>
    </row>
    <row r="135">
      <c r="B135" s="73"/>
      <c r="C135" s="74"/>
    </row>
    <row r="136">
      <c r="B136" s="73"/>
      <c r="C136" s="74"/>
    </row>
    <row r="137">
      <c r="B137" s="73"/>
      <c r="C137" s="74"/>
    </row>
    <row r="138">
      <c r="B138" s="73"/>
      <c r="C138" s="74"/>
    </row>
    <row r="139">
      <c r="B139" s="73"/>
      <c r="C139" s="74"/>
    </row>
    <row r="140">
      <c r="B140" s="73"/>
      <c r="C140" s="74"/>
    </row>
    <row r="141">
      <c r="B141" s="73"/>
      <c r="C141" s="74"/>
    </row>
    <row r="142">
      <c r="B142" s="73"/>
      <c r="C142" s="74"/>
    </row>
    <row r="143">
      <c r="B143" s="73"/>
      <c r="C143" s="74"/>
    </row>
    <row r="144">
      <c r="B144" s="73"/>
      <c r="C144" s="74"/>
    </row>
    <row r="145">
      <c r="B145" s="73"/>
      <c r="C145" s="74"/>
    </row>
    <row r="146">
      <c r="B146" s="73"/>
      <c r="C146" s="74"/>
    </row>
    <row r="147">
      <c r="B147" s="73"/>
      <c r="C147" s="74"/>
    </row>
    <row r="148">
      <c r="B148" s="73"/>
      <c r="C148" s="74"/>
    </row>
    <row r="149">
      <c r="B149" s="73"/>
      <c r="C149" s="74"/>
    </row>
    <row r="150">
      <c r="B150" s="73"/>
      <c r="C150" s="74"/>
    </row>
    <row r="151">
      <c r="B151" s="73"/>
      <c r="C151" s="74"/>
    </row>
    <row r="152">
      <c r="B152" s="73"/>
      <c r="C152" s="74"/>
    </row>
    <row r="153">
      <c r="B153" s="73"/>
      <c r="C153" s="74"/>
    </row>
    <row r="154">
      <c r="B154" s="73"/>
      <c r="C154" s="74"/>
    </row>
    <row r="155">
      <c r="B155" s="73"/>
      <c r="C155" s="74"/>
    </row>
    <row r="156">
      <c r="B156" s="73"/>
      <c r="C156" s="74"/>
    </row>
    <row r="157">
      <c r="B157" s="73"/>
      <c r="C157" s="74"/>
    </row>
    <row r="158">
      <c r="B158" s="73"/>
      <c r="C158" s="74"/>
    </row>
    <row r="159">
      <c r="B159" s="73"/>
      <c r="C159" s="74"/>
    </row>
    <row r="160">
      <c r="B160" s="73"/>
      <c r="C160" s="74"/>
    </row>
    <row r="161">
      <c r="B161" s="73"/>
      <c r="C161" s="74"/>
    </row>
    <row r="162">
      <c r="B162" s="73"/>
      <c r="C162" s="74"/>
    </row>
    <row r="163">
      <c r="B163" s="73"/>
      <c r="C163" s="74"/>
    </row>
    <row r="164">
      <c r="B164" s="73"/>
      <c r="C164" s="74"/>
    </row>
    <row r="165">
      <c r="B165" s="73"/>
      <c r="C165" s="74"/>
    </row>
    <row r="166">
      <c r="B166" s="73"/>
      <c r="C166" s="74"/>
    </row>
    <row r="167">
      <c r="B167" s="73"/>
      <c r="C167" s="74"/>
    </row>
    <row r="168">
      <c r="B168" s="73"/>
      <c r="C168" s="74"/>
    </row>
    <row r="169">
      <c r="B169" s="73"/>
      <c r="C169" s="74"/>
    </row>
    <row r="170">
      <c r="B170" s="73"/>
      <c r="C170" s="74"/>
    </row>
    <row r="171">
      <c r="B171" s="73"/>
      <c r="C171" s="74"/>
    </row>
    <row r="172">
      <c r="B172" s="73"/>
      <c r="C172" s="74"/>
    </row>
    <row r="173">
      <c r="B173" s="73"/>
      <c r="C173" s="74"/>
    </row>
    <row r="174">
      <c r="B174" s="73"/>
      <c r="C174" s="74"/>
    </row>
    <row r="175">
      <c r="B175" s="73"/>
      <c r="C175" s="74"/>
    </row>
    <row r="176">
      <c r="B176" s="73"/>
      <c r="C176" s="74"/>
    </row>
    <row r="177">
      <c r="B177" s="73"/>
      <c r="C177" s="74"/>
    </row>
    <row r="178">
      <c r="B178" s="73"/>
      <c r="C178" s="74"/>
    </row>
    <row r="179">
      <c r="B179" s="73"/>
      <c r="C179" s="74"/>
    </row>
    <row r="180">
      <c r="B180" s="73"/>
      <c r="C180" s="74"/>
    </row>
    <row r="181">
      <c r="B181" s="73"/>
      <c r="C181" s="74"/>
    </row>
    <row r="182">
      <c r="B182" s="73"/>
      <c r="C182" s="74"/>
    </row>
    <row r="183">
      <c r="B183" s="73"/>
      <c r="C183" s="74"/>
    </row>
    <row r="184">
      <c r="B184" s="73"/>
      <c r="C184" s="74"/>
    </row>
    <row r="185">
      <c r="B185" s="73"/>
      <c r="C185" s="74"/>
    </row>
    <row r="186">
      <c r="B186" s="73"/>
      <c r="C186" s="74"/>
    </row>
    <row r="187">
      <c r="B187" s="73"/>
      <c r="C187" s="74"/>
    </row>
    <row r="188">
      <c r="B188" s="73"/>
      <c r="C188" s="74"/>
    </row>
    <row r="189">
      <c r="B189" s="73"/>
      <c r="C189" s="74"/>
    </row>
    <row r="190">
      <c r="B190" s="73"/>
      <c r="C190" s="74"/>
    </row>
    <row r="191">
      <c r="B191" s="73"/>
      <c r="C191" s="74"/>
    </row>
    <row r="192">
      <c r="B192" s="73"/>
      <c r="C192" s="74"/>
    </row>
    <row r="193">
      <c r="B193" s="73"/>
      <c r="C193" s="74"/>
    </row>
    <row r="194">
      <c r="B194" s="73"/>
      <c r="C194" s="74"/>
    </row>
    <row r="195">
      <c r="B195" s="73"/>
      <c r="C195" s="74"/>
    </row>
    <row r="196">
      <c r="B196" s="73"/>
      <c r="C196" s="74"/>
    </row>
    <row r="197">
      <c r="B197" s="73"/>
      <c r="C197" s="74"/>
    </row>
    <row r="198">
      <c r="B198" s="73"/>
      <c r="C198" s="74"/>
    </row>
    <row r="199">
      <c r="B199" s="73"/>
      <c r="C199" s="74"/>
    </row>
    <row r="200">
      <c r="B200" s="73"/>
      <c r="C200" s="74"/>
    </row>
    <row r="201">
      <c r="B201" s="73"/>
      <c r="C201" s="74"/>
    </row>
    <row r="202">
      <c r="B202" s="73"/>
      <c r="C202" s="74"/>
    </row>
    <row r="203">
      <c r="B203" s="73"/>
      <c r="C203" s="74"/>
    </row>
    <row r="204">
      <c r="B204" s="73"/>
      <c r="C204" s="74"/>
    </row>
    <row r="205">
      <c r="B205" s="73"/>
      <c r="C205" s="74"/>
    </row>
    <row r="206">
      <c r="B206" s="73"/>
      <c r="C206" s="74"/>
    </row>
    <row r="207">
      <c r="B207" s="73"/>
      <c r="C207" s="74"/>
    </row>
    <row r="208">
      <c r="B208" s="73"/>
      <c r="C208" s="74"/>
    </row>
    <row r="209">
      <c r="B209" s="73"/>
      <c r="C209" s="74"/>
    </row>
    <row r="210">
      <c r="B210" s="73"/>
      <c r="C210" s="74"/>
    </row>
    <row r="211">
      <c r="B211" s="73"/>
      <c r="C211" s="74"/>
    </row>
    <row r="212">
      <c r="B212" s="73"/>
      <c r="C212" s="74"/>
    </row>
    <row r="213">
      <c r="B213" s="73"/>
      <c r="C213" s="74"/>
    </row>
    <row r="214">
      <c r="B214" s="73"/>
      <c r="C214" s="74"/>
    </row>
    <row r="215">
      <c r="B215" s="73"/>
      <c r="C215" s="74"/>
    </row>
    <row r="216">
      <c r="B216" s="73"/>
      <c r="C216" s="74"/>
    </row>
    <row r="217">
      <c r="B217" s="73"/>
      <c r="C217" s="74"/>
    </row>
    <row r="218">
      <c r="B218" s="73"/>
      <c r="C218" s="74"/>
    </row>
    <row r="219">
      <c r="B219" s="73"/>
      <c r="C219" s="74"/>
    </row>
    <row r="220">
      <c r="B220" s="73"/>
      <c r="C220" s="74"/>
    </row>
    <row r="221">
      <c r="B221" s="73"/>
      <c r="C221" s="74"/>
    </row>
    <row r="222">
      <c r="B222" s="73"/>
      <c r="C222" s="74"/>
    </row>
    <row r="223">
      <c r="B223" s="73"/>
      <c r="C223" s="74"/>
    </row>
    <row r="224">
      <c r="B224" s="73"/>
      <c r="C224" s="74"/>
    </row>
    <row r="225">
      <c r="B225" s="73"/>
      <c r="C225" s="74"/>
    </row>
    <row r="226">
      <c r="B226" s="73"/>
      <c r="C226" s="74"/>
    </row>
    <row r="227">
      <c r="B227" s="73"/>
      <c r="C227" s="74"/>
    </row>
    <row r="228">
      <c r="B228" s="73"/>
      <c r="C228" s="74"/>
    </row>
    <row r="229">
      <c r="B229" s="73"/>
      <c r="C229" s="74"/>
    </row>
    <row r="230">
      <c r="B230" s="73"/>
      <c r="C230" s="74"/>
    </row>
    <row r="231">
      <c r="B231" s="73"/>
      <c r="C231" s="74"/>
    </row>
    <row r="232">
      <c r="B232" s="73"/>
      <c r="C232" s="74"/>
    </row>
    <row r="233">
      <c r="B233" s="73"/>
      <c r="C233" s="74"/>
    </row>
    <row r="234">
      <c r="B234" s="73"/>
      <c r="C234" s="74"/>
    </row>
    <row r="235">
      <c r="B235" s="73"/>
      <c r="C235" s="74"/>
    </row>
    <row r="236">
      <c r="B236" s="73"/>
      <c r="C236" s="74"/>
    </row>
    <row r="237">
      <c r="B237" s="73"/>
      <c r="C237" s="74"/>
    </row>
    <row r="238">
      <c r="B238" s="73"/>
      <c r="C238" s="74"/>
    </row>
    <row r="239">
      <c r="B239" s="73"/>
      <c r="C239" s="74"/>
    </row>
    <row r="240">
      <c r="B240" s="73"/>
      <c r="C240" s="74"/>
    </row>
    <row r="241">
      <c r="B241" s="73"/>
      <c r="C241" s="74"/>
    </row>
    <row r="242">
      <c r="B242" s="73"/>
      <c r="C242" s="74"/>
    </row>
    <row r="243">
      <c r="B243" s="73"/>
      <c r="C243" s="74"/>
    </row>
    <row r="244">
      <c r="B244" s="73"/>
      <c r="C244" s="74"/>
    </row>
    <row r="245">
      <c r="B245" s="73"/>
      <c r="C245" s="74"/>
    </row>
    <row r="246">
      <c r="B246" s="73"/>
      <c r="C246" s="74"/>
    </row>
    <row r="247">
      <c r="B247" s="73"/>
      <c r="C247" s="74"/>
    </row>
    <row r="248">
      <c r="B248" s="73"/>
      <c r="C248" s="74"/>
    </row>
    <row r="249">
      <c r="B249" s="73"/>
      <c r="C249" s="74"/>
    </row>
    <row r="250">
      <c r="B250" s="73"/>
      <c r="C250" s="74"/>
    </row>
    <row r="251">
      <c r="B251" s="73"/>
      <c r="C251" s="74"/>
    </row>
    <row r="252">
      <c r="B252" s="73"/>
      <c r="C252" s="74"/>
    </row>
    <row r="253">
      <c r="B253" s="73"/>
      <c r="C253" s="74"/>
    </row>
    <row r="254">
      <c r="B254" s="73"/>
      <c r="C254" s="74"/>
    </row>
    <row r="255">
      <c r="B255" s="73"/>
      <c r="C255" s="74"/>
    </row>
    <row r="256">
      <c r="B256" s="73"/>
      <c r="C256" s="74"/>
    </row>
    <row r="257">
      <c r="B257" s="73"/>
      <c r="C257" s="74"/>
    </row>
    <row r="258">
      <c r="B258" s="73"/>
      <c r="C258" s="74"/>
    </row>
    <row r="259">
      <c r="B259" s="73"/>
      <c r="C259" s="74"/>
    </row>
    <row r="260">
      <c r="B260" s="73"/>
      <c r="C260" s="74"/>
    </row>
    <row r="261">
      <c r="B261" s="73"/>
      <c r="C261" s="74"/>
    </row>
    <row r="262">
      <c r="B262" s="73"/>
      <c r="C262" s="74"/>
    </row>
    <row r="263">
      <c r="B263" s="73"/>
      <c r="C263" s="74"/>
    </row>
    <row r="264">
      <c r="B264" s="73"/>
      <c r="C264" s="74"/>
    </row>
    <row r="265">
      <c r="B265" s="73"/>
      <c r="C265" s="74"/>
    </row>
    <row r="266">
      <c r="B266" s="73"/>
      <c r="C266" s="74"/>
    </row>
    <row r="267">
      <c r="B267" s="73"/>
      <c r="C267" s="74"/>
    </row>
    <row r="268">
      <c r="B268" s="73"/>
      <c r="C268" s="74"/>
    </row>
    <row r="269">
      <c r="B269" s="73"/>
      <c r="C269" s="74"/>
    </row>
    <row r="270">
      <c r="B270" s="73"/>
      <c r="C270" s="74"/>
    </row>
    <row r="271">
      <c r="B271" s="73"/>
      <c r="C271" s="74"/>
    </row>
    <row r="272">
      <c r="B272" s="73"/>
      <c r="C272" s="74"/>
    </row>
    <row r="273">
      <c r="B273" s="73"/>
      <c r="C273" s="74"/>
    </row>
    <row r="274">
      <c r="B274" s="73"/>
      <c r="C274" s="74"/>
    </row>
    <row r="275">
      <c r="B275" s="73"/>
      <c r="C275" s="74"/>
    </row>
    <row r="276">
      <c r="B276" s="73"/>
      <c r="C276" s="74"/>
    </row>
    <row r="277">
      <c r="B277" s="73"/>
      <c r="C277" s="74"/>
    </row>
    <row r="278">
      <c r="B278" s="73"/>
      <c r="C278" s="74"/>
    </row>
    <row r="279">
      <c r="B279" s="73"/>
      <c r="C279" s="74"/>
    </row>
    <row r="280">
      <c r="B280" s="73"/>
      <c r="C280" s="74"/>
    </row>
    <row r="281">
      <c r="B281" s="73"/>
      <c r="C281" s="74"/>
    </row>
    <row r="282">
      <c r="B282" s="73"/>
      <c r="C282" s="74"/>
    </row>
    <row r="283">
      <c r="B283" s="73"/>
      <c r="C283" s="74"/>
    </row>
    <row r="284">
      <c r="B284" s="73"/>
      <c r="C284" s="74"/>
    </row>
    <row r="285">
      <c r="B285" s="73"/>
      <c r="C285" s="74"/>
    </row>
    <row r="286">
      <c r="B286" s="73"/>
      <c r="C286" s="74"/>
    </row>
    <row r="287">
      <c r="B287" s="73"/>
      <c r="C287" s="74"/>
    </row>
    <row r="288">
      <c r="B288" s="73"/>
      <c r="C288" s="74"/>
    </row>
    <row r="289">
      <c r="B289" s="73"/>
      <c r="C289" s="74"/>
    </row>
    <row r="290">
      <c r="B290" s="73"/>
      <c r="C290" s="74"/>
    </row>
    <row r="291">
      <c r="B291" s="73"/>
      <c r="C291" s="74"/>
    </row>
    <row r="292">
      <c r="B292" s="73"/>
      <c r="C292" s="74"/>
    </row>
    <row r="293">
      <c r="B293" s="73"/>
      <c r="C293" s="74"/>
    </row>
    <row r="294">
      <c r="B294" s="73"/>
      <c r="C294" s="74"/>
    </row>
    <row r="295">
      <c r="B295" s="73"/>
      <c r="C295" s="74"/>
    </row>
    <row r="296">
      <c r="B296" s="73"/>
      <c r="C296" s="74"/>
    </row>
    <row r="297">
      <c r="B297" s="73"/>
      <c r="C297" s="74"/>
    </row>
    <row r="298">
      <c r="B298" s="73"/>
      <c r="C298" s="74"/>
    </row>
    <row r="299">
      <c r="B299" s="73"/>
      <c r="C299" s="74"/>
    </row>
    <row r="300">
      <c r="B300" s="73"/>
      <c r="C300" s="74"/>
    </row>
    <row r="301">
      <c r="B301" s="73"/>
      <c r="C301" s="74"/>
    </row>
    <row r="302">
      <c r="B302" s="73"/>
      <c r="C302" s="74"/>
    </row>
    <row r="303">
      <c r="B303" s="73"/>
      <c r="C303" s="74"/>
    </row>
    <row r="304">
      <c r="B304" s="73"/>
      <c r="C304" s="74"/>
    </row>
    <row r="305">
      <c r="B305" s="73"/>
      <c r="C305" s="74"/>
    </row>
    <row r="306">
      <c r="B306" s="73"/>
      <c r="C306" s="74"/>
    </row>
    <row r="307">
      <c r="B307" s="73"/>
      <c r="C307" s="74"/>
    </row>
    <row r="308">
      <c r="B308" s="73"/>
      <c r="C308" s="74"/>
    </row>
    <row r="309">
      <c r="B309" s="73"/>
      <c r="C309" s="74"/>
    </row>
    <row r="310">
      <c r="B310" s="73"/>
      <c r="C310" s="74"/>
    </row>
    <row r="311">
      <c r="B311" s="73"/>
      <c r="C311" s="74"/>
    </row>
    <row r="312">
      <c r="B312" s="73"/>
      <c r="C312" s="74"/>
    </row>
    <row r="313">
      <c r="B313" s="73"/>
      <c r="C313" s="74"/>
    </row>
    <row r="314">
      <c r="B314" s="73"/>
      <c r="C314" s="74"/>
    </row>
    <row r="315">
      <c r="B315" s="73"/>
      <c r="C315" s="74"/>
    </row>
    <row r="316">
      <c r="B316" s="73"/>
      <c r="C316" s="74"/>
    </row>
    <row r="317">
      <c r="B317" s="73"/>
      <c r="C317" s="74"/>
    </row>
    <row r="318">
      <c r="B318" s="73"/>
      <c r="C318" s="74"/>
    </row>
    <row r="319">
      <c r="B319" s="73"/>
      <c r="C319" s="74"/>
    </row>
    <row r="320">
      <c r="B320" s="73"/>
      <c r="C320" s="74"/>
    </row>
    <row r="321">
      <c r="B321" s="73"/>
      <c r="C321" s="74"/>
    </row>
    <row r="322">
      <c r="B322" s="73"/>
      <c r="C322" s="74"/>
    </row>
    <row r="323">
      <c r="B323" s="73"/>
      <c r="C323" s="74"/>
    </row>
    <row r="324">
      <c r="B324" s="73"/>
      <c r="C324" s="74"/>
    </row>
    <row r="325">
      <c r="B325" s="73"/>
      <c r="C325" s="74"/>
    </row>
    <row r="326">
      <c r="B326" s="73"/>
      <c r="C326" s="74"/>
    </row>
    <row r="327">
      <c r="B327" s="73"/>
      <c r="C327" s="74"/>
    </row>
    <row r="328">
      <c r="B328" s="73"/>
      <c r="C328" s="74"/>
    </row>
    <row r="329">
      <c r="B329" s="73"/>
      <c r="C329" s="74"/>
    </row>
    <row r="330">
      <c r="B330" s="73"/>
      <c r="C330" s="74"/>
    </row>
    <row r="331">
      <c r="B331" s="73"/>
      <c r="C331" s="74"/>
    </row>
    <row r="332">
      <c r="B332" s="73"/>
      <c r="C332" s="74"/>
    </row>
    <row r="333">
      <c r="B333" s="73"/>
      <c r="C333" s="74"/>
    </row>
    <row r="334">
      <c r="B334" s="73"/>
      <c r="C334" s="74"/>
    </row>
    <row r="335">
      <c r="B335" s="73"/>
      <c r="C335" s="74"/>
    </row>
    <row r="336">
      <c r="B336" s="73"/>
      <c r="C336" s="74"/>
    </row>
    <row r="337">
      <c r="B337" s="73"/>
      <c r="C337" s="74"/>
    </row>
    <row r="338">
      <c r="B338" s="73"/>
      <c r="C338" s="74"/>
    </row>
    <row r="339">
      <c r="B339" s="73"/>
      <c r="C339" s="74"/>
    </row>
    <row r="340">
      <c r="B340" s="73"/>
      <c r="C340" s="74"/>
    </row>
    <row r="341">
      <c r="B341" s="73"/>
      <c r="C341" s="74"/>
    </row>
    <row r="342">
      <c r="B342" s="73"/>
      <c r="C342" s="74"/>
    </row>
    <row r="343">
      <c r="B343" s="73"/>
      <c r="C343" s="74"/>
    </row>
    <row r="344">
      <c r="B344" s="73"/>
      <c r="C344" s="74"/>
    </row>
    <row r="345">
      <c r="B345" s="73"/>
      <c r="C345" s="74"/>
    </row>
    <row r="346">
      <c r="B346" s="73"/>
      <c r="C346" s="74"/>
    </row>
    <row r="347">
      <c r="B347" s="73"/>
      <c r="C347" s="74"/>
    </row>
    <row r="348">
      <c r="B348" s="73"/>
      <c r="C348" s="74"/>
    </row>
    <row r="349">
      <c r="B349" s="73"/>
      <c r="C349" s="74"/>
    </row>
    <row r="350">
      <c r="B350" s="73"/>
      <c r="C350" s="74"/>
    </row>
    <row r="351">
      <c r="B351" s="73"/>
      <c r="C351" s="74"/>
    </row>
    <row r="352">
      <c r="B352" s="73"/>
      <c r="C352" s="74"/>
    </row>
    <row r="353">
      <c r="B353" s="73"/>
      <c r="C353" s="74"/>
    </row>
    <row r="354">
      <c r="B354" s="73"/>
      <c r="C354" s="74"/>
    </row>
    <row r="355">
      <c r="B355" s="73"/>
      <c r="C355" s="74"/>
    </row>
    <row r="356">
      <c r="B356" s="73"/>
      <c r="C356" s="74"/>
    </row>
    <row r="357">
      <c r="B357" s="73"/>
      <c r="C357" s="74"/>
    </row>
    <row r="358">
      <c r="B358" s="73"/>
      <c r="C358" s="74"/>
    </row>
    <row r="359">
      <c r="B359" s="73"/>
      <c r="C359" s="74"/>
    </row>
    <row r="360">
      <c r="B360" s="73"/>
      <c r="C360" s="74"/>
    </row>
    <row r="361">
      <c r="B361" s="73"/>
      <c r="C361" s="74"/>
    </row>
    <row r="362">
      <c r="B362" s="73"/>
      <c r="C362" s="74"/>
    </row>
    <row r="363">
      <c r="B363" s="73"/>
      <c r="C363" s="74"/>
    </row>
    <row r="364">
      <c r="B364" s="73"/>
      <c r="C364" s="74"/>
    </row>
    <row r="365">
      <c r="B365" s="73"/>
      <c r="C365" s="74"/>
    </row>
    <row r="366">
      <c r="B366" s="73"/>
      <c r="C366" s="74"/>
    </row>
    <row r="367">
      <c r="B367" s="73"/>
      <c r="C367" s="74"/>
    </row>
    <row r="368">
      <c r="B368" s="73"/>
      <c r="C368" s="74"/>
    </row>
    <row r="369">
      <c r="B369" s="73"/>
      <c r="C369" s="74"/>
    </row>
    <row r="370">
      <c r="B370" s="73"/>
      <c r="C370" s="74"/>
    </row>
    <row r="371">
      <c r="B371" s="73"/>
      <c r="C371" s="74"/>
    </row>
    <row r="372">
      <c r="B372" s="73"/>
      <c r="C372" s="74"/>
    </row>
    <row r="373">
      <c r="B373" s="73"/>
      <c r="C373" s="74"/>
    </row>
    <row r="374">
      <c r="B374" s="73"/>
      <c r="C374" s="74"/>
    </row>
    <row r="375">
      <c r="B375" s="73"/>
      <c r="C375" s="74"/>
    </row>
    <row r="376">
      <c r="B376" s="73"/>
      <c r="C376" s="74"/>
    </row>
    <row r="377">
      <c r="B377" s="73"/>
      <c r="C377" s="74"/>
    </row>
    <row r="378">
      <c r="B378" s="73"/>
      <c r="C378" s="74"/>
    </row>
    <row r="379">
      <c r="B379" s="73"/>
      <c r="C379" s="74"/>
    </row>
    <row r="380">
      <c r="B380" s="73"/>
      <c r="C380" s="74"/>
    </row>
    <row r="381">
      <c r="B381" s="73"/>
      <c r="C381" s="74"/>
    </row>
    <row r="382">
      <c r="B382" s="73"/>
      <c r="C382" s="74"/>
    </row>
    <row r="383">
      <c r="B383" s="73"/>
      <c r="C383" s="74"/>
    </row>
    <row r="384">
      <c r="B384" s="73"/>
      <c r="C384" s="74"/>
    </row>
    <row r="385">
      <c r="B385" s="73"/>
      <c r="C385" s="74"/>
    </row>
    <row r="386">
      <c r="B386" s="73"/>
      <c r="C386" s="74"/>
    </row>
    <row r="387">
      <c r="B387" s="73"/>
      <c r="C387" s="74"/>
    </row>
    <row r="388">
      <c r="B388" s="73"/>
      <c r="C388" s="74"/>
    </row>
    <row r="389">
      <c r="B389" s="73"/>
      <c r="C389" s="74"/>
    </row>
    <row r="390">
      <c r="B390" s="73"/>
      <c r="C390" s="74"/>
    </row>
    <row r="391">
      <c r="B391" s="73"/>
      <c r="C391" s="74"/>
    </row>
    <row r="392">
      <c r="B392" s="73"/>
      <c r="C392" s="74"/>
    </row>
    <row r="393">
      <c r="B393" s="73"/>
      <c r="C393" s="74"/>
    </row>
    <row r="394">
      <c r="B394" s="73"/>
      <c r="C394" s="74"/>
    </row>
    <row r="395">
      <c r="B395" s="73"/>
      <c r="C395" s="74"/>
    </row>
    <row r="396">
      <c r="B396" s="73"/>
      <c r="C396" s="74"/>
    </row>
    <row r="397">
      <c r="B397" s="73"/>
      <c r="C397" s="74"/>
    </row>
    <row r="398">
      <c r="B398" s="73"/>
      <c r="C398" s="74"/>
    </row>
    <row r="399">
      <c r="B399" s="73"/>
      <c r="C399" s="74"/>
    </row>
    <row r="400">
      <c r="B400" s="73"/>
      <c r="C400" s="74"/>
    </row>
    <row r="401">
      <c r="B401" s="73"/>
      <c r="C401" s="74"/>
    </row>
    <row r="402">
      <c r="B402" s="73"/>
      <c r="C402" s="74"/>
    </row>
    <row r="403">
      <c r="B403" s="73"/>
      <c r="C403" s="74"/>
    </row>
    <row r="404">
      <c r="B404" s="73"/>
      <c r="C404" s="74"/>
    </row>
    <row r="405">
      <c r="B405" s="73"/>
      <c r="C405" s="74"/>
    </row>
    <row r="406">
      <c r="B406" s="73"/>
      <c r="C406" s="74"/>
    </row>
    <row r="407">
      <c r="B407" s="73"/>
      <c r="C407" s="74"/>
    </row>
    <row r="408">
      <c r="B408" s="73"/>
      <c r="C408" s="74"/>
    </row>
    <row r="409">
      <c r="B409" s="73"/>
      <c r="C409" s="74"/>
    </row>
    <row r="410">
      <c r="B410" s="73"/>
      <c r="C410" s="74"/>
    </row>
    <row r="411">
      <c r="B411" s="73"/>
      <c r="C411" s="74"/>
    </row>
    <row r="412">
      <c r="B412" s="73"/>
      <c r="C412" s="74"/>
    </row>
    <row r="413">
      <c r="B413" s="73"/>
      <c r="C413" s="74"/>
    </row>
    <row r="414">
      <c r="B414" s="73"/>
      <c r="C414" s="74"/>
    </row>
    <row r="415">
      <c r="B415" s="73"/>
      <c r="C415" s="74"/>
    </row>
    <row r="416">
      <c r="B416" s="73"/>
      <c r="C416" s="74"/>
    </row>
    <row r="417">
      <c r="B417" s="73"/>
      <c r="C417" s="74"/>
    </row>
    <row r="418">
      <c r="B418" s="73"/>
      <c r="C418" s="74"/>
    </row>
    <row r="419">
      <c r="B419" s="73"/>
      <c r="C419" s="74"/>
    </row>
    <row r="420">
      <c r="B420" s="73"/>
      <c r="C420" s="74"/>
    </row>
    <row r="421">
      <c r="B421" s="73"/>
      <c r="C421" s="74"/>
    </row>
    <row r="422">
      <c r="B422" s="73"/>
      <c r="C422" s="74"/>
    </row>
    <row r="423">
      <c r="B423" s="73"/>
      <c r="C423" s="74"/>
    </row>
    <row r="424">
      <c r="B424" s="73"/>
      <c r="C424" s="74"/>
    </row>
    <row r="425">
      <c r="B425" s="73"/>
      <c r="C425" s="74"/>
    </row>
    <row r="426">
      <c r="B426" s="73"/>
      <c r="C426" s="74"/>
    </row>
    <row r="427">
      <c r="B427" s="73"/>
      <c r="C427" s="74"/>
    </row>
    <row r="428">
      <c r="B428" s="73"/>
      <c r="C428" s="74"/>
    </row>
    <row r="429">
      <c r="B429" s="73"/>
      <c r="C429" s="74"/>
    </row>
    <row r="430">
      <c r="B430" s="73"/>
      <c r="C430" s="74"/>
    </row>
    <row r="431">
      <c r="B431" s="73"/>
      <c r="C431" s="74"/>
    </row>
    <row r="432">
      <c r="B432" s="73"/>
      <c r="C432" s="74"/>
    </row>
    <row r="433">
      <c r="B433" s="73"/>
      <c r="C433" s="74"/>
    </row>
    <row r="434">
      <c r="B434" s="73"/>
      <c r="C434" s="74"/>
    </row>
    <row r="435">
      <c r="B435" s="73"/>
      <c r="C435" s="74"/>
    </row>
    <row r="436">
      <c r="B436" s="73"/>
      <c r="C436" s="74"/>
    </row>
    <row r="437">
      <c r="B437" s="73"/>
      <c r="C437" s="74"/>
    </row>
    <row r="438">
      <c r="B438" s="73"/>
      <c r="C438" s="74"/>
    </row>
    <row r="439">
      <c r="B439" s="73"/>
      <c r="C439" s="74"/>
    </row>
    <row r="440">
      <c r="B440" s="73"/>
      <c r="C440" s="74"/>
    </row>
    <row r="441">
      <c r="B441" s="73"/>
      <c r="C441" s="74"/>
    </row>
    <row r="442">
      <c r="B442" s="73"/>
      <c r="C442" s="74"/>
    </row>
    <row r="443">
      <c r="B443" s="73"/>
      <c r="C443" s="74"/>
    </row>
    <row r="444">
      <c r="B444" s="73"/>
      <c r="C444" s="74"/>
    </row>
    <row r="445">
      <c r="B445" s="73"/>
      <c r="C445" s="74"/>
    </row>
    <row r="446">
      <c r="B446" s="73"/>
      <c r="C446" s="74"/>
    </row>
    <row r="447">
      <c r="B447" s="73"/>
      <c r="C447" s="74"/>
    </row>
    <row r="448">
      <c r="B448" s="73"/>
      <c r="C448" s="74"/>
    </row>
    <row r="449">
      <c r="B449" s="73"/>
      <c r="C449" s="74"/>
    </row>
    <row r="450">
      <c r="B450" s="73"/>
      <c r="C450" s="74"/>
    </row>
    <row r="451">
      <c r="B451" s="73"/>
      <c r="C451" s="74"/>
    </row>
    <row r="452">
      <c r="B452" s="73"/>
      <c r="C452" s="74"/>
    </row>
    <row r="453">
      <c r="B453" s="73"/>
      <c r="C453" s="74"/>
    </row>
    <row r="454">
      <c r="B454" s="73"/>
      <c r="C454" s="74"/>
    </row>
    <row r="455">
      <c r="B455" s="73"/>
      <c r="C455" s="74"/>
    </row>
    <row r="456">
      <c r="B456" s="73"/>
      <c r="C456" s="74"/>
    </row>
    <row r="457">
      <c r="B457" s="73"/>
      <c r="C457" s="74"/>
    </row>
    <row r="458">
      <c r="B458" s="73"/>
      <c r="C458" s="74"/>
    </row>
    <row r="459">
      <c r="B459" s="73"/>
      <c r="C459" s="74"/>
    </row>
    <row r="460">
      <c r="B460" s="73"/>
      <c r="C460" s="74"/>
    </row>
    <row r="461">
      <c r="B461" s="73"/>
      <c r="C461" s="74"/>
    </row>
    <row r="462">
      <c r="B462" s="73"/>
      <c r="C462" s="74"/>
    </row>
    <row r="463">
      <c r="B463" s="73"/>
      <c r="C463" s="74"/>
    </row>
    <row r="464">
      <c r="B464" s="73"/>
      <c r="C464" s="74"/>
    </row>
    <row r="465">
      <c r="B465" s="73"/>
      <c r="C465" s="74"/>
    </row>
    <row r="466">
      <c r="B466" s="73"/>
      <c r="C466" s="74"/>
    </row>
    <row r="467">
      <c r="B467" s="73"/>
      <c r="C467" s="74"/>
    </row>
    <row r="468">
      <c r="B468" s="73"/>
      <c r="C468" s="74"/>
    </row>
    <row r="469">
      <c r="B469" s="73"/>
      <c r="C469" s="74"/>
    </row>
    <row r="470">
      <c r="B470" s="73"/>
      <c r="C470" s="74"/>
    </row>
    <row r="471">
      <c r="B471" s="73"/>
      <c r="C471" s="74"/>
    </row>
    <row r="472">
      <c r="B472" s="73"/>
      <c r="C472" s="74"/>
    </row>
    <row r="473">
      <c r="B473" s="73"/>
      <c r="C473" s="74"/>
    </row>
    <row r="474">
      <c r="B474" s="73"/>
      <c r="C474" s="74"/>
    </row>
    <row r="475">
      <c r="B475" s="73"/>
      <c r="C475" s="74"/>
    </row>
    <row r="476">
      <c r="B476" s="73"/>
      <c r="C476" s="74"/>
    </row>
    <row r="477">
      <c r="B477" s="73"/>
      <c r="C477" s="74"/>
    </row>
    <row r="478">
      <c r="B478" s="73"/>
      <c r="C478" s="74"/>
    </row>
    <row r="479">
      <c r="B479" s="73"/>
      <c r="C479" s="74"/>
    </row>
    <row r="480">
      <c r="B480" s="73"/>
      <c r="C480" s="74"/>
    </row>
    <row r="481">
      <c r="B481" s="73"/>
      <c r="C481" s="74"/>
    </row>
    <row r="482">
      <c r="B482" s="73"/>
      <c r="C482" s="74"/>
    </row>
    <row r="483">
      <c r="B483" s="73"/>
      <c r="C483" s="74"/>
    </row>
    <row r="484">
      <c r="B484" s="73"/>
      <c r="C484" s="74"/>
    </row>
    <row r="485">
      <c r="B485" s="73"/>
      <c r="C485" s="74"/>
    </row>
    <row r="486">
      <c r="B486" s="73"/>
      <c r="C486" s="74"/>
    </row>
    <row r="487">
      <c r="B487" s="73"/>
      <c r="C487" s="74"/>
    </row>
    <row r="488">
      <c r="B488" s="73"/>
      <c r="C488" s="74"/>
    </row>
    <row r="489">
      <c r="B489" s="73"/>
      <c r="C489" s="74"/>
    </row>
    <row r="490">
      <c r="B490" s="73"/>
      <c r="C490" s="74"/>
    </row>
    <row r="491">
      <c r="B491" s="73"/>
      <c r="C491" s="74"/>
    </row>
    <row r="492">
      <c r="B492" s="73"/>
      <c r="C492" s="74"/>
    </row>
    <row r="493">
      <c r="B493" s="73"/>
      <c r="C493" s="74"/>
    </row>
    <row r="494">
      <c r="B494" s="73"/>
      <c r="C494" s="74"/>
    </row>
    <row r="495">
      <c r="B495" s="73"/>
      <c r="C495" s="74"/>
    </row>
    <row r="496">
      <c r="B496" s="73"/>
      <c r="C496" s="74"/>
    </row>
    <row r="497">
      <c r="B497" s="73"/>
      <c r="C497" s="74"/>
    </row>
    <row r="498">
      <c r="B498" s="73"/>
      <c r="C498" s="74"/>
    </row>
    <row r="499">
      <c r="B499" s="73"/>
      <c r="C499" s="74"/>
    </row>
    <row r="500">
      <c r="B500" s="73"/>
      <c r="C500" s="74"/>
    </row>
    <row r="501">
      <c r="B501" s="73"/>
      <c r="C501" s="74"/>
    </row>
    <row r="502">
      <c r="B502" s="73"/>
      <c r="C502" s="74"/>
    </row>
    <row r="503">
      <c r="B503" s="73"/>
      <c r="C503" s="74"/>
    </row>
    <row r="504">
      <c r="B504" s="73"/>
      <c r="C504" s="74"/>
    </row>
    <row r="505">
      <c r="B505" s="73"/>
      <c r="C505" s="74"/>
    </row>
    <row r="506">
      <c r="B506" s="73"/>
      <c r="C506" s="74"/>
    </row>
    <row r="507">
      <c r="B507" s="73"/>
      <c r="C507" s="74"/>
    </row>
    <row r="508">
      <c r="B508" s="73"/>
      <c r="C508" s="74"/>
    </row>
    <row r="509">
      <c r="B509" s="73"/>
      <c r="C509" s="74"/>
    </row>
    <row r="510">
      <c r="B510" s="73"/>
      <c r="C510" s="74"/>
    </row>
    <row r="511">
      <c r="B511" s="73"/>
      <c r="C511" s="74"/>
    </row>
    <row r="512">
      <c r="B512" s="73"/>
      <c r="C512" s="74"/>
    </row>
    <row r="513">
      <c r="B513" s="73"/>
      <c r="C513" s="74"/>
    </row>
    <row r="514">
      <c r="B514" s="73"/>
      <c r="C514" s="74"/>
    </row>
    <row r="515">
      <c r="B515" s="73"/>
      <c r="C515" s="74"/>
    </row>
    <row r="516">
      <c r="B516" s="73"/>
      <c r="C516" s="74"/>
    </row>
    <row r="517">
      <c r="B517" s="73"/>
      <c r="C517" s="74"/>
    </row>
    <row r="518">
      <c r="B518" s="73"/>
      <c r="C518" s="74"/>
    </row>
    <row r="519">
      <c r="B519" s="73"/>
      <c r="C519" s="74"/>
    </row>
    <row r="520">
      <c r="B520" s="73"/>
      <c r="C520" s="74"/>
    </row>
    <row r="521">
      <c r="B521" s="73"/>
      <c r="C521" s="74"/>
    </row>
    <row r="522">
      <c r="B522" s="73"/>
      <c r="C522" s="74"/>
    </row>
    <row r="523">
      <c r="B523" s="73"/>
      <c r="C523" s="74"/>
    </row>
    <row r="524">
      <c r="B524" s="73"/>
      <c r="C524" s="74"/>
    </row>
    <row r="525">
      <c r="B525" s="73"/>
      <c r="C525" s="74"/>
    </row>
    <row r="526">
      <c r="B526" s="73"/>
      <c r="C526" s="74"/>
    </row>
    <row r="527">
      <c r="B527" s="73"/>
      <c r="C527" s="74"/>
    </row>
    <row r="528">
      <c r="B528" s="73"/>
      <c r="C528" s="74"/>
    </row>
    <row r="529">
      <c r="B529" s="73"/>
      <c r="C529" s="74"/>
    </row>
    <row r="530">
      <c r="B530" s="73"/>
      <c r="C530" s="74"/>
    </row>
    <row r="531">
      <c r="B531" s="73"/>
      <c r="C531" s="74"/>
    </row>
    <row r="532">
      <c r="B532" s="73"/>
      <c r="C532" s="74"/>
    </row>
    <row r="533">
      <c r="B533" s="73"/>
      <c r="C533" s="74"/>
    </row>
    <row r="534">
      <c r="B534" s="73"/>
      <c r="C534" s="74"/>
    </row>
    <row r="535">
      <c r="B535" s="73"/>
      <c r="C535" s="74"/>
    </row>
    <row r="536">
      <c r="B536" s="73"/>
      <c r="C536" s="74"/>
    </row>
    <row r="537">
      <c r="B537" s="73"/>
      <c r="C537" s="74"/>
    </row>
    <row r="538">
      <c r="B538" s="73"/>
      <c r="C538" s="74"/>
    </row>
    <row r="539">
      <c r="B539" s="73"/>
      <c r="C539" s="74"/>
    </row>
    <row r="540">
      <c r="B540" s="73"/>
      <c r="C540" s="74"/>
    </row>
    <row r="541">
      <c r="B541" s="73"/>
      <c r="C541" s="74"/>
    </row>
    <row r="542">
      <c r="B542" s="73"/>
      <c r="C542" s="74"/>
    </row>
    <row r="543">
      <c r="B543" s="73"/>
      <c r="C543" s="74"/>
    </row>
    <row r="544">
      <c r="B544" s="73"/>
      <c r="C544" s="74"/>
    </row>
    <row r="545">
      <c r="B545" s="73"/>
      <c r="C545" s="74"/>
    </row>
    <row r="546">
      <c r="B546" s="73"/>
      <c r="C546" s="74"/>
    </row>
    <row r="547">
      <c r="B547" s="73"/>
      <c r="C547" s="74"/>
    </row>
    <row r="548">
      <c r="B548" s="73"/>
      <c r="C548" s="74"/>
    </row>
    <row r="549">
      <c r="B549" s="73"/>
      <c r="C549" s="74"/>
    </row>
    <row r="550">
      <c r="B550" s="73"/>
      <c r="C550" s="74"/>
    </row>
    <row r="551">
      <c r="B551" s="73"/>
      <c r="C551" s="74"/>
    </row>
    <row r="552">
      <c r="B552" s="73"/>
      <c r="C552" s="74"/>
    </row>
    <row r="553">
      <c r="B553" s="73"/>
      <c r="C553" s="74"/>
    </row>
    <row r="554">
      <c r="B554" s="73"/>
      <c r="C554" s="74"/>
    </row>
    <row r="555">
      <c r="B555" s="73"/>
      <c r="C555" s="74"/>
    </row>
    <row r="556">
      <c r="B556" s="73"/>
      <c r="C556" s="74"/>
    </row>
    <row r="557">
      <c r="B557" s="73"/>
      <c r="C557" s="74"/>
    </row>
    <row r="558">
      <c r="B558" s="73"/>
      <c r="C558" s="74"/>
    </row>
    <row r="559">
      <c r="B559" s="73"/>
      <c r="C559" s="74"/>
    </row>
    <row r="560">
      <c r="B560" s="73"/>
      <c r="C560" s="74"/>
    </row>
    <row r="561">
      <c r="B561" s="73"/>
      <c r="C561" s="74"/>
    </row>
    <row r="562">
      <c r="B562" s="73"/>
      <c r="C562" s="74"/>
    </row>
    <row r="563">
      <c r="B563" s="73"/>
      <c r="C563" s="74"/>
    </row>
    <row r="564">
      <c r="B564" s="73"/>
      <c r="C564" s="74"/>
    </row>
    <row r="565">
      <c r="B565" s="73"/>
      <c r="C565" s="74"/>
    </row>
    <row r="566">
      <c r="B566" s="73"/>
      <c r="C566" s="74"/>
    </row>
    <row r="567">
      <c r="B567" s="73"/>
      <c r="C567" s="74"/>
    </row>
    <row r="568">
      <c r="B568" s="73"/>
      <c r="C568" s="74"/>
    </row>
    <row r="569">
      <c r="B569" s="73"/>
      <c r="C569" s="74"/>
    </row>
    <row r="570">
      <c r="B570" s="73"/>
      <c r="C570" s="74"/>
    </row>
    <row r="571">
      <c r="B571" s="73"/>
      <c r="C571" s="74"/>
    </row>
    <row r="572">
      <c r="B572" s="73"/>
      <c r="C572" s="74"/>
    </row>
    <row r="573">
      <c r="B573" s="73"/>
      <c r="C573" s="74"/>
    </row>
    <row r="574">
      <c r="B574" s="73"/>
      <c r="C574" s="74"/>
    </row>
    <row r="575">
      <c r="B575" s="73"/>
      <c r="C575" s="74"/>
    </row>
    <row r="576">
      <c r="B576" s="73"/>
      <c r="C576" s="74"/>
    </row>
    <row r="577">
      <c r="B577" s="73"/>
      <c r="C577" s="74"/>
    </row>
    <row r="578">
      <c r="B578" s="73"/>
      <c r="C578" s="74"/>
    </row>
    <row r="579">
      <c r="B579" s="73"/>
      <c r="C579" s="74"/>
    </row>
    <row r="580">
      <c r="B580" s="73"/>
      <c r="C580" s="74"/>
    </row>
    <row r="581">
      <c r="B581" s="73"/>
      <c r="C581" s="74"/>
    </row>
    <row r="582">
      <c r="B582" s="73"/>
      <c r="C582" s="74"/>
    </row>
    <row r="583">
      <c r="B583" s="73"/>
      <c r="C583" s="74"/>
    </row>
    <row r="584">
      <c r="B584" s="73"/>
      <c r="C584" s="74"/>
    </row>
    <row r="585">
      <c r="B585" s="73"/>
      <c r="C585" s="74"/>
    </row>
    <row r="586">
      <c r="B586" s="73"/>
      <c r="C586" s="74"/>
    </row>
    <row r="587">
      <c r="B587" s="73"/>
      <c r="C587" s="74"/>
    </row>
    <row r="588">
      <c r="B588" s="73"/>
      <c r="C588" s="74"/>
    </row>
    <row r="589">
      <c r="B589" s="73"/>
      <c r="C589" s="74"/>
    </row>
    <row r="590">
      <c r="B590" s="73"/>
      <c r="C590" s="74"/>
    </row>
    <row r="591">
      <c r="B591" s="73"/>
      <c r="C591" s="74"/>
    </row>
    <row r="592">
      <c r="B592" s="73"/>
      <c r="C592" s="74"/>
    </row>
    <row r="593">
      <c r="B593" s="73"/>
      <c r="C593" s="74"/>
    </row>
    <row r="594">
      <c r="B594" s="73"/>
      <c r="C594" s="74"/>
    </row>
    <row r="595">
      <c r="B595" s="73"/>
      <c r="C595" s="74"/>
    </row>
    <row r="596">
      <c r="B596" s="73"/>
      <c r="C596" s="74"/>
    </row>
    <row r="597">
      <c r="B597" s="73"/>
      <c r="C597" s="74"/>
    </row>
    <row r="598">
      <c r="B598" s="73"/>
      <c r="C598" s="74"/>
    </row>
    <row r="599">
      <c r="B599" s="73"/>
      <c r="C599" s="74"/>
    </row>
    <row r="600">
      <c r="B600" s="73"/>
      <c r="C600" s="74"/>
    </row>
    <row r="601">
      <c r="B601" s="73"/>
      <c r="C601" s="74"/>
    </row>
    <row r="602">
      <c r="B602" s="73"/>
      <c r="C602" s="74"/>
    </row>
    <row r="603">
      <c r="B603" s="73"/>
      <c r="C603" s="74"/>
    </row>
    <row r="604">
      <c r="B604" s="73"/>
      <c r="C604" s="74"/>
    </row>
    <row r="605">
      <c r="B605" s="73"/>
      <c r="C605" s="74"/>
    </row>
    <row r="606">
      <c r="B606" s="73"/>
      <c r="C606" s="74"/>
    </row>
    <row r="607">
      <c r="B607" s="73"/>
      <c r="C607" s="74"/>
    </row>
    <row r="608">
      <c r="B608" s="73"/>
      <c r="C608" s="74"/>
    </row>
    <row r="609">
      <c r="B609" s="73"/>
      <c r="C609" s="74"/>
    </row>
    <row r="610">
      <c r="B610" s="73"/>
      <c r="C610" s="74"/>
    </row>
    <row r="611">
      <c r="B611" s="73"/>
      <c r="C611" s="74"/>
    </row>
    <row r="612">
      <c r="B612" s="73"/>
      <c r="C612" s="74"/>
    </row>
    <row r="613">
      <c r="B613" s="73"/>
      <c r="C613" s="74"/>
    </row>
    <row r="614">
      <c r="B614" s="73"/>
      <c r="C614" s="74"/>
    </row>
    <row r="615">
      <c r="B615" s="73"/>
      <c r="C615" s="74"/>
    </row>
    <row r="616">
      <c r="B616" s="73"/>
      <c r="C616" s="74"/>
    </row>
    <row r="617">
      <c r="B617" s="73"/>
      <c r="C617" s="74"/>
    </row>
    <row r="618">
      <c r="B618" s="73"/>
      <c r="C618" s="74"/>
    </row>
    <row r="619">
      <c r="B619" s="73"/>
      <c r="C619" s="74"/>
    </row>
    <row r="620">
      <c r="B620" s="73"/>
      <c r="C620" s="74"/>
    </row>
    <row r="621">
      <c r="B621" s="73"/>
      <c r="C621" s="74"/>
    </row>
    <row r="622">
      <c r="B622" s="73"/>
      <c r="C622" s="74"/>
    </row>
    <row r="623">
      <c r="B623" s="73"/>
      <c r="C623" s="74"/>
    </row>
    <row r="624">
      <c r="B624" s="73"/>
      <c r="C624" s="74"/>
    </row>
    <row r="625">
      <c r="B625" s="73"/>
      <c r="C625" s="74"/>
    </row>
    <row r="626">
      <c r="B626" s="73"/>
      <c r="C626" s="74"/>
    </row>
    <row r="627">
      <c r="B627" s="73"/>
      <c r="C627" s="74"/>
    </row>
    <row r="628">
      <c r="B628" s="73"/>
      <c r="C628" s="74"/>
    </row>
    <row r="629">
      <c r="B629" s="73"/>
      <c r="C629" s="74"/>
    </row>
    <row r="630">
      <c r="B630" s="73"/>
      <c r="C630" s="74"/>
    </row>
    <row r="631">
      <c r="B631" s="73"/>
      <c r="C631" s="74"/>
    </row>
    <row r="632">
      <c r="B632" s="73"/>
      <c r="C632" s="74"/>
    </row>
    <row r="633">
      <c r="B633" s="73"/>
      <c r="C633" s="74"/>
    </row>
    <row r="634">
      <c r="B634" s="73"/>
      <c r="C634" s="74"/>
    </row>
    <row r="635">
      <c r="B635" s="73"/>
      <c r="C635" s="74"/>
    </row>
    <row r="636">
      <c r="B636" s="73"/>
      <c r="C636" s="74"/>
    </row>
    <row r="637">
      <c r="B637" s="73"/>
      <c r="C637" s="74"/>
    </row>
    <row r="638">
      <c r="B638" s="73"/>
      <c r="C638" s="74"/>
    </row>
    <row r="639">
      <c r="B639" s="73"/>
      <c r="C639" s="74"/>
    </row>
    <row r="640">
      <c r="B640" s="73"/>
      <c r="C640" s="74"/>
    </row>
    <row r="641">
      <c r="B641" s="73"/>
      <c r="C641" s="74"/>
    </row>
    <row r="642">
      <c r="B642" s="73"/>
      <c r="C642" s="74"/>
    </row>
    <row r="643">
      <c r="B643" s="73"/>
      <c r="C643" s="74"/>
    </row>
    <row r="644">
      <c r="B644" s="73"/>
      <c r="C644" s="74"/>
    </row>
    <row r="645">
      <c r="B645" s="73"/>
      <c r="C645" s="74"/>
    </row>
    <row r="646">
      <c r="B646" s="73"/>
      <c r="C646" s="74"/>
    </row>
    <row r="647">
      <c r="B647" s="73"/>
      <c r="C647" s="74"/>
    </row>
    <row r="648">
      <c r="B648" s="73"/>
      <c r="C648" s="74"/>
    </row>
    <row r="649">
      <c r="B649" s="73"/>
      <c r="C649" s="74"/>
    </row>
    <row r="650">
      <c r="B650" s="73"/>
      <c r="C650" s="74"/>
    </row>
    <row r="651">
      <c r="B651" s="73"/>
      <c r="C651" s="74"/>
    </row>
    <row r="652">
      <c r="B652" s="73"/>
      <c r="C652" s="74"/>
    </row>
    <row r="653">
      <c r="B653" s="73"/>
      <c r="C653" s="74"/>
    </row>
    <row r="654">
      <c r="B654" s="73"/>
      <c r="C654" s="74"/>
    </row>
    <row r="655">
      <c r="B655" s="73"/>
      <c r="C655" s="74"/>
    </row>
    <row r="656">
      <c r="B656" s="73"/>
      <c r="C656" s="74"/>
    </row>
    <row r="657">
      <c r="B657" s="73"/>
      <c r="C657" s="74"/>
    </row>
    <row r="658">
      <c r="B658" s="73"/>
      <c r="C658" s="74"/>
    </row>
    <row r="659">
      <c r="B659" s="73"/>
      <c r="C659" s="74"/>
    </row>
    <row r="660">
      <c r="B660" s="73"/>
      <c r="C660" s="74"/>
    </row>
    <row r="661">
      <c r="B661" s="73"/>
      <c r="C661" s="74"/>
    </row>
    <row r="662">
      <c r="B662" s="73"/>
      <c r="C662" s="74"/>
    </row>
    <row r="663">
      <c r="B663" s="73"/>
      <c r="C663" s="74"/>
    </row>
    <row r="664">
      <c r="B664" s="73"/>
      <c r="C664" s="74"/>
    </row>
    <row r="665">
      <c r="B665" s="73"/>
      <c r="C665" s="74"/>
    </row>
    <row r="666">
      <c r="B666" s="73"/>
      <c r="C666" s="74"/>
    </row>
    <row r="667">
      <c r="B667" s="73"/>
      <c r="C667" s="74"/>
    </row>
    <row r="668">
      <c r="B668" s="73"/>
      <c r="C668" s="74"/>
    </row>
    <row r="669">
      <c r="B669" s="73"/>
      <c r="C669" s="74"/>
    </row>
    <row r="670">
      <c r="B670" s="73"/>
      <c r="C670" s="74"/>
    </row>
    <row r="671">
      <c r="B671" s="73"/>
      <c r="C671" s="74"/>
    </row>
    <row r="672">
      <c r="B672" s="73"/>
      <c r="C672" s="74"/>
    </row>
    <row r="673">
      <c r="B673" s="73"/>
      <c r="C673" s="74"/>
    </row>
    <row r="674">
      <c r="B674" s="73"/>
      <c r="C674" s="74"/>
    </row>
    <row r="675">
      <c r="B675" s="73"/>
      <c r="C675" s="74"/>
    </row>
    <row r="676">
      <c r="B676" s="73"/>
      <c r="C676" s="74"/>
    </row>
    <row r="677">
      <c r="B677" s="73"/>
      <c r="C677" s="74"/>
    </row>
    <row r="678">
      <c r="B678" s="73"/>
      <c r="C678" s="74"/>
    </row>
    <row r="679">
      <c r="B679" s="73"/>
      <c r="C679" s="74"/>
    </row>
    <row r="680">
      <c r="B680" s="73"/>
      <c r="C680" s="74"/>
    </row>
    <row r="681">
      <c r="B681" s="73"/>
      <c r="C681" s="74"/>
    </row>
    <row r="682">
      <c r="B682" s="73"/>
      <c r="C682" s="74"/>
    </row>
    <row r="683">
      <c r="B683" s="73"/>
      <c r="C683" s="74"/>
    </row>
    <row r="684">
      <c r="B684" s="73"/>
      <c r="C684" s="74"/>
    </row>
    <row r="685">
      <c r="B685" s="73"/>
      <c r="C685" s="74"/>
    </row>
    <row r="686">
      <c r="B686" s="73"/>
      <c r="C686" s="74"/>
    </row>
    <row r="687">
      <c r="B687" s="73"/>
      <c r="C687" s="74"/>
    </row>
    <row r="688">
      <c r="B688" s="73"/>
      <c r="C688" s="74"/>
    </row>
    <row r="689">
      <c r="B689" s="73"/>
      <c r="C689" s="74"/>
    </row>
    <row r="690">
      <c r="B690" s="73"/>
      <c r="C690" s="74"/>
    </row>
    <row r="691">
      <c r="B691" s="73"/>
      <c r="C691" s="74"/>
    </row>
    <row r="692">
      <c r="B692" s="73"/>
      <c r="C692" s="74"/>
    </row>
    <row r="693">
      <c r="B693" s="73"/>
      <c r="C693" s="74"/>
    </row>
    <row r="694">
      <c r="B694" s="73"/>
      <c r="C694" s="74"/>
    </row>
    <row r="695">
      <c r="B695" s="73"/>
      <c r="C695" s="74"/>
    </row>
    <row r="696">
      <c r="B696" s="73"/>
      <c r="C696" s="74"/>
    </row>
    <row r="697">
      <c r="B697" s="73"/>
      <c r="C697" s="74"/>
    </row>
    <row r="698">
      <c r="B698" s="73"/>
      <c r="C698" s="74"/>
    </row>
    <row r="699">
      <c r="B699" s="73"/>
      <c r="C699" s="74"/>
    </row>
    <row r="700">
      <c r="B700" s="73"/>
      <c r="C700" s="74"/>
    </row>
    <row r="701">
      <c r="B701" s="73"/>
      <c r="C701" s="74"/>
    </row>
    <row r="702">
      <c r="B702" s="73"/>
      <c r="C702" s="74"/>
    </row>
    <row r="703">
      <c r="B703" s="73"/>
      <c r="C703" s="74"/>
    </row>
    <row r="704">
      <c r="B704" s="73"/>
      <c r="C704" s="74"/>
    </row>
    <row r="705">
      <c r="B705" s="73"/>
      <c r="C705" s="74"/>
    </row>
    <row r="706">
      <c r="B706" s="73"/>
      <c r="C706" s="74"/>
    </row>
    <row r="707">
      <c r="B707" s="73"/>
      <c r="C707" s="74"/>
    </row>
    <row r="708">
      <c r="B708" s="73"/>
      <c r="C708" s="74"/>
    </row>
    <row r="709">
      <c r="B709" s="73"/>
      <c r="C709" s="74"/>
    </row>
    <row r="710">
      <c r="B710" s="73"/>
      <c r="C710" s="74"/>
    </row>
    <row r="711">
      <c r="B711" s="73"/>
      <c r="C711" s="74"/>
    </row>
    <row r="712">
      <c r="B712" s="73"/>
      <c r="C712" s="74"/>
    </row>
    <row r="713">
      <c r="B713" s="73"/>
      <c r="C713" s="74"/>
    </row>
    <row r="714">
      <c r="B714" s="73"/>
      <c r="C714" s="74"/>
    </row>
    <row r="715">
      <c r="B715" s="73"/>
      <c r="C715" s="74"/>
    </row>
    <row r="716">
      <c r="B716" s="73"/>
      <c r="C716" s="74"/>
    </row>
    <row r="717">
      <c r="B717" s="73"/>
      <c r="C717" s="74"/>
    </row>
    <row r="718">
      <c r="B718" s="73"/>
      <c r="C718" s="74"/>
    </row>
    <row r="719">
      <c r="B719" s="73"/>
      <c r="C719" s="74"/>
    </row>
    <row r="720">
      <c r="B720" s="73"/>
      <c r="C720" s="74"/>
    </row>
    <row r="721">
      <c r="B721" s="73"/>
      <c r="C721" s="74"/>
    </row>
    <row r="722">
      <c r="B722" s="73"/>
      <c r="C722" s="74"/>
    </row>
    <row r="723">
      <c r="B723" s="73"/>
      <c r="C723" s="74"/>
    </row>
    <row r="724">
      <c r="B724" s="73"/>
      <c r="C724" s="74"/>
    </row>
    <row r="725">
      <c r="B725" s="73"/>
      <c r="C725" s="74"/>
    </row>
    <row r="726">
      <c r="B726" s="73"/>
      <c r="C726" s="74"/>
    </row>
    <row r="727">
      <c r="B727" s="73"/>
      <c r="C727" s="74"/>
    </row>
    <row r="728">
      <c r="B728" s="73"/>
      <c r="C728" s="74"/>
    </row>
    <row r="729">
      <c r="B729" s="73"/>
      <c r="C729" s="74"/>
    </row>
    <row r="730">
      <c r="B730" s="73"/>
      <c r="C730" s="74"/>
    </row>
    <row r="731">
      <c r="B731" s="73"/>
      <c r="C731" s="74"/>
    </row>
    <row r="732">
      <c r="B732" s="73"/>
      <c r="C732" s="74"/>
    </row>
    <row r="733">
      <c r="B733" s="73"/>
      <c r="C733" s="74"/>
    </row>
    <row r="734">
      <c r="B734" s="73"/>
      <c r="C734" s="74"/>
    </row>
    <row r="735">
      <c r="B735" s="73"/>
      <c r="C735" s="74"/>
    </row>
    <row r="736">
      <c r="B736" s="73"/>
      <c r="C736" s="74"/>
    </row>
    <row r="737">
      <c r="B737" s="73"/>
      <c r="C737" s="74"/>
    </row>
    <row r="738">
      <c r="B738" s="73"/>
      <c r="C738" s="74"/>
    </row>
    <row r="739">
      <c r="B739" s="73"/>
      <c r="C739" s="74"/>
    </row>
    <row r="740">
      <c r="B740" s="73"/>
      <c r="C740" s="74"/>
    </row>
    <row r="741">
      <c r="B741" s="73"/>
      <c r="C741" s="74"/>
    </row>
    <row r="742">
      <c r="B742" s="73"/>
      <c r="C742" s="74"/>
    </row>
    <row r="743">
      <c r="B743" s="73"/>
      <c r="C743" s="74"/>
    </row>
    <row r="744">
      <c r="B744" s="73"/>
      <c r="C744" s="74"/>
    </row>
    <row r="745">
      <c r="B745" s="73"/>
      <c r="C745" s="74"/>
    </row>
    <row r="746">
      <c r="B746" s="73"/>
      <c r="C746" s="74"/>
    </row>
    <row r="747">
      <c r="B747" s="73"/>
      <c r="C747" s="74"/>
    </row>
    <row r="748">
      <c r="B748" s="73"/>
      <c r="C748" s="74"/>
    </row>
    <row r="749">
      <c r="B749" s="73"/>
      <c r="C749" s="74"/>
    </row>
    <row r="750">
      <c r="B750" s="73"/>
      <c r="C750" s="74"/>
    </row>
    <row r="751">
      <c r="B751" s="73"/>
      <c r="C751" s="74"/>
    </row>
    <row r="752">
      <c r="B752" s="73"/>
      <c r="C752" s="74"/>
    </row>
    <row r="753">
      <c r="B753" s="73"/>
      <c r="C753" s="74"/>
    </row>
    <row r="754">
      <c r="B754" s="73"/>
      <c r="C754" s="74"/>
    </row>
    <row r="755">
      <c r="B755" s="73"/>
      <c r="C755" s="74"/>
    </row>
    <row r="756">
      <c r="B756" s="73"/>
      <c r="C756" s="74"/>
    </row>
    <row r="757">
      <c r="B757" s="73"/>
      <c r="C757" s="74"/>
    </row>
    <row r="758">
      <c r="B758" s="73"/>
      <c r="C758" s="74"/>
    </row>
    <row r="759">
      <c r="B759" s="73"/>
      <c r="C759" s="74"/>
    </row>
    <row r="760">
      <c r="B760" s="73"/>
      <c r="C760" s="74"/>
    </row>
    <row r="761">
      <c r="B761" s="73"/>
      <c r="C761" s="74"/>
    </row>
    <row r="762">
      <c r="B762" s="73"/>
      <c r="C762" s="74"/>
    </row>
    <row r="763">
      <c r="B763" s="73"/>
      <c r="C763" s="74"/>
    </row>
    <row r="764">
      <c r="B764" s="73"/>
      <c r="C764" s="74"/>
    </row>
    <row r="765">
      <c r="B765" s="73"/>
      <c r="C765" s="74"/>
    </row>
    <row r="766">
      <c r="B766" s="73"/>
      <c r="C766" s="74"/>
    </row>
    <row r="767">
      <c r="B767" s="73"/>
      <c r="C767" s="74"/>
    </row>
    <row r="768">
      <c r="B768" s="73"/>
      <c r="C768" s="74"/>
    </row>
    <row r="769">
      <c r="B769" s="73"/>
      <c r="C769" s="74"/>
    </row>
    <row r="770">
      <c r="B770" s="73"/>
      <c r="C770" s="74"/>
    </row>
    <row r="771">
      <c r="B771" s="73"/>
      <c r="C771" s="74"/>
    </row>
    <row r="772">
      <c r="B772" s="73"/>
      <c r="C772" s="74"/>
    </row>
    <row r="773">
      <c r="B773" s="73"/>
      <c r="C773" s="74"/>
    </row>
    <row r="774">
      <c r="B774" s="73"/>
      <c r="C774" s="74"/>
    </row>
    <row r="775">
      <c r="B775" s="73"/>
      <c r="C775" s="74"/>
    </row>
    <row r="776">
      <c r="B776" s="73"/>
      <c r="C776" s="74"/>
    </row>
    <row r="777">
      <c r="B777" s="73"/>
      <c r="C777" s="74"/>
    </row>
    <row r="778">
      <c r="B778" s="73"/>
      <c r="C778" s="74"/>
    </row>
    <row r="779">
      <c r="B779" s="73"/>
      <c r="C779" s="74"/>
    </row>
    <row r="780">
      <c r="B780" s="73"/>
      <c r="C780" s="74"/>
    </row>
    <row r="781">
      <c r="B781" s="73"/>
      <c r="C781" s="74"/>
    </row>
    <row r="782">
      <c r="B782" s="73"/>
      <c r="C782" s="74"/>
    </row>
    <row r="783">
      <c r="B783" s="73"/>
      <c r="C783" s="74"/>
    </row>
    <row r="784">
      <c r="B784" s="73"/>
      <c r="C784" s="74"/>
    </row>
    <row r="785">
      <c r="B785" s="73"/>
      <c r="C785" s="74"/>
    </row>
    <row r="786">
      <c r="B786" s="73"/>
      <c r="C786" s="74"/>
    </row>
    <row r="787">
      <c r="B787" s="73"/>
      <c r="C787" s="74"/>
    </row>
    <row r="788">
      <c r="B788" s="73"/>
      <c r="C788" s="74"/>
    </row>
    <row r="789">
      <c r="B789" s="73"/>
      <c r="C789" s="74"/>
    </row>
    <row r="790">
      <c r="B790" s="73"/>
      <c r="C790" s="74"/>
    </row>
    <row r="791">
      <c r="B791" s="73"/>
      <c r="C791" s="74"/>
    </row>
    <row r="792">
      <c r="B792" s="73"/>
      <c r="C792" s="74"/>
    </row>
    <row r="793">
      <c r="B793" s="73"/>
      <c r="C793" s="74"/>
    </row>
    <row r="794">
      <c r="B794" s="73"/>
      <c r="C794" s="74"/>
    </row>
    <row r="795">
      <c r="B795" s="73"/>
      <c r="C795" s="74"/>
    </row>
    <row r="796">
      <c r="B796" s="73"/>
      <c r="C796" s="74"/>
    </row>
    <row r="797">
      <c r="B797" s="73"/>
      <c r="C797" s="74"/>
    </row>
    <row r="798">
      <c r="B798" s="73"/>
      <c r="C798" s="74"/>
    </row>
    <row r="799">
      <c r="B799" s="73"/>
      <c r="C799" s="74"/>
    </row>
    <row r="800">
      <c r="B800" s="73"/>
      <c r="C800" s="74"/>
    </row>
    <row r="801">
      <c r="B801" s="73"/>
      <c r="C801" s="74"/>
    </row>
    <row r="802">
      <c r="B802" s="73"/>
      <c r="C802" s="74"/>
    </row>
    <row r="803">
      <c r="B803" s="73"/>
      <c r="C803" s="74"/>
    </row>
    <row r="804">
      <c r="B804" s="73"/>
      <c r="C804" s="74"/>
    </row>
    <row r="805">
      <c r="B805" s="73"/>
      <c r="C805" s="74"/>
    </row>
    <row r="806">
      <c r="B806" s="73"/>
      <c r="C806" s="74"/>
    </row>
    <row r="807">
      <c r="B807" s="73"/>
      <c r="C807" s="74"/>
    </row>
    <row r="808">
      <c r="B808" s="73"/>
      <c r="C808" s="74"/>
    </row>
    <row r="809">
      <c r="B809" s="73"/>
      <c r="C809" s="74"/>
    </row>
    <row r="810">
      <c r="B810" s="73"/>
      <c r="C810" s="74"/>
    </row>
    <row r="811">
      <c r="B811" s="73"/>
      <c r="C811" s="74"/>
    </row>
    <row r="812">
      <c r="B812" s="73"/>
      <c r="C812" s="74"/>
    </row>
    <row r="813">
      <c r="B813" s="73"/>
      <c r="C813" s="74"/>
    </row>
    <row r="814">
      <c r="B814" s="73"/>
      <c r="C814" s="74"/>
    </row>
    <row r="815">
      <c r="B815" s="73"/>
      <c r="C815" s="74"/>
    </row>
    <row r="816">
      <c r="B816" s="73"/>
      <c r="C816" s="74"/>
    </row>
    <row r="817">
      <c r="B817" s="73"/>
      <c r="C817" s="74"/>
    </row>
    <row r="818">
      <c r="B818" s="73"/>
      <c r="C818" s="74"/>
    </row>
    <row r="819">
      <c r="B819" s="73"/>
      <c r="C819" s="74"/>
    </row>
    <row r="820">
      <c r="B820" s="73"/>
      <c r="C820" s="74"/>
    </row>
    <row r="821">
      <c r="B821" s="73"/>
      <c r="C821" s="74"/>
    </row>
    <row r="822">
      <c r="B822" s="73"/>
      <c r="C822" s="74"/>
    </row>
    <row r="823">
      <c r="B823" s="73"/>
      <c r="C823" s="74"/>
    </row>
    <row r="824">
      <c r="B824" s="73"/>
      <c r="C824" s="74"/>
    </row>
    <row r="825">
      <c r="B825" s="73"/>
      <c r="C825" s="74"/>
    </row>
    <row r="826">
      <c r="B826" s="73"/>
      <c r="C826" s="74"/>
    </row>
    <row r="827">
      <c r="B827" s="73"/>
      <c r="C827" s="74"/>
    </row>
    <row r="828">
      <c r="B828" s="73"/>
      <c r="C828" s="74"/>
    </row>
    <row r="829">
      <c r="B829" s="73"/>
      <c r="C829" s="74"/>
    </row>
    <row r="830">
      <c r="B830" s="73"/>
      <c r="C830" s="74"/>
    </row>
    <row r="831">
      <c r="B831" s="73"/>
      <c r="C831" s="74"/>
    </row>
    <row r="832">
      <c r="B832" s="73"/>
      <c r="C832" s="74"/>
    </row>
    <row r="833">
      <c r="B833" s="73"/>
      <c r="C833" s="74"/>
    </row>
    <row r="834">
      <c r="B834" s="73"/>
      <c r="C834" s="74"/>
    </row>
    <row r="835">
      <c r="B835" s="73"/>
      <c r="C835" s="74"/>
    </row>
    <row r="836">
      <c r="B836" s="73"/>
      <c r="C836" s="74"/>
    </row>
    <row r="837">
      <c r="B837" s="73"/>
      <c r="C837" s="74"/>
    </row>
    <row r="838">
      <c r="B838" s="73"/>
      <c r="C838" s="74"/>
    </row>
    <row r="839">
      <c r="B839" s="73"/>
      <c r="C839" s="74"/>
    </row>
    <row r="840">
      <c r="B840" s="73"/>
      <c r="C840" s="74"/>
    </row>
    <row r="841">
      <c r="B841" s="73"/>
      <c r="C841" s="74"/>
    </row>
    <row r="842">
      <c r="B842" s="73"/>
      <c r="C842" s="74"/>
    </row>
    <row r="843">
      <c r="B843" s="73"/>
      <c r="C843" s="74"/>
    </row>
    <row r="844">
      <c r="B844" s="73"/>
      <c r="C844" s="74"/>
    </row>
    <row r="845">
      <c r="B845" s="73"/>
      <c r="C845" s="74"/>
    </row>
    <row r="846">
      <c r="B846" s="73"/>
      <c r="C846" s="74"/>
    </row>
    <row r="847">
      <c r="B847" s="73"/>
      <c r="C847" s="74"/>
    </row>
    <row r="848">
      <c r="B848" s="73"/>
      <c r="C848" s="74"/>
    </row>
    <row r="849">
      <c r="B849" s="73"/>
      <c r="C849" s="74"/>
    </row>
    <row r="850">
      <c r="B850" s="73"/>
      <c r="C850" s="74"/>
    </row>
    <row r="851">
      <c r="B851" s="73"/>
      <c r="C851" s="74"/>
    </row>
    <row r="852">
      <c r="B852" s="73"/>
      <c r="C852" s="74"/>
    </row>
    <row r="853">
      <c r="B853" s="73"/>
      <c r="C853" s="74"/>
    </row>
    <row r="854">
      <c r="B854" s="73"/>
      <c r="C854" s="74"/>
    </row>
    <row r="855">
      <c r="B855" s="73"/>
      <c r="C855" s="74"/>
    </row>
    <row r="856">
      <c r="B856" s="73"/>
      <c r="C856" s="74"/>
    </row>
    <row r="857">
      <c r="B857" s="73"/>
      <c r="C857" s="74"/>
    </row>
    <row r="858">
      <c r="B858" s="73"/>
      <c r="C858" s="74"/>
    </row>
    <row r="859">
      <c r="B859" s="73"/>
      <c r="C859" s="74"/>
    </row>
    <row r="860">
      <c r="B860" s="73"/>
      <c r="C860" s="74"/>
    </row>
    <row r="861">
      <c r="B861" s="73"/>
      <c r="C861" s="74"/>
    </row>
    <row r="862">
      <c r="B862" s="73"/>
      <c r="C862" s="74"/>
    </row>
    <row r="863">
      <c r="B863" s="73"/>
      <c r="C863" s="74"/>
    </row>
    <row r="864">
      <c r="B864" s="73"/>
      <c r="C864" s="74"/>
    </row>
    <row r="865">
      <c r="B865" s="73"/>
      <c r="C865" s="74"/>
    </row>
    <row r="866">
      <c r="B866" s="73"/>
      <c r="C866" s="74"/>
    </row>
    <row r="867">
      <c r="B867" s="73"/>
      <c r="C867" s="74"/>
    </row>
    <row r="868">
      <c r="B868" s="73"/>
      <c r="C868" s="74"/>
    </row>
    <row r="869">
      <c r="B869" s="73"/>
      <c r="C869" s="74"/>
    </row>
    <row r="870">
      <c r="B870" s="73"/>
      <c r="C870" s="74"/>
    </row>
    <row r="871">
      <c r="B871" s="73"/>
      <c r="C871" s="74"/>
    </row>
    <row r="872">
      <c r="B872" s="73"/>
      <c r="C872" s="74"/>
    </row>
    <row r="873">
      <c r="B873" s="73"/>
      <c r="C873" s="74"/>
    </row>
    <row r="874">
      <c r="B874" s="73"/>
      <c r="C874" s="74"/>
    </row>
    <row r="875">
      <c r="B875" s="73"/>
      <c r="C875" s="74"/>
    </row>
    <row r="876">
      <c r="B876" s="73"/>
      <c r="C876" s="74"/>
    </row>
    <row r="877">
      <c r="B877" s="73"/>
      <c r="C877" s="74"/>
    </row>
    <row r="878">
      <c r="B878" s="73"/>
      <c r="C878" s="74"/>
    </row>
    <row r="879">
      <c r="B879" s="73"/>
      <c r="C879" s="74"/>
    </row>
    <row r="880">
      <c r="B880" s="73"/>
      <c r="C880" s="74"/>
    </row>
    <row r="881">
      <c r="B881" s="73"/>
      <c r="C881" s="74"/>
    </row>
    <row r="882">
      <c r="B882" s="73"/>
      <c r="C882" s="74"/>
    </row>
    <row r="883">
      <c r="B883" s="73"/>
      <c r="C883" s="74"/>
    </row>
    <row r="884">
      <c r="B884" s="73"/>
      <c r="C884" s="74"/>
    </row>
    <row r="885">
      <c r="B885" s="73"/>
      <c r="C885" s="74"/>
    </row>
    <row r="886">
      <c r="B886" s="73"/>
      <c r="C886" s="74"/>
    </row>
    <row r="887">
      <c r="B887" s="73"/>
      <c r="C887" s="74"/>
    </row>
    <row r="888">
      <c r="B888" s="73"/>
      <c r="C888" s="74"/>
    </row>
    <row r="889">
      <c r="B889" s="73"/>
      <c r="C889" s="74"/>
    </row>
    <row r="890">
      <c r="B890" s="73"/>
      <c r="C890" s="74"/>
    </row>
    <row r="891">
      <c r="B891" s="73"/>
      <c r="C891" s="74"/>
    </row>
    <row r="892">
      <c r="B892" s="73"/>
      <c r="C892" s="74"/>
    </row>
    <row r="893">
      <c r="B893" s="73"/>
      <c r="C893" s="74"/>
    </row>
    <row r="894">
      <c r="B894" s="73"/>
      <c r="C894" s="74"/>
    </row>
    <row r="895">
      <c r="B895" s="73"/>
      <c r="C895" s="74"/>
    </row>
    <row r="896">
      <c r="B896" s="73"/>
      <c r="C896" s="74"/>
    </row>
    <row r="897">
      <c r="B897" s="73"/>
      <c r="C897" s="74"/>
    </row>
    <row r="898">
      <c r="B898" s="73"/>
      <c r="C898" s="74"/>
    </row>
    <row r="899">
      <c r="B899" s="73"/>
      <c r="C899" s="74"/>
    </row>
    <row r="900">
      <c r="B900" s="73"/>
      <c r="C900" s="74"/>
    </row>
    <row r="901">
      <c r="B901" s="73"/>
      <c r="C901" s="74"/>
    </row>
    <row r="902">
      <c r="B902" s="73"/>
      <c r="C902" s="74"/>
    </row>
    <row r="903">
      <c r="B903" s="73"/>
      <c r="C903" s="74"/>
    </row>
    <row r="904">
      <c r="B904" s="73"/>
      <c r="C904" s="74"/>
    </row>
    <row r="905">
      <c r="B905" s="73"/>
      <c r="C905" s="74"/>
    </row>
    <row r="906">
      <c r="B906" s="73"/>
      <c r="C906" s="74"/>
    </row>
    <row r="907">
      <c r="B907" s="73"/>
      <c r="C907" s="74"/>
    </row>
    <row r="908">
      <c r="B908" s="73"/>
      <c r="C908" s="74"/>
    </row>
    <row r="909">
      <c r="B909" s="73"/>
      <c r="C909" s="74"/>
    </row>
    <row r="910">
      <c r="B910" s="73"/>
      <c r="C910" s="74"/>
    </row>
    <row r="911">
      <c r="B911" s="73"/>
      <c r="C911" s="74"/>
    </row>
    <row r="912">
      <c r="B912" s="73"/>
      <c r="C912" s="74"/>
    </row>
    <row r="913">
      <c r="B913" s="73"/>
      <c r="C913" s="74"/>
    </row>
    <row r="914">
      <c r="B914" s="73"/>
      <c r="C914" s="74"/>
    </row>
    <row r="915">
      <c r="B915" s="73"/>
      <c r="C915" s="74"/>
    </row>
    <row r="916">
      <c r="B916" s="73"/>
      <c r="C916" s="74"/>
    </row>
    <row r="917">
      <c r="B917" s="73"/>
      <c r="C917" s="74"/>
    </row>
    <row r="918">
      <c r="B918" s="73"/>
      <c r="C918" s="74"/>
    </row>
    <row r="919">
      <c r="B919" s="73"/>
      <c r="C919" s="74"/>
    </row>
    <row r="920">
      <c r="B920" s="73"/>
      <c r="C920" s="74"/>
    </row>
    <row r="921">
      <c r="B921" s="73"/>
      <c r="C921" s="74"/>
    </row>
    <row r="922">
      <c r="B922" s="73"/>
      <c r="C922" s="74"/>
    </row>
    <row r="923">
      <c r="B923" s="73"/>
      <c r="C923" s="74"/>
    </row>
    <row r="924">
      <c r="B924" s="73"/>
      <c r="C924" s="74"/>
    </row>
    <row r="925">
      <c r="B925" s="73"/>
      <c r="C925" s="74"/>
    </row>
    <row r="926">
      <c r="B926" s="73"/>
      <c r="C926" s="74"/>
    </row>
    <row r="927">
      <c r="B927" s="73"/>
      <c r="C927" s="74"/>
    </row>
    <row r="928">
      <c r="B928" s="73"/>
      <c r="C928" s="74"/>
    </row>
    <row r="929">
      <c r="B929" s="73"/>
      <c r="C929" s="74"/>
    </row>
    <row r="930">
      <c r="B930" s="73"/>
      <c r="C930" s="74"/>
    </row>
    <row r="931">
      <c r="B931" s="73"/>
      <c r="C931" s="74"/>
    </row>
    <row r="932">
      <c r="B932" s="73"/>
      <c r="C932" s="74"/>
    </row>
    <row r="933">
      <c r="B933" s="73"/>
      <c r="C933" s="74"/>
    </row>
    <row r="934">
      <c r="B934" s="73"/>
      <c r="C934" s="74"/>
    </row>
    <row r="935">
      <c r="B935" s="73"/>
      <c r="C935" s="74"/>
    </row>
    <row r="936">
      <c r="B936" s="73"/>
      <c r="C936" s="74"/>
    </row>
    <row r="937">
      <c r="B937" s="73"/>
      <c r="C937" s="74"/>
    </row>
    <row r="938">
      <c r="B938" s="73"/>
      <c r="C938" s="74"/>
    </row>
    <row r="939">
      <c r="B939" s="73"/>
      <c r="C939" s="74"/>
    </row>
    <row r="940">
      <c r="B940" s="73"/>
      <c r="C940" s="74"/>
    </row>
    <row r="941">
      <c r="B941" s="73"/>
      <c r="C941" s="74"/>
    </row>
    <row r="942">
      <c r="B942" s="73"/>
      <c r="C942" s="74"/>
    </row>
    <row r="943">
      <c r="B943" s="73"/>
      <c r="C943" s="74"/>
    </row>
    <row r="944">
      <c r="B944" s="73"/>
      <c r="C944" s="74"/>
    </row>
    <row r="945">
      <c r="B945" s="73"/>
      <c r="C945" s="74"/>
    </row>
    <row r="946">
      <c r="B946" s="73"/>
      <c r="C946" s="74"/>
    </row>
    <row r="947">
      <c r="B947" s="73"/>
      <c r="C947" s="74"/>
    </row>
    <row r="948">
      <c r="B948" s="73"/>
      <c r="C948" s="74"/>
    </row>
    <row r="949">
      <c r="B949" s="73"/>
      <c r="C949" s="74"/>
    </row>
    <row r="950">
      <c r="B950" s="73"/>
      <c r="C950" s="74"/>
    </row>
    <row r="951">
      <c r="B951" s="73"/>
      <c r="C951" s="74"/>
    </row>
    <row r="952">
      <c r="B952" s="73"/>
      <c r="C952" s="74"/>
    </row>
    <row r="953">
      <c r="B953" s="73"/>
      <c r="C953" s="74"/>
    </row>
    <row r="954">
      <c r="B954" s="73"/>
      <c r="C954" s="74"/>
    </row>
    <row r="955">
      <c r="B955" s="73"/>
      <c r="C955" s="74"/>
    </row>
    <row r="956">
      <c r="B956" s="73"/>
      <c r="C956" s="74"/>
    </row>
    <row r="957">
      <c r="B957" s="73"/>
      <c r="C957" s="74"/>
    </row>
    <row r="958">
      <c r="B958" s="73"/>
      <c r="C958" s="74"/>
    </row>
    <row r="959">
      <c r="B959" s="73"/>
      <c r="C959" s="74"/>
    </row>
    <row r="960">
      <c r="B960" s="73"/>
      <c r="C960" s="74"/>
    </row>
    <row r="961">
      <c r="B961" s="73"/>
      <c r="C961" s="74"/>
    </row>
    <row r="962">
      <c r="B962" s="73"/>
      <c r="C962" s="74"/>
    </row>
    <row r="963">
      <c r="B963" s="73"/>
      <c r="C963" s="74"/>
    </row>
    <row r="964">
      <c r="B964" s="73"/>
      <c r="C964" s="74"/>
    </row>
    <row r="965">
      <c r="B965" s="73"/>
      <c r="C965" s="74"/>
    </row>
    <row r="966">
      <c r="B966" s="73"/>
      <c r="C966" s="74"/>
    </row>
    <row r="967">
      <c r="B967" s="73"/>
      <c r="C967" s="74"/>
    </row>
    <row r="968">
      <c r="B968" s="73"/>
      <c r="C968" s="74"/>
    </row>
    <row r="969">
      <c r="B969" s="73"/>
      <c r="C969" s="74"/>
    </row>
    <row r="970">
      <c r="B970" s="73"/>
      <c r="C970" s="74"/>
    </row>
    <row r="971">
      <c r="B971" s="73"/>
      <c r="C971" s="74"/>
    </row>
    <row r="972">
      <c r="B972" s="73"/>
      <c r="C972" s="74"/>
    </row>
    <row r="973">
      <c r="B973" s="73"/>
      <c r="C973" s="74"/>
    </row>
    <row r="974">
      <c r="B974" s="73"/>
      <c r="C974" s="74"/>
    </row>
    <row r="975">
      <c r="B975" s="73"/>
      <c r="C975" s="74"/>
    </row>
    <row r="976">
      <c r="B976" s="73"/>
      <c r="C976" s="74"/>
    </row>
    <row r="977">
      <c r="B977" s="73"/>
      <c r="C977" s="74"/>
    </row>
    <row r="978">
      <c r="B978" s="73"/>
      <c r="C978" s="74"/>
    </row>
    <row r="979">
      <c r="B979" s="73"/>
      <c r="C979" s="74"/>
    </row>
    <row r="980">
      <c r="B980" s="73"/>
      <c r="C980" s="74"/>
    </row>
    <row r="981">
      <c r="B981" s="73"/>
      <c r="C981" s="74"/>
    </row>
    <row r="982">
      <c r="B982" s="73"/>
      <c r="C982" s="74"/>
    </row>
    <row r="983">
      <c r="B983" s="73"/>
      <c r="C983" s="74"/>
    </row>
    <row r="984">
      <c r="B984" s="73"/>
      <c r="C984" s="74"/>
    </row>
    <row r="985">
      <c r="B985" s="73"/>
      <c r="C985" s="74"/>
    </row>
    <row r="986">
      <c r="B986" s="73"/>
      <c r="C986" s="74"/>
    </row>
    <row r="987">
      <c r="B987" s="73"/>
      <c r="C987" s="74"/>
    </row>
    <row r="988">
      <c r="B988" s="73"/>
      <c r="C988" s="74"/>
    </row>
    <row r="989">
      <c r="B989" s="73"/>
      <c r="C989" s="74"/>
    </row>
    <row r="990">
      <c r="B990" s="73"/>
      <c r="C990" s="74"/>
    </row>
    <row r="991">
      <c r="B991" s="73"/>
      <c r="C991" s="74"/>
    </row>
    <row r="992">
      <c r="B992" s="73"/>
      <c r="C992" s="74"/>
    </row>
    <row r="993">
      <c r="B993" s="73"/>
      <c r="C993" s="74"/>
    </row>
    <row r="994">
      <c r="B994" s="73"/>
      <c r="C994" s="74"/>
    </row>
    <row r="995">
      <c r="B995" s="73"/>
      <c r="C995" s="74"/>
    </row>
    <row r="996">
      <c r="B996" s="73"/>
      <c r="C996" s="74"/>
    </row>
    <row r="997">
      <c r="B997" s="73"/>
      <c r="C997" s="74"/>
    </row>
    <row r="998">
      <c r="B998" s="73"/>
      <c r="C998" s="74"/>
    </row>
    <row r="999">
      <c r="B999" s="73"/>
      <c r="C999" s="74"/>
    </row>
    <row r="1000">
      <c r="B1000" s="73"/>
      <c r="C1000" s="74"/>
    </row>
  </sheetData>
  <mergeCells count="1">
    <mergeCell ref="B2:C2"/>
  </mergeCells>
  <printOptions/>
  <pageMargins bottom="0.75" footer="0.0" header="0.0" left="0.7" right="0.7" top="0.75"/>
  <pageSetup fitToHeight="0" paperSize="9" cellComments="atEnd" orientation="landscape" pageOrder="overThenDown"/>
  <drawing r:id="rId1"/>
</worksheet>
</file>