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orshunovamaria/Documents/data_analyst_test/DA_04-0/src/"/>
    </mc:Choice>
  </mc:AlternateContent>
  <xr:revisionPtr revIDLastSave="0" documentId="13_ncr:1_{2D96363D-52FF-9A47-9BF3-546DAB97C81A}" xr6:coauthVersionLast="47" xr6:coauthVersionMax="47" xr10:uidLastSave="{00000000-0000-0000-0000-000000000000}"/>
  <bookViews>
    <workbookView xWindow="0" yWindow="500" windowWidth="27660" windowHeight="15800" activeTab="4" xr2:uid="{00000000-000D-0000-FFFF-FFFF00000000}"/>
  </bookViews>
  <sheets>
    <sheet name="Использование приложений" sheetId="1" r:id="rId1"/>
    <sheet name="data_prepare" sheetId="2" r:id="rId2"/>
    <sheet name="pivot" sheetId="6" r:id="rId3"/>
    <sheet name="Частота использования" sheetId="3" r:id="rId4"/>
    <sheet name="Среднее по полу" sheetId="5" r:id="rId5"/>
  </sheets>
  <definedNames>
    <definedName name="_xlnm._FilterDatabase" localSheetId="3" hidden="1">'Частота использования'!$A$1:$I$32</definedName>
    <definedName name="_xlchart.v1.0" hidden="1">'Частота использования'!$B$2:$B$32</definedName>
    <definedName name="_xlchart.v1.1" hidden="1">'Частота использования'!$D$2:$D$32</definedName>
    <definedName name="_xlchart.v1.2" hidden="1">'Частота использования'!$B$2:$B$32</definedName>
    <definedName name="_xlchart.v1.3" hidden="1">'Частота использования'!$D$2:$D$32</definedName>
    <definedName name="_xlchart.v1.4" hidden="1">'Частота использования'!$B$2:$B$32</definedName>
    <definedName name="_xlchart.v1.5" hidden="1">'Частота использования'!$D$2:$D$32</definedName>
    <definedName name="_xlchart.v1.6" hidden="1">'Частота использования'!$B$2:$B$32</definedName>
    <definedName name="_xlchart.v1.7" hidden="1">'Частота использования'!$D$2:$D$32</definedName>
  </definedNames>
  <calcPr calcId="191029"/>
  <pivotCaches>
    <pivotCache cacheId="1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5" l="1"/>
  <c r="I4" i="5"/>
  <c r="I9" i="5"/>
  <c r="I8" i="5"/>
  <c r="I7" i="5"/>
  <c r="I9" i="3"/>
  <c r="I8" i="3"/>
  <c r="I7" i="3"/>
  <c r="I10" i="3" l="1"/>
  <c r="I11" i="3" s="1"/>
  <c r="I14" i="3" s="1"/>
  <c r="I13" i="3" l="1"/>
</calcChain>
</file>

<file path=xl/sharedStrings.xml><?xml version="1.0" encoding="utf-8"?>
<sst xmlns="http://schemas.openxmlformats.org/spreadsheetml/2006/main" count="615" uniqueCount="131">
  <si>
    <t>Timestamp</t>
  </si>
  <si>
    <t>Пол</t>
  </si>
  <si>
    <t>Возрастная группа</t>
  </si>
  <si>
    <t>Семейное положение</t>
  </si>
  <si>
    <t>Тип города проживания</t>
  </si>
  <si>
    <t>Количество используемых банков (цифра)</t>
  </si>
  <si>
    <t>Количество дебетовых карт</t>
  </si>
  <si>
    <t>Количество кредитных карт</t>
  </si>
  <si>
    <t>Количество  приложений разных банков</t>
  </si>
  <si>
    <t>Частота использования приложения, в месяц (примерное количество раз)</t>
  </si>
  <si>
    <t>Самая частая операция</t>
  </si>
  <si>
    <t>Какой функции вам не хватает</t>
  </si>
  <si>
    <t>2023/03/05 6:12:03 PM GMT+2</t>
  </si>
  <si>
    <t>Женский</t>
  </si>
  <si>
    <t>25 - 34</t>
  </si>
  <si>
    <t>Не замужем (холост)</t>
  </si>
  <si>
    <t>Крупнейшие (от 1 млн жителей)</t>
  </si>
  <si>
    <t>Перевод средств другому лицу</t>
  </si>
  <si>
    <t>чтоб по категориям лучше разбивалось</t>
  </si>
  <si>
    <t>2023/03/05 8:43:37 PM GMT+2</t>
  </si>
  <si>
    <t>Смотрю историю операций</t>
  </si>
  <si>
    <t>2023/03/06 7:02:01 AM GMT+2</t>
  </si>
  <si>
    <t>45 - 54</t>
  </si>
  <si>
    <t>перевод между своими счетами</t>
  </si>
  <si>
    <t>2023/03/06 9:36:56 AM GMT+2</t>
  </si>
  <si>
    <t>18 - 25</t>
  </si>
  <si>
    <t>Проверка баланса</t>
  </si>
  <si>
    <t>Такой нет</t>
  </si>
  <si>
    <t>2023/03/06 11:43:05 AM GMT+2</t>
  </si>
  <si>
    <t>35 - 44</t>
  </si>
  <si>
    <t>Прочие оплаты (кредиты, комунальные услуги)</t>
  </si>
  <si>
    <t>2023/03/06 11:49:20 AM GMT+2</t>
  </si>
  <si>
    <t>Мужской</t>
  </si>
  <si>
    <t>В браке ( в т.ч. гражданском)</t>
  </si>
  <si>
    <t>Крупные (от 250 тыс до 1 млн)</t>
  </si>
  <si>
    <t>2023/03/06 1:27:26 PM GMT+2</t>
  </si>
  <si>
    <t xml:space="preserve">удобства) </t>
  </si>
  <si>
    <t>2023/03/06 5:09:38 PM GMT+2</t>
  </si>
  <si>
    <t>Совершение покупки</t>
  </si>
  <si>
    <t>Нормальной статистики с тратами, чтобы там не учитывались переводы между счетами и другим пользователям</t>
  </si>
  <si>
    <t>2023/03/06 8:12:22 PM GMT+2</t>
  </si>
  <si>
    <t>Сельские поселения (поселки, деревни,села)</t>
  </si>
  <si>
    <t>2023/03/07 2:17:01 PM GMT+2</t>
  </si>
  <si>
    <t>18 - 24</t>
  </si>
  <si>
    <t>2023/03/07 2:17:41 PM GMT+2</t>
  </si>
  <si>
    <t xml:space="preserve">Убрать всю рекламу </t>
  </si>
  <si>
    <t>2023/03/07 2:19:38 PM GMT+2</t>
  </si>
  <si>
    <t>Бесплатные деньги</t>
  </si>
  <si>
    <t>2023/03/07 2:21:36 PM GMT+2</t>
  </si>
  <si>
    <t>2023/03/07 2:23:33 PM GMT+2</t>
  </si>
  <si>
    <t>2023/03/07 2:26:37 PM GMT+2</t>
  </si>
  <si>
    <t>почти каждый день</t>
  </si>
  <si>
    <t>2023/03/07 2:28:14 PM GMT+2</t>
  </si>
  <si>
    <t>Автоматический перевод некой суммы с покупки на какую то цель. Например откладывать на покупку картриджа с покупки бумаги, откладывать на будущее ТО с оплаты бензина или на спортзал с покупки булочки 😁🌹❤️</t>
  </si>
  <si>
    <t>2023/03/07 2:33:28 PM GMT+2</t>
  </si>
  <si>
    <t>вроде всего хватает)</t>
  </si>
  <si>
    <t>2023/03/07 2:38:26 PM GMT+2</t>
  </si>
  <si>
    <t>11 - всего, активно используемых - 4</t>
  </si>
  <si>
    <t>От 1 до 50, в зависимости от банка</t>
  </si>
  <si>
    <t>Всего хватает. Надоели бесконечные обновления приложений 😂</t>
  </si>
  <si>
    <t>2023/03/07 2:43:58 PM GMT+2</t>
  </si>
  <si>
    <t>2023/03/07 2:46:27 PM GMT+2</t>
  </si>
  <si>
    <t>30+-</t>
  </si>
  <si>
    <t>все норм</t>
  </si>
  <si>
    <t>2023/03/07 2:54:03 PM GMT+2</t>
  </si>
  <si>
    <t>Малые (до 50 тыс)</t>
  </si>
  <si>
    <t>-</t>
  </si>
  <si>
    <t>2023/03/07 3:00:40 PM GMT+2</t>
  </si>
  <si>
    <t>Меньше 18</t>
  </si>
  <si>
    <t>Вдовец (вдова)</t>
  </si>
  <si>
    <t>Каждую минуту</t>
  </si>
  <si>
    <t xml:space="preserve">Взятие кредита </t>
  </si>
  <si>
    <t xml:space="preserve">Блокировки возможности оформить кредит </t>
  </si>
  <si>
    <t>2023/03/07 3:06:04 PM GMT+2</t>
  </si>
  <si>
    <t>Пока всего достаточно</t>
  </si>
  <si>
    <t>2023/03/07 3:11:13 PM GMT+2</t>
  </si>
  <si>
    <t>2023/03/07 3:28:58 PM GMT+2</t>
  </si>
  <si>
    <t>1-50</t>
  </si>
  <si>
    <t>2023/03/07 3:58:50 PM GMT+2</t>
  </si>
  <si>
    <t>2023/03/07 4:27:50 PM GMT+2</t>
  </si>
  <si>
    <t xml:space="preserve">При вводе суммы для перевода не хватает кнопки "перевести всё" (для перевода всех денег с конкретного счёта). Часто лень руками вводить все цифры) </t>
  </si>
  <si>
    <t>2023/03/07 4:36:18 PM GMT+2</t>
  </si>
  <si>
    <t>2023/03/07 8:03:33 PM GMT+2</t>
  </si>
  <si>
    <t>20+</t>
  </si>
  <si>
    <t>Apple Pay</t>
  </si>
  <si>
    <t>2023/03/07 10:14:04 PM GMT+2</t>
  </si>
  <si>
    <t>2023/03/08 6:50:56 AM GMT+2</t>
  </si>
  <si>
    <t>2023/03/08 6:55:37 AM GMT+2</t>
  </si>
  <si>
    <t>2023/03/08 7:00:22 AM GMT+2</t>
  </si>
  <si>
    <t>Работы для пополнения</t>
  </si>
  <si>
    <t>2023/03/08 7:02:34 AM GMT+2</t>
  </si>
  <si>
    <t>Пох</t>
  </si>
  <si>
    <t>2023/03/08 8:15:16 AM GMT+2</t>
  </si>
  <si>
    <t>функции "Отстаньте со своими кредитами!"</t>
  </si>
  <si>
    <t>2023/03/08 9:48:40 AM GMT+2</t>
  </si>
  <si>
    <t>3 банки (под соленья, варенья и анализы)</t>
  </si>
  <si>
    <t>Диабет 2ой степени</t>
  </si>
  <si>
    <t>В карты не играю</t>
  </si>
  <si>
    <t>К банкам ничего не прикладываю, хранятся в погребе</t>
  </si>
  <si>
    <t>Неоднократно</t>
  </si>
  <si>
    <t>аппендицит дважды (с первого раза не получилось)</t>
  </si>
  <si>
    <t>Хотелось бы газовое отопление в дом</t>
  </si>
  <si>
    <t>Нулевая гипотеза:</t>
  </si>
  <si>
    <t>Данные распределены нормально</t>
  </si>
  <si>
    <t>Альтернативная гипотеза:</t>
  </si>
  <si>
    <t>Данные распределены не нормально</t>
  </si>
  <si>
    <t>Значение</t>
  </si>
  <si>
    <t>Количество измерений</t>
  </si>
  <si>
    <t>СЧЁТ()</t>
  </si>
  <si>
    <t>Асимметрия</t>
  </si>
  <si>
    <t>СКОС()</t>
  </si>
  <si>
    <t>Эксцесс</t>
  </si>
  <si>
    <t>ЭКСЦЕСС()</t>
  </si>
  <si>
    <t>Критерий Харке-Бера</t>
  </si>
  <si>
    <t>(кол-во измерений/6) * (скос^2 + (эксцесс^2/4))</t>
  </si>
  <si>
    <t>p-value</t>
  </si>
  <si>
    <t>ХИ2.РАСП.ПХ(тест; 2)</t>
  </si>
  <si>
    <t>Верна нулевая гипотеза</t>
  </si>
  <si>
    <t>Верна альтернативная гипотеза</t>
  </si>
  <si>
    <t>Частота использования приложения</t>
  </si>
  <si>
    <t>Column Labels</t>
  </si>
  <si>
    <t>Grand Total</t>
  </si>
  <si>
    <t>Мужчины</t>
  </si>
  <si>
    <t>Женщины</t>
  </si>
  <si>
    <t>Вероятность, соответствующая t-тесту Стьюдента</t>
  </si>
  <si>
    <t>Диcперсия (мужчины)</t>
  </si>
  <si>
    <t>Дисперсия (женщины)</t>
  </si>
  <si>
    <t>Среднее(мужчины)</t>
  </si>
  <si>
    <t>Среднее (женщины)</t>
  </si>
  <si>
    <t>Вывод: присутствутсвуют статистически значимые различия между мужчинами и женщинами</t>
  </si>
  <si>
    <t>Average of Частота использования приложения, в месяц (примерное количество раз)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</si>
</sst>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24"/>
      <color theme="1"/>
      <name val="Arial"/>
      <family val="2"/>
      <scheme val="minor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1" xfId="0" applyFill="1" applyBorder="1"/>
    <xf numFmtId="0" fontId="0" fillId="2" borderId="2" xfId="0" applyFill="1" applyBorder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/>
                <a:cs typeface="Arial"/>
              </a:rPr>
              <a:t>Частота использования приложения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rich>
      </cx:tx>
    </cx:title>
    <cx:plotArea>
      <cx:plotAreaRegion>
        <cx:series layoutId="boxWhisker" uniqueId="{85B275FE-2EE0-D940-8E41-D810B4C38A2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787400</xdr:colOff>
      <xdr:row>1</xdr:row>
      <xdr:rowOff>0</xdr:rowOff>
    </xdr:from>
    <xdr:to>
      <xdr:col>20</xdr:col>
      <xdr:colOff>203200</xdr:colOff>
      <xdr:row>32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0F33A64-5916-DD48-975B-501F171D3D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00" y="368300"/>
              <a:ext cx="6845300" cy="529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Коршунова Мария Рашитовна" refreshedDate="44996.815723263891" createdVersion="8" refreshedVersion="8" minRefreshableVersion="3" recordCount="33" xr:uid="{277228A1-9B96-C546-A19C-B5EB7665F3DE}">
  <cacheSource type="worksheet">
    <worksheetSource ref="A1:L34" sheet="data_prepare"/>
  </cacheSource>
  <cacheFields count="12">
    <cacheField name="Timestamp" numFmtId="0">
      <sharedItems/>
    </cacheField>
    <cacheField name="Пол" numFmtId="0">
      <sharedItems count="2">
        <s v="Женский"/>
        <s v="Мужской"/>
      </sharedItems>
    </cacheField>
    <cacheField name="Возрастная группа" numFmtId="0">
      <sharedItems count="5">
        <s v="25 - 34"/>
        <s v="45 - 54"/>
        <s v="18 - 25"/>
        <s v="35 - 44"/>
        <s v="18 - 24"/>
      </sharedItems>
    </cacheField>
    <cacheField name="Семейное положение" numFmtId="0">
      <sharedItems count="2">
        <s v="Не замужем (холост)"/>
        <s v="В браке ( в т.ч. гражданском)"/>
      </sharedItems>
    </cacheField>
    <cacheField name="Тип города проживания" numFmtId="0">
      <sharedItems count="4">
        <s v="Крупнейшие (от 1 млн жителей)"/>
        <s v="Крупные (от 250 тыс до 1 млн)"/>
        <s v="Сельские поселения (поселки, деревни,села)"/>
        <s v="Малые (до 50 тыс)"/>
      </sharedItems>
    </cacheField>
    <cacheField name="Количество используемых банков (цифра)" numFmtId="0">
      <sharedItems containsSemiMixedTypes="0" containsString="0" containsNumber="1" containsInteger="1" minValue="1" maxValue="7" count="6">
        <n v="3"/>
        <n v="4"/>
        <n v="2"/>
        <n v="1"/>
        <n v="5"/>
        <n v="7"/>
      </sharedItems>
    </cacheField>
    <cacheField name="Количество дебетовых карт" numFmtId="0">
      <sharedItems containsSemiMixedTypes="0" containsString="0" containsNumber="1" containsInteger="1" minValue="1" maxValue="11"/>
    </cacheField>
    <cacheField name="Количество кредитных карт" numFmtId="0">
      <sharedItems containsSemiMixedTypes="0" containsString="0" containsNumber="1" containsInteger="1" minValue="0" maxValue="5"/>
    </cacheField>
    <cacheField name="Количество  приложений разных банков" numFmtId="0">
      <sharedItems containsSemiMixedTypes="0" containsString="0" containsNumber="1" containsInteger="1" minValue="1" maxValue="7"/>
    </cacheField>
    <cacheField name="Частота использования приложения, в месяц (примерное количество раз)" numFmtId="0">
      <sharedItems containsString="0" containsBlank="1" containsNumber="1" containsInteger="1" minValue="1" maxValue="60"/>
    </cacheField>
    <cacheField name="Самая частая операция" numFmtId="0">
      <sharedItems/>
    </cacheField>
    <cacheField name="Какой функции вам не хватает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s v="2023/03/05 6:12:03 PM GMT+2"/>
    <x v="0"/>
    <x v="0"/>
    <x v="0"/>
    <x v="0"/>
    <x v="0"/>
    <n v="3"/>
    <n v="0"/>
    <n v="2"/>
    <n v="20"/>
    <s v="Перевод средств другому лицу"/>
    <s v="чтоб по категориям лучше разбивалось"/>
  </r>
  <r>
    <s v="2023/03/05 8:43:37 PM GMT+2"/>
    <x v="0"/>
    <x v="0"/>
    <x v="0"/>
    <x v="0"/>
    <x v="0"/>
    <n v="3"/>
    <n v="1"/>
    <n v="4"/>
    <n v="20"/>
    <s v="Смотрю историю операций"/>
    <m/>
  </r>
  <r>
    <s v="2023/03/06 7:02:01 AM GMT+2"/>
    <x v="0"/>
    <x v="1"/>
    <x v="0"/>
    <x v="0"/>
    <x v="1"/>
    <n v="3"/>
    <n v="1"/>
    <n v="4"/>
    <n v="30"/>
    <s v="перевод между своими счетами"/>
    <m/>
  </r>
  <r>
    <s v="2023/03/06 9:36:56 AM GMT+2"/>
    <x v="0"/>
    <x v="2"/>
    <x v="0"/>
    <x v="0"/>
    <x v="0"/>
    <n v="2"/>
    <n v="2"/>
    <n v="3"/>
    <n v="50"/>
    <s v="Проверка баланса"/>
    <s v="Такой нет"/>
  </r>
  <r>
    <s v="2023/03/06 11:43:05 AM GMT+2"/>
    <x v="0"/>
    <x v="3"/>
    <x v="0"/>
    <x v="0"/>
    <x v="1"/>
    <n v="5"/>
    <n v="0"/>
    <n v="4"/>
    <m/>
    <s v="Прочие оплаты (кредиты, комунальные услуги)"/>
    <m/>
  </r>
  <r>
    <s v="2023/03/06 11:49:20 AM GMT+2"/>
    <x v="1"/>
    <x v="3"/>
    <x v="1"/>
    <x v="1"/>
    <x v="2"/>
    <n v="4"/>
    <n v="1"/>
    <n v="2"/>
    <n v="20"/>
    <s v="Перевод средств другому лицу"/>
    <m/>
  </r>
  <r>
    <s v="2023/03/06 1:27:26 PM GMT+2"/>
    <x v="0"/>
    <x v="3"/>
    <x v="1"/>
    <x v="0"/>
    <x v="2"/>
    <n v="2"/>
    <n v="0"/>
    <n v="2"/>
    <n v="30"/>
    <s v="Перевод средств другому лицу"/>
    <s v="удобства) "/>
  </r>
  <r>
    <s v="2023/03/06 5:09:38 PM GMT+2"/>
    <x v="0"/>
    <x v="0"/>
    <x v="1"/>
    <x v="0"/>
    <x v="0"/>
    <n v="5"/>
    <n v="0"/>
    <n v="3"/>
    <n v="45"/>
    <s v="Совершение покупки"/>
    <s v="Нормальной статистики с тратами, чтобы там не учитывались переводы между счетами и другим пользователям"/>
  </r>
  <r>
    <s v="2023/03/06 8:12:22 PM GMT+2"/>
    <x v="1"/>
    <x v="0"/>
    <x v="1"/>
    <x v="2"/>
    <x v="0"/>
    <n v="2"/>
    <n v="0"/>
    <n v="3"/>
    <n v="8"/>
    <s v="Проверка баланса"/>
    <m/>
  </r>
  <r>
    <s v="2023/03/07 2:17:01 PM GMT+2"/>
    <x v="0"/>
    <x v="4"/>
    <x v="0"/>
    <x v="0"/>
    <x v="0"/>
    <n v="3"/>
    <n v="0"/>
    <n v="4"/>
    <n v="60"/>
    <s v="Совершение покупки"/>
    <m/>
  </r>
  <r>
    <s v="2023/03/07 2:17:41 PM GMT+2"/>
    <x v="1"/>
    <x v="0"/>
    <x v="1"/>
    <x v="0"/>
    <x v="0"/>
    <n v="2"/>
    <n v="2"/>
    <n v="3"/>
    <n v="10"/>
    <s v="Перевод средств другому лицу"/>
    <s v="Убрать всю рекламу "/>
  </r>
  <r>
    <s v="2023/03/07 2:19:38 PM GMT+2"/>
    <x v="0"/>
    <x v="0"/>
    <x v="0"/>
    <x v="0"/>
    <x v="3"/>
    <n v="5"/>
    <n v="1"/>
    <n v="1"/>
    <n v="30"/>
    <s v="Проверка баланса"/>
    <s v="Бесплатные деньги"/>
  </r>
  <r>
    <s v="2023/03/07 2:21:36 PM GMT+2"/>
    <x v="1"/>
    <x v="3"/>
    <x v="1"/>
    <x v="0"/>
    <x v="4"/>
    <n v="5"/>
    <n v="5"/>
    <n v="5"/>
    <n v="20"/>
    <s v="Проверка баланса"/>
    <m/>
  </r>
  <r>
    <s v="2023/03/07 2:23:33 PM GMT+2"/>
    <x v="0"/>
    <x v="0"/>
    <x v="1"/>
    <x v="0"/>
    <x v="3"/>
    <n v="1"/>
    <n v="0"/>
    <n v="1"/>
    <n v="20"/>
    <s v="Проверка баланса"/>
    <m/>
  </r>
  <r>
    <s v="2023/03/07 2:26:37 PM GMT+2"/>
    <x v="0"/>
    <x v="0"/>
    <x v="1"/>
    <x v="0"/>
    <x v="3"/>
    <n v="1"/>
    <n v="0"/>
    <n v="3"/>
    <n v="30"/>
    <s v="Проверка баланса"/>
    <m/>
  </r>
  <r>
    <s v="2023/03/07 2:28:14 PM GMT+2"/>
    <x v="1"/>
    <x v="0"/>
    <x v="0"/>
    <x v="0"/>
    <x v="0"/>
    <n v="3"/>
    <n v="3"/>
    <n v="5"/>
    <n v="30"/>
    <s v="Перевод средств другому лицу"/>
    <s v="Автоматический перевод некой суммы с покупки на какую то цель. Например откладывать на покупку картриджа с покупки бумаги, откладывать на будущее ТО с оплаты бензина или на спортзал с покупки булочки 😁🌹❤️"/>
  </r>
  <r>
    <s v="2023/03/07 2:33:28 PM GMT+2"/>
    <x v="0"/>
    <x v="4"/>
    <x v="0"/>
    <x v="0"/>
    <x v="2"/>
    <n v="2"/>
    <n v="0"/>
    <n v="2"/>
    <n v="6"/>
    <s v="Совершение покупки"/>
    <s v="вроде всего хватает)"/>
  </r>
  <r>
    <s v="2023/03/07 2:38:26 PM GMT+2"/>
    <x v="0"/>
    <x v="3"/>
    <x v="1"/>
    <x v="0"/>
    <x v="5"/>
    <n v="11"/>
    <n v="4"/>
    <n v="7"/>
    <n v="25"/>
    <s v="Совершение покупки"/>
    <s v="Всего хватает. Надоели бесконечные обновления приложений 😂"/>
  </r>
  <r>
    <s v="2023/03/07 2:43:58 PM GMT+2"/>
    <x v="0"/>
    <x v="0"/>
    <x v="1"/>
    <x v="0"/>
    <x v="0"/>
    <n v="3"/>
    <n v="0"/>
    <n v="3"/>
    <n v="30"/>
    <s v="Совершение покупки"/>
    <m/>
  </r>
  <r>
    <s v="2023/03/07 2:46:27 PM GMT+2"/>
    <x v="0"/>
    <x v="4"/>
    <x v="0"/>
    <x v="0"/>
    <x v="2"/>
    <n v="2"/>
    <n v="1"/>
    <n v="3"/>
    <n v="30"/>
    <s v="Проверка баланса"/>
    <s v="все норм"/>
  </r>
  <r>
    <s v="2023/03/07 2:54:03 PM GMT+2"/>
    <x v="1"/>
    <x v="3"/>
    <x v="1"/>
    <x v="3"/>
    <x v="1"/>
    <n v="3"/>
    <n v="0"/>
    <n v="1"/>
    <n v="1"/>
    <s v="Перевод средств другому лицу"/>
    <s v="-"/>
  </r>
  <r>
    <s v="2023/03/07 3:06:04 PM GMT+2"/>
    <x v="1"/>
    <x v="4"/>
    <x v="0"/>
    <x v="0"/>
    <x v="2"/>
    <n v="2"/>
    <n v="0"/>
    <n v="2"/>
    <n v="30"/>
    <s v="Совершение покупки"/>
    <s v="Пока всего достаточно"/>
  </r>
  <r>
    <s v="2023/03/07 3:11:13 PM GMT+2"/>
    <x v="0"/>
    <x v="4"/>
    <x v="0"/>
    <x v="0"/>
    <x v="1"/>
    <n v="4"/>
    <n v="0"/>
    <n v="4"/>
    <n v="9"/>
    <s v="Совершение покупки"/>
    <m/>
  </r>
  <r>
    <s v="2023/03/07 3:28:58 PM GMT+2"/>
    <x v="0"/>
    <x v="4"/>
    <x v="1"/>
    <x v="0"/>
    <x v="4"/>
    <n v="1"/>
    <n v="0"/>
    <n v="3"/>
    <n v="25"/>
    <s v="Проверка баланса"/>
    <m/>
  </r>
  <r>
    <s v="2023/03/07 3:58:50 PM GMT+2"/>
    <x v="0"/>
    <x v="4"/>
    <x v="0"/>
    <x v="0"/>
    <x v="0"/>
    <n v="3"/>
    <n v="0"/>
    <n v="3"/>
    <m/>
    <s v="Совершение покупки"/>
    <m/>
  </r>
  <r>
    <s v="2023/03/07 4:27:50 PM GMT+2"/>
    <x v="1"/>
    <x v="4"/>
    <x v="0"/>
    <x v="0"/>
    <x v="2"/>
    <n v="2"/>
    <n v="2"/>
    <n v="2"/>
    <n v="5"/>
    <s v="Перевод средств другому лицу"/>
    <s v="При вводе суммы для перевода не хватает кнопки &quot;перевести всё&quot; (для перевода всех денег с конкретного счёта). Часто лень руками вводить все цифры) "/>
  </r>
  <r>
    <s v="2023/03/07 8:03:33 PM GMT+2"/>
    <x v="1"/>
    <x v="0"/>
    <x v="1"/>
    <x v="1"/>
    <x v="0"/>
    <n v="3"/>
    <n v="1"/>
    <n v="3"/>
    <n v="20"/>
    <s v="Совершение покупки"/>
    <s v="Apple Pay"/>
  </r>
  <r>
    <s v="2023/03/07 10:14:04 PM GMT+2"/>
    <x v="1"/>
    <x v="4"/>
    <x v="0"/>
    <x v="0"/>
    <x v="3"/>
    <n v="3"/>
    <n v="0"/>
    <n v="1"/>
    <n v="30"/>
    <s v="Проверка баланса"/>
    <m/>
  </r>
  <r>
    <s v="2023/03/08 6:50:56 AM GMT+2"/>
    <x v="1"/>
    <x v="0"/>
    <x v="0"/>
    <x v="0"/>
    <x v="2"/>
    <n v="2"/>
    <n v="1"/>
    <n v="2"/>
    <n v="10"/>
    <s v="Совершение покупки"/>
    <m/>
  </r>
  <r>
    <s v="2023/03/08 6:55:37 AM GMT+2"/>
    <x v="0"/>
    <x v="4"/>
    <x v="0"/>
    <x v="1"/>
    <x v="2"/>
    <n v="3"/>
    <n v="0"/>
    <n v="2"/>
    <n v="30"/>
    <s v="Совершение покупки"/>
    <m/>
  </r>
  <r>
    <s v="2023/03/08 7:00:22 AM GMT+2"/>
    <x v="1"/>
    <x v="0"/>
    <x v="0"/>
    <x v="0"/>
    <x v="4"/>
    <n v="9"/>
    <n v="2"/>
    <n v="5"/>
    <n v="25"/>
    <s v="Совершение покупки"/>
    <s v="Работы для пополнения"/>
  </r>
  <r>
    <s v="2023/03/08 7:02:34 AM GMT+2"/>
    <x v="1"/>
    <x v="0"/>
    <x v="0"/>
    <x v="0"/>
    <x v="2"/>
    <n v="3"/>
    <n v="1"/>
    <n v="2"/>
    <n v="30"/>
    <s v="Совершение покупки"/>
    <s v="Пох"/>
  </r>
  <r>
    <s v="2023/03/08 8:15:16 AM GMT+2"/>
    <x v="1"/>
    <x v="0"/>
    <x v="1"/>
    <x v="0"/>
    <x v="2"/>
    <n v="4"/>
    <n v="0"/>
    <n v="2"/>
    <n v="10"/>
    <s v="Совершение покупки"/>
    <s v="функции &quot;Отстаньте со своими кредитами!&quot;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A5ABD0-6453-7343-8D27-939F2F0850C3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" firstHeaderRow="1" firstDataRow="2" firstDataCol="1"/>
  <pivotFields count="12">
    <pivotField showAll="0"/>
    <pivotField axis="axisCol" showAll="0">
      <items count="3">
        <item x="0"/>
        <item x="1"/>
        <item t="default"/>
      </items>
    </pivotField>
    <pivotField showAll="0">
      <items count="6">
        <item x="4"/>
        <item x="2"/>
        <item x="0"/>
        <item x="3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0"/>
        <item x="1"/>
        <item x="3"/>
        <item x="2"/>
        <item t="default"/>
      </items>
    </pivotField>
    <pivotField showAll="0">
      <items count="7">
        <item x="3"/>
        <item x="2"/>
        <item x="0"/>
        <item x="1"/>
        <item x="4"/>
        <item x="5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Items count="1">
    <i/>
  </rowItems>
  <colFields count="1">
    <field x="1"/>
  </colFields>
  <colItems count="3">
    <i>
      <x/>
    </i>
    <i>
      <x v="1"/>
    </i>
    <i t="grand">
      <x/>
    </i>
  </colItems>
  <dataFields count="1">
    <dataField name="Average of Частота использования приложения, в месяц (примерное количество раз)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7"/>
  <sheetViews>
    <sheetView topLeftCell="E1" workbookViewId="0">
      <selection activeCell="E23" sqref="E23"/>
    </sheetView>
  </sheetViews>
  <sheetFormatPr baseColWidth="10" defaultColWidth="12.6640625" defaultRowHeight="15.75" customHeight="1" x14ac:dyDescent="0.15"/>
  <cols>
    <col min="1" max="1" width="25.6640625" customWidth="1"/>
    <col min="2" max="2" width="10.5" customWidth="1"/>
    <col min="3" max="3" width="18.1640625" customWidth="1"/>
    <col min="4" max="4" width="21.6640625" customWidth="1"/>
    <col min="5" max="5" width="21.83203125" customWidth="1"/>
    <col min="6" max="6" width="38.6640625" customWidth="1"/>
    <col min="7" max="7" width="25" customWidth="1"/>
    <col min="8" max="8" width="10.6640625" customWidth="1"/>
    <col min="9" max="9" width="44.33203125" customWidth="1"/>
    <col min="10" max="10" width="20.1640625" customWidth="1"/>
    <col min="11" max="11" width="27.16406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3</v>
      </c>
      <c r="G2" s="1">
        <v>3</v>
      </c>
      <c r="H2" s="1">
        <v>0</v>
      </c>
      <c r="I2" s="1">
        <v>2</v>
      </c>
      <c r="J2" s="1">
        <v>20</v>
      </c>
      <c r="K2" s="1" t="s">
        <v>17</v>
      </c>
      <c r="L2" s="1" t="s">
        <v>18</v>
      </c>
    </row>
    <row r="3" spans="1:12" ht="15.75" customHeight="1" x14ac:dyDescent="0.15">
      <c r="A3" s="1" t="s">
        <v>19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3</v>
      </c>
      <c r="G3" s="1">
        <v>3</v>
      </c>
      <c r="H3" s="1">
        <v>1</v>
      </c>
      <c r="I3" s="1">
        <v>4</v>
      </c>
      <c r="J3" s="1">
        <v>20</v>
      </c>
      <c r="K3" s="1" t="s">
        <v>20</v>
      </c>
    </row>
    <row r="4" spans="1:12" ht="15.75" customHeight="1" x14ac:dyDescent="0.15">
      <c r="A4" s="1" t="s">
        <v>21</v>
      </c>
      <c r="B4" s="1" t="s">
        <v>13</v>
      </c>
      <c r="C4" s="1" t="s">
        <v>22</v>
      </c>
      <c r="D4" s="1" t="s">
        <v>15</v>
      </c>
      <c r="E4" s="1" t="s">
        <v>16</v>
      </c>
      <c r="F4" s="1">
        <v>4</v>
      </c>
      <c r="G4" s="1">
        <v>3</v>
      </c>
      <c r="H4" s="1">
        <v>1</v>
      </c>
      <c r="I4" s="1">
        <v>4</v>
      </c>
      <c r="J4" s="1">
        <v>30</v>
      </c>
      <c r="K4" s="1" t="s">
        <v>23</v>
      </c>
    </row>
    <row r="5" spans="1:12" ht="15.75" customHeight="1" x14ac:dyDescent="0.15">
      <c r="A5" s="1" t="s">
        <v>24</v>
      </c>
      <c r="B5" s="1" t="s">
        <v>13</v>
      </c>
      <c r="C5" s="1" t="s">
        <v>25</v>
      </c>
      <c r="D5" s="1" t="s">
        <v>15</v>
      </c>
      <c r="E5" s="1" t="s">
        <v>16</v>
      </c>
      <c r="F5" s="1">
        <v>3</v>
      </c>
      <c r="G5" s="1">
        <v>2</v>
      </c>
      <c r="H5" s="1">
        <v>2</v>
      </c>
      <c r="I5" s="1">
        <v>3</v>
      </c>
      <c r="J5" s="1">
        <v>50</v>
      </c>
      <c r="K5" s="1" t="s">
        <v>26</v>
      </c>
      <c r="L5" s="1" t="s">
        <v>27</v>
      </c>
    </row>
    <row r="6" spans="1:12" ht="15.75" customHeight="1" x14ac:dyDescent="0.15">
      <c r="A6" s="1" t="s">
        <v>28</v>
      </c>
      <c r="B6" s="1" t="s">
        <v>13</v>
      </c>
      <c r="C6" s="1" t="s">
        <v>29</v>
      </c>
      <c r="D6" s="1" t="s">
        <v>15</v>
      </c>
      <c r="E6" s="1" t="s">
        <v>16</v>
      </c>
      <c r="F6" s="1">
        <v>4</v>
      </c>
      <c r="G6" s="1">
        <v>5</v>
      </c>
      <c r="H6" s="1">
        <v>0</v>
      </c>
      <c r="I6" s="1">
        <v>4</v>
      </c>
      <c r="K6" s="1" t="s">
        <v>30</v>
      </c>
    </row>
    <row r="7" spans="1:12" ht="15.75" customHeight="1" x14ac:dyDescent="0.15">
      <c r="A7" s="1" t="s">
        <v>31</v>
      </c>
      <c r="B7" s="1" t="s">
        <v>32</v>
      </c>
      <c r="C7" s="1" t="s">
        <v>29</v>
      </c>
      <c r="D7" s="1" t="s">
        <v>33</v>
      </c>
      <c r="E7" s="1" t="s">
        <v>34</v>
      </c>
      <c r="F7" s="1">
        <v>2</v>
      </c>
      <c r="G7" s="1">
        <v>4</v>
      </c>
      <c r="H7" s="1">
        <v>1</v>
      </c>
      <c r="I7" s="1">
        <v>2</v>
      </c>
      <c r="J7" s="1">
        <v>20</v>
      </c>
      <c r="K7" s="1" t="s">
        <v>17</v>
      </c>
    </row>
    <row r="8" spans="1:12" ht="15.75" customHeight="1" x14ac:dyDescent="0.15">
      <c r="A8" s="1" t="s">
        <v>35</v>
      </c>
      <c r="B8" s="1" t="s">
        <v>13</v>
      </c>
      <c r="C8" s="1" t="s">
        <v>29</v>
      </c>
      <c r="D8" s="1" t="s">
        <v>33</v>
      </c>
      <c r="E8" s="1" t="s">
        <v>16</v>
      </c>
      <c r="F8" s="1">
        <v>2</v>
      </c>
      <c r="G8" s="1">
        <v>2</v>
      </c>
      <c r="H8" s="1">
        <v>0</v>
      </c>
      <c r="I8" s="1">
        <v>2</v>
      </c>
      <c r="J8" s="1">
        <v>30</v>
      </c>
      <c r="K8" s="1" t="s">
        <v>17</v>
      </c>
      <c r="L8" s="1" t="s">
        <v>36</v>
      </c>
    </row>
    <row r="9" spans="1:12" ht="15.75" customHeight="1" x14ac:dyDescent="0.15">
      <c r="A9" s="1" t="s">
        <v>37</v>
      </c>
      <c r="B9" s="1" t="s">
        <v>13</v>
      </c>
      <c r="C9" s="1" t="s">
        <v>14</v>
      </c>
      <c r="D9" s="1" t="s">
        <v>33</v>
      </c>
      <c r="E9" s="1" t="s">
        <v>16</v>
      </c>
      <c r="F9" s="1">
        <v>3</v>
      </c>
      <c r="G9" s="1">
        <v>5</v>
      </c>
      <c r="H9" s="1">
        <v>0</v>
      </c>
      <c r="I9" s="1">
        <v>3</v>
      </c>
      <c r="J9" s="1">
        <v>45</v>
      </c>
      <c r="K9" s="1" t="s">
        <v>38</v>
      </c>
      <c r="L9" s="1" t="s">
        <v>39</v>
      </c>
    </row>
    <row r="10" spans="1:12" ht="15.75" customHeight="1" x14ac:dyDescent="0.15">
      <c r="A10" s="1" t="s">
        <v>40</v>
      </c>
      <c r="B10" s="1" t="s">
        <v>32</v>
      </c>
      <c r="C10" s="1" t="s">
        <v>14</v>
      </c>
      <c r="D10" s="1" t="s">
        <v>33</v>
      </c>
      <c r="E10" s="1" t="s">
        <v>41</v>
      </c>
      <c r="F10" s="1">
        <v>3</v>
      </c>
      <c r="G10" s="1">
        <v>2</v>
      </c>
      <c r="H10" s="1">
        <v>0</v>
      </c>
      <c r="I10" s="1">
        <v>3</v>
      </c>
      <c r="J10" s="1">
        <v>8</v>
      </c>
      <c r="K10" s="1" t="s">
        <v>26</v>
      </c>
    </row>
    <row r="11" spans="1:12" ht="15.75" customHeight="1" x14ac:dyDescent="0.15">
      <c r="A11" s="1" t="s">
        <v>42</v>
      </c>
      <c r="B11" s="1" t="s">
        <v>13</v>
      </c>
      <c r="C11" s="1" t="s">
        <v>43</v>
      </c>
      <c r="D11" s="1" t="s">
        <v>15</v>
      </c>
      <c r="E11" s="1" t="s">
        <v>16</v>
      </c>
      <c r="F11" s="1">
        <v>3</v>
      </c>
      <c r="G11" s="1">
        <v>3</v>
      </c>
      <c r="H11" s="1">
        <v>0</v>
      </c>
      <c r="I11" s="1">
        <v>4</v>
      </c>
      <c r="J11" s="1">
        <v>60</v>
      </c>
      <c r="K11" s="1" t="s">
        <v>38</v>
      </c>
    </row>
    <row r="12" spans="1:12" ht="15.75" customHeight="1" x14ac:dyDescent="0.15">
      <c r="A12" s="1" t="s">
        <v>44</v>
      </c>
      <c r="B12" s="1" t="s">
        <v>32</v>
      </c>
      <c r="C12" s="1" t="s">
        <v>14</v>
      </c>
      <c r="D12" s="1" t="s">
        <v>33</v>
      </c>
      <c r="E12" s="1" t="s">
        <v>16</v>
      </c>
      <c r="F12" s="1">
        <v>3</v>
      </c>
      <c r="G12" s="1">
        <v>2</v>
      </c>
      <c r="H12" s="1">
        <v>2</v>
      </c>
      <c r="I12" s="1">
        <v>3</v>
      </c>
      <c r="J12" s="1">
        <v>10</v>
      </c>
      <c r="K12" s="1" t="s">
        <v>17</v>
      </c>
      <c r="L12" s="1" t="s">
        <v>45</v>
      </c>
    </row>
    <row r="13" spans="1:12" ht="15.75" customHeight="1" x14ac:dyDescent="0.15">
      <c r="A13" s="1" t="s">
        <v>46</v>
      </c>
      <c r="B13" s="1" t="s">
        <v>13</v>
      </c>
      <c r="C13" s="1" t="s">
        <v>14</v>
      </c>
      <c r="D13" s="1" t="s">
        <v>15</v>
      </c>
      <c r="E13" s="1" t="s">
        <v>16</v>
      </c>
      <c r="F13" s="1">
        <v>1</v>
      </c>
      <c r="G13" s="1">
        <v>5</v>
      </c>
      <c r="H13" s="1">
        <v>1</v>
      </c>
      <c r="I13" s="1">
        <v>1</v>
      </c>
      <c r="J13" s="1">
        <v>30</v>
      </c>
      <c r="K13" s="1" t="s">
        <v>26</v>
      </c>
      <c r="L13" s="1" t="s">
        <v>47</v>
      </c>
    </row>
    <row r="14" spans="1:12" ht="15.75" customHeight="1" x14ac:dyDescent="0.15">
      <c r="A14" s="1" t="s">
        <v>48</v>
      </c>
      <c r="B14" s="1" t="s">
        <v>32</v>
      </c>
      <c r="C14" s="1" t="s">
        <v>29</v>
      </c>
      <c r="D14" s="1" t="s">
        <v>33</v>
      </c>
      <c r="E14" s="1" t="s">
        <v>16</v>
      </c>
      <c r="F14" s="1">
        <v>5</v>
      </c>
      <c r="G14" s="1">
        <v>5</v>
      </c>
      <c r="H14" s="1">
        <v>5</v>
      </c>
      <c r="I14" s="1">
        <v>5</v>
      </c>
      <c r="J14" s="1">
        <v>20</v>
      </c>
      <c r="K14" s="1" t="s">
        <v>26</v>
      </c>
    </row>
    <row r="15" spans="1:12" ht="15.75" customHeight="1" x14ac:dyDescent="0.15">
      <c r="A15" s="1" t="s">
        <v>49</v>
      </c>
      <c r="B15" s="1" t="s">
        <v>13</v>
      </c>
      <c r="C15" s="1" t="s">
        <v>14</v>
      </c>
      <c r="D15" s="1" t="s">
        <v>33</v>
      </c>
      <c r="E15" s="1" t="s">
        <v>16</v>
      </c>
      <c r="F15" s="1">
        <v>1</v>
      </c>
      <c r="G15" s="1">
        <v>1</v>
      </c>
      <c r="H15" s="1">
        <v>0</v>
      </c>
      <c r="I15" s="1">
        <v>1</v>
      </c>
      <c r="J15" s="1">
        <v>20</v>
      </c>
      <c r="K15" s="1" t="s">
        <v>26</v>
      </c>
    </row>
    <row r="16" spans="1:12" ht="15.75" customHeight="1" x14ac:dyDescent="0.15">
      <c r="A16" s="1" t="s">
        <v>50</v>
      </c>
      <c r="B16" s="1" t="s">
        <v>13</v>
      </c>
      <c r="C16" s="1" t="s">
        <v>14</v>
      </c>
      <c r="D16" s="1" t="s">
        <v>33</v>
      </c>
      <c r="E16" s="1" t="s">
        <v>16</v>
      </c>
      <c r="F16" s="1">
        <v>1</v>
      </c>
      <c r="G16" s="1">
        <v>1</v>
      </c>
      <c r="H16" s="1">
        <v>0</v>
      </c>
      <c r="I16" s="1">
        <v>3</v>
      </c>
      <c r="J16" s="1" t="s">
        <v>51</v>
      </c>
      <c r="K16" s="1" t="s">
        <v>26</v>
      </c>
    </row>
    <row r="17" spans="1:12" ht="15.75" customHeight="1" x14ac:dyDescent="0.15">
      <c r="A17" s="1" t="s">
        <v>52</v>
      </c>
      <c r="B17" s="1" t="s">
        <v>32</v>
      </c>
      <c r="C17" s="1" t="s">
        <v>14</v>
      </c>
      <c r="D17" s="1" t="s">
        <v>15</v>
      </c>
      <c r="E17" s="1" t="s">
        <v>16</v>
      </c>
      <c r="F17" s="1">
        <v>3</v>
      </c>
      <c r="G17" s="1">
        <v>3</v>
      </c>
      <c r="H17" s="1">
        <v>3</v>
      </c>
      <c r="I17" s="1">
        <v>5</v>
      </c>
      <c r="J17" s="1">
        <v>30</v>
      </c>
      <c r="K17" s="1" t="s">
        <v>17</v>
      </c>
      <c r="L17" s="1" t="s">
        <v>53</v>
      </c>
    </row>
    <row r="18" spans="1:12" ht="15.75" customHeight="1" x14ac:dyDescent="0.15">
      <c r="A18" s="1" t="s">
        <v>54</v>
      </c>
      <c r="B18" s="1" t="s">
        <v>13</v>
      </c>
      <c r="C18" s="1" t="s">
        <v>43</v>
      </c>
      <c r="D18" s="1" t="s">
        <v>15</v>
      </c>
      <c r="E18" s="1" t="s">
        <v>16</v>
      </c>
      <c r="F18" s="1">
        <v>2</v>
      </c>
      <c r="G18" s="1">
        <v>2</v>
      </c>
      <c r="H18" s="1">
        <v>0</v>
      </c>
      <c r="I18" s="1">
        <v>2</v>
      </c>
      <c r="J18" s="1">
        <v>6</v>
      </c>
      <c r="K18" s="1" t="s">
        <v>38</v>
      </c>
      <c r="L18" s="1" t="s">
        <v>55</v>
      </c>
    </row>
    <row r="19" spans="1:12" ht="15.75" customHeight="1" x14ac:dyDescent="0.15">
      <c r="A19" s="1" t="s">
        <v>56</v>
      </c>
      <c r="B19" s="1" t="s">
        <v>13</v>
      </c>
      <c r="C19" s="1" t="s">
        <v>29</v>
      </c>
      <c r="D19" s="1" t="s">
        <v>33</v>
      </c>
      <c r="E19" s="1" t="s">
        <v>16</v>
      </c>
      <c r="F19" s="1">
        <v>7</v>
      </c>
      <c r="G19" s="1" t="s">
        <v>57</v>
      </c>
      <c r="H19" s="1">
        <v>4</v>
      </c>
      <c r="I19" s="1">
        <v>7</v>
      </c>
      <c r="J19" s="1" t="s">
        <v>58</v>
      </c>
      <c r="K19" s="1" t="s">
        <v>38</v>
      </c>
      <c r="L19" s="1" t="s">
        <v>59</v>
      </c>
    </row>
    <row r="20" spans="1:12" ht="15.75" customHeight="1" x14ac:dyDescent="0.15">
      <c r="A20" s="1" t="s">
        <v>60</v>
      </c>
      <c r="B20" s="1" t="s">
        <v>13</v>
      </c>
      <c r="C20" s="1" t="s">
        <v>14</v>
      </c>
      <c r="D20" s="1" t="s">
        <v>33</v>
      </c>
      <c r="E20" s="1" t="s">
        <v>16</v>
      </c>
      <c r="F20" s="1">
        <v>3</v>
      </c>
      <c r="G20" s="1">
        <v>3</v>
      </c>
      <c r="H20" s="1">
        <v>0</v>
      </c>
      <c r="I20" s="1">
        <v>3</v>
      </c>
      <c r="J20" s="1">
        <v>30</v>
      </c>
      <c r="K20" s="1" t="s">
        <v>38</v>
      </c>
    </row>
    <row r="21" spans="1:12" ht="15.75" customHeight="1" x14ac:dyDescent="0.15">
      <c r="A21" s="1" t="s">
        <v>61</v>
      </c>
      <c r="B21" s="1" t="s">
        <v>13</v>
      </c>
      <c r="C21" s="1" t="s">
        <v>43</v>
      </c>
      <c r="D21" s="1" t="s">
        <v>15</v>
      </c>
      <c r="E21" s="1" t="s">
        <v>16</v>
      </c>
      <c r="F21" s="1">
        <v>2</v>
      </c>
      <c r="G21" s="1">
        <v>2</v>
      </c>
      <c r="H21" s="1">
        <v>1</v>
      </c>
      <c r="I21" s="1">
        <v>3</v>
      </c>
      <c r="J21" s="1" t="s">
        <v>62</v>
      </c>
      <c r="K21" s="1" t="s">
        <v>26</v>
      </c>
      <c r="L21" s="1" t="s">
        <v>63</v>
      </c>
    </row>
    <row r="22" spans="1:12" ht="15.75" customHeight="1" x14ac:dyDescent="0.15">
      <c r="A22" s="1" t="s">
        <v>64</v>
      </c>
      <c r="B22" s="1" t="s">
        <v>32</v>
      </c>
      <c r="C22" s="1" t="s">
        <v>29</v>
      </c>
      <c r="D22" s="1" t="s">
        <v>33</v>
      </c>
      <c r="E22" s="1" t="s">
        <v>65</v>
      </c>
      <c r="F22" s="1">
        <v>4</v>
      </c>
      <c r="G22" s="1">
        <v>3</v>
      </c>
      <c r="H22" s="1">
        <v>0</v>
      </c>
      <c r="I22" s="1">
        <v>1</v>
      </c>
      <c r="J22" s="1">
        <v>1</v>
      </c>
      <c r="K22" s="1" t="s">
        <v>17</v>
      </c>
      <c r="L22" s="1" t="s">
        <v>66</v>
      </c>
    </row>
    <row r="23" spans="1:12" ht="15.75" customHeight="1" x14ac:dyDescent="0.15">
      <c r="A23" s="1" t="s">
        <v>67</v>
      </c>
      <c r="B23" s="1" t="s">
        <v>32</v>
      </c>
      <c r="C23" s="1" t="s">
        <v>68</v>
      </c>
      <c r="D23" s="1" t="s">
        <v>69</v>
      </c>
      <c r="E23" s="1" t="s">
        <v>41</v>
      </c>
      <c r="F23" s="1">
        <v>50</v>
      </c>
      <c r="G23" s="1">
        <v>1</v>
      </c>
      <c r="H23" s="1">
        <v>70</v>
      </c>
      <c r="I23" s="1">
        <v>500</v>
      </c>
      <c r="J23" s="1" t="s">
        <v>70</v>
      </c>
      <c r="K23" s="1" t="s">
        <v>71</v>
      </c>
      <c r="L23" s="1" t="s">
        <v>72</v>
      </c>
    </row>
    <row r="24" spans="1:12" ht="15.75" customHeight="1" x14ac:dyDescent="0.15">
      <c r="A24" s="1" t="s">
        <v>73</v>
      </c>
      <c r="B24" s="1" t="s">
        <v>32</v>
      </c>
      <c r="C24" s="1" t="s">
        <v>43</v>
      </c>
      <c r="D24" s="1" t="s">
        <v>15</v>
      </c>
      <c r="E24" s="1" t="s">
        <v>16</v>
      </c>
      <c r="F24" s="1">
        <v>2</v>
      </c>
      <c r="G24" s="1">
        <v>2</v>
      </c>
      <c r="H24" s="1">
        <v>0</v>
      </c>
      <c r="I24" s="1">
        <v>2</v>
      </c>
      <c r="J24" s="1">
        <v>30</v>
      </c>
      <c r="K24" s="1" t="s">
        <v>38</v>
      </c>
      <c r="L24" s="1" t="s">
        <v>74</v>
      </c>
    </row>
    <row r="25" spans="1:12" ht="15.75" customHeight="1" x14ac:dyDescent="0.15">
      <c r="A25" s="1" t="s">
        <v>75</v>
      </c>
      <c r="B25" s="1" t="s">
        <v>13</v>
      </c>
      <c r="C25" s="1" t="s">
        <v>43</v>
      </c>
      <c r="D25" s="1" t="s">
        <v>15</v>
      </c>
      <c r="E25" s="1" t="s">
        <v>16</v>
      </c>
      <c r="F25" s="1">
        <v>4</v>
      </c>
      <c r="G25" s="1">
        <v>4</v>
      </c>
      <c r="H25" s="1">
        <v>0</v>
      </c>
      <c r="I25" s="1">
        <v>4</v>
      </c>
      <c r="J25" s="1">
        <v>9</v>
      </c>
      <c r="K25" s="1" t="s">
        <v>38</v>
      </c>
    </row>
    <row r="26" spans="1:12" ht="15.75" customHeight="1" x14ac:dyDescent="0.15">
      <c r="A26" s="1" t="s">
        <v>76</v>
      </c>
      <c r="B26" s="1" t="s">
        <v>13</v>
      </c>
      <c r="C26" s="1" t="s">
        <v>43</v>
      </c>
      <c r="D26" s="1" t="s">
        <v>33</v>
      </c>
      <c r="E26" s="1" t="s">
        <v>16</v>
      </c>
      <c r="F26" s="1">
        <v>5</v>
      </c>
      <c r="G26" s="1">
        <v>1</v>
      </c>
      <c r="H26" s="1">
        <v>0</v>
      </c>
      <c r="I26" s="1">
        <v>3</v>
      </c>
      <c r="J26" s="1" t="s">
        <v>77</v>
      </c>
      <c r="K26" s="1" t="s">
        <v>26</v>
      </c>
    </row>
    <row r="27" spans="1:12" ht="15.75" customHeight="1" x14ac:dyDescent="0.15">
      <c r="A27" s="1" t="s">
        <v>78</v>
      </c>
      <c r="B27" s="1" t="s">
        <v>13</v>
      </c>
      <c r="C27" s="1" t="s">
        <v>43</v>
      </c>
      <c r="D27" s="1" t="s">
        <v>15</v>
      </c>
      <c r="E27" s="1" t="s">
        <v>16</v>
      </c>
      <c r="F27" s="1">
        <v>3</v>
      </c>
      <c r="G27" s="1">
        <v>3</v>
      </c>
      <c r="H27" s="1">
        <v>0</v>
      </c>
      <c r="I27" s="1">
        <v>3</v>
      </c>
      <c r="K27" s="1" t="s">
        <v>38</v>
      </c>
    </row>
    <row r="28" spans="1:12" ht="15.75" customHeight="1" x14ac:dyDescent="0.15">
      <c r="A28" s="1" t="s">
        <v>79</v>
      </c>
      <c r="B28" s="1" t="s">
        <v>32</v>
      </c>
      <c r="C28" s="1" t="s">
        <v>43</v>
      </c>
      <c r="D28" s="1" t="s">
        <v>15</v>
      </c>
      <c r="E28" s="1" t="s">
        <v>16</v>
      </c>
      <c r="F28" s="1">
        <v>2</v>
      </c>
      <c r="G28" s="1">
        <v>2</v>
      </c>
      <c r="H28" s="1">
        <v>2</v>
      </c>
      <c r="I28" s="1">
        <v>2</v>
      </c>
      <c r="J28" s="1">
        <v>5</v>
      </c>
      <c r="K28" s="1" t="s">
        <v>17</v>
      </c>
      <c r="L28" s="1" t="s">
        <v>80</v>
      </c>
    </row>
    <row r="29" spans="1:12" ht="15.75" customHeight="1" x14ac:dyDescent="0.15">
      <c r="A29" s="1" t="s">
        <v>81</v>
      </c>
      <c r="B29" s="1" t="s">
        <v>32</v>
      </c>
      <c r="C29" s="1" t="s">
        <v>43</v>
      </c>
      <c r="D29" s="1" t="s">
        <v>15</v>
      </c>
      <c r="E29" s="1" t="s">
        <v>16</v>
      </c>
      <c r="F29" s="1">
        <v>2</v>
      </c>
      <c r="G29" s="1">
        <v>2</v>
      </c>
      <c r="H29" s="1">
        <v>0</v>
      </c>
      <c r="I29" s="1">
        <v>4</v>
      </c>
      <c r="J29" s="1">
        <v>700</v>
      </c>
      <c r="K29" s="1" t="s">
        <v>38</v>
      </c>
    </row>
    <row r="30" spans="1:12" ht="15.75" customHeight="1" x14ac:dyDescent="0.15">
      <c r="A30" s="1" t="s">
        <v>82</v>
      </c>
      <c r="B30" s="1" t="s">
        <v>32</v>
      </c>
      <c r="C30" s="1" t="s">
        <v>14</v>
      </c>
      <c r="D30" s="1" t="s">
        <v>33</v>
      </c>
      <c r="E30" s="1" t="s">
        <v>34</v>
      </c>
      <c r="F30" s="1">
        <v>3</v>
      </c>
      <c r="G30" s="1">
        <v>3</v>
      </c>
      <c r="H30" s="1">
        <v>1</v>
      </c>
      <c r="I30" s="1">
        <v>3</v>
      </c>
      <c r="J30" s="1" t="s">
        <v>83</v>
      </c>
      <c r="K30" s="1" t="s">
        <v>38</v>
      </c>
      <c r="L30" s="1" t="s">
        <v>84</v>
      </c>
    </row>
    <row r="31" spans="1:12" ht="15.75" customHeight="1" x14ac:dyDescent="0.15">
      <c r="A31" s="1" t="s">
        <v>85</v>
      </c>
      <c r="B31" s="1" t="s">
        <v>32</v>
      </c>
      <c r="C31" s="1" t="s">
        <v>43</v>
      </c>
      <c r="D31" s="1" t="s">
        <v>15</v>
      </c>
      <c r="E31" s="1" t="s">
        <v>16</v>
      </c>
      <c r="F31" s="1">
        <v>1</v>
      </c>
      <c r="G31" s="1">
        <v>3</v>
      </c>
      <c r="H31" s="1">
        <v>0</v>
      </c>
      <c r="I31" s="1">
        <v>1</v>
      </c>
      <c r="J31" s="1">
        <v>30</v>
      </c>
      <c r="K31" s="1" t="s">
        <v>26</v>
      </c>
    </row>
    <row r="32" spans="1:12" ht="15.75" customHeight="1" x14ac:dyDescent="0.15">
      <c r="A32" s="1" t="s">
        <v>86</v>
      </c>
      <c r="B32" s="1" t="s">
        <v>32</v>
      </c>
      <c r="C32" s="1" t="s">
        <v>14</v>
      </c>
      <c r="D32" s="1" t="s">
        <v>15</v>
      </c>
      <c r="E32" s="1" t="s">
        <v>16</v>
      </c>
      <c r="F32" s="1">
        <v>2</v>
      </c>
      <c r="G32" s="1">
        <v>2</v>
      </c>
      <c r="H32" s="1">
        <v>1</v>
      </c>
      <c r="I32" s="1">
        <v>2</v>
      </c>
      <c r="J32" s="1">
        <v>10</v>
      </c>
      <c r="K32" s="1" t="s">
        <v>38</v>
      </c>
    </row>
    <row r="33" spans="1:12" ht="15.75" customHeight="1" x14ac:dyDescent="0.15">
      <c r="A33" s="1" t="s">
        <v>87</v>
      </c>
      <c r="B33" s="1" t="s">
        <v>13</v>
      </c>
      <c r="C33" s="1" t="s">
        <v>43</v>
      </c>
      <c r="D33" s="1" t="s">
        <v>15</v>
      </c>
      <c r="E33" s="1" t="s">
        <v>34</v>
      </c>
      <c r="F33" s="1">
        <v>2</v>
      </c>
      <c r="G33" s="1">
        <v>3</v>
      </c>
      <c r="H33" s="1">
        <v>0</v>
      </c>
      <c r="I33" s="1">
        <v>2</v>
      </c>
      <c r="J33" s="1">
        <v>30</v>
      </c>
      <c r="K33" s="1" t="s">
        <v>38</v>
      </c>
    </row>
    <row r="34" spans="1:12" ht="15.75" customHeight="1" x14ac:dyDescent="0.15">
      <c r="A34" s="1" t="s">
        <v>88</v>
      </c>
      <c r="B34" s="1" t="s">
        <v>32</v>
      </c>
      <c r="C34" s="1" t="s">
        <v>14</v>
      </c>
      <c r="D34" s="1" t="s">
        <v>15</v>
      </c>
      <c r="E34" s="1" t="s">
        <v>16</v>
      </c>
      <c r="F34" s="1">
        <v>5</v>
      </c>
      <c r="G34" s="1">
        <v>9</v>
      </c>
      <c r="H34" s="1">
        <v>2</v>
      </c>
      <c r="I34" s="1">
        <v>5</v>
      </c>
      <c r="J34" s="1">
        <v>25</v>
      </c>
      <c r="K34" s="1" t="s">
        <v>38</v>
      </c>
      <c r="L34" s="1" t="s">
        <v>89</v>
      </c>
    </row>
    <row r="35" spans="1:12" ht="15.75" customHeight="1" x14ac:dyDescent="0.15">
      <c r="A35" s="1" t="s">
        <v>90</v>
      </c>
      <c r="B35" s="1" t="s">
        <v>32</v>
      </c>
      <c r="C35" s="1" t="s">
        <v>14</v>
      </c>
      <c r="D35" s="1" t="s">
        <v>15</v>
      </c>
      <c r="E35" s="1" t="s">
        <v>16</v>
      </c>
      <c r="F35" s="1">
        <v>2</v>
      </c>
      <c r="G35" s="1">
        <v>3</v>
      </c>
      <c r="H35" s="1">
        <v>1</v>
      </c>
      <c r="I35" s="1">
        <v>2</v>
      </c>
      <c r="J35" s="1">
        <v>30</v>
      </c>
      <c r="K35" s="1" t="s">
        <v>38</v>
      </c>
      <c r="L35" s="1" t="s">
        <v>91</v>
      </c>
    </row>
    <row r="36" spans="1:12" ht="15.75" customHeight="1" x14ac:dyDescent="0.15">
      <c r="A36" s="1" t="s">
        <v>92</v>
      </c>
      <c r="B36" s="1" t="s">
        <v>32</v>
      </c>
      <c r="C36" s="1" t="s">
        <v>14</v>
      </c>
      <c r="D36" s="1" t="s">
        <v>33</v>
      </c>
      <c r="E36" s="1" t="s">
        <v>16</v>
      </c>
      <c r="F36" s="1">
        <v>2</v>
      </c>
      <c r="G36" s="1">
        <v>4</v>
      </c>
      <c r="H36" s="1">
        <v>0</v>
      </c>
      <c r="I36" s="1">
        <v>2</v>
      </c>
      <c r="J36" s="1">
        <v>10</v>
      </c>
      <c r="K36" s="1" t="s">
        <v>38</v>
      </c>
      <c r="L36" s="1" t="s">
        <v>93</v>
      </c>
    </row>
    <row r="37" spans="1:12" ht="15.75" customHeight="1" x14ac:dyDescent="0.15">
      <c r="A37" s="1" t="s">
        <v>94</v>
      </c>
      <c r="B37" s="1" t="s">
        <v>13</v>
      </c>
      <c r="C37" s="1" t="s">
        <v>22</v>
      </c>
      <c r="D37" s="1" t="s">
        <v>69</v>
      </c>
      <c r="E37" s="1" t="s">
        <v>41</v>
      </c>
      <c r="F37" s="1" t="s">
        <v>95</v>
      </c>
      <c r="G37" s="1" t="s">
        <v>96</v>
      </c>
      <c r="H37" s="1" t="s">
        <v>97</v>
      </c>
      <c r="I37" s="1" t="s">
        <v>98</v>
      </c>
      <c r="J37" s="1" t="s">
        <v>99</v>
      </c>
      <c r="K37" s="1" t="s">
        <v>100</v>
      </c>
      <c r="L37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C18E-EBDF-0047-A968-27A82E7F6378}">
  <sheetPr>
    <outlinePr summaryBelow="0" summaryRight="0"/>
  </sheetPr>
  <dimension ref="A1:L34"/>
  <sheetViews>
    <sheetView workbookViewId="0">
      <selection activeCell="E19" sqref="E19"/>
    </sheetView>
  </sheetViews>
  <sheetFormatPr baseColWidth="10" defaultColWidth="12.6640625" defaultRowHeight="15.75" customHeight="1" x14ac:dyDescent="0.15"/>
  <cols>
    <col min="1" max="1" width="25.6640625" customWidth="1"/>
    <col min="2" max="2" width="10.5" customWidth="1"/>
    <col min="3" max="3" width="18.1640625" customWidth="1"/>
    <col min="4" max="4" width="21.6640625" customWidth="1"/>
    <col min="5" max="5" width="21.83203125" customWidth="1"/>
    <col min="6" max="6" width="38.6640625" customWidth="1"/>
    <col min="7" max="7" width="25" customWidth="1"/>
    <col min="8" max="8" width="10.6640625" customWidth="1"/>
    <col min="9" max="9" width="44.33203125" customWidth="1"/>
    <col min="10" max="10" width="20.1640625" customWidth="1"/>
    <col min="11" max="11" width="27.16406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3</v>
      </c>
      <c r="G2" s="1">
        <v>3</v>
      </c>
      <c r="H2" s="1">
        <v>0</v>
      </c>
      <c r="I2" s="1">
        <v>2</v>
      </c>
      <c r="J2" s="1">
        <v>20</v>
      </c>
      <c r="K2" s="1" t="s">
        <v>17</v>
      </c>
      <c r="L2" s="1" t="s">
        <v>18</v>
      </c>
    </row>
    <row r="3" spans="1:12" ht="15.75" customHeight="1" x14ac:dyDescent="0.15">
      <c r="A3" s="1" t="s">
        <v>19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3</v>
      </c>
      <c r="G3" s="1">
        <v>3</v>
      </c>
      <c r="H3" s="1">
        <v>1</v>
      </c>
      <c r="I3" s="1">
        <v>4</v>
      </c>
      <c r="J3" s="1">
        <v>20</v>
      </c>
      <c r="K3" s="1" t="s">
        <v>20</v>
      </c>
    </row>
    <row r="4" spans="1:12" ht="15.75" customHeight="1" x14ac:dyDescent="0.15">
      <c r="A4" s="1" t="s">
        <v>21</v>
      </c>
      <c r="B4" s="1" t="s">
        <v>13</v>
      </c>
      <c r="C4" s="1" t="s">
        <v>22</v>
      </c>
      <c r="D4" s="1" t="s">
        <v>15</v>
      </c>
      <c r="E4" s="1" t="s">
        <v>16</v>
      </c>
      <c r="F4" s="1">
        <v>4</v>
      </c>
      <c r="G4" s="1">
        <v>3</v>
      </c>
      <c r="H4" s="1">
        <v>1</v>
      </c>
      <c r="I4" s="1">
        <v>4</v>
      </c>
      <c r="J4" s="1">
        <v>30</v>
      </c>
      <c r="K4" s="1" t="s">
        <v>23</v>
      </c>
    </row>
    <row r="5" spans="1:12" ht="15.75" customHeight="1" x14ac:dyDescent="0.15">
      <c r="A5" s="1" t="s">
        <v>24</v>
      </c>
      <c r="B5" s="1" t="s">
        <v>13</v>
      </c>
      <c r="C5" s="1" t="s">
        <v>25</v>
      </c>
      <c r="D5" s="1" t="s">
        <v>15</v>
      </c>
      <c r="E5" s="1" t="s">
        <v>16</v>
      </c>
      <c r="F5" s="1">
        <v>3</v>
      </c>
      <c r="G5" s="1">
        <v>2</v>
      </c>
      <c r="H5" s="1">
        <v>2</v>
      </c>
      <c r="I5" s="1">
        <v>3</v>
      </c>
      <c r="J5" s="1">
        <v>50</v>
      </c>
      <c r="K5" s="1" t="s">
        <v>26</v>
      </c>
      <c r="L5" s="1" t="s">
        <v>27</v>
      </c>
    </row>
    <row r="6" spans="1:12" ht="15.75" customHeight="1" x14ac:dyDescent="0.15">
      <c r="A6" s="1" t="s">
        <v>28</v>
      </c>
      <c r="B6" s="1" t="s">
        <v>13</v>
      </c>
      <c r="C6" s="1" t="s">
        <v>29</v>
      </c>
      <c r="D6" s="1" t="s">
        <v>15</v>
      </c>
      <c r="E6" s="1" t="s">
        <v>16</v>
      </c>
      <c r="F6" s="1">
        <v>4</v>
      </c>
      <c r="G6" s="1">
        <v>5</v>
      </c>
      <c r="H6" s="1">
        <v>0</v>
      </c>
      <c r="I6" s="1">
        <v>4</v>
      </c>
      <c r="K6" s="1" t="s">
        <v>30</v>
      </c>
    </row>
    <row r="7" spans="1:12" ht="15.75" customHeight="1" x14ac:dyDescent="0.15">
      <c r="A7" s="1" t="s">
        <v>31</v>
      </c>
      <c r="B7" s="1" t="s">
        <v>32</v>
      </c>
      <c r="C7" s="1" t="s">
        <v>29</v>
      </c>
      <c r="D7" s="1" t="s">
        <v>33</v>
      </c>
      <c r="E7" s="1" t="s">
        <v>34</v>
      </c>
      <c r="F7" s="1">
        <v>2</v>
      </c>
      <c r="G7" s="1">
        <v>4</v>
      </c>
      <c r="H7" s="1">
        <v>1</v>
      </c>
      <c r="I7" s="1">
        <v>2</v>
      </c>
      <c r="J7" s="1">
        <v>20</v>
      </c>
      <c r="K7" s="1" t="s">
        <v>17</v>
      </c>
    </row>
    <row r="8" spans="1:12" ht="15.75" customHeight="1" x14ac:dyDescent="0.15">
      <c r="A8" s="1" t="s">
        <v>35</v>
      </c>
      <c r="B8" s="1" t="s">
        <v>13</v>
      </c>
      <c r="C8" s="1" t="s">
        <v>29</v>
      </c>
      <c r="D8" s="1" t="s">
        <v>33</v>
      </c>
      <c r="E8" s="1" t="s">
        <v>16</v>
      </c>
      <c r="F8" s="1">
        <v>2</v>
      </c>
      <c r="G8" s="1">
        <v>2</v>
      </c>
      <c r="H8" s="1">
        <v>0</v>
      </c>
      <c r="I8" s="1">
        <v>2</v>
      </c>
      <c r="J8" s="1">
        <v>30</v>
      </c>
      <c r="K8" s="1" t="s">
        <v>17</v>
      </c>
      <c r="L8" s="1" t="s">
        <v>36</v>
      </c>
    </row>
    <row r="9" spans="1:12" ht="15.75" customHeight="1" x14ac:dyDescent="0.15">
      <c r="A9" s="1" t="s">
        <v>37</v>
      </c>
      <c r="B9" s="1" t="s">
        <v>13</v>
      </c>
      <c r="C9" s="1" t="s">
        <v>14</v>
      </c>
      <c r="D9" s="1" t="s">
        <v>33</v>
      </c>
      <c r="E9" s="1" t="s">
        <v>16</v>
      </c>
      <c r="F9" s="1">
        <v>3</v>
      </c>
      <c r="G9" s="1">
        <v>5</v>
      </c>
      <c r="H9" s="1">
        <v>0</v>
      </c>
      <c r="I9" s="1">
        <v>3</v>
      </c>
      <c r="J9" s="1">
        <v>45</v>
      </c>
      <c r="K9" s="1" t="s">
        <v>38</v>
      </c>
      <c r="L9" s="1" t="s">
        <v>39</v>
      </c>
    </row>
    <row r="10" spans="1:12" ht="15.75" customHeight="1" x14ac:dyDescent="0.15">
      <c r="A10" s="1" t="s">
        <v>40</v>
      </c>
      <c r="B10" s="1" t="s">
        <v>32</v>
      </c>
      <c r="C10" s="1" t="s">
        <v>14</v>
      </c>
      <c r="D10" s="1" t="s">
        <v>33</v>
      </c>
      <c r="E10" s="1" t="s">
        <v>41</v>
      </c>
      <c r="F10" s="1">
        <v>3</v>
      </c>
      <c r="G10" s="1">
        <v>2</v>
      </c>
      <c r="H10" s="1">
        <v>0</v>
      </c>
      <c r="I10" s="1">
        <v>3</v>
      </c>
      <c r="J10" s="1">
        <v>8</v>
      </c>
      <c r="K10" s="1" t="s">
        <v>26</v>
      </c>
    </row>
    <row r="11" spans="1:12" ht="15.75" customHeight="1" x14ac:dyDescent="0.15">
      <c r="A11" s="1" t="s">
        <v>42</v>
      </c>
      <c r="B11" s="1" t="s">
        <v>13</v>
      </c>
      <c r="C11" s="1" t="s">
        <v>43</v>
      </c>
      <c r="D11" s="1" t="s">
        <v>15</v>
      </c>
      <c r="E11" s="1" t="s">
        <v>16</v>
      </c>
      <c r="F11" s="1">
        <v>3</v>
      </c>
      <c r="G11" s="1">
        <v>3</v>
      </c>
      <c r="H11" s="1">
        <v>0</v>
      </c>
      <c r="I11" s="1">
        <v>4</v>
      </c>
      <c r="J11" s="1">
        <v>60</v>
      </c>
      <c r="K11" s="1" t="s">
        <v>38</v>
      </c>
    </row>
    <row r="12" spans="1:12" ht="15.75" customHeight="1" x14ac:dyDescent="0.15">
      <c r="A12" s="1" t="s">
        <v>44</v>
      </c>
      <c r="B12" s="1" t="s">
        <v>32</v>
      </c>
      <c r="C12" s="1" t="s">
        <v>14</v>
      </c>
      <c r="D12" s="1" t="s">
        <v>33</v>
      </c>
      <c r="E12" s="1" t="s">
        <v>16</v>
      </c>
      <c r="F12" s="1">
        <v>3</v>
      </c>
      <c r="G12" s="1">
        <v>2</v>
      </c>
      <c r="H12" s="1">
        <v>2</v>
      </c>
      <c r="I12" s="1">
        <v>3</v>
      </c>
      <c r="J12" s="1">
        <v>10</v>
      </c>
      <c r="K12" s="1" t="s">
        <v>17</v>
      </c>
      <c r="L12" s="1" t="s">
        <v>45</v>
      </c>
    </row>
    <row r="13" spans="1:12" ht="15.75" customHeight="1" x14ac:dyDescent="0.15">
      <c r="A13" s="1" t="s">
        <v>46</v>
      </c>
      <c r="B13" s="1" t="s">
        <v>13</v>
      </c>
      <c r="C13" s="1" t="s">
        <v>14</v>
      </c>
      <c r="D13" s="1" t="s">
        <v>15</v>
      </c>
      <c r="E13" s="1" t="s">
        <v>16</v>
      </c>
      <c r="F13" s="1">
        <v>1</v>
      </c>
      <c r="G13" s="1">
        <v>5</v>
      </c>
      <c r="H13" s="1">
        <v>1</v>
      </c>
      <c r="I13" s="1">
        <v>1</v>
      </c>
      <c r="J13" s="1">
        <v>30</v>
      </c>
      <c r="K13" s="1" t="s">
        <v>26</v>
      </c>
      <c r="L13" s="1" t="s">
        <v>47</v>
      </c>
    </row>
    <row r="14" spans="1:12" ht="15.75" customHeight="1" x14ac:dyDescent="0.15">
      <c r="A14" s="1" t="s">
        <v>48</v>
      </c>
      <c r="B14" s="1" t="s">
        <v>32</v>
      </c>
      <c r="C14" s="1" t="s">
        <v>29</v>
      </c>
      <c r="D14" s="1" t="s">
        <v>33</v>
      </c>
      <c r="E14" s="1" t="s">
        <v>16</v>
      </c>
      <c r="F14" s="1">
        <v>5</v>
      </c>
      <c r="G14" s="1">
        <v>5</v>
      </c>
      <c r="H14" s="1">
        <v>5</v>
      </c>
      <c r="I14" s="1">
        <v>5</v>
      </c>
      <c r="J14" s="1">
        <v>20</v>
      </c>
      <c r="K14" s="1" t="s">
        <v>26</v>
      </c>
    </row>
    <row r="15" spans="1:12" ht="15.75" customHeight="1" x14ac:dyDescent="0.15">
      <c r="A15" s="1" t="s">
        <v>49</v>
      </c>
      <c r="B15" s="1" t="s">
        <v>13</v>
      </c>
      <c r="C15" s="1" t="s">
        <v>14</v>
      </c>
      <c r="D15" s="1" t="s">
        <v>33</v>
      </c>
      <c r="E15" s="1" t="s">
        <v>16</v>
      </c>
      <c r="F15" s="1">
        <v>1</v>
      </c>
      <c r="G15" s="1">
        <v>1</v>
      </c>
      <c r="H15" s="1">
        <v>0</v>
      </c>
      <c r="I15" s="1">
        <v>1</v>
      </c>
      <c r="J15" s="1">
        <v>20</v>
      </c>
      <c r="K15" s="1" t="s">
        <v>26</v>
      </c>
    </row>
    <row r="16" spans="1:12" ht="15.75" customHeight="1" x14ac:dyDescent="0.15">
      <c r="A16" s="1" t="s">
        <v>50</v>
      </c>
      <c r="B16" s="1" t="s">
        <v>13</v>
      </c>
      <c r="C16" s="1" t="s">
        <v>14</v>
      </c>
      <c r="D16" s="1" t="s">
        <v>33</v>
      </c>
      <c r="E16" s="1" t="s">
        <v>16</v>
      </c>
      <c r="F16" s="1">
        <v>1</v>
      </c>
      <c r="G16" s="1">
        <v>1</v>
      </c>
      <c r="H16" s="1">
        <v>0</v>
      </c>
      <c r="I16" s="1">
        <v>3</v>
      </c>
      <c r="J16" s="1">
        <v>30</v>
      </c>
      <c r="K16" s="1" t="s">
        <v>26</v>
      </c>
    </row>
    <row r="17" spans="1:12" ht="15.75" customHeight="1" x14ac:dyDescent="0.15">
      <c r="A17" s="1" t="s">
        <v>52</v>
      </c>
      <c r="B17" s="1" t="s">
        <v>32</v>
      </c>
      <c r="C17" s="1" t="s">
        <v>14</v>
      </c>
      <c r="D17" s="1" t="s">
        <v>15</v>
      </c>
      <c r="E17" s="1" t="s">
        <v>16</v>
      </c>
      <c r="F17" s="1">
        <v>3</v>
      </c>
      <c r="G17" s="1">
        <v>3</v>
      </c>
      <c r="H17" s="1">
        <v>3</v>
      </c>
      <c r="I17" s="1">
        <v>5</v>
      </c>
      <c r="J17" s="1">
        <v>30</v>
      </c>
      <c r="K17" s="1" t="s">
        <v>17</v>
      </c>
      <c r="L17" s="1" t="s">
        <v>53</v>
      </c>
    </row>
    <row r="18" spans="1:12" ht="15.75" customHeight="1" x14ac:dyDescent="0.15">
      <c r="A18" s="1" t="s">
        <v>54</v>
      </c>
      <c r="B18" s="1" t="s">
        <v>13</v>
      </c>
      <c r="C18" s="1" t="s">
        <v>43</v>
      </c>
      <c r="D18" s="1" t="s">
        <v>15</v>
      </c>
      <c r="E18" s="1" t="s">
        <v>16</v>
      </c>
      <c r="F18" s="1">
        <v>2</v>
      </c>
      <c r="G18" s="1">
        <v>2</v>
      </c>
      <c r="H18" s="1">
        <v>0</v>
      </c>
      <c r="I18" s="1">
        <v>2</v>
      </c>
      <c r="J18" s="1">
        <v>6</v>
      </c>
      <c r="K18" s="1" t="s">
        <v>38</v>
      </c>
      <c r="L18" s="1" t="s">
        <v>55</v>
      </c>
    </row>
    <row r="19" spans="1:12" ht="15.75" customHeight="1" x14ac:dyDescent="0.15">
      <c r="A19" s="1" t="s">
        <v>56</v>
      </c>
      <c r="B19" s="1" t="s">
        <v>13</v>
      </c>
      <c r="C19" s="1" t="s">
        <v>29</v>
      </c>
      <c r="D19" s="1" t="s">
        <v>33</v>
      </c>
      <c r="E19" s="1" t="s">
        <v>16</v>
      </c>
      <c r="F19" s="1">
        <v>7</v>
      </c>
      <c r="G19" s="1">
        <v>11</v>
      </c>
      <c r="H19" s="1">
        <v>4</v>
      </c>
      <c r="I19" s="1">
        <v>7</v>
      </c>
      <c r="J19" s="1">
        <v>25</v>
      </c>
      <c r="K19" s="1" t="s">
        <v>38</v>
      </c>
      <c r="L19" s="1" t="s">
        <v>59</v>
      </c>
    </row>
    <row r="20" spans="1:12" ht="15.75" customHeight="1" x14ac:dyDescent="0.15">
      <c r="A20" s="1" t="s">
        <v>60</v>
      </c>
      <c r="B20" s="1" t="s">
        <v>13</v>
      </c>
      <c r="C20" s="1" t="s">
        <v>14</v>
      </c>
      <c r="D20" s="1" t="s">
        <v>33</v>
      </c>
      <c r="E20" s="1" t="s">
        <v>16</v>
      </c>
      <c r="F20" s="1">
        <v>3</v>
      </c>
      <c r="G20" s="1">
        <v>3</v>
      </c>
      <c r="H20" s="1">
        <v>0</v>
      </c>
      <c r="I20" s="1">
        <v>3</v>
      </c>
      <c r="J20" s="1">
        <v>30</v>
      </c>
      <c r="K20" s="1" t="s">
        <v>38</v>
      </c>
    </row>
    <row r="21" spans="1:12" ht="15.75" customHeight="1" x14ac:dyDescent="0.15">
      <c r="A21" s="1" t="s">
        <v>61</v>
      </c>
      <c r="B21" s="1" t="s">
        <v>13</v>
      </c>
      <c r="C21" s="1" t="s">
        <v>43</v>
      </c>
      <c r="D21" s="1" t="s">
        <v>15</v>
      </c>
      <c r="E21" s="1" t="s">
        <v>16</v>
      </c>
      <c r="F21" s="1">
        <v>2</v>
      </c>
      <c r="G21" s="1">
        <v>2</v>
      </c>
      <c r="H21" s="1">
        <v>1</v>
      </c>
      <c r="I21" s="1">
        <v>3</v>
      </c>
      <c r="J21" s="1">
        <v>30</v>
      </c>
      <c r="K21" s="1" t="s">
        <v>26</v>
      </c>
      <c r="L21" s="1" t="s">
        <v>63</v>
      </c>
    </row>
    <row r="22" spans="1:12" ht="15.75" customHeight="1" x14ac:dyDescent="0.15">
      <c r="A22" s="1" t="s">
        <v>64</v>
      </c>
      <c r="B22" s="1" t="s">
        <v>32</v>
      </c>
      <c r="C22" s="1" t="s">
        <v>29</v>
      </c>
      <c r="D22" s="1" t="s">
        <v>33</v>
      </c>
      <c r="E22" s="1" t="s">
        <v>65</v>
      </c>
      <c r="F22" s="1">
        <v>4</v>
      </c>
      <c r="G22" s="1">
        <v>3</v>
      </c>
      <c r="H22" s="1">
        <v>0</v>
      </c>
      <c r="I22" s="1">
        <v>1</v>
      </c>
      <c r="J22" s="1">
        <v>1</v>
      </c>
      <c r="K22" s="1" t="s">
        <v>17</v>
      </c>
      <c r="L22" s="1" t="s">
        <v>66</v>
      </c>
    </row>
    <row r="23" spans="1:12" ht="15.75" customHeight="1" x14ac:dyDescent="0.15">
      <c r="A23" s="1" t="s">
        <v>73</v>
      </c>
      <c r="B23" s="1" t="s">
        <v>32</v>
      </c>
      <c r="C23" s="1" t="s">
        <v>43</v>
      </c>
      <c r="D23" s="1" t="s">
        <v>15</v>
      </c>
      <c r="E23" s="1" t="s">
        <v>16</v>
      </c>
      <c r="F23" s="1">
        <v>2</v>
      </c>
      <c r="G23" s="1">
        <v>2</v>
      </c>
      <c r="H23" s="1">
        <v>0</v>
      </c>
      <c r="I23" s="1">
        <v>2</v>
      </c>
      <c r="J23" s="1">
        <v>30</v>
      </c>
      <c r="K23" s="1" t="s">
        <v>38</v>
      </c>
      <c r="L23" s="1" t="s">
        <v>74</v>
      </c>
    </row>
    <row r="24" spans="1:12" ht="15.75" customHeight="1" x14ac:dyDescent="0.15">
      <c r="A24" s="1" t="s">
        <v>75</v>
      </c>
      <c r="B24" s="1" t="s">
        <v>13</v>
      </c>
      <c r="C24" s="1" t="s">
        <v>43</v>
      </c>
      <c r="D24" s="1" t="s">
        <v>15</v>
      </c>
      <c r="E24" s="1" t="s">
        <v>16</v>
      </c>
      <c r="F24" s="1">
        <v>4</v>
      </c>
      <c r="G24" s="1">
        <v>4</v>
      </c>
      <c r="H24" s="1">
        <v>0</v>
      </c>
      <c r="I24" s="1">
        <v>4</v>
      </c>
      <c r="J24" s="1">
        <v>9</v>
      </c>
      <c r="K24" s="1" t="s">
        <v>38</v>
      </c>
    </row>
    <row r="25" spans="1:12" ht="15.75" customHeight="1" x14ac:dyDescent="0.15">
      <c r="A25" s="1" t="s">
        <v>76</v>
      </c>
      <c r="B25" s="1" t="s">
        <v>13</v>
      </c>
      <c r="C25" s="1" t="s">
        <v>43</v>
      </c>
      <c r="D25" s="1" t="s">
        <v>33</v>
      </c>
      <c r="E25" s="1" t="s">
        <v>16</v>
      </c>
      <c r="F25" s="1">
        <v>5</v>
      </c>
      <c r="G25" s="1">
        <v>1</v>
      </c>
      <c r="H25" s="1">
        <v>0</v>
      </c>
      <c r="I25" s="1">
        <v>3</v>
      </c>
      <c r="J25" s="1">
        <v>25</v>
      </c>
      <c r="K25" s="1" t="s">
        <v>26</v>
      </c>
    </row>
    <row r="26" spans="1:12" ht="15.75" customHeight="1" x14ac:dyDescent="0.15">
      <c r="A26" s="1" t="s">
        <v>78</v>
      </c>
      <c r="B26" s="1" t="s">
        <v>13</v>
      </c>
      <c r="C26" s="1" t="s">
        <v>43</v>
      </c>
      <c r="D26" s="1" t="s">
        <v>15</v>
      </c>
      <c r="E26" s="1" t="s">
        <v>16</v>
      </c>
      <c r="F26" s="1">
        <v>3</v>
      </c>
      <c r="G26" s="1">
        <v>3</v>
      </c>
      <c r="H26" s="1">
        <v>0</v>
      </c>
      <c r="I26" s="1">
        <v>3</v>
      </c>
      <c r="K26" s="1" t="s">
        <v>38</v>
      </c>
    </row>
    <row r="27" spans="1:12" ht="15.75" customHeight="1" x14ac:dyDescent="0.15">
      <c r="A27" s="1" t="s">
        <v>79</v>
      </c>
      <c r="B27" s="1" t="s">
        <v>32</v>
      </c>
      <c r="C27" s="1" t="s">
        <v>43</v>
      </c>
      <c r="D27" s="1" t="s">
        <v>15</v>
      </c>
      <c r="E27" s="1" t="s">
        <v>16</v>
      </c>
      <c r="F27" s="1">
        <v>2</v>
      </c>
      <c r="G27" s="1">
        <v>2</v>
      </c>
      <c r="H27" s="1">
        <v>2</v>
      </c>
      <c r="I27" s="1">
        <v>2</v>
      </c>
      <c r="J27" s="1">
        <v>5</v>
      </c>
      <c r="K27" s="1" t="s">
        <v>17</v>
      </c>
      <c r="L27" s="1" t="s">
        <v>80</v>
      </c>
    </row>
    <row r="28" spans="1:12" ht="15.75" customHeight="1" x14ac:dyDescent="0.15">
      <c r="A28" s="1" t="s">
        <v>82</v>
      </c>
      <c r="B28" s="1" t="s">
        <v>32</v>
      </c>
      <c r="C28" s="1" t="s">
        <v>14</v>
      </c>
      <c r="D28" s="1" t="s">
        <v>33</v>
      </c>
      <c r="E28" s="1" t="s">
        <v>34</v>
      </c>
      <c r="F28" s="1">
        <v>3</v>
      </c>
      <c r="G28" s="1">
        <v>3</v>
      </c>
      <c r="H28" s="1">
        <v>1</v>
      </c>
      <c r="I28" s="1">
        <v>3</v>
      </c>
      <c r="J28" s="1">
        <v>20</v>
      </c>
      <c r="K28" s="1" t="s">
        <v>38</v>
      </c>
      <c r="L28" s="1" t="s">
        <v>84</v>
      </c>
    </row>
    <row r="29" spans="1:12" ht="15.75" customHeight="1" x14ac:dyDescent="0.15">
      <c r="A29" s="1" t="s">
        <v>85</v>
      </c>
      <c r="B29" s="1" t="s">
        <v>32</v>
      </c>
      <c r="C29" s="1" t="s">
        <v>43</v>
      </c>
      <c r="D29" s="1" t="s">
        <v>15</v>
      </c>
      <c r="E29" s="1" t="s">
        <v>16</v>
      </c>
      <c r="F29" s="1">
        <v>1</v>
      </c>
      <c r="G29" s="1">
        <v>3</v>
      </c>
      <c r="H29" s="1">
        <v>0</v>
      </c>
      <c r="I29" s="1">
        <v>1</v>
      </c>
      <c r="J29" s="1">
        <v>30</v>
      </c>
      <c r="K29" s="1" t="s">
        <v>26</v>
      </c>
    </row>
    <row r="30" spans="1:12" ht="15.75" customHeight="1" x14ac:dyDescent="0.15">
      <c r="A30" s="1" t="s">
        <v>86</v>
      </c>
      <c r="B30" s="1" t="s">
        <v>32</v>
      </c>
      <c r="C30" s="1" t="s">
        <v>14</v>
      </c>
      <c r="D30" s="1" t="s">
        <v>15</v>
      </c>
      <c r="E30" s="1" t="s">
        <v>16</v>
      </c>
      <c r="F30" s="1">
        <v>2</v>
      </c>
      <c r="G30" s="1">
        <v>2</v>
      </c>
      <c r="H30" s="1">
        <v>1</v>
      </c>
      <c r="I30" s="1">
        <v>2</v>
      </c>
      <c r="J30" s="1">
        <v>10</v>
      </c>
      <c r="K30" s="1" t="s">
        <v>38</v>
      </c>
    </row>
    <row r="31" spans="1:12" ht="15.75" customHeight="1" x14ac:dyDescent="0.15">
      <c r="A31" s="1" t="s">
        <v>87</v>
      </c>
      <c r="B31" s="1" t="s">
        <v>13</v>
      </c>
      <c r="C31" s="1" t="s">
        <v>43</v>
      </c>
      <c r="D31" s="1" t="s">
        <v>15</v>
      </c>
      <c r="E31" s="1" t="s">
        <v>34</v>
      </c>
      <c r="F31" s="1">
        <v>2</v>
      </c>
      <c r="G31" s="1">
        <v>3</v>
      </c>
      <c r="H31" s="1">
        <v>0</v>
      </c>
      <c r="I31" s="1">
        <v>2</v>
      </c>
      <c r="J31" s="1">
        <v>30</v>
      </c>
      <c r="K31" s="1" t="s">
        <v>38</v>
      </c>
    </row>
    <row r="32" spans="1:12" ht="15.75" customHeight="1" x14ac:dyDescent="0.15">
      <c r="A32" s="1" t="s">
        <v>88</v>
      </c>
      <c r="B32" s="1" t="s">
        <v>32</v>
      </c>
      <c r="C32" s="1" t="s">
        <v>14</v>
      </c>
      <c r="D32" s="1" t="s">
        <v>15</v>
      </c>
      <c r="E32" s="1" t="s">
        <v>16</v>
      </c>
      <c r="F32" s="1">
        <v>5</v>
      </c>
      <c r="G32" s="1">
        <v>9</v>
      </c>
      <c r="H32" s="1">
        <v>2</v>
      </c>
      <c r="I32" s="1">
        <v>5</v>
      </c>
      <c r="J32" s="1">
        <v>25</v>
      </c>
      <c r="K32" s="1" t="s">
        <v>38</v>
      </c>
      <c r="L32" s="1" t="s">
        <v>89</v>
      </c>
    </row>
    <row r="33" spans="1:12" ht="15.75" customHeight="1" x14ac:dyDescent="0.15">
      <c r="A33" s="1" t="s">
        <v>90</v>
      </c>
      <c r="B33" s="1" t="s">
        <v>32</v>
      </c>
      <c r="C33" s="1" t="s">
        <v>14</v>
      </c>
      <c r="D33" s="1" t="s">
        <v>15</v>
      </c>
      <c r="E33" s="1" t="s">
        <v>16</v>
      </c>
      <c r="F33" s="1">
        <v>2</v>
      </c>
      <c r="G33" s="1">
        <v>3</v>
      </c>
      <c r="H33" s="1">
        <v>1</v>
      </c>
      <c r="I33" s="1">
        <v>2</v>
      </c>
      <c r="J33" s="1">
        <v>30</v>
      </c>
      <c r="K33" s="1" t="s">
        <v>38</v>
      </c>
      <c r="L33" s="1" t="s">
        <v>91</v>
      </c>
    </row>
    <row r="34" spans="1:12" ht="15.75" customHeight="1" x14ac:dyDescent="0.15">
      <c r="A34" s="1" t="s">
        <v>92</v>
      </c>
      <c r="B34" s="1" t="s">
        <v>32</v>
      </c>
      <c r="C34" s="1" t="s">
        <v>14</v>
      </c>
      <c r="D34" s="1" t="s">
        <v>33</v>
      </c>
      <c r="E34" s="1" t="s">
        <v>16</v>
      </c>
      <c r="F34" s="1">
        <v>2</v>
      </c>
      <c r="G34" s="1">
        <v>4</v>
      </c>
      <c r="H34" s="1">
        <v>0</v>
      </c>
      <c r="I34" s="1">
        <v>2</v>
      </c>
      <c r="J34" s="1">
        <v>10</v>
      </c>
      <c r="K34" s="1" t="s">
        <v>38</v>
      </c>
      <c r="L34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9AD7-6D8A-5E4C-B79C-1569C46B1A46}">
  <dimension ref="A3:D5"/>
  <sheetViews>
    <sheetView workbookViewId="0">
      <selection activeCell="C4" sqref="C4"/>
    </sheetView>
  </sheetViews>
  <sheetFormatPr baseColWidth="10" defaultRowHeight="13" x14ac:dyDescent="0.15"/>
  <cols>
    <col min="1" max="1" width="74.5" bestFit="1" customWidth="1"/>
    <col min="2" max="2" width="15.83203125" bestFit="1" customWidth="1"/>
    <col min="3" max="4" width="12.1640625" bestFit="1" customWidth="1"/>
    <col min="5" max="5" width="75.83203125" bestFit="1" customWidth="1"/>
    <col min="6" max="6" width="76.83203125" bestFit="1" customWidth="1"/>
  </cols>
  <sheetData>
    <row r="3" spans="1:4" x14ac:dyDescent="0.15">
      <c r="B3" s="7" t="s">
        <v>120</v>
      </c>
    </row>
    <row r="4" spans="1:4" x14ac:dyDescent="0.15">
      <c r="B4" t="s">
        <v>13</v>
      </c>
      <c r="C4" t="s">
        <v>32</v>
      </c>
      <c r="D4" t="s">
        <v>121</v>
      </c>
    </row>
    <row r="5" spans="1:4" x14ac:dyDescent="0.15">
      <c r="A5" t="s">
        <v>130</v>
      </c>
      <c r="B5" s="6">
        <v>28.823529411764707</v>
      </c>
      <c r="C5" s="6">
        <v>17.785714285714285</v>
      </c>
      <c r="D5" s="6">
        <v>23.838709677419356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F4C0-AF1C-1F45-8CAA-17FF40B5FAE5}">
  <dimension ref="A1:I32"/>
  <sheetViews>
    <sheetView workbookViewId="0">
      <selection activeCell="D2" activeCellId="1" sqref="B2:B32 D2:D32"/>
    </sheetView>
  </sheetViews>
  <sheetFormatPr baseColWidth="10" defaultRowHeight="13" x14ac:dyDescent="0.15"/>
  <cols>
    <col min="1" max="1" width="27.33203125" bestFit="1" customWidth="1"/>
    <col min="3" max="3" width="13.5" customWidth="1"/>
    <col min="7" max="7" width="22" bestFit="1" customWidth="1"/>
    <col min="8" max="8" width="50.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9</v>
      </c>
    </row>
    <row r="2" spans="1:9" x14ac:dyDescent="0.15">
      <c r="A2" s="1" t="s">
        <v>12</v>
      </c>
      <c r="B2" s="1" t="s">
        <v>13</v>
      </c>
      <c r="C2" s="1" t="s">
        <v>14</v>
      </c>
      <c r="D2" s="1">
        <v>20</v>
      </c>
    </row>
    <row r="3" spans="1:9" x14ac:dyDescent="0.15">
      <c r="A3" s="1" t="s">
        <v>19</v>
      </c>
      <c r="B3" s="1" t="s">
        <v>13</v>
      </c>
      <c r="C3" s="1" t="s">
        <v>14</v>
      </c>
      <c r="D3" s="1">
        <v>20</v>
      </c>
      <c r="G3" t="s">
        <v>102</v>
      </c>
      <c r="H3" t="s">
        <v>103</v>
      </c>
    </row>
    <row r="4" spans="1:9" x14ac:dyDescent="0.15">
      <c r="A4" s="1" t="s">
        <v>21</v>
      </c>
      <c r="B4" s="1" t="s">
        <v>13</v>
      </c>
      <c r="C4" s="1" t="s">
        <v>22</v>
      </c>
      <c r="D4" s="1">
        <v>30</v>
      </c>
      <c r="G4" t="s">
        <v>104</v>
      </c>
      <c r="H4" t="s">
        <v>105</v>
      </c>
    </row>
    <row r="5" spans="1:9" x14ac:dyDescent="0.15">
      <c r="A5" s="1" t="s">
        <v>24</v>
      </c>
      <c r="B5" s="1" t="s">
        <v>13</v>
      </c>
      <c r="C5" s="1" t="s">
        <v>25</v>
      </c>
      <c r="D5" s="1">
        <v>50</v>
      </c>
    </row>
    <row r="6" spans="1:9" ht="16" x14ac:dyDescent="0.2">
      <c r="A6" s="1" t="s">
        <v>31</v>
      </c>
      <c r="B6" s="1" t="s">
        <v>32</v>
      </c>
      <c r="C6" s="1" t="s">
        <v>29</v>
      </c>
      <c r="D6" s="1">
        <v>20</v>
      </c>
      <c r="H6" s="2" t="s">
        <v>119</v>
      </c>
      <c r="I6" s="2" t="s">
        <v>106</v>
      </c>
    </row>
    <row r="7" spans="1:9" x14ac:dyDescent="0.15">
      <c r="A7" s="1" t="s">
        <v>35</v>
      </c>
      <c r="B7" s="1" t="s">
        <v>13</v>
      </c>
      <c r="C7" s="1" t="s">
        <v>29</v>
      </c>
      <c r="D7" s="1">
        <v>30</v>
      </c>
      <c r="G7" t="s">
        <v>107</v>
      </c>
      <c r="H7" t="s">
        <v>108</v>
      </c>
      <c r="I7" s="3">
        <f>COUNT(D2:D32)</f>
        <v>31</v>
      </c>
    </row>
    <row r="8" spans="1:9" x14ac:dyDescent="0.15">
      <c r="A8" s="1" t="s">
        <v>37</v>
      </c>
      <c r="B8" s="1" t="s">
        <v>13</v>
      </c>
      <c r="C8" s="1" t="s">
        <v>14</v>
      </c>
      <c r="D8" s="1">
        <v>45</v>
      </c>
      <c r="G8" t="s">
        <v>109</v>
      </c>
      <c r="H8" t="s">
        <v>110</v>
      </c>
      <c r="I8" s="4">
        <f>SKEW(D2:D32)</f>
        <v>0.58622940154524361</v>
      </c>
    </row>
    <row r="9" spans="1:9" x14ac:dyDescent="0.15">
      <c r="A9" s="1" t="s">
        <v>40</v>
      </c>
      <c r="B9" s="1" t="s">
        <v>32</v>
      </c>
      <c r="C9" s="1" t="s">
        <v>14</v>
      </c>
      <c r="D9" s="1">
        <v>8</v>
      </c>
      <c r="G9" t="s">
        <v>111</v>
      </c>
      <c r="H9" t="s">
        <v>112</v>
      </c>
      <c r="I9" s="4">
        <f>KURT(D2:D32)</f>
        <v>0.91533689679085839</v>
      </c>
    </row>
    <row r="10" spans="1:9" x14ac:dyDescent="0.15">
      <c r="A10" s="1" t="s">
        <v>42</v>
      </c>
      <c r="B10" s="1" t="s">
        <v>13</v>
      </c>
      <c r="C10" s="1" t="s">
        <v>43</v>
      </c>
      <c r="D10" s="1">
        <v>60</v>
      </c>
      <c r="G10" t="s">
        <v>113</v>
      </c>
      <c r="H10" t="s">
        <v>114</v>
      </c>
      <c r="I10">
        <f>(I7/6) * (I8^2 + (I9^2/4))</f>
        <v>2.857814152779333</v>
      </c>
    </row>
    <row r="11" spans="1:9" x14ac:dyDescent="0.15">
      <c r="A11" s="1" t="s">
        <v>44</v>
      </c>
      <c r="B11" s="1" t="s">
        <v>32</v>
      </c>
      <c r="C11" s="1" t="s">
        <v>14</v>
      </c>
      <c r="D11" s="1">
        <v>10</v>
      </c>
      <c r="G11" t="s">
        <v>115</v>
      </c>
      <c r="H11" t="s">
        <v>116</v>
      </c>
      <c r="I11" s="5">
        <f>_xlfn.CHISQ.DIST.RT(I10,2)</f>
        <v>0.23957061159222334</v>
      </c>
    </row>
    <row r="12" spans="1:9" x14ac:dyDescent="0.15">
      <c r="A12" s="1" t="s">
        <v>46</v>
      </c>
      <c r="B12" s="1" t="s">
        <v>13</v>
      </c>
      <c r="C12" s="1" t="s">
        <v>14</v>
      </c>
      <c r="D12" s="1">
        <v>30</v>
      </c>
    </row>
    <row r="13" spans="1:9" x14ac:dyDescent="0.15">
      <c r="A13" s="1" t="s">
        <v>48</v>
      </c>
      <c r="B13" s="1" t="s">
        <v>32</v>
      </c>
      <c r="C13" s="1" t="s">
        <v>29</v>
      </c>
      <c r="D13" s="1">
        <v>20</v>
      </c>
      <c r="H13" t="s">
        <v>117</v>
      </c>
      <c r="I13" t="b">
        <f xml:space="preserve"> 0.05  &lt; I11</f>
        <v>1</v>
      </c>
    </row>
    <row r="14" spans="1:9" x14ac:dyDescent="0.15">
      <c r="A14" s="1" t="s">
        <v>49</v>
      </c>
      <c r="B14" s="1" t="s">
        <v>13</v>
      </c>
      <c r="C14" s="1" t="s">
        <v>14</v>
      </c>
      <c r="D14" s="1">
        <v>20</v>
      </c>
      <c r="H14" t="s">
        <v>118</v>
      </c>
      <c r="I14" t="b">
        <f>0.05 &gt;= I11</f>
        <v>0</v>
      </c>
    </row>
    <row r="15" spans="1:9" x14ac:dyDescent="0.15">
      <c r="A15" s="1" t="s">
        <v>50</v>
      </c>
      <c r="B15" s="1" t="s">
        <v>13</v>
      </c>
      <c r="C15" s="1" t="s">
        <v>14</v>
      </c>
      <c r="D15" s="1">
        <v>30</v>
      </c>
    </row>
    <row r="16" spans="1:9" x14ac:dyDescent="0.15">
      <c r="A16" s="1" t="s">
        <v>52</v>
      </c>
      <c r="B16" s="1" t="s">
        <v>32</v>
      </c>
      <c r="C16" s="1" t="s">
        <v>14</v>
      </c>
      <c r="D16" s="1">
        <v>30</v>
      </c>
    </row>
    <row r="17" spans="1:4" x14ac:dyDescent="0.15">
      <c r="A17" s="1" t="s">
        <v>54</v>
      </c>
      <c r="B17" s="1" t="s">
        <v>13</v>
      </c>
      <c r="C17" s="1" t="s">
        <v>43</v>
      </c>
      <c r="D17" s="1">
        <v>6</v>
      </c>
    </row>
    <row r="18" spans="1:4" x14ac:dyDescent="0.15">
      <c r="A18" s="1" t="s">
        <v>56</v>
      </c>
      <c r="B18" s="1" t="s">
        <v>13</v>
      </c>
      <c r="C18" s="1" t="s">
        <v>29</v>
      </c>
      <c r="D18" s="1">
        <v>25</v>
      </c>
    </row>
    <row r="19" spans="1:4" x14ac:dyDescent="0.15">
      <c r="A19" s="1" t="s">
        <v>60</v>
      </c>
      <c r="B19" s="1" t="s">
        <v>13</v>
      </c>
      <c r="C19" s="1" t="s">
        <v>14</v>
      </c>
      <c r="D19" s="1">
        <v>30</v>
      </c>
    </row>
    <row r="20" spans="1:4" x14ac:dyDescent="0.15">
      <c r="A20" s="1" t="s">
        <v>61</v>
      </c>
      <c r="B20" s="1" t="s">
        <v>13</v>
      </c>
      <c r="C20" s="1" t="s">
        <v>43</v>
      </c>
      <c r="D20" s="1">
        <v>30</v>
      </c>
    </row>
    <row r="21" spans="1:4" x14ac:dyDescent="0.15">
      <c r="A21" s="1" t="s">
        <v>64</v>
      </c>
      <c r="B21" s="1" t="s">
        <v>32</v>
      </c>
      <c r="C21" s="1" t="s">
        <v>29</v>
      </c>
      <c r="D21" s="1">
        <v>1</v>
      </c>
    </row>
    <row r="22" spans="1:4" x14ac:dyDescent="0.15">
      <c r="A22" s="1" t="s">
        <v>73</v>
      </c>
      <c r="B22" s="1" t="s">
        <v>32</v>
      </c>
      <c r="C22" s="1" t="s">
        <v>43</v>
      </c>
      <c r="D22" s="1">
        <v>30</v>
      </c>
    </row>
    <row r="23" spans="1:4" x14ac:dyDescent="0.15">
      <c r="A23" s="1" t="s">
        <v>75</v>
      </c>
      <c r="B23" s="1" t="s">
        <v>13</v>
      </c>
      <c r="C23" s="1" t="s">
        <v>43</v>
      </c>
      <c r="D23" s="1">
        <v>9</v>
      </c>
    </row>
    <row r="24" spans="1:4" x14ac:dyDescent="0.15">
      <c r="A24" s="1" t="s">
        <v>76</v>
      </c>
      <c r="B24" s="1" t="s">
        <v>13</v>
      </c>
      <c r="C24" s="1" t="s">
        <v>43</v>
      </c>
      <c r="D24" s="1">
        <v>25</v>
      </c>
    </row>
    <row r="25" spans="1:4" x14ac:dyDescent="0.15">
      <c r="A25" s="1" t="s">
        <v>79</v>
      </c>
      <c r="B25" s="1" t="s">
        <v>32</v>
      </c>
      <c r="C25" s="1" t="s">
        <v>43</v>
      </c>
      <c r="D25" s="1">
        <v>5</v>
      </c>
    </row>
    <row r="26" spans="1:4" x14ac:dyDescent="0.15">
      <c r="A26" s="1" t="s">
        <v>82</v>
      </c>
      <c r="B26" s="1" t="s">
        <v>32</v>
      </c>
      <c r="C26" s="1" t="s">
        <v>14</v>
      </c>
      <c r="D26" s="1">
        <v>20</v>
      </c>
    </row>
    <row r="27" spans="1:4" x14ac:dyDescent="0.15">
      <c r="A27" s="1" t="s">
        <v>85</v>
      </c>
      <c r="B27" s="1" t="s">
        <v>32</v>
      </c>
      <c r="C27" s="1" t="s">
        <v>43</v>
      </c>
      <c r="D27" s="1">
        <v>30</v>
      </c>
    </row>
    <row r="28" spans="1:4" x14ac:dyDescent="0.15">
      <c r="A28" s="1" t="s">
        <v>86</v>
      </c>
      <c r="B28" s="1" t="s">
        <v>32</v>
      </c>
      <c r="C28" s="1" t="s">
        <v>14</v>
      </c>
      <c r="D28" s="1">
        <v>10</v>
      </c>
    </row>
    <row r="29" spans="1:4" x14ac:dyDescent="0.15">
      <c r="A29" s="1" t="s">
        <v>87</v>
      </c>
      <c r="B29" s="1" t="s">
        <v>13</v>
      </c>
      <c r="C29" s="1" t="s">
        <v>43</v>
      </c>
      <c r="D29" s="1">
        <v>30</v>
      </c>
    </row>
    <row r="30" spans="1:4" x14ac:dyDescent="0.15">
      <c r="A30" s="1" t="s">
        <v>88</v>
      </c>
      <c r="B30" s="1" t="s">
        <v>32</v>
      </c>
      <c r="C30" s="1" t="s">
        <v>14</v>
      </c>
      <c r="D30" s="1">
        <v>25</v>
      </c>
    </row>
    <row r="31" spans="1:4" x14ac:dyDescent="0.15">
      <c r="A31" s="1" t="s">
        <v>90</v>
      </c>
      <c r="B31" s="1" t="s">
        <v>32</v>
      </c>
      <c r="C31" s="1" t="s">
        <v>14</v>
      </c>
      <c r="D31" s="1">
        <v>30</v>
      </c>
    </row>
    <row r="32" spans="1:4" x14ac:dyDescent="0.15">
      <c r="A32" s="1" t="s">
        <v>92</v>
      </c>
      <c r="B32" s="1" t="s">
        <v>32</v>
      </c>
      <c r="C32" s="1" t="s">
        <v>14</v>
      </c>
      <c r="D32" s="1">
        <v>10</v>
      </c>
    </row>
  </sheetData>
  <autoFilter ref="A1:I32" xr:uid="{B172F4C0-AF1C-1F45-8CAA-17FF40B5FAE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D5F0-DFAA-254A-AC38-0FA8C457146A}">
  <dimension ref="A1:I19"/>
  <sheetViews>
    <sheetView tabSelected="1" workbookViewId="0">
      <selection activeCell="J25" sqref="J25"/>
    </sheetView>
  </sheetViews>
  <sheetFormatPr baseColWidth="10" defaultRowHeight="13" x14ac:dyDescent="0.15"/>
  <cols>
    <col min="2" max="2" width="11.33203125" customWidth="1"/>
  </cols>
  <sheetData>
    <row r="1" spans="1:9" ht="29" customHeight="1" x14ac:dyDescent="0.3">
      <c r="A1" s="9" t="s">
        <v>9</v>
      </c>
    </row>
    <row r="2" spans="1:9" s="10" customFormat="1" ht="18" x14ac:dyDescent="0.2">
      <c r="A2" s="10" t="s">
        <v>122</v>
      </c>
      <c r="B2" s="10" t="s">
        <v>123</v>
      </c>
    </row>
    <row r="3" spans="1:9" x14ac:dyDescent="0.15">
      <c r="A3" s="1">
        <v>20</v>
      </c>
      <c r="B3" s="1">
        <v>20</v>
      </c>
      <c r="E3" s="8"/>
    </row>
    <row r="4" spans="1:9" x14ac:dyDescent="0.15">
      <c r="A4" s="1">
        <v>8</v>
      </c>
      <c r="B4" s="1">
        <v>20</v>
      </c>
      <c r="E4" s="8" t="s">
        <v>127</v>
      </c>
      <c r="I4">
        <f>AVERAGE(A3:A16)</f>
        <v>17.785714285714285</v>
      </c>
    </row>
    <row r="5" spans="1:9" x14ac:dyDescent="0.15">
      <c r="A5" s="1">
        <v>10</v>
      </c>
      <c r="B5" s="1">
        <v>30</v>
      </c>
      <c r="E5" s="8" t="s">
        <v>128</v>
      </c>
      <c r="I5">
        <f>AVERAGE(B3:B19)</f>
        <v>28.823529411764707</v>
      </c>
    </row>
    <row r="6" spans="1:9" x14ac:dyDescent="0.15">
      <c r="A6" s="1">
        <v>20</v>
      </c>
      <c r="B6" s="1">
        <v>50</v>
      </c>
    </row>
    <row r="7" spans="1:9" x14ac:dyDescent="0.15">
      <c r="A7" s="1">
        <v>30</v>
      </c>
      <c r="B7" s="1">
        <v>30</v>
      </c>
      <c r="E7" s="8" t="s">
        <v>125</v>
      </c>
      <c r="I7">
        <f>_xlfn.VAR.S($A$3:$A$16)</f>
        <v>106.64285714285717</v>
      </c>
    </row>
    <row r="8" spans="1:9" x14ac:dyDescent="0.15">
      <c r="A8" s="1">
        <v>1</v>
      </c>
      <c r="B8" s="1">
        <v>45</v>
      </c>
      <c r="E8" s="8" t="s">
        <v>126</v>
      </c>
      <c r="I8">
        <f>_xlfn.VAR.S($B$3:$B$19)</f>
        <v>179.27941176470586</v>
      </c>
    </row>
    <row r="9" spans="1:9" x14ac:dyDescent="0.15">
      <c r="A9" s="1">
        <v>30</v>
      </c>
      <c r="B9" s="1">
        <v>60</v>
      </c>
      <c r="E9" s="8" t="s">
        <v>124</v>
      </c>
      <c r="I9">
        <f>_xlfn.T.TEST($A$3:$A$16,$B$3:$B$19,2,3)</f>
        <v>1.4881445539601183E-2</v>
      </c>
    </row>
    <row r="10" spans="1:9" x14ac:dyDescent="0.15">
      <c r="A10" s="1">
        <v>5</v>
      </c>
      <c r="B10" s="1">
        <v>30</v>
      </c>
    </row>
    <row r="11" spans="1:9" x14ac:dyDescent="0.15">
      <c r="A11" s="1">
        <v>20</v>
      </c>
      <c r="B11" s="1">
        <v>20</v>
      </c>
      <c r="E11" s="8" t="s">
        <v>129</v>
      </c>
    </row>
    <row r="12" spans="1:9" x14ac:dyDescent="0.15">
      <c r="A12" s="1">
        <v>30</v>
      </c>
      <c r="B12" s="1">
        <v>30</v>
      </c>
    </row>
    <row r="13" spans="1:9" x14ac:dyDescent="0.15">
      <c r="A13" s="1">
        <v>10</v>
      </c>
      <c r="B13" s="1">
        <v>6</v>
      </c>
    </row>
    <row r="14" spans="1:9" x14ac:dyDescent="0.15">
      <c r="A14" s="1">
        <v>25</v>
      </c>
      <c r="B14" s="1">
        <v>25</v>
      </c>
    </row>
    <row r="15" spans="1:9" x14ac:dyDescent="0.15">
      <c r="A15" s="1">
        <v>30</v>
      </c>
      <c r="B15" s="1">
        <v>30</v>
      </c>
    </row>
    <row r="16" spans="1:9" x14ac:dyDescent="0.15">
      <c r="A16" s="1">
        <v>10</v>
      </c>
      <c r="B16" s="1">
        <v>30</v>
      </c>
    </row>
    <row r="17" spans="2:2" x14ac:dyDescent="0.15">
      <c r="B17" s="1">
        <v>9</v>
      </c>
    </row>
    <row r="18" spans="2:2" x14ac:dyDescent="0.15">
      <c r="B18" s="1">
        <v>25</v>
      </c>
    </row>
    <row r="19" spans="2:2" x14ac:dyDescent="0.15">
      <c r="B19" s="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Использование приложений</vt:lpstr>
      <vt:lpstr>data_prepare</vt:lpstr>
      <vt:lpstr>pivot</vt:lpstr>
      <vt:lpstr>Частота использования</vt:lpstr>
      <vt:lpstr>Среднее по полу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Коршунова Мария Рашитовна</cp:lastModifiedBy>
  <dcterms:modified xsi:type="dcterms:W3CDTF">2023-03-11T16:53:18Z</dcterms:modified>
</cp:coreProperties>
</file>