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20054667\OneDrive - Philips\Work\Projects\RD_Africa_Dashboards\KPI_dashboard\data\"/>
    </mc:Choice>
  </mc:AlternateContent>
  <bookViews>
    <workbookView xWindow="0" yWindow="0" windowWidth="20490" windowHeight="8910"/>
  </bookViews>
  <sheets>
    <sheet name="Sheet1" sheetId="1" r:id="rId1"/>
    <sheet name="Sheet2" sheetId="2" r:id="rId2"/>
  </sheets>
  <definedNames>
    <definedName name="_xlnm._FilterDatabase" localSheetId="0" hidden="1">Sheet1!$A$1:$F$46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8" i="2" l="1"/>
  <c r="Z18" i="2"/>
  <c r="R18" i="2"/>
  <c r="AB18" i="2" s="1"/>
  <c r="AB17" i="2"/>
  <c r="AA17" i="2"/>
  <c r="Z17" i="2"/>
  <c r="R17" i="2"/>
  <c r="AB16" i="2"/>
  <c r="AA16" i="2"/>
  <c r="Z16" i="2"/>
  <c r="R16" i="2"/>
  <c r="AB15" i="2"/>
  <c r="AA15" i="2"/>
  <c r="Z15" i="2"/>
  <c r="R15" i="2"/>
  <c r="AB14" i="2"/>
  <c r="AA14" i="2"/>
  <c r="Z14" i="2"/>
  <c r="R14" i="2"/>
  <c r="AB13" i="2"/>
  <c r="AA13" i="2"/>
  <c r="Z13" i="2"/>
  <c r="R13" i="2"/>
  <c r="AB12" i="2"/>
  <c r="AA12" i="2"/>
  <c r="Z12" i="2"/>
  <c r="R12" i="2"/>
  <c r="AB11" i="2"/>
  <c r="AA11" i="2"/>
  <c r="Z11" i="2"/>
  <c r="R11" i="2"/>
  <c r="AB10" i="2"/>
  <c r="AA10" i="2"/>
  <c r="Z10" i="2"/>
  <c r="R10" i="2"/>
  <c r="AB9" i="2"/>
  <c r="AA9" i="2"/>
  <c r="Z9" i="2"/>
  <c r="R9" i="2"/>
  <c r="AB8" i="2"/>
  <c r="AA8" i="2"/>
  <c r="Z8" i="2"/>
  <c r="R8" i="2"/>
  <c r="AB7" i="2"/>
  <c r="AA7" i="2"/>
  <c r="Z7" i="2"/>
  <c r="R7" i="2"/>
  <c r="AB6" i="2"/>
  <c r="AA6" i="2"/>
  <c r="Z6" i="2"/>
  <c r="R6" i="2"/>
  <c r="AB5" i="2"/>
  <c r="AA5" i="2"/>
  <c r="Z5" i="2"/>
  <c r="R5" i="2"/>
  <c r="AB4" i="2"/>
  <c r="AA4" i="2"/>
  <c r="Z4" i="2"/>
  <c r="R4" i="2"/>
  <c r="AB3" i="2"/>
  <c r="AA3" i="2"/>
  <c r="Z3" i="2"/>
  <c r="R3" i="2"/>
  <c r="AB2" i="2"/>
  <c r="AA2" i="2"/>
  <c r="Z2" i="2"/>
</calcChain>
</file>

<file path=xl/sharedStrings.xml><?xml version="1.0" encoding="utf-8"?>
<sst xmlns="http://schemas.openxmlformats.org/spreadsheetml/2006/main" count="458" uniqueCount="115">
  <si>
    <t>Facility name</t>
  </si>
  <si>
    <t>Indicator</t>
  </si>
  <si>
    <t>Description</t>
  </si>
  <si>
    <t>Results</t>
  </si>
  <si>
    <t>Number of children under the age of 1 year  immunized with DPT1 and DPT3</t>
  </si>
  <si>
    <t xml:space="preserve">The indicator indirectly measures the gap between Diphtheria, Pertussis and Tetanus (DPT) vaccines, DPT1 and DPT3, reflecting the continuity of care within the facility, including the system’s ability to capture and follow up with patients.  </t>
  </si>
  <si>
    <t>There was a 179% increase in the number of children immunized with three doses of DPT in 2019 compared to 2014, with minimal loses to follow-up between DPT 1 and DPT 3 showing that there is continuity of care at the facility. There has been a consistent increase in the utilization of immunization services since 2014 except in 2017 during the health workers' strikes.</t>
  </si>
  <si>
    <t>Number of 1st and 4th ANC clients per year</t>
  </si>
  <si>
    <t xml:space="preserve">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</si>
  <si>
    <t>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t>
  </si>
  <si>
    <t>Number of clients seen in general outpatient department (GOPD)</t>
  </si>
  <si>
    <t>This indicator measures the demand for services and the assumption is that demand is driven in part by user experience. Other factors such as availability of services, availability of medicines and supplies and need at the population level also affect services utilization.</t>
  </si>
  <si>
    <t>Utilization of GOPD services has increased over the years but there was a drop in utilization in 2016 due to unavailability of medicines and supplies in the facility and in 2017 due to the health workers strike. Variability in utilization of services at GOPD is driven largely by the availability of medicines and supplies at the facility level.</t>
  </si>
  <si>
    <t>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t>
  </si>
  <si>
    <t>Number of clients seen in child welfare clinic (CWC)</t>
  </si>
  <si>
    <t>Number of clients seen in Antenatal clinic (ANC)</t>
  </si>
  <si>
    <t>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</si>
  <si>
    <t>Quadruple Aim</t>
  </si>
  <si>
    <t>Does the CLC improve the experience of the patient/ user?</t>
  </si>
  <si>
    <t>Indicator description</t>
  </si>
  <si>
    <t>The number of children immunized with DPT  has increased over the years. Unlike other facilities, there was no decline in numbers in 2017 due to the health workers strike. However, the numbers declined in 2019 compared to 2018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The continuity of care between DPT1 and DPT3 has remained high over time.</t>
  </si>
  <si>
    <t>There has been a remarkable increase in the number of women attending 4 ANC visits. The gap between the number attending ANC1 and ANC4 remarkably reduced from 78% in 2016 to 49% in 2019.</t>
  </si>
  <si>
    <t>The utilization of CWC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</si>
  <si>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The utilization of ANC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</si>
  <si>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The utilization of GOPD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</si>
  <si>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Emali</t>
  </si>
  <si>
    <t>The number of children immunized with DPT1 and DPT3 has increased compared to 2018 with a &lt;3% gap between DPT1 and DPT3.</t>
  </si>
  <si>
    <t>The utilization of GOPD services has increased comparing 2018 and 2019. The increase in utilization indicates improved demand for services which was driven by the refurbishment of the health facilities, health promotion efforts, upgrading of equipment and additional staff.</t>
  </si>
  <si>
    <t>The utilization of ANC services has increased comparing 2018 and 2019. The increase in utilization of services can be attributed to the refurbishment of the health facilities, health promotion efforts, upgrading of equipment including availability of ultrasound services and additional staff.</t>
  </si>
  <si>
    <t>The utilization of CWC services has increased comparing 2018 and 2019. The increase in utilization of services can be attributed to the refurbishment of the health facilities, health promotion efforts, upgrading of equipment and additional staff.</t>
  </si>
  <si>
    <t>Does the CLC contribute to improving patient outcomes?</t>
  </si>
  <si>
    <t xml:space="preserve"> Fresh still-birth rate per 1000 births</t>
  </si>
  <si>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</si>
  <si>
    <t>Proportion low birth weight (LBW) infants (&lt;2500g) out of the total live births at the facility level</t>
  </si>
  <si>
    <t>Low birth weight is an important predictor of new­born survival and it contributes to neonatal mortality. It is a reflection of broader public health issues such as maternal malnutrition, ill-health and poor antenatal care.</t>
  </si>
  <si>
    <t>Proportion of pre-term births (babies born alive before 37 weeks of pregnancy are completed)</t>
  </si>
  <si>
    <t xml:space="preserve">Pre-term birth complications are a leading cause of death to neonates and children under the age of five years. This is a proxy indicator on neonatal mortality, morbidity and longterm adverse health consequences. </t>
  </si>
  <si>
    <t>Number of fully immunized children &lt;1 years</t>
  </si>
  <si>
    <t>Immunization programmes are most cost-effective way to reduce child mortality. The number of children fully immunized is a proxy measure for morbidity and mortality averted due to vaccine preventable diseases</t>
  </si>
  <si>
    <t xml:space="preserve">FSB rate/1000 births reduced from 26.5/1000 births in 2014 to 15.4/1000 in 2019, indicating improvements in intrapartum outcomes. There were no FSBs reported in 2017 which could be attributed to the low number of deliveries at the facility level due to the health workers strike. </t>
  </si>
  <si>
    <t>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t>
  </si>
  <si>
    <t>The number of fully immunized children under the age of one years, increased from 684 in 2013 to 1891 in 2019. The number declined in 2017 due to the health workers strike. The indicator is a proxy measure for continuity of care and morbidity and mortality averted due to vaccine preventable diseases.</t>
  </si>
  <si>
    <t>Reported LBW births at the facility level rose  from 0.69% in 2016 to 2.39% in 2019. Low birth weight is a reflection of broader public health issues such as maternal malnutrition than could have been caused by the extended drought in 2019. LBW is an important predictor of newborn survival, published literature shows that more than 80% of neonatal deaths are in low birth weight infants.</t>
  </si>
  <si>
    <t xml:space="preserve">FSB rate/1000 births reduced from 30.2/1000 births in 2016 to 9.8/1000 in 2019, indicating improvements in intrapartum outcomes. The reported FSBs were lowest in 2017 which could be attributed to lower number of deliveries at the facility level due to the health workers strike or low reporting levels. </t>
  </si>
  <si>
    <t>There were no reported pre-term births in 2016 and  the prevalence of pre-term births was 8.76% in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</si>
  <si>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The number of fully immunized children under the age of one years, increased from 422 in 2016 to 810 in 2018 but reduced to 524 in 2019. The number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The indicator is a proxy measure for continuity of care and morbidity and mortality averted due to vaccine preventable diseases.</t>
  </si>
  <si>
    <t>The proportion of pre-term births reduced from 3.2% in 2014 to 1.2% in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</si>
  <si>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Tutini</t>
  </si>
  <si>
    <t>Matiku</t>
  </si>
  <si>
    <t>The number of women attending 1st and 4th ANC visits increased, comparing 2019 to 2018. The increase in ANC1 shows increased demand for services while increases in ANC4 shows that the facility is able to ensure continuity of care for ANC services. Both demand and continuity of care are partly driven by clients' satisfaction with the services offered, refurbishment of the health facilities, health promotion efforts, upgrading of equipment and additional staff.</t>
  </si>
  <si>
    <t xml:space="preserve">One fresh still birth was reported in Emali Health center. This could be attributed to the few numbers of deliveries ensuring that labour is monitored more closely unlike in high workload facilities. </t>
  </si>
  <si>
    <t>Proportion of births with LBW decreased in Emali comparing 2018 and 2019.  Although LBW is a reflection of broader public health issues, it is an important predictor of newborn survival. Published literature shows that more than 80% of neonatal deaths are in low birth weight infants.</t>
  </si>
  <si>
    <t>The proportion of pre-term births decreased in Emali comparing 2018 and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</si>
  <si>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 xml:space="preserve">The number of fully immunized children under the age of one years increased in Emali comparing 2018 and 2019. The indicator is a proxy measure for continuity of care and morbidity and mortality averted due to vaccine preventable diseases. The refurbishment of the health facility, health promotion efforts, upgrading of equipment and additional staff, all contributed to the increased demand for services at the facility. </t>
  </si>
  <si>
    <t xml:space="preserve">No fresh still births  were reported in Matiku. This may be due to the few numbers of deliveries ensuring that labour is monitored more closely unlike in high workload facilities. </t>
  </si>
  <si>
    <t>Proportion of births with LBW increased in Matiku. The increase in Matiku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</si>
  <si>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The proportion of pre-term births increased in Matiku. The increases in Matiku  could be attributed to the increase in the number of births in the facilities. Pre-term births are an important predictor of neonatal deaths especially in low resource countries which lack or have low quality essential newborn care. However, pre-term births are mainly determined using the last menstrual period (LMP) method which is highly innacurate thus leading to underestimation of pre-term births.</t>
  </si>
  <si>
    <t xml:space="preserve">The number of fully immunized children under the age of one years increased in  Matiku. The indicator is a proxy measure for continuity of care and morbidity and mortality averted due to vaccine preventable diseases. The refurbishment of the health facility, health promotion efforts, upgrading of equipment and additional staff, all contributed to the increased demand for services at the facility. </t>
  </si>
  <si>
    <t xml:space="preserve">No fresh still births  were reported in Tutini. This is due to the few numbers of deliveries ensuring that labour is monitored more closely unlike in high workload facilities. </t>
  </si>
  <si>
    <t>Proportion of births with LBW  increased in Tutini. The increases in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</si>
  <si>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The proportion of pre-term births increased in Tutini. The increases in Tutini could be attributed to the increase in the number of births in the facility. Pre-term births are an important predictor of neonatal deaths especially in low resource countries which lack or have low quality essential newborn care. However, pre-term births are mainly determined using the last menstrual period (LMP) method which is highly innacurate thus leading to underestimation of pre-term births.</t>
  </si>
  <si>
    <t>The number of fully immunized children under the age of one years slightly declined in Tutini. This was due to stock-out of measles vaccine in late 2019. The indicator is a proxy measure for continuity of care and morbidity and mortality averted due to vaccine preventable diseases.</t>
  </si>
  <si>
    <t>Location</t>
  </si>
  <si>
    <t>Country</t>
  </si>
  <si>
    <t>County</t>
  </si>
  <si>
    <t>Objectives</t>
  </si>
  <si>
    <t>Partners</t>
  </si>
  <si>
    <t>Start Date</t>
  </si>
  <si>
    <t>Project Type</t>
  </si>
  <si>
    <t>Year</t>
  </si>
  <si>
    <t>First_ANC</t>
  </si>
  <si>
    <t>ANC_4visits</t>
  </si>
  <si>
    <t>GOPD_n</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</si>
  <si>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</si>
  <si>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</si>
  <si>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</si>
  <si>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</si>
  <si>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</si>
  <si>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</si>
  <si>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</si>
  <si>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</si>
  <si>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</si>
  <si>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</si>
  <si>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</si>
  <si>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</si>
  <si>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</si>
  <si>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</si>
  <si>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</si>
  <si>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Makueni, Kenya</t>
  </si>
  <si>
    <t>Makueni</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</si>
  <si>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</si>
  <si>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</si>
  <si>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</si>
  <si>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</si>
  <si>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</si>
  <si>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BCG</t>
  </si>
  <si>
    <t>DPT1</t>
  </si>
  <si>
    <t>DPT3</t>
  </si>
  <si>
    <t>Fully immunized children</t>
  </si>
  <si>
    <t>Deliveries</t>
  </si>
  <si>
    <t>Livebirths</t>
  </si>
  <si>
    <t>Macerated births</t>
  </si>
  <si>
    <t>Fresh still births</t>
  </si>
  <si>
    <t>Pre-term births</t>
  </si>
  <si>
    <t>Low birth weight (&lt;2500g)</t>
  </si>
  <si>
    <t>CWC visits</t>
  </si>
  <si>
    <t>ANC visits</t>
  </si>
  <si>
    <t>FSB rate/1000</t>
  </si>
  <si>
    <t>Proportion of LBW</t>
  </si>
  <si>
    <t>Proportion pre-term births</t>
  </si>
  <si>
    <t>NHIF claims</t>
  </si>
  <si>
    <t>KPI</t>
  </si>
  <si>
    <t>Aim1</t>
  </si>
  <si>
    <t>Aim2</t>
  </si>
  <si>
    <t>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</si>
</sst>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1"/>
      <color theme="1"/>
      <name val="Calibri"/>
      <family val="2"/>
      <scheme val="minor"/>
    </font>
    <font>
      <b/>
      <sz val="10"/>
      <color theme="1"/>
      <name val="Calibri"/>
      <family val="2"/>
      <scheme val="minor"/>
    </font>
    <font>
      <b/>
      <sz val="10"/>
      <color theme="1"/>
      <name val="Calibri"/>
      <scheme val="minor"/>
    </font>
    <font>
      <sz val="10"/>
      <color theme="1"/>
      <name val="Calibri"/>
      <family val="2"/>
      <scheme val="minor"/>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xf numFmtId="164" fontId="2" fillId="0" borderId="0" xfId="0" applyNumberFormat="1" applyFont="1"/>
    <xf numFmtId="164" fontId="3" fillId="0" borderId="0" xfId="0" applyNumberFormat="1" applyFont="1"/>
    <xf numFmtId="0" fontId="4" fillId="0" borderId="0" xfId="0" applyFont="1"/>
    <xf numFmtId="164" fontId="4" fillId="0" borderId="0" xfId="0" applyNumberFormat="1" applyFont="1"/>
    <xf numFmtId="164" fontId="5" fillId="0" borderId="0" xfId="0" applyNumberFormat="1" applyFont="1"/>
    <xf numFmtId="0" fontId="1" fillId="0" borderId="0" xfId="0" applyFont="1" applyAlignment="1">
      <alignment vertical="top"/>
    </xf>
    <xf numFmtId="0" fontId="0" fillId="0" borderId="0" xfId="0" applyAlignment="1">
      <alignment vertical="top"/>
    </xf>
    <xf numFmtId="0" fontId="0" fillId="0" borderId="0" xfId="0" applyFont="1" applyAlignment="1">
      <alignment vertical="top"/>
    </xf>
  </cellXfs>
  <cellStyles count="1">
    <cellStyle name="Normal" xfId="0" builtinId="0"/>
  </cellStyles>
  <dxfs count="31">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Annual_data" displayName="Annual_data" ref="A1:AC18" totalsRowShown="0" headerRowDxfId="30" dataDxfId="29">
  <autoFilter ref="A1:AC18"/>
  <tableColumns count="29">
    <tableColumn id="1" name="Facility name" dataDxfId="28"/>
    <tableColumn id="2" name="Location" dataDxfId="27"/>
    <tableColumn id="3" name="Country" dataDxfId="26"/>
    <tableColumn id="4" name="County" dataDxfId="25"/>
    <tableColumn id="5" name="Description" dataDxfId="24"/>
    <tableColumn id="6" name="Objectives" dataDxfId="23"/>
    <tableColumn id="7" name="Partners" dataDxfId="22"/>
    <tableColumn id="8" name="Start Date" dataDxfId="21"/>
    <tableColumn id="9" name="Project Type" dataDxfId="20"/>
    <tableColumn id="10" name="Year" dataDxfId="19"/>
    <tableColumn id="11" name="BCG" dataDxfId="18"/>
    <tableColumn id="12" name="DPT1" dataDxfId="17"/>
    <tableColumn id="13" name="DPT3" dataDxfId="16"/>
    <tableColumn id="14" name="Fully immunized children" dataDxfId="15"/>
    <tableColumn id="15" name="First_ANC" dataDxfId="14"/>
    <tableColumn id="16" name="ANC_4visits" dataDxfId="13"/>
    <tableColumn id="17" name="Deliveries" dataDxfId="12"/>
    <tableColumn id="18" name="Livebirths" dataDxfId="11">
      <calculatedColumnFormula>IFERROR(Q2-(S2+T2),"")</calculatedColumnFormula>
    </tableColumn>
    <tableColumn id="19" name="Macerated births" dataDxfId="10"/>
    <tableColumn id="20" name="Fresh still births" dataDxfId="9"/>
    <tableColumn id="21" name="Pre-term births" dataDxfId="8"/>
    <tableColumn id="22" name="Low birth weight (&lt;2500g)" dataDxfId="7"/>
    <tableColumn id="23" name="GOPD_n" dataDxfId="6"/>
    <tableColumn id="24" name="CWC visits" dataDxfId="5"/>
    <tableColumn id="25" name="ANC visits" dataDxfId="4"/>
    <tableColumn id="26" name="FSB rate/1000" dataDxfId="3">
      <calculatedColumnFormula>T2/Q2*1000</calculatedColumnFormula>
    </tableColumn>
    <tableColumn id="27" name="Proportion of LBW" dataDxfId="2">
      <calculatedColumnFormula>V2/R2*100</calculatedColumnFormula>
    </tableColumn>
    <tableColumn id="28" name="Proportion pre-term births" dataDxfId="1">
      <calculatedColumnFormula>IFERROR(U2/R2*100,"")</calculatedColumnFormula>
    </tableColumn>
    <tableColumn id="31" name="NHIF 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pane ySplit="1" topLeftCell="A5" activePane="bottomLeft" state="frozen"/>
      <selection pane="bottomLeft" activeCell="B2" sqref="B2"/>
    </sheetView>
  </sheetViews>
  <sheetFormatPr defaultColWidth="9.1796875" defaultRowHeight="14.5" x14ac:dyDescent="0.35"/>
  <cols>
    <col min="1" max="1" width="15.1796875" style="11" bestFit="1" customWidth="1"/>
    <col min="2" max="2" width="19.81640625" style="10" customWidth="1"/>
    <col min="3" max="3" width="19.81640625" style="1" customWidth="1"/>
    <col min="4" max="4" width="21.1796875" style="1" customWidth="1"/>
    <col min="5" max="5" width="52.453125" style="1" customWidth="1"/>
    <col min="6" max="6" width="73" style="1" customWidth="1"/>
    <col min="7" max="16384" width="9.1796875" style="1"/>
  </cols>
  <sheetData>
    <row r="1" spans="1:6" s="2" customFormat="1" x14ac:dyDescent="0.35">
      <c r="A1" s="9" t="s">
        <v>114</v>
      </c>
      <c r="B1" s="9" t="s">
        <v>17</v>
      </c>
      <c r="C1" s="2" t="s">
        <v>111</v>
      </c>
      <c r="D1" s="2" t="s">
        <v>1</v>
      </c>
      <c r="E1" s="2" t="s">
        <v>19</v>
      </c>
      <c r="F1" s="2" t="s">
        <v>3</v>
      </c>
    </row>
    <row r="2" spans="1:6" ht="72.5" x14ac:dyDescent="0.35">
      <c r="A2" s="11" t="s">
        <v>73</v>
      </c>
      <c r="B2" s="10" t="s">
        <v>112</v>
      </c>
      <c r="C2" s="1" t="s">
        <v>18</v>
      </c>
      <c r="D2" s="1" t="s">
        <v>4</v>
      </c>
      <c r="E2" s="1" t="s">
        <v>5</v>
      </c>
      <c r="F2" s="1" t="s">
        <v>6</v>
      </c>
    </row>
    <row r="3" spans="1:6" ht="87" x14ac:dyDescent="0.35">
      <c r="A3" s="11" t="s">
        <v>73</v>
      </c>
      <c r="B3" s="10" t="s">
        <v>112</v>
      </c>
      <c r="C3" s="1" t="s">
        <v>18</v>
      </c>
      <c r="D3" s="1" t="s">
        <v>7</v>
      </c>
      <c r="E3" s="1" t="s">
        <v>8</v>
      </c>
      <c r="F3" s="1" t="s">
        <v>9</v>
      </c>
    </row>
    <row r="4" spans="1:6" ht="72.5" x14ac:dyDescent="0.35">
      <c r="A4" s="11" t="s">
        <v>73</v>
      </c>
      <c r="B4" s="10" t="s">
        <v>112</v>
      </c>
      <c r="C4" s="1" t="s">
        <v>18</v>
      </c>
      <c r="D4" s="1" t="s">
        <v>10</v>
      </c>
      <c r="E4" s="1" t="s">
        <v>11</v>
      </c>
      <c r="F4" s="1" t="s">
        <v>12</v>
      </c>
    </row>
    <row r="5" spans="1:6" ht="72.5" x14ac:dyDescent="0.35">
      <c r="A5" s="11" t="s">
        <v>73</v>
      </c>
      <c r="B5" s="10" t="s">
        <v>112</v>
      </c>
      <c r="C5" s="1" t="s">
        <v>18</v>
      </c>
      <c r="D5" s="1" t="s">
        <v>15</v>
      </c>
      <c r="E5" s="1" t="s">
        <v>11</v>
      </c>
      <c r="F5" s="1" t="s">
        <v>13</v>
      </c>
    </row>
    <row r="6" spans="1:6" ht="72.5" x14ac:dyDescent="0.35">
      <c r="A6" s="11" t="s">
        <v>73</v>
      </c>
      <c r="B6" s="10" t="s">
        <v>112</v>
      </c>
      <c r="C6" s="1" t="s">
        <v>18</v>
      </c>
      <c r="D6" s="1" t="s">
        <v>14</v>
      </c>
      <c r="E6" s="1" t="s">
        <v>11</v>
      </c>
      <c r="F6" s="1" t="s">
        <v>16</v>
      </c>
    </row>
    <row r="7" spans="1:6" ht="116" x14ac:dyDescent="0.35">
      <c r="A7" s="11" t="s">
        <v>82</v>
      </c>
      <c r="B7" s="10" t="s">
        <v>112</v>
      </c>
      <c r="C7" s="1" t="s">
        <v>18</v>
      </c>
      <c r="D7" s="1" t="s">
        <v>4</v>
      </c>
      <c r="E7" s="1" t="s">
        <v>5</v>
      </c>
      <c r="F7" s="1" t="s">
        <v>20</v>
      </c>
    </row>
    <row r="8" spans="1:6" ht="87" x14ac:dyDescent="0.35">
      <c r="A8" s="11" t="s">
        <v>82</v>
      </c>
      <c r="B8" s="10" t="s">
        <v>112</v>
      </c>
      <c r="C8" s="1" t="s">
        <v>18</v>
      </c>
      <c r="D8" s="1" t="s">
        <v>7</v>
      </c>
      <c r="E8" s="1" t="s">
        <v>8</v>
      </c>
      <c r="F8" s="1" t="s">
        <v>21</v>
      </c>
    </row>
    <row r="9" spans="1:6" ht="87" x14ac:dyDescent="0.35">
      <c r="A9" s="11" t="s">
        <v>82</v>
      </c>
      <c r="B9" s="10" t="s">
        <v>112</v>
      </c>
      <c r="C9" s="1" t="s">
        <v>18</v>
      </c>
      <c r="D9" s="1" t="s">
        <v>10</v>
      </c>
      <c r="E9" s="1" t="s">
        <v>11</v>
      </c>
      <c r="F9" s="1" t="s">
        <v>24</v>
      </c>
    </row>
    <row r="10" spans="1:6" ht="87" x14ac:dyDescent="0.35">
      <c r="A10" s="11" t="s">
        <v>82</v>
      </c>
      <c r="B10" s="10" t="s">
        <v>112</v>
      </c>
      <c r="C10" s="1" t="s">
        <v>18</v>
      </c>
      <c r="D10" s="1" t="s">
        <v>15</v>
      </c>
      <c r="E10" s="1" t="s">
        <v>11</v>
      </c>
      <c r="F10" s="1" t="s">
        <v>23</v>
      </c>
    </row>
    <row r="11" spans="1:6" ht="87" x14ac:dyDescent="0.35">
      <c r="A11" s="11" t="s">
        <v>82</v>
      </c>
      <c r="B11" s="10" t="s">
        <v>112</v>
      </c>
      <c r="C11" s="1" t="s">
        <v>18</v>
      </c>
      <c r="D11" s="1" t="s">
        <v>14</v>
      </c>
      <c r="E11" s="1" t="s">
        <v>11</v>
      </c>
      <c r="F11" s="1" t="s">
        <v>22</v>
      </c>
    </row>
    <row r="12" spans="1:6" ht="72.5" x14ac:dyDescent="0.35">
      <c r="A12" s="11" t="s">
        <v>25</v>
      </c>
      <c r="B12" s="10" t="s">
        <v>112</v>
      </c>
      <c r="C12" s="1" t="s">
        <v>18</v>
      </c>
      <c r="D12" s="1" t="s">
        <v>4</v>
      </c>
      <c r="E12" s="1" t="s">
        <v>5</v>
      </c>
      <c r="F12" s="1" t="s">
        <v>26</v>
      </c>
    </row>
    <row r="13" spans="1:6" ht="87" x14ac:dyDescent="0.35">
      <c r="A13" s="11" t="s">
        <v>25</v>
      </c>
      <c r="B13" s="10" t="s">
        <v>112</v>
      </c>
      <c r="C13" s="1" t="s">
        <v>18</v>
      </c>
      <c r="D13" s="1" t="s">
        <v>7</v>
      </c>
      <c r="E13" s="1" t="s">
        <v>8</v>
      </c>
      <c r="F13" s="1" t="s">
        <v>49</v>
      </c>
    </row>
    <row r="14" spans="1:6" ht="72.5" x14ac:dyDescent="0.35">
      <c r="A14" s="11" t="s">
        <v>25</v>
      </c>
      <c r="B14" s="10" t="s">
        <v>112</v>
      </c>
      <c r="C14" s="1" t="s">
        <v>18</v>
      </c>
      <c r="D14" s="1" t="s">
        <v>10</v>
      </c>
      <c r="E14" s="1" t="s">
        <v>11</v>
      </c>
      <c r="F14" s="1" t="s">
        <v>27</v>
      </c>
    </row>
    <row r="15" spans="1:6" ht="72.5" x14ac:dyDescent="0.35">
      <c r="A15" s="11" t="s">
        <v>25</v>
      </c>
      <c r="B15" s="10" t="s">
        <v>112</v>
      </c>
      <c r="C15" s="1" t="s">
        <v>18</v>
      </c>
      <c r="D15" s="1" t="s">
        <v>15</v>
      </c>
      <c r="E15" s="1" t="s">
        <v>11</v>
      </c>
      <c r="F15" s="1" t="s">
        <v>28</v>
      </c>
    </row>
    <row r="16" spans="1:6" ht="72.5" x14ac:dyDescent="0.35">
      <c r="A16" s="11" t="s">
        <v>25</v>
      </c>
      <c r="B16" s="10" t="s">
        <v>112</v>
      </c>
      <c r="C16" s="1" t="s">
        <v>18</v>
      </c>
      <c r="D16" s="1" t="s">
        <v>14</v>
      </c>
      <c r="E16" s="1" t="s">
        <v>11</v>
      </c>
      <c r="F16" s="1" t="s">
        <v>29</v>
      </c>
    </row>
    <row r="17" spans="1:6" ht="72.5" x14ac:dyDescent="0.35">
      <c r="A17" s="11" t="s">
        <v>47</v>
      </c>
      <c r="B17" s="10" t="s">
        <v>112</v>
      </c>
      <c r="C17" s="1" t="s">
        <v>18</v>
      </c>
      <c r="D17" s="1" t="s">
        <v>4</v>
      </c>
      <c r="E17" s="1" t="s">
        <v>5</v>
      </c>
      <c r="F17" s="1" t="s">
        <v>26</v>
      </c>
    </row>
    <row r="18" spans="1:6" ht="87" x14ac:dyDescent="0.35">
      <c r="A18" s="11" t="s">
        <v>47</v>
      </c>
      <c r="B18" s="10" t="s">
        <v>112</v>
      </c>
      <c r="C18" s="1" t="s">
        <v>18</v>
      </c>
      <c r="D18" s="1" t="s">
        <v>7</v>
      </c>
      <c r="E18" s="1" t="s">
        <v>8</v>
      </c>
      <c r="F18" s="1" t="s">
        <v>49</v>
      </c>
    </row>
    <row r="19" spans="1:6" ht="72.5" x14ac:dyDescent="0.35">
      <c r="A19" s="11" t="s">
        <v>47</v>
      </c>
      <c r="B19" s="10" t="s">
        <v>112</v>
      </c>
      <c r="C19" s="1" t="s">
        <v>18</v>
      </c>
      <c r="D19" s="1" t="s">
        <v>10</v>
      </c>
      <c r="E19" s="1" t="s">
        <v>11</v>
      </c>
      <c r="F19" s="1" t="s">
        <v>27</v>
      </c>
    </row>
    <row r="20" spans="1:6" ht="72.5" x14ac:dyDescent="0.35">
      <c r="A20" s="11" t="s">
        <v>47</v>
      </c>
      <c r="B20" s="10" t="s">
        <v>112</v>
      </c>
      <c r="C20" s="1" t="s">
        <v>18</v>
      </c>
      <c r="D20" s="1" t="s">
        <v>15</v>
      </c>
      <c r="E20" s="1" t="s">
        <v>11</v>
      </c>
      <c r="F20" s="1" t="s">
        <v>28</v>
      </c>
    </row>
    <row r="21" spans="1:6" ht="72.5" x14ac:dyDescent="0.35">
      <c r="A21" s="11" t="s">
        <v>47</v>
      </c>
      <c r="B21" s="10" t="s">
        <v>112</v>
      </c>
      <c r="C21" s="1" t="s">
        <v>18</v>
      </c>
      <c r="D21" s="1" t="s">
        <v>14</v>
      </c>
      <c r="E21" s="1" t="s">
        <v>11</v>
      </c>
      <c r="F21" s="1" t="s">
        <v>29</v>
      </c>
    </row>
    <row r="22" spans="1:6" ht="72.5" x14ac:dyDescent="0.35">
      <c r="A22" s="11" t="s">
        <v>48</v>
      </c>
      <c r="B22" s="10" t="s">
        <v>112</v>
      </c>
      <c r="C22" s="1" t="s">
        <v>18</v>
      </c>
      <c r="D22" s="1" t="s">
        <v>4</v>
      </c>
      <c r="E22" s="1" t="s">
        <v>5</v>
      </c>
      <c r="F22" s="1" t="s">
        <v>26</v>
      </c>
    </row>
    <row r="23" spans="1:6" ht="87" x14ac:dyDescent="0.35">
      <c r="A23" s="11" t="s">
        <v>48</v>
      </c>
      <c r="B23" s="10" t="s">
        <v>112</v>
      </c>
      <c r="C23" s="1" t="s">
        <v>18</v>
      </c>
      <c r="D23" s="1" t="s">
        <v>7</v>
      </c>
      <c r="E23" s="1" t="s">
        <v>8</v>
      </c>
      <c r="F23" s="1" t="s">
        <v>49</v>
      </c>
    </row>
    <row r="24" spans="1:6" ht="72.5" x14ac:dyDescent="0.35">
      <c r="A24" s="11" t="s">
        <v>48</v>
      </c>
      <c r="B24" s="10" t="s">
        <v>112</v>
      </c>
      <c r="C24" s="1" t="s">
        <v>18</v>
      </c>
      <c r="D24" s="1" t="s">
        <v>10</v>
      </c>
      <c r="E24" s="1" t="s">
        <v>11</v>
      </c>
      <c r="F24" s="1" t="s">
        <v>27</v>
      </c>
    </row>
    <row r="25" spans="1:6" ht="72.5" x14ac:dyDescent="0.35">
      <c r="A25" s="11" t="s">
        <v>48</v>
      </c>
      <c r="B25" s="10" t="s">
        <v>112</v>
      </c>
      <c r="C25" s="1" t="s">
        <v>18</v>
      </c>
      <c r="D25" s="1" t="s">
        <v>15</v>
      </c>
      <c r="E25" s="1" t="s">
        <v>11</v>
      </c>
      <c r="F25" s="1" t="s">
        <v>28</v>
      </c>
    </row>
    <row r="26" spans="1:6" ht="72.5" x14ac:dyDescent="0.35">
      <c r="A26" s="11" t="s">
        <v>48</v>
      </c>
      <c r="B26" s="10" t="s">
        <v>112</v>
      </c>
      <c r="C26" s="1" t="s">
        <v>18</v>
      </c>
      <c r="D26" s="1" t="s">
        <v>14</v>
      </c>
      <c r="E26" s="1" t="s">
        <v>11</v>
      </c>
      <c r="F26" s="1" t="s">
        <v>29</v>
      </c>
    </row>
    <row r="27" spans="1:6" ht="101.5" x14ac:dyDescent="0.35">
      <c r="A27" s="11" t="s">
        <v>73</v>
      </c>
      <c r="B27" s="10" t="s">
        <v>113</v>
      </c>
      <c r="C27" s="1" t="s">
        <v>30</v>
      </c>
      <c r="D27" s="1" t="s">
        <v>31</v>
      </c>
      <c r="E27" s="1" t="s">
        <v>32</v>
      </c>
      <c r="F27" s="1" t="s">
        <v>39</v>
      </c>
    </row>
    <row r="28" spans="1:6" ht="72.5" x14ac:dyDescent="0.35">
      <c r="A28" s="11" t="s">
        <v>73</v>
      </c>
      <c r="B28" s="10" t="s">
        <v>113</v>
      </c>
      <c r="C28" s="1" t="s">
        <v>30</v>
      </c>
      <c r="D28" s="1" t="s">
        <v>33</v>
      </c>
      <c r="E28" s="1" t="s">
        <v>34</v>
      </c>
      <c r="F28" s="1" t="s">
        <v>40</v>
      </c>
    </row>
    <row r="29" spans="1:6" ht="72.5" x14ac:dyDescent="0.35">
      <c r="A29" s="11" t="s">
        <v>73</v>
      </c>
      <c r="B29" s="10" t="s">
        <v>113</v>
      </c>
      <c r="C29" s="1" t="s">
        <v>30</v>
      </c>
      <c r="D29" s="1" t="s">
        <v>35</v>
      </c>
      <c r="E29" s="1" t="s">
        <v>36</v>
      </c>
      <c r="F29" s="1" t="s">
        <v>46</v>
      </c>
    </row>
    <row r="30" spans="1:6" ht="58" x14ac:dyDescent="0.35">
      <c r="A30" s="11" t="s">
        <v>73</v>
      </c>
      <c r="B30" s="10" t="s">
        <v>113</v>
      </c>
      <c r="C30" s="1" t="s">
        <v>30</v>
      </c>
      <c r="D30" s="1" t="s">
        <v>37</v>
      </c>
      <c r="E30" s="1" t="s">
        <v>38</v>
      </c>
      <c r="F30" s="1" t="s">
        <v>41</v>
      </c>
    </row>
    <row r="31" spans="1:6" ht="101.5" x14ac:dyDescent="0.35">
      <c r="A31" s="11" t="s">
        <v>82</v>
      </c>
      <c r="B31" s="10" t="s">
        <v>113</v>
      </c>
      <c r="C31" s="1" t="s">
        <v>30</v>
      </c>
      <c r="D31" s="1" t="s">
        <v>31</v>
      </c>
      <c r="E31" s="1" t="s">
        <v>32</v>
      </c>
      <c r="F31" s="1" t="s">
        <v>43</v>
      </c>
    </row>
    <row r="32" spans="1:6" ht="72.5" x14ac:dyDescent="0.35">
      <c r="A32" s="11" t="s">
        <v>82</v>
      </c>
      <c r="B32" s="10" t="s">
        <v>113</v>
      </c>
      <c r="C32" s="1" t="s">
        <v>30</v>
      </c>
      <c r="D32" s="1" t="s">
        <v>33</v>
      </c>
      <c r="E32" s="1" t="s">
        <v>34</v>
      </c>
      <c r="F32" s="1" t="s">
        <v>42</v>
      </c>
    </row>
    <row r="33" spans="1:6" ht="87" x14ac:dyDescent="0.35">
      <c r="A33" s="11" t="s">
        <v>82</v>
      </c>
      <c r="B33" s="10" t="s">
        <v>113</v>
      </c>
      <c r="C33" s="1" t="s">
        <v>30</v>
      </c>
      <c r="D33" s="1" t="s">
        <v>35</v>
      </c>
      <c r="E33" s="1" t="s">
        <v>36</v>
      </c>
      <c r="F33" s="1" t="s">
        <v>44</v>
      </c>
    </row>
    <row r="34" spans="1:6" ht="116" x14ac:dyDescent="0.35">
      <c r="A34" s="11" t="s">
        <v>82</v>
      </c>
      <c r="B34" s="10" t="s">
        <v>113</v>
      </c>
      <c r="C34" s="1" t="s">
        <v>30</v>
      </c>
      <c r="D34" s="1" t="s">
        <v>37</v>
      </c>
      <c r="E34" s="1" t="s">
        <v>38</v>
      </c>
      <c r="F34" s="1" t="s">
        <v>45</v>
      </c>
    </row>
    <row r="35" spans="1:6" ht="101.5" x14ac:dyDescent="0.35">
      <c r="A35" s="11" t="s">
        <v>25</v>
      </c>
      <c r="B35" s="10" t="s">
        <v>113</v>
      </c>
      <c r="C35" s="1" t="s">
        <v>30</v>
      </c>
      <c r="D35" s="1" t="s">
        <v>31</v>
      </c>
      <c r="E35" s="1" t="s">
        <v>32</v>
      </c>
      <c r="F35" s="1" t="s">
        <v>50</v>
      </c>
    </row>
    <row r="36" spans="1:6" ht="72.5" x14ac:dyDescent="0.35">
      <c r="A36" s="11" t="s">
        <v>25</v>
      </c>
      <c r="B36" s="10" t="s">
        <v>113</v>
      </c>
      <c r="C36" s="1" t="s">
        <v>30</v>
      </c>
      <c r="D36" s="1" t="s">
        <v>33</v>
      </c>
      <c r="E36" s="1" t="s">
        <v>34</v>
      </c>
      <c r="F36" s="1" t="s">
        <v>51</v>
      </c>
    </row>
    <row r="37" spans="1:6" ht="72.5" x14ac:dyDescent="0.35">
      <c r="A37" s="11" t="s">
        <v>25</v>
      </c>
      <c r="B37" s="10" t="s">
        <v>113</v>
      </c>
      <c r="C37" s="1" t="s">
        <v>30</v>
      </c>
      <c r="D37" s="1" t="s">
        <v>35</v>
      </c>
      <c r="E37" s="1" t="s">
        <v>36</v>
      </c>
      <c r="F37" s="1" t="s">
        <v>52</v>
      </c>
    </row>
    <row r="38" spans="1:6" ht="87" x14ac:dyDescent="0.35">
      <c r="A38" s="11" t="s">
        <v>25</v>
      </c>
      <c r="B38" s="10" t="s">
        <v>113</v>
      </c>
      <c r="C38" s="1" t="s">
        <v>30</v>
      </c>
      <c r="D38" s="1" t="s">
        <v>37</v>
      </c>
      <c r="E38" s="1" t="s">
        <v>38</v>
      </c>
      <c r="F38" s="1" t="s">
        <v>53</v>
      </c>
    </row>
    <row r="39" spans="1:6" ht="101.5" x14ac:dyDescent="0.35">
      <c r="A39" s="11" t="s">
        <v>48</v>
      </c>
      <c r="B39" s="10" t="s">
        <v>113</v>
      </c>
      <c r="C39" s="1" t="s">
        <v>30</v>
      </c>
      <c r="D39" s="1" t="s">
        <v>31</v>
      </c>
      <c r="E39" s="1" t="s">
        <v>32</v>
      </c>
      <c r="F39" s="1" t="s">
        <v>54</v>
      </c>
    </row>
    <row r="40" spans="1:6" ht="72.5" x14ac:dyDescent="0.35">
      <c r="A40" s="11" t="s">
        <v>48</v>
      </c>
      <c r="B40" s="10" t="s">
        <v>113</v>
      </c>
      <c r="C40" s="1" t="s">
        <v>30</v>
      </c>
      <c r="D40" s="1" t="s">
        <v>33</v>
      </c>
      <c r="E40" s="1" t="s">
        <v>34</v>
      </c>
      <c r="F40" s="1" t="s">
        <v>55</v>
      </c>
    </row>
    <row r="41" spans="1:6" ht="87" x14ac:dyDescent="0.35">
      <c r="A41" s="11" t="s">
        <v>48</v>
      </c>
      <c r="B41" s="10" t="s">
        <v>113</v>
      </c>
      <c r="C41" s="1" t="s">
        <v>30</v>
      </c>
      <c r="D41" s="1" t="s">
        <v>35</v>
      </c>
      <c r="E41" s="1" t="s">
        <v>36</v>
      </c>
      <c r="F41" s="1" t="s">
        <v>56</v>
      </c>
    </row>
    <row r="42" spans="1:6" ht="72.5" x14ac:dyDescent="0.35">
      <c r="A42" s="11" t="s">
        <v>48</v>
      </c>
      <c r="B42" s="10" t="s">
        <v>113</v>
      </c>
      <c r="C42" s="1" t="s">
        <v>30</v>
      </c>
      <c r="D42" s="1" t="s">
        <v>37</v>
      </c>
      <c r="E42" s="1" t="s">
        <v>38</v>
      </c>
      <c r="F42" s="1" t="s">
        <v>57</v>
      </c>
    </row>
    <row r="43" spans="1:6" ht="101.5" x14ac:dyDescent="0.35">
      <c r="A43" s="11" t="s">
        <v>47</v>
      </c>
      <c r="B43" s="10" t="s">
        <v>113</v>
      </c>
      <c r="C43" s="1" t="s">
        <v>30</v>
      </c>
      <c r="D43" s="1" t="s">
        <v>31</v>
      </c>
      <c r="E43" s="1" t="s">
        <v>32</v>
      </c>
      <c r="F43" s="1" t="s">
        <v>58</v>
      </c>
    </row>
    <row r="44" spans="1:6" ht="72.5" x14ac:dyDescent="0.35">
      <c r="A44" s="11" t="s">
        <v>47</v>
      </c>
      <c r="B44" s="10" t="s">
        <v>113</v>
      </c>
      <c r="C44" s="1" t="s">
        <v>30</v>
      </c>
      <c r="D44" s="1" t="s">
        <v>33</v>
      </c>
      <c r="E44" s="1" t="s">
        <v>34</v>
      </c>
      <c r="F44" s="1" t="s">
        <v>59</v>
      </c>
    </row>
    <row r="45" spans="1:6" ht="87" x14ac:dyDescent="0.35">
      <c r="A45" s="11" t="s">
        <v>47</v>
      </c>
      <c r="B45" s="10" t="s">
        <v>113</v>
      </c>
      <c r="C45" s="1" t="s">
        <v>30</v>
      </c>
      <c r="D45" s="1" t="s">
        <v>35</v>
      </c>
      <c r="E45" s="1" t="s">
        <v>36</v>
      </c>
      <c r="F45" s="1" t="s">
        <v>60</v>
      </c>
    </row>
    <row r="46" spans="1:6" ht="58" x14ac:dyDescent="0.35">
      <c r="A46" s="11" t="s">
        <v>47</v>
      </c>
      <c r="B46" s="10" t="s">
        <v>113</v>
      </c>
      <c r="C46" s="1" t="s">
        <v>30</v>
      </c>
      <c r="D46" s="1" t="s">
        <v>37</v>
      </c>
      <c r="E46" s="1" t="s">
        <v>38</v>
      </c>
      <c r="F46" s="1" t="s">
        <v>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workbookViewId="0">
      <selection activeCell="V24" sqref="V24"/>
    </sheetView>
  </sheetViews>
  <sheetFormatPr defaultColWidth="9.1796875" defaultRowHeight="13" x14ac:dyDescent="0.3"/>
  <cols>
    <col min="1" max="1" width="13.26953125" style="6" customWidth="1"/>
    <col min="2" max="2" width="13.453125" style="6" customWidth="1"/>
    <col min="3" max="3" width="9.453125" style="6" customWidth="1"/>
    <col min="4" max="4" width="9.1796875" style="6"/>
    <col min="5" max="5" width="12" style="6" customWidth="1"/>
    <col min="6" max="6" width="11.26953125" style="6" customWidth="1"/>
    <col min="7" max="7" width="9.81640625" style="6" customWidth="1"/>
    <col min="8" max="8" width="11.1796875" style="6" customWidth="1"/>
    <col min="9" max="9" width="12.81640625" style="6" customWidth="1"/>
    <col min="10" max="14" width="9.1796875" style="6"/>
    <col min="15" max="15" width="10.81640625" style="6" customWidth="1"/>
    <col min="16" max="16" width="12.453125" style="6" customWidth="1"/>
    <col min="17" max="17" width="12.54296875" style="6" customWidth="1"/>
    <col min="18" max="18" width="12.7265625" style="6" customWidth="1"/>
    <col min="19" max="19" width="17" style="6" customWidth="1"/>
    <col min="20" max="20" width="9.1796875" style="6"/>
    <col min="21" max="21" width="10.453125" style="6" customWidth="1"/>
    <col min="22" max="22" width="12.453125" style="6" customWidth="1"/>
    <col min="23" max="23" width="9.54296875" style="6" customWidth="1"/>
    <col min="24" max="25" width="9.1796875" style="6"/>
    <col min="26" max="26" width="16.7265625" style="7" customWidth="1"/>
    <col min="27" max="27" width="11.26953125" style="7" customWidth="1"/>
    <col min="28" max="28" width="14.453125" style="7" customWidth="1"/>
    <col min="29" max="16384" width="9.1796875" style="6"/>
  </cols>
  <sheetData>
    <row r="1" spans="1:29" s="3" customFormat="1" x14ac:dyDescent="0.3">
      <c r="A1" s="3" t="s">
        <v>0</v>
      </c>
      <c r="B1" s="3" t="s">
        <v>62</v>
      </c>
      <c r="C1" s="3" t="s">
        <v>63</v>
      </c>
      <c r="D1" s="3" t="s">
        <v>64</v>
      </c>
      <c r="E1" s="3" t="s">
        <v>2</v>
      </c>
      <c r="F1" s="3" t="s">
        <v>65</v>
      </c>
      <c r="G1" s="3" t="s">
        <v>66</v>
      </c>
      <c r="H1" s="3" t="s">
        <v>67</v>
      </c>
      <c r="I1" s="3" t="s">
        <v>68</v>
      </c>
      <c r="J1" s="3" t="s">
        <v>69</v>
      </c>
      <c r="K1" s="3" t="s">
        <v>95</v>
      </c>
      <c r="L1" s="3" t="s">
        <v>96</v>
      </c>
      <c r="M1" s="3" t="s">
        <v>97</v>
      </c>
      <c r="N1" s="3" t="s">
        <v>98</v>
      </c>
      <c r="O1" s="3" t="s">
        <v>70</v>
      </c>
      <c r="P1" s="3" t="s">
        <v>71</v>
      </c>
      <c r="Q1" s="3" t="s">
        <v>99</v>
      </c>
      <c r="R1" s="3" t="s">
        <v>100</v>
      </c>
      <c r="S1" s="3" t="s">
        <v>101</v>
      </c>
      <c r="T1" s="3" t="s">
        <v>102</v>
      </c>
      <c r="U1" s="3" t="s">
        <v>103</v>
      </c>
      <c r="V1" s="3" t="s">
        <v>104</v>
      </c>
      <c r="W1" s="3" t="s">
        <v>72</v>
      </c>
      <c r="X1" s="3" t="s">
        <v>105</v>
      </c>
      <c r="Y1" s="3" t="s">
        <v>106</v>
      </c>
      <c r="Z1" s="4" t="s">
        <v>107</v>
      </c>
      <c r="AA1" s="4" t="s">
        <v>108</v>
      </c>
      <c r="AB1" s="4" t="s">
        <v>109</v>
      </c>
      <c r="AC1" s="5" t="s">
        <v>110</v>
      </c>
    </row>
    <row r="2" spans="1:29" x14ac:dyDescent="0.3">
      <c r="A2" s="6" t="s">
        <v>73</v>
      </c>
      <c r="B2" s="6" t="s">
        <v>74</v>
      </c>
      <c r="C2" s="6" t="s">
        <v>75</v>
      </c>
      <c r="D2" s="6" t="s">
        <v>76</v>
      </c>
      <c r="E2" s="6" t="s">
        <v>77</v>
      </c>
      <c r="F2" s="6" t="s">
        <v>78</v>
      </c>
      <c r="G2" s="6" t="s">
        <v>79</v>
      </c>
      <c r="H2" s="6" t="s">
        <v>80</v>
      </c>
      <c r="I2" s="6" t="s">
        <v>81</v>
      </c>
      <c r="J2" s="6">
        <v>2013</v>
      </c>
      <c r="N2" s="6">
        <v>446</v>
      </c>
      <c r="O2" s="6">
        <v>106</v>
      </c>
      <c r="W2" s="6">
        <v>10105</v>
      </c>
      <c r="X2" s="6">
        <v>2745</v>
      </c>
      <c r="Y2" s="6">
        <v>491</v>
      </c>
      <c r="Z2" s="7" t="str">
        <f>IFERROR(T2/Q2*1000,"")</f>
        <v/>
      </c>
      <c r="AA2" s="7" t="str">
        <f>IFERROR(V2/R2*100,"")</f>
        <v/>
      </c>
      <c r="AB2" s="7" t="str">
        <f>IFERROR(U2/R2*100,"")</f>
        <v/>
      </c>
      <c r="AC2" s="8"/>
    </row>
    <row r="3" spans="1:29" x14ac:dyDescent="0.3">
      <c r="A3" s="6" t="s">
        <v>73</v>
      </c>
      <c r="B3" s="6" t="s">
        <v>74</v>
      </c>
      <c r="C3" s="6" t="s">
        <v>75</v>
      </c>
      <c r="D3" s="6" t="s">
        <v>76</v>
      </c>
      <c r="E3" s="6" t="s">
        <v>77</v>
      </c>
      <c r="F3" s="6" t="s">
        <v>78</v>
      </c>
      <c r="G3" s="6" t="s">
        <v>79</v>
      </c>
      <c r="H3" s="6" t="s">
        <v>80</v>
      </c>
      <c r="I3" s="6" t="s">
        <v>81</v>
      </c>
      <c r="J3" s="6">
        <v>2014</v>
      </c>
      <c r="K3" s="6">
        <v>243</v>
      </c>
      <c r="L3" s="6">
        <v>967</v>
      </c>
      <c r="M3" s="6">
        <v>829</v>
      </c>
      <c r="N3" s="6">
        <v>684</v>
      </c>
      <c r="O3" s="6">
        <v>884</v>
      </c>
      <c r="P3" s="6">
        <v>332</v>
      </c>
      <c r="Q3" s="6">
        <v>151</v>
      </c>
      <c r="R3" s="6">
        <f t="shared" ref="R3:R18" si="0">IFERROR(Q3-(S3+T3),"")</f>
        <v>146</v>
      </c>
      <c r="S3" s="6">
        <v>1</v>
      </c>
      <c r="T3" s="6">
        <v>4</v>
      </c>
      <c r="U3" s="6">
        <v>5</v>
      </c>
      <c r="V3" s="6">
        <v>11</v>
      </c>
      <c r="W3" s="6">
        <v>24209</v>
      </c>
      <c r="X3" s="6">
        <v>6079</v>
      </c>
      <c r="Y3" s="6">
        <v>2840</v>
      </c>
      <c r="Z3" s="7">
        <f t="shared" ref="Z3:Z18" si="1">T3/Q3*1000</f>
        <v>26.490066225165563</v>
      </c>
      <c r="AA3" s="7">
        <f t="shared" ref="AA3:AA18" si="2">V3/R3*100</f>
        <v>7.5342465753424657</v>
      </c>
      <c r="AB3" s="7">
        <f t="shared" ref="AB3:AB18" si="3">IFERROR(U3/R3*100,"")</f>
        <v>3.4246575342465753</v>
      </c>
      <c r="AC3" s="8"/>
    </row>
    <row r="4" spans="1:29" x14ac:dyDescent="0.3">
      <c r="A4" s="6" t="s">
        <v>73</v>
      </c>
      <c r="B4" s="6" t="s">
        <v>74</v>
      </c>
      <c r="C4" s="6" t="s">
        <v>75</v>
      </c>
      <c r="D4" s="6" t="s">
        <v>76</v>
      </c>
      <c r="E4" s="6" t="s">
        <v>77</v>
      </c>
      <c r="F4" s="6" t="s">
        <v>78</v>
      </c>
      <c r="G4" s="6" t="s">
        <v>79</v>
      </c>
      <c r="H4" s="6" t="s">
        <v>80</v>
      </c>
      <c r="I4" s="6" t="s">
        <v>81</v>
      </c>
      <c r="J4" s="6">
        <v>2015</v>
      </c>
      <c r="K4" s="6">
        <v>578</v>
      </c>
      <c r="L4" s="6">
        <v>1691</v>
      </c>
      <c r="M4" s="6">
        <v>1629</v>
      </c>
      <c r="N4" s="6">
        <v>1126</v>
      </c>
      <c r="O4" s="6">
        <v>2720</v>
      </c>
      <c r="P4" s="6">
        <v>1491</v>
      </c>
      <c r="Q4" s="6">
        <v>440</v>
      </c>
      <c r="R4" s="6">
        <f t="shared" si="0"/>
        <v>434</v>
      </c>
      <c r="S4" s="6">
        <v>1</v>
      </c>
      <c r="T4" s="6">
        <v>5</v>
      </c>
      <c r="U4" s="6">
        <v>6</v>
      </c>
      <c r="V4" s="6">
        <v>27</v>
      </c>
      <c r="W4" s="6">
        <v>35360</v>
      </c>
      <c r="X4" s="6">
        <v>11505</v>
      </c>
      <c r="Y4" s="6">
        <v>9064</v>
      </c>
      <c r="Z4" s="7">
        <f t="shared" si="1"/>
        <v>11.363636363636363</v>
      </c>
      <c r="AA4" s="7">
        <f t="shared" si="2"/>
        <v>6.2211981566820276</v>
      </c>
      <c r="AB4" s="7">
        <f t="shared" si="3"/>
        <v>1.3824884792626728</v>
      </c>
      <c r="AC4" s="8"/>
    </row>
    <row r="5" spans="1:29" x14ac:dyDescent="0.3">
      <c r="A5" s="6" t="s">
        <v>73</v>
      </c>
      <c r="B5" s="6" t="s">
        <v>74</v>
      </c>
      <c r="C5" s="6" t="s">
        <v>75</v>
      </c>
      <c r="D5" s="6" t="s">
        <v>76</v>
      </c>
      <c r="E5" s="6" t="s">
        <v>77</v>
      </c>
      <c r="F5" s="6" t="s">
        <v>78</v>
      </c>
      <c r="G5" s="6" t="s">
        <v>79</v>
      </c>
      <c r="H5" s="6" t="s">
        <v>80</v>
      </c>
      <c r="I5" s="6" t="s">
        <v>81</v>
      </c>
      <c r="J5" s="6">
        <v>2016</v>
      </c>
      <c r="K5" s="6">
        <v>657</v>
      </c>
      <c r="L5" s="6">
        <v>2017</v>
      </c>
      <c r="M5" s="6">
        <v>1910</v>
      </c>
      <c r="N5" s="6">
        <v>1444</v>
      </c>
      <c r="O5" s="6">
        <v>2947</v>
      </c>
      <c r="P5" s="6">
        <v>1831</v>
      </c>
      <c r="Q5" s="6">
        <v>554</v>
      </c>
      <c r="R5" s="6">
        <f t="shared" si="0"/>
        <v>539</v>
      </c>
      <c r="S5" s="6">
        <v>4</v>
      </c>
      <c r="T5" s="6">
        <v>11</v>
      </c>
      <c r="U5" s="6">
        <v>9</v>
      </c>
      <c r="V5" s="6">
        <v>20</v>
      </c>
      <c r="W5" s="6">
        <v>24784</v>
      </c>
      <c r="X5" s="6">
        <v>14562</v>
      </c>
      <c r="Y5" s="6">
        <v>9775</v>
      </c>
      <c r="Z5" s="7">
        <f t="shared" si="1"/>
        <v>19.855595667870038</v>
      </c>
      <c r="AA5" s="7">
        <f t="shared" si="2"/>
        <v>3.710575139146568</v>
      </c>
      <c r="AB5" s="7">
        <f t="shared" si="3"/>
        <v>1.6697588126159555</v>
      </c>
      <c r="AC5" s="8"/>
    </row>
    <row r="6" spans="1:29" x14ac:dyDescent="0.3">
      <c r="A6" s="6" t="s">
        <v>73</v>
      </c>
      <c r="B6" s="6" t="s">
        <v>74</v>
      </c>
      <c r="C6" s="6" t="s">
        <v>75</v>
      </c>
      <c r="D6" s="6" t="s">
        <v>76</v>
      </c>
      <c r="E6" s="6" t="s">
        <v>77</v>
      </c>
      <c r="F6" s="6" t="s">
        <v>78</v>
      </c>
      <c r="G6" s="6" t="s">
        <v>79</v>
      </c>
      <c r="H6" s="6" t="s">
        <v>80</v>
      </c>
      <c r="I6" s="6" t="s">
        <v>81</v>
      </c>
      <c r="J6" s="6">
        <v>2017</v>
      </c>
      <c r="K6" s="6">
        <v>247</v>
      </c>
      <c r="L6" s="6">
        <v>929</v>
      </c>
      <c r="M6" s="6">
        <v>822</v>
      </c>
      <c r="N6" s="6">
        <v>780</v>
      </c>
      <c r="O6" s="6">
        <v>2092</v>
      </c>
      <c r="P6" s="6">
        <v>817</v>
      </c>
      <c r="Q6" s="6">
        <v>172</v>
      </c>
      <c r="R6" s="6">
        <f t="shared" si="0"/>
        <v>170</v>
      </c>
      <c r="S6" s="6">
        <v>2</v>
      </c>
      <c r="T6" s="6">
        <v>0</v>
      </c>
      <c r="U6" s="6">
        <v>2</v>
      </c>
      <c r="V6" s="6">
        <v>6</v>
      </c>
      <c r="W6" s="6">
        <v>16994</v>
      </c>
      <c r="X6" s="6">
        <v>8270</v>
      </c>
      <c r="Y6" s="6">
        <v>7795</v>
      </c>
      <c r="Z6" s="7">
        <f t="shared" si="1"/>
        <v>0</v>
      </c>
      <c r="AA6" s="7">
        <f t="shared" si="2"/>
        <v>3.5294117647058822</v>
      </c>
      <c r="AB6" s="7">
        <f t="shared" si="3"/>
        <v>1.1764705882352942</v>
      </c>
      <c r="AC6" s="8"/>
    </row>
    <row r="7" spans="1:29" x14ac:dyDescent="0.3">
      <c r="A7" s="6" t="s">
        <v>73</v>
      </c>
      <c r="B7" s="6" t="s">
        <v>74</v>
      </c>
      <c r="C7" s="6" t="s">
        <v>75</v>
      </c>
      <c r="D7" s="6" t="s">
        <v>76</v>
      </c>
      <c r="E7" s="6" t="s">
        <v>77</v>
      </c>
      <c r="F7" s="6" t="s">
        <v>78</v>
      </c>
      <c r="G7" s="6" t="s">
        <v>79</v>
      </c>
      <c r="H7" s="6" t="s">
        <v>80</v>
      </c>
      <c r="I7" s="6" t="s">
        <v>81</v>
      </c>
      <c r="J7" s="6">
        <v>2018</v>
      </c>
      <c r="K7" s="6">
        <v>550</v>
      </c>
      <c r="L7" s="6">
        <v>2394</v>
      </c>
      <c r="M7" s="6">
        <v>2284</v>
      </c>
      <c r="N7" s="6">
        <v>1497</v>
      </c>
      <c r="O7" s="6">
        <v>3152</v>
      </c>
      <c r="P7" s="6">
        <v>1623</v>
      </c>
      <c r="Q7" s="6">
        <v>427</v>
      </c>
      <c r="R7" s="6">
        <f t="shared" si="0"/>
        <v>423</v>
      </c>
      <c r="S7" s="6">
        <v>3</v>
      </c>
      <c r="T7" s="6">
        <v>1</v>
      </c>
      <c r="U7" s="6">
        <v>5</v>
      </c>
      <c r="V7" s="6">
        <v>16</v>
      </c>
      <c r="W7" s="6">
        <v>47796</v>
      </c>
      <c r="X7" s="6">
        <v>16657</v>
      </c>
      <c r="Y7" s="6">
        <v>11633</v>
      </c>
      <c r="Z7" s="7">
        <f t="shared" si="1"/>
        <v>2.3419203747072599</v>
      </c>
      <c r="AA7" s="7">
        <f t="shared" si="2"/>
        <v>3.7825059101654848</v>
      </c>
      <c r="AB7" s="7">
        <f t="shared" si="3"/>
        <v>1.1820330969267139</v>
      </c>
      <c r="AC7" s="8"/>
    </row>
    <row r="8" spans="1:29" x14ac:dyDescent="0.3">
      <c r="A8" s="6" t="s">
        <v>73</v>
      </c>
      <c r="B8" s="6" t="s">
        <v>74</v>
      </c>
      <c r="C8" s="6" t="s">
        <v>75</v>
      </c>
      <c r="D8" s="6" t="s">
        <v>76</v>
      </c>
      <c r="E8" s="6" t="s">
        <v>77</v>
      </c>
      <c r="F8" s="6" t="s">
        <v>78</v>
      </c>
      <c r="G8" s="6" t="s">
        <v>79</v>
      </c>
      <c r="H8" s="6" t="s">
        <v>80</v>
      </c>
      <c r="I8" s="6" t="s">
        <v>81</v>
      </c>
      <c r="J8" s="6">
        <v>2019</v>
      </c>
      <c r="K8" s="6">
        <v>643</v>
      </c>
      <c r="L8" s="6">
        <v>2612</v>
      </c>
      <c r="M8" s="6">
        <v>2312</v>
      </c>
      <c r="N8" s="6">
        <v>1891</v>
      </c>
      <c r="O8" s="6">
        <v>4016</v>
      </c>
      <c r="P8" s="6">
        <v>2796</v>
      </c>
      <c r="Q8" s="6">
        <v>584</v>
      </c>
      <c r="R8" s="6">
        <f t="shared" si="0"/>
        <v>571</v>
      </c>
      <c r="S8" s="6">
        <v>4</v>
      </c>
      <c r="T8" s="6">
        <v>9</v>
      </c>
      <c r="U8" s="6">
        <v>7</v>
      </c>
      <c r="V8" s="6">
        <v>20</v>
      </c>
      <c r="W8" s="6">
        <v>70161</v>
      </c>
      <c r="X8" s="6">
        <v>20390</v>
      </c>
      <c r="Y8" s="6">
        <v>14250</v>
      </c>
      <c r="Z8" s="7">
        <f t="shared" si="1"/>
        <v>15.410958904109588</v>
      </c>
      <c r="AA8" s="7">
        <f t="shared" si="2"/>
        <v>3.5026269702276709</v>
      </c>
      <c r="AB8" s="7">
        <f t="shared" si="3"/>
        <v>1.2259194395796849</v>
      </c>
      <c r="AC8" s="8"/>
    </row>
    <row r="9" spans="1:29" x14ac:dyDescent="0.3">
      <c r="A9" s="6" t="s">
        <v>82</v>
      </c>
      <c r="B9" s="6" t="s">
        <v>83</v>
      </c>
      <c r="C9" s="6" t="s">
        <v>75</v>
      </c>
      <c r="D9" s="6" t="s">
        <v>84</v>
      </c>
      <c r="E9" s="6" t="s">
        <v>85</v>
      </c>
      <c r="F9" s="6" t="s">
        <v>78</v>
      </c>
      <c r="G9" s="6" t="s">
        <v>86</v>
      </c>
      <c r="H9" s="6" t="s">
        <v>87</v>
      </c>
      <c r="I9" s="6" t="s">
        <v>81</v>
      </c>
      <c r="J9" s="6">
        <v>2016</v>
      </c>
      <c r="K9" s="6">
        <v>421</v>
      </c>
      <c r="L9" s="6">
        <v>509</v>
      </c>
      <c r="M9" s="6">
        <v>474</v>
      </c>
      <c r="N9" s="6">
        <v>422</v>
      </c>
      <c r="O9" s="6">
        <v>399</v>
      </c>
      <c r="P9" s="6">
        <v>88</v>
      </c>
      <c r="Q9" s="6">
        <v>298</v>
      </c>
      <c r="R9" s="6">
        <f t="shared" si="0"/>
        <v>289</v>
      </c>
      <c r="S9" s="6">
        <v>0</v>
      </c>
      <c r="T9" s="6">
        <v>9</v>
      </c>
      <c r="U9" s="6">
        <v>0</v>
      </c>
      <c r="V9" s="6">
        <v>2</v>
      </c>
      <c r="W9" s="6">
        <v>11099</v>
      </c>
      <c r="X9" s="6">
        <v>543</v>
      </c>
      <c r="Y9" s="6">
        <v>750</v>
      </c>
      <c r="Z9" s="7">
        <f t="shared" si="1"/>
        <v>30.201342281879196</v>
      </c>
      <c r="AA9" s="7">
        <f t="shared" si="2"/>
        <v>0.69204152249134954</v>
      </c>
      <c r="AB9" s="7">
        <f t="shared" si="3"/>
        <v>0</v>
      </c>
      <c r="AC9" s="8"/>
    </row>
    <row r="10" spans="1:29" x14ac:dyDescent="0.3">
      <c r="A10" s="6" t="s">
        <v>82</v>
      </c>
      <c r="B10" s="6" t="s">
        <v>83</v>
      </c>
      <c r="C10" s="6" t="s">
        <v>75</v>
      </c>
      <c r="D10" s="6" t="s">
        <v>84</v>
      </c>
      <c r="E10" s="6" t="s">
        <v>85</v>
      </c>
      <c r="F10" s="6" t="s">
        <v>78</v>
      </c>
      <c r="G10" s="6" t="s">
        <v>86</v>
      </c>
      <c r="H10" s="6" t="s">
        <v>87</v>
      </c>
      <c r="I10" s="6" t="s">
        <v>81</v>
      </c>
      <c r="J10" s="6">
        <v>2017</v>
      </c>
      <c r="K10" s="6">
        <v>460</v>
      </c>
      <c r="L10" s="6">
        <v>519</v>
      </c>
      <c r="M10" s="6">
        <v>383</v>
      </c>
      <c r="N10" s="6">
        <v>411</v>
      </c>
      <c r="O10" s="6">
        <v>416</v>
      </c>
      <c r="P10" s="6">
        <v>153</v>
      </c>
      <c r="Q10" s="6">
        <v>279</v>
      </c>
      <c r="R10" s="6">
        <f t="shared" si="0"/>
        <v>277</v>
      </c>
      <c r="S10" s="6">
        <v>1</v>
      </c>
      <c r="T10" s="6">
        <v>1</v>
      </c>
      <c r="U10" s="6">
        <v>1</v>
      </c>
      <c r="V10" s="6">
        <v>1</v>
      </c>
      <c r="W10" s="6">
        <v>13047</v>
      </c>
      <c r="X10" s="6">
        <v>3979</v>
      </c>
      <c r="Y10" s="6">
        <v>1004</v>
      </c>
      <c r="Z10" s="7">
        <f t="shared" si="1"/>
        <v>3.5842293906810037</v>
      </c>
      <c r="AA10" s="7">
        <f t="shared" si="2"/>
        <v>0.36101083032490977</v>
      </c>
      <c r="AB10" s="7">
        <f t="shared" si="3"/>
        <v>0.36101083032490977</v>
      </c>
      <c r="AC10" s="8"/>
    </row>
    <row r="11" spans="1:29" x14ac:dyDescent="0.3">
      <c r="A11" s="6" t="s">
        <v>82</v>
      </c>
      <c r="B11" s="6" t="s">
        <v>83</v>
      </c>
      <c r="C11" s="6" t="s">
        <v>75</v>
      </c>
      <c r="D11" s="6" t="s">
        <v>84</v>
      </c>
      <c r="E11" s="6" t="s">
        <v>85</v>
      </c>
      <c r="F11" s="6" t="s">
        <v>78</v>
      </c>
      <c r="G11" s="6" t="s">
        <v>86</v>
      </c>
      <c r="H11" s="6" t="s">
        <v>87</v>
      </c>
      <c r="I11" s="6" t="s">
        <v>81</v>
      </c>
      <c r="J11" s="6">
        <v>2018</v>
      </c>
      <c r="K11" s="6">
        <v>560</v>
      </c>
      <c r="L11" s="6">
        <v>723</v>
      </c>
      <c r="M11" s="6">
        <v>603</v>
      </c>
      <c r="N11" s="6">
        <v>810</v>
      </c>
      <c r="O11" s="6">
        <v>486</v>
      </c>
      <c r="P11" s="6">
        <v>278</v>
      </c>
      <c r="Q11" s="6">
        <v>512</v>
      </c>
      <c r="R11" s="6">
        <f t="shared" si="0"/>
        <v>501</v>
      </c>
      <c r="S11" s="6">
        <v>5</v>
      </c>
      <c r="T11" s="6">
        <v>6</v>
      </c>
      <c r="U11" s="6">
        <v>53</v>
      </c>
      <c r="V11" s="6">
        <v>3</v>
      </c>
      <c r="W11" s="6">
        <v>17085</v>
      </c>
      <c r="X11" s="6">
        <v>2462</v>
      </c>
      <c r="Y11" s="6">
        <v>975</v>
      </c>
      <c r="Z11" s="7">
        <f t="shared" si="1"/>
        <v>11.71875</v>
      </c>
      <c r="AA11" s="7">
        <f t="shared" si="2"/>
        <v>0.5988023952095809</v>
      </c>
      <c r="AB11" s="7">
        <f t="shared" si="3"/>
        <v>10.578842315369261</v>
      </c>
      <c r="AC11" s="8"/>
    </row>
    <row r="12" spans="1:29" x14ac:dyDescent="0.3">
      <c r="A12" s="6" t="s">
        <v>82</v>
      </c>
      <c r="B12" s="6" t="s">
        <v>83</v>
      </c>
      <c r="C12" s="6" t="s">
        <v>75</v>
      </c>
      <c r="D12" s="6" t="s">
        <v>84</v>
      </c>
      <c r="E12" s="6" t="s">
        <v>85</v>
      </c>
      <c r="F12" s="6" t="s">
        <v>78</v>
      </c>
      <c r="G12" s="6" t="s">
        <v>86</v>
      </c>
      <c r="H12" s="6" t="s">
        <v>87</v>
      </c>
      <c r="I12" s="6" t="s">
        <v>81</v>
      </c>
      <c r="J12" s="6">
        <v>2019</v>
      </c>
      <c r="K12" s="6">
        <v>476</v>
      </c>
      <c r="L12" s="6">
        <v>695</v>
      </c>
      <c r="M12" s="6">
        <v>625</v>
      </c>
      <c r="N12" s="6">
        <v>524</v>
      </c>
      <c r="O12" s="6">
        <v>473</v>
      </c>
      <c r="P12" s="6">
        <v>242</v>
      </c>
      <c r="Q12" s="6">
        <v>511</v>
      </c>
      <c r="R12" s="6">
        <f t="shared" si="0"/>
        <v>502</v>
      </c>
      <c r="S12" s="6">
        <v>4</v>
      </c>
      <c r="T12" s="6">
        <v>5</v>
      </c>
      <c r="U12" s="6">
        <v>44</v>
      </c>
      <c r="V12" s="6">
        <v>12</v>
      </c>
      <c r="W12" s="6">
        <v>12660</v>
      </c>
      <c r="X12" s="6">
        <v>1648</v>
      </c>
      <c r="Y12" s="6">
        <v>1016</v>
      </c>
      <c r="Z12" s="7">
        <f t="shared" si="1"/>
        <v>9.7847358121330714</v>
      </c>
      <c r="AA12" s="7">
        <f t="shared" si="2"/>
        <v>2.3904382470119523</v>
      </c>
      <c r="AB12" s="7">
        <f t="shared" si="3"/>
        <v>8.7649402390438258</v>
      </c>
      <c r="AC12" s="8"/>
    </row>
    <row r="13" spans="1:29" x14ac:dyDescent="0.3">
      <c r="A13" s="6" t="s">
        <v>25</v>
      </c>
      <c r="B13" s="6" t="s">
        <v>88</v>
      </c>
      <c r="C13" s="6" t="s">
        <v>75</v>
      </c>
      <c r="D13" s="6" t="s">
        <v>89</v>
      </c>
      <c r="E13" s="6" t="s">
        <v>90</v>
      </c>
      <c r="F13" s="6" t="s">
        <v>91</v>
      </c>
      <c r="G13" s="6" t="s">
        <v>92</v>
      </c>
      <c r="H13" s="6" t="s">
        <v>93</v>
      </c>
      <c r="I13" s="6" t="s">
        <v>94</v>
      </c>
      <c r="J13" s="6">
        <v>2018</v>
      </c>
      <c r="K13" s="6">
        <v>233</v>
      </c>
      <c r="L13" s="6">
        <v>395</v>
      </c>
      <c r="M13" s="6">
        <v>384</v>
      </c>
      <c r="N13" s="6">
        <v>234</v>
      </c>
      <c r="O13" s="6">
        <v>725</v>
      </c>
      <c r="P13" s="6">
        <v>272</v>
      </c>
      <c r="Q13" s="6">
        <v>211</v>
      </c>
      <c r="R13" s="6">
        <f t="shared" si="0"/>
        <v>207</v>
      </c>
      <c r="S13" s="6">
        <v>4</v>
      </c>
      <c r="T13" s="6">
        <v>0</v>
      </c>
      <c r="U13" s="6">
        <v>4</v>
      </c>
      <c r="V13" s="6">
        <v>13</v>
      </c>
      <c r="W13" s="6">
        <v>27176</v>
      </c>
      <c r="X13" s="6">
        <v>3965</v>
      </c>
      <c r="Y13" s="6">
        <v>2035</v>
      </c>
      <c r="Z13" s="7">
        <f t="shared" si="1"/>
        <v>0</v>
      </c>
      <c r="AA13" s="7">
        <f t="shared" si="2"/>
        <v>6.2801932367149762</v>
      </c>
      <c r="AB13" s="7">
        <f t="shared" si="3"/>
        <v>1.932367149758454</v>
      </c>
      <c r="AC13" s="8">
        <v>178900</v>
      </c>
    </row>
    <row r="14" spans="1:29" x14ac:dyDescent="0.3">
      <c r="A14" s="6" t="s">
        <v>25</v>
      </c>
      <c r="B14" s="6" t="s">
        <v>88</v>
      </c>
      <c r="C14" s="6" t="s">
        <v>75</v>
      </c>
      <c r="D14" s="6" t="s">
        <v>89</v>
      </c>
      <c r="E14" s="6" t="s">
        <v>90</v>
      </c>
      <c r="F14" s="6" t="s">
        <v>91</v>
      </c>
      <c r="G14" s="6" t="s">
        <v>92</v>
      </c>
      <c r="H14" s="6" t="s">
        <v>93</v>
      </c>
      <c r="I14" s="6" t="s">
        <v>94</v>
      </c>
      <c r="J14" s="6">
        <v>2019</v>
      </c>
      <c r="K14" s="6">
        <v>294</v>
      </c>
      <c r="L14" s="6">
        <v>475</v>
      </c>
      <c r="M14" s="6">
        <v>465</v>
      </c>
      <c r="N14" s="6">
        <v>389</v>
      </c>
      <c r="O14" s="6">
        <v>827</v>
      </c>
      <c r="P14" s="6">
        <v>354</v>
      </c>
      <c r="Q14" s="6">
        <v>301</v>
      </c>
      <c r="R14" s="6">
        <f t="shared" si="0"/>
        <v>294</v>
      </c>
      <c r="S14" s="6">
        <v>6</v>
      </c>
      <c r="T14" s="6">
        <v>1</v>
      </c>
      <c r="U14" s="6">
        <v>2</v>
      </c>
      <c r="V14" s="6">
        <v>4</v>
      </c>
      <c r="W14" s="6">
        <v>27022</v>
      </c>
      <c r="X14" s="6">
        <v>5231</v>
      </c>
      <c r="Y14" s="6">
        <v>2543</v>
      </c>
      <c r="Z14" s="7">
        <f t="shared" si="1"/>
        <v>3.3222591362126246</v>
      </c>
      <c r="AA14" s="7">
        <f t="shared" si="2"/>
        <v>1.3605442176870748</v>
      </c>
      <c r="AB14" s="7">
        <f t="shared" si="3"/>
        <v>0.68027210884353739</v>
      </c>
      <c r="AC14" s="8">
        <v>1702200</v>
      </c>
    </row>
    <row r="15" spans="1:29" x14ac:dyDescent="0.3">
      <c r="A15" s="6" t="s">
        <v>48</v>
      </c>
      <c r="B15" s="6" t="s">
        <v>88</v>
      </c>
      <c r="C15" s="6" t="s">
        <v>75</v>
      </c>
      <c r="D15" s="6" t="s">
        <v>89</v>
      </c>
      <c r="E15" s="6" t="s">
        <v>90</v>
      </c>
      <c r="F15" s="6" t="s">
        <v>91</v>
      </c>
      <c r="G15" s="6" t="s">
        <v>92</v>
      </c>
      <c r="H15" s="6" t="s">
        <v>93</v>
      </c>
      <c r="I15" s="6" t="s">
        <v>94</v>
      </c>
      <c r="J15" s="6">
        <v>2018</v>
      </c>
      <c r="K15" s="6">
        <v>6</v>
      </c>
      <c r="L15" s="6">
        <v>17</v>
      </c>
      <c r="M15" s="6">
        <v>18</v>
      </c>
      <c r="N15" s="6">
        <v>33</v>
      </c>
      <c r="O15" s="6">
        <v>4</v>
      </c>
      <c r="P15" s="6">
        <v>5</v>
      </c>
      <c r="Q15" s="6">
        <v>1</v>
      </c>
      <c r="R15" s="6">
        <f t="shared" si="0"/>
        <v>1</v>
      </c>
      <c r="S15" s="6">
        <v>0</v>
      </c>
      <c r="T15" s="6">
        <v>0</v>
      </c>
      <c r="U15" s="6">
        <v>0</v>
      </c>
      <c r="V15" s="6">
        <v>0</v>
      </c>
      <c r="W15" s="6">
        <v>4171</v>
      </c>
      <c r="X15" s="6">
        <v>516</v>
      </c>
      <c r="Y15" s="6">
        <v>30</v>
      </c>
      <c r="Z15" s="7">
        <f t="shared" si="1"/>
        <v>0</v>
      </c>
      <c r="AA15" s="7">
        <f t="shared" si="2"/>
        <v>0</v>
      </c>
      <c r="AB15" s="7">
        <f t="shared" si="3"/>
        <v>0</v>
      </c>
      <c r="AC15" s="8">
        <v>0</v>
      </c>
    </row>
    <row r="16" spans="1:29" x14ac:dyDescent="0.3">
      <c r="A16" s="6" t="s">
        <v>48</v>
      </c>
      <c r="B16" s="6" t="s">
        <v>88</v>
      </c>
      <c r="C16" s="6" t="s">
        <v>75</v>
      </c>
      <c r="D16" s="6" t="s">
        <v>89</v>
      </c>
      <c r="E16" s="6" t="s">
        <v>90</v>
      </c>
      <c r="F16" s="6" t="s">
        <v>91</v>
      </c>
      <c r="G16" s="6" t="s">
        <v>92</v>
      </c>
      <c r="H16" s="6" t="s">
        <v>93</v>
      </c>
      <c r="I16" s="6" t="s">
        <v>94</v>
      </c>
      <c r="J16" s="6">
        <v>2019</v>
      </c>
      <c r="K16" s="6">
        <v>18</v>
      </c>
      <c r="L16" s="6">
        <v>41</v>
      </c>
      <c r="M16" s="6">
        <v>35</v>
      </c>
      <c r="N16" s="6">
        <v>48</v>
      </c>
      <c r="O16" s="6">
        <v>40</v>
      </c>
      <c r="P16" s="6">
        <v>26</v>
      </c>
      <c r="Q16" s="6">
        <v>10</v>
      </c>
      <c r="R16" s="6">
        <f t="shared" si="0"/>
        <v>10</v>
      </c>
      <c r="S16" s="6">
        <v>0</v>
      </c>
      <c r="T16" s="6">
        <v>0</v>
      </c>
      <c r="U16" s="6">
        <v>1</v>
      </c>
      <c r="V16" s="6">
        <v>1</v>
      </c>
      <c r="W16" s="6">
        <v>6419</v>
      </c>
      <c r="X16" s="6">
        <v>712</v>
      </c>
      <c r="Y16" s="6">
        <v>153</v>
      </c>
      <c r="Z16" s="7">
        <f t="shared" si="1"/>
        <v>0</v>
      </c>
      <c r="AA16" s="7">
        <f t="shared" si="2"/>
        <v>10</v>
      </c>
      <c r="AB16" s="7">
        <f t="shared" si="3"/>
        <v>10</v>
      </c>
      <c r="AC16" s="8">
        <v>334950</v>
      </c>
    </row>
    <row r="17" spans="1:29" x14ac:dyDescent="0.3">
      <c r="A17" s="6" t="s">
        <v>47</v>
      </c>
      <c r="B17" s="6" t="s">
        <v>88</v>
      </c>
      <c r="C17" s="6" t="s">
        <v>75</v>
      </c>
      <c r="D17" s="6" t="s">
        <v>89</v>
      </c>
      <c r="E17" s="6" t="s">
        <v>90</v>
      </c>
      <c r="F17" s="6" t="s">
        <v>91</v>
      </c>
      <c r="G17" s="6" t="s">
        <v>92</v>
      </c>
      <c r="H17" s="6" t="s">
        <v>93</v>
      </c>
      <c r="I17" s="6" t="s">
        <v>94</v>
      </c>
      <c r="J17" s="6">
        <v>2018</v>
      </c>
      <c r="K17" s="6">
        <v>9</v>
      </c>
      <c r="L17" s="6">
        <v>29</v>
      </c>
      <c r="M17" s="6">
        <v>34</v>
      </c>
      <c r="N17" s="6">
        <v>50</v>
      </c>
      <c r="O17" s="6">
        <v>13</v>
      </c>
      <c r="P17" s="6">
        <v>18</v>
      </c>
      <c r="Q17" s="6">
        <v>10</v>
      </c>
      <c r="R17" s="6">
        <f t="shared" si="0"/>
        <v>10</v>
      </c>
      <c r="S17" s="6">
        <v>0</v>
      </c>
      <c r="T17" s="6">
        <v>0</v>
      </c>
      <c r="U17" s="6">
        <v>0</v>
      </c>
      <c r="V17" s="6">
        <v>0</v>
      </c>
      <c r="W17" s="6">
        <v>6951</v>
      </c>
      <c r="X17" s="6">
        <v>585</v>
      </c>
      <c r="Y17" s="6">
        <v>74</v>
      </c>
      <c r="Z17" s="7">
        <f t="shared" si="1"/>
        <v>0</v>
      </c>
      <c r="AA17" s="7">
        <f t="shared" si="2"/>
        <v>0</v>
      </c>
      <c r="AB17" s="7">
        <f t="shared" si="3"/>
        <v>0</v>
      </c>
      <c r="AC17" s="8">
        <v>0</v>
      </c>
    </row>
    <row r="18" spans="1:29" x14ac:dyDescent="0.3">
      <c r="A18" s="6" t="s">
        <v>47</v>
      </c>
      <c r="B18" s="6" t="s">
        <v>88</v>
      </c>
      <c r="C18" s="6" t="s">
        <v>75</v>
      </c>
      <c r="D18" s="6" t="s">
        <v>89</v>
      </c>
      <c r="E18" s="6" t="s">
        <v>90</v>
      </c>
      <c r="F18" s="6" t="s">
        <v>91</v>
      </c>
      <c r="G18" s="6" t="s">
        <v>92</v>
      </c>
      <c r="H18" s="6" t="s">
        <v>93</v>
      </c>
      <c r="I18" s="6" t="s">
        <v>94</v>
      </c>
      <c r="J18" s="6">
        <v>2019</v>
      </c>
      <c r="K18" s="6">
        <v>23</v>
      </c>
      <c r="L18" s="6">
        <v>40</v>
      </c>
      <c r="M18" s="6">
        <v>36</v>
      </c>
      <c r="N18" s="6">
        <v>43</v>
      </c>
      <c r="O18" s="6">
        <v>28</v>
      </c>
      <c r="P18" s="6">
        <v>29</v>
      </c>
      <c r="Q18" s="6">
        <v>25</v>
      </c>
      <c r="R18" s="6">
        <f t="shared" si="0"/>
        <v>25</v>
      </c>
      <c r="S18" s="6">
        <v>0</v>
      </c>
      <c r="T18" s="6">
        <v>0</v>
      </c>
      <c r="U18" s="6">
        <v>0</v>
      </c>
      <c r="V18" s="6">
        <v>2</v>
      </c>
      <c r="W18" s="6">
        <v>7521</v>
      </c>
      <c r="X18" s="6">
        <v>589</v>
      </c>
      <c r="Y18" s="6">
        <v>114</v>
      </c>
      <c r="Z18" s="7">
        <f t="shared" si="1"/>
        <v>0</v>
      </c>
      <c r="AA18" s="7">
        <f t="shared" si="2"/>
        <v>8</v>
      </c>
      <c r="AB18" s="7">
        <f t="shared" si="3"/>
        <v>0</v>
      </c>
      <c r="AC18" s="8">
        <v>475250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80e8b65f5dfda77ebb9181dc7596ce5f">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10eb73241bbe5fae6db8b6d95f7c1d03"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C56599-ABF9-429A-9733-35701A029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C8AB9A-AA49-4EE1-8279-6EFACFAD1A0A}">
  <ds:schemaRefs>
    <ds:schemaRef ds:uri="http://purl.org/dc/elements/1.1/"/>
    <ds:schemaRef ds:uri="http://schemas.microsoft.com/office/2006/metadata/properties"/>
    <ds:schemaRef ds:uri="5475ec48-1b41-4a10-8fee-cf51563dbe8e"/>
    <ds:schemaRef ds:uri="http://purl.org/dc/terms/"/>
    <ds:schemaRef ds:uri="44ab091d-f00c-49ad-98a9-5b33c819f06a"/>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92B594B-1273-4E62-9AE3-482C25717B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Syamanthaka</cp:lastModifiedBy>
  <dcterms:created xsi:type="dcterms:W3CDTF">2020-05-21T14:16:19Z</dcterms:created>
  <dcterms:modified xsi:type="dcterms:W3CDTF">2020-05-28T04:57:33Z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