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m Rubidge\Downloads\"/>
    </mc:Choice>
  </mc:AlternateContent>
  <xr:revisionPtr revIDLastSave="0" documentId="8_{0363D33C-91E9-4044-8A1E-CCC8E32FF4E0}" xr6:coauthVersionLast="47" xr6:coauthVersionMax="47" xr10:uidLastSave="{00000000-0000-0000-0000-000000000000}"/>
  <bookViews>
    <workbookView xWindow="-96" yWindow="-96" windowWidth="19392" windowHeight="10392" xr2:uid="{596AC0B0-FF45-4F83-B13B-3776BE180AE7}"/>
  </bookViews>
  <sheets>
    <sheet name="Cash Flows" sheetId="1" r:id="rId1"/>
    <sheet name="Property List" sheetId="2" r:id="rId2"/>
    <sheet name="Hidden Config" sheetId="5" state="hidden" r:id="rId3"/>
  </sheets>
  <definedNames>
    <definedName name="rent_keys">'Hidden Config'!$A$2:$A$4</definedName>
    <definedName name="term_keys">'Hidden Config'!$B$2:$B$3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L23" i="1" l="1"/>
  <c r="BU25" i="1"/>
  <c r="BU26" i="1"/>
  <c r="BU27" i="1"/>
  <c r="BU28" i="1"/>
  <c r="BU29" i="1"/>
  <c r="BU30" i="1"/>
  <c r="BU31" i="1"/>
  <c r="BU32" i="1"/>
  <c r="BU33" i="1"/>
  <c r="BU34" i="1"/>
  <c r="BU35" i="1"/>
  <c r="BU36" i="1"/>
  <c r="BU37" i="1"/>
  <c r="BU38" i="1"/>
  <c r="BU39" i="1"/>
  <c r="BU40" i="1"/>
  <c r="BU41" i="1"/>
  <c r="BU42" i="1"/>
  <c r="BU43" i="1"/>
  <c r="BU44" i="1"/>
  <c r="BU45" i="1"/>
  <c r="BU46" i="1"/>
  <c r="BU47" i="1"/>
  <c r="BU48" i="1"/>
  <c r="BU49" i="1"/>
  <c r="BU50" i="1"/>
  <c r="BU51" i="1"/>
  <c r="BU52" i="1"/>
  <c r="BU53" i="1"/>
  <c r="BU54" i="1"/>
  <c r="BU55" i="1"/>
  <c r="BU56" i="1"/>
  <c r="BU57" i="1"/>
  <c r="BU58" i="1"/>
  <c r="BU59" i="1"/>
  <c r="BU60" i="1"/>
  <c r="BU61" i="1"/>
  <c r="BU62" i="1"/>
  <c r="BU63" i="1"/>
  <c r="BU64" i="1"/>
  <c r="BU65" i="1"/>
  <c r="BU66" i="1"/>
  <c r="BU67" i="1"/>
  <c r="BU68" i="1"/>
  <c r="BU69" i="1"/>
  <c r="BU70" i="1"/>
  <c r="BU71" i="1"/>
  <c r="BU72" i="1"/>
  <c r="BU73" i="1"/>
  <c r="BU74" i="1"/>
  <c r="BU75" i="1"/>
  <c r="BU76" i="1"/>
  <c r="BU77" i="1"/>
  <c r="BU78" i="1"/>
  <c r="BU79" i="1"/>
  <c r="BU80" i="1"/>
  <c r="BU81" i="1"/>
  <c r="BU82" i="1"/>
  <c r="BU83" i="1"/>
  <c r="BU84" i="1"/>
  <c r="BU85" i="1"/>
  <c r="BU86" i="1"/>
  <c r="BU87" i="1"/>
  <c r="BU88" i="1"/>
  <c r="BU89" i="1"/>
  <c r="BU90" i="1"/>
  <c r="BU91" i="1"/>
  <c r="BU92" i="1"/>
  <c r="BU93" i="1"/>
  <c r="BU94" i="1"/>
  <c r="BU95" i="1"/>
  <c r="BU96" i="1"/>
  <c r="BU97" i="1"/>
  <c r="BU98" i="1"/>
  <c r="BU99" i="1"/>
  <c r="BU100" i="1"/>
  <c r="BU101" i="1"/>
  <c r="BU102" i="1"/>
  <c r="BU103" i="1"/>
  <c r="BU104" i="1"/>
  <c r="BU105" i="1"/>
  <c r="BU106" i="1"/>
  <c r="BU107" i="1"/>
  <c r="BU108" i="1"/>
  <c r="BU109" i="1"/>
  <c r="BU110" i="1"/>
  <c r="BU111" i="1"/>
  <c r="BU112" i="1"/>
  <c r="BU113" i="1"/>
  <c r="BU114" i="1"/>
  <c r="BU115" i="1"/>
  <c r="BU116" i="1"/>
  <c r="BU117" i="1"/>
  <c r="BU118" i="1"/>
  <c r="BU119" i="1"/>
  <c r="BU120" i="1"/>
  <c r="BU121" i="1"/>
  <c r="BU122" i="1"/>
  <c r="BU123" i="1"/>
  <c r="BU124" i="1"/>
  <c r="BU125" i="1"/>
  <c r="BU126" i="1"/>
  <c r="BU127" i="1"/>
  <c r="BU128" i="1"/>
  <c r="BU129" i="1"/>
  <c r="BU130" i="1"/>
  <c r="BU131" i="1"/>
  <c r="BU132" i="1"/>
  <c r="BU133" i="1"/>
  <c r="BU134" i="1"/>
  <c r="BU135" i="1"/>
  <c r="BU136" i="1"/>
  <c r="BU137" i="1"/>
  <c r="BU138" i="1"/>
  <c r="BU139" i="1"/>
  <c r="BU140" i="1"/>
  <c r="BU141" i="1"/>
  <c r="BU142" i="1"/>
  <c r="BU143" i="1"/>
  <c r="BU144" i="1"/>
  <c r="BU145" i="1"/>
  <c r="BU146" i="1"/>
  <c r="BU147" i="1"/>
  <c r="BU148" i="1"/>
  <c r="BU149" i="1"/>
  <c r="BU150" i="1"/>
  <c r="BU151" i="1"/>
  <c r="BU152" i="1"/>
  <c r="BU153" i="1"/>
  <c r="BU154" i="1"/>
  <c r="BU155" i="1"/>
  <c r="BU156" i="1"/>
  <c r="BU157" i="1"/>
  <c r="BU158" i="1"/>
  <c r="BU159" i="1"/>
  <c r="BU160" i="1"/>
  <c r="BU161" i="1"/>
  <c r="BU162" i="1"/>
  <c r="BU163" i="1"/>
  <c r="BU164" i="1"/>
  <c r="BU165" i="1"/>
  <c r="BU166" i="1"/>
  <c r="BU167" i="1"/>
  <c r="BU168" i="1"/>
  <c r="BU169" i="1"/>
  <c r="BU170" i="1"/>
  <c r="BU171" i="1"/>
  <c r="BU172" i="1"/>
  <c r="BU173" i="1"/>
  <c r="BU174" i="1"/>
  <c r="BU175" i="1"/>
  <c r="BU176" i="1"/>
  <c r="BU177" i="1"/>
  <c r="BU178" i="1"/>
  <c r="BU179" i="1"/>
  <c r="BU180" i="1"/>
  <c r="BU181" i="1"/>
  <c r="BU182" i="1"/>
  <c r="BU183" i="1"/>
  <c r="BU184" i="1"/>
  <c r="BU185" i="1"/>
  <c r="BU186" i="1"/>
  <c r="BU187" i="1"/>
  <c r="BU188" i="1"/>
  <c r="BU189" i="1"/>
  <c r="BU190" i="1"/>
  <c r="BU191" i="1"/>
  <c r="BU192" i="1"/>
  <c r="BU193" i="1"/>
  <c r="BU194" i="1"/>
  <c r="BU195" i="1"/>
  <c r="BU196" i="1"/>
  <c r="BU197" i="1"/>
  <c r="BU198" i="1"/>
  <c r="BU199" i="1"/>
  <c r="BU200" i="1"/>
  <c r="BU201" i="1"/>
  <c r="BU202" i="1"/>
  <c r="BU203" i="1"/>
  <c r="BU204" i="1"/>
  <c r="BU205" i="1"/>
  <c r="BU206" i="1"/>
  <c r="BU207" i="1"/>
  <c r="BU208" i="1"/>
  <c r="BU209" i="1"/>
  <c r="BU210" i="1"/>
  <c r="BU211" i="1"/>
  <c r="BU212" i="1"/>
  <c r="BU213" i="1"/>
  <c r="BU214" i="1"/>
  <c r="BU215" i="1"/>
  <c r="BU216" i="1"/>
  <c r="BU217" i="1"/>
  <c r="BU218" i="1"/>
  <c r="BU219" i="1"/>
  <c r="BU220" i="1"/>
  <c r="BU221" i="1"/>
  <c r="BU222" i="1"/>
  <c r="BU223" i="1"/>
  <c r="BU224" i="1"/>
  <c r="BU225" i="1"/>
  <c r="BU226" i="1"/>
  <c r="BU227" i="1"/>
  <c r="BU228" i="1"/>
  <c r="BU229" i="1"/>
  <c r="BU230" i="1"/>
  <c r="BU231" i="1"/>
  <c r="BU232" i="1"/>
  <c r="BU233" i="1"/>
  <c r="BU234" i="1"/>
  <c r="BU235" i="1"/>
  <c r="BU236" i="1"/>
  <c r="BU237" i="1"/>
  <c r="BU238" i="1"/>
  <c r="BU239" i="1"/>
  <c r="BU240" i="1"/>
  <c r="BU241" i="1"/>
  <c r="BU242" i="1"/>
  <c r="BU243" i="1"/>
  <c r="BU244" i="1"/>
  <c r="BU245" i="1"/>
  <c r="BU246" i="1"/>
  <c r="BU247" i="1"/>
  <c r="BU248" i="1"/>
  <c r="BU249" i="1"/>
  <c r="BU250" i="1"/>
  <c r="BU251" i="1"/>
  <c r="BU252" i="1"/>
  <c r="BU253" i="1"/>
  <c r="BU254" i="1"/>
  <c r="BU255" i="1"/>
  <c r="BU256" i="1"/>
  <c r="BU257" i="1"/>
  <c r="BU258" i="1"/>
  <c r="BU259" i="1"/>
  <c r="BU260" i="1"/>
  <c r="BU261" i="1"/>
  <c r="BU262" i="1"/>
  <c r="BU263" i="1"/>
  <c r="BU264" i="1"/>
  <c r="BU265" i="1"/>
  <c r="BU266" i="1"/>
  <c r="BU267" i="1"/>
  <c r="BU268" i="1"/>
  <c r="BU269" i="1"/>
  <c r="BU270" i="1"/>
  <c r="BU271" i="1"/>
  <c r="BU272" i="1"/>
  <c r="BU273" i="1"/>
  <c r="BU274" i="1"/>
  <c r="BU275" i="1"/>
  <c r="BU276" i="1"/>
  <c r="BU277" i="1"/>
  <c r="BU278" i="1"/>
  <c r="BU279" i="1"/>
  <c r="BU280" i="1"/>
  <c r="BU281" i="1"/>
  <c r="BU282" i="1"/>
  <c r="BU283" i="1"/>
  <c r="BU284" i="1"/>
  <c r="BU285" i="1"/>
  <c r="BU286" i="1"/>
  <c r="BU287" i="1"/>
  <c r="BU288" i="1"/>
  <c r="BU289" i="1"/>
  <c r="BU290" i="1"/>
  <c r="BU291" i="1"/>
  <c r="BU292" i="1"/>
  <c r="BU293" i="1"/>
  <c r="BU294" i="1"/>
  <c r="BU295" i="1"/>
  <c r="BU296" i="1"/>
  <c r="BU297" i="1"/>
  <c r="BU298" i="1"/>
  <c r="BU299" i="1"/>
  <c r="BU300" i="1"/>
  <c r="BU301" i="1"/>
  <c r="BU302" i="1"/>
  <c r="BU303" i="1"/>
  <c r="BU304" i="1"/>
  <c r="BU305" i="1"/>
  <c r="BU306" i="1"/>
  <c r="BU307" i="1"/>
  <c r="BU308" i="1"/>
  <c r="BU309" i="1"/>
  <c r="BU310" i="1"/>
  <c r="BU311" i="1"/>
  <c r="BU312" i="1"/>
  <c r="BU313" i="1"/>
  <c r="BU314" i="1"/>
  <c r="BU315" i="1"/>
  <c r="BU316" i="1"/>
  <c r="BU317" i="1"/>
  <c r="BU318" i="1"/>
  <c r="BU319" i="1"/>
  <c r="BU320" i="1"/>
  <c r="BU321" i="1"/>
  <c r="BU322" i="1"/>
  <c r="BU323" i="1"/>
  <c r="BU324" i="1"/>
  <c r="BU325" i="1"/>
  <c r="BU326" i="1"/>
  <c r="BU327" i="1"/>
  <c r="BU328" i="1"/>
  <c r="BU329" i="1"/>
  <c r="BU330" i="1"/>
  <c r="BU331" i="1"/>
  <c r="BU332" i="1"/>
  <c r="BU333" i="1"/>
  <c r="BU334" i="1"/>
  <c r="BU335" i="1"/>
  <c r="BU336" i="1"/>
  <c r="BU337" i="1"/>
  <c r="BU338" i="1"/>
  <c r="BU339" i="1"/>
  <c r="BU340" i="1"/>
  <c r="BU341" i="1"/>
  <c r="BU342" i="1"/>
  <c r="BU343" i="1"/>
  <c r="BU344" i="1"/>
  <c r="BU345" i="1"/>
  <c r="BU346" i="1"/>
  <c r="BU347" i="1"/>
  <c r="BU348" i="1"/>
  <c r="BU349" i="1"/>
  <c r="BU350" i="1"/>
  <c r="BU351" i="1"/>
  <c r="BU352" i="1"/>
  <c r="BU353" i="1"/>
  <c r="BU354" i="1"/>
  <c r="BU355" i="1"/>
  <c r="BU356" i="1"/>
  <c r="BU357" i="1"/>
  <c r="BU358" i="1"/>
  <c r="BU359" i="1"/>
  <c r="BU360" i="1"/>
  <c r="BU361" i="1"/>
  <c r="BU362" i="1"/>
  <c r="BU363" i="1"/>
  <c r="BU364" i="1"/>
  <c r="BU365" i="1"/>
  <c r="BU366" i="1"/>
  <c r="BU367" i="1"/>
  <c r="BU368" i="1"/>
  <c r="BU369" i="1"/>
  <c r="BU370" i="1"/>
  <c r="BU371" i="1"/>
  <c r="BU372" i="1"/>
  <c r="BU373" i="1"/>
  <c r="BU374" i="1"/>
  <c r="BU375" i="1"/>
  <c r="BU376" i="1"/>
  <c r="BU377" i="1"/>
  <c r="BU378" i="1"/>
  <c r="BU379" i="1"/>
  <c r="BU380" i="1"/>
  <c r="BU381" i="1"/>
  <c r="BU382" i="1"/>
  <c r="BU383" i="1"/>
  <c r="BU24" i="1"/>
  <c r="BQ23" i="1"/>
  <c r="BQ25" i="1"/>
  <c r="BQ26" i="1"/>
  <c r="BQ27" i="1"/>
  <c r="BQ28" i="1"/>
  <c r="BQ29" i="1"/>
  <c r="BQ30" i="1"/>
  <c r="BQ31" i="1"/>
  <c r="BQ32" i="1"/>
  <c r="BQ33" i="1"/>
  <c r="BQ34" i="1"/>
  <c r="BQ35" i="1"/>
  <c r="BQ36" i="1"/>
  <c r="BQ37" i="1"/>
  <c r="BQ38" i="1"/>
  <c r="BQ39" i="1"/>
  <c r="BQ40" i="1"/>
  <c r="BQ41" i="1"/>
  <c r="BQ42" i="1"/>
  <c r="BQ43" i="1"/>
  <c r="BQ44" i="1"/>
  <c r="BQ45" i="1"/>
  <c r="BQ46" i="1"/>
  <c r="BQ47" i="1"/>
  <c r="BQ48" i="1"/>
  <c r="BQ49" i="1"/>
  <c r="BQ50" i="1"/>
  <c r="BQ51" i="1"/>
  <c r="BQ52" i="1"/>
  <c r="BQ53" i="1"/>
  <c r="BQ54" i="1"/>
  <c r="BQ55" i="1"/>
  <c r="BQ56" i="1"/>
  <c r="BQ57" i="1"/>
  <c r="BQ58" i="1"/>
  <c r="BQ59" i="1"/>
  <c r="BQ60" i="1"/>
  <c r="BQ61" i="1"/>
  <c r="BQ62" i="1"/>
  <c r="BQ63" i="1"/>
  <c r="BQ64" i="1"/>
  <c r="BQ65" i="1"/>
  <c r="BQ66" i="1"/>
  <c r="BQ67" i="1"/>
  <c r="BQ68" i="1"/>
  <c r="BQ69" i="1"/>
  <c r="BQ70" i="1"/>
  <c r="BQ71" i="1"/>
  <c r="BQ72" i="1"/>
  <c r="BQ73" i="1"/>
  <c r="BQ74" i="1"/>
  <c r="BQ75" i="1"/>
  <c r="BQ76" i="1"/>
  <c r="BQ77" i="1"/>
  <c r="BQ78" i="1"/>
  <c r="BQ79" i="1"/>
  <c r="BQ80" i="1"/>
  <c r="BQ81" i="1"/>
  <c r="BQ82" i="1"/>
  <c r="BQ83" i="1"/>
  <c r="BQ84" i="1"/>
  <c r="BQ85" i="1"/>
  <c r="BQ86" i="1"/>
  <c r="BQ87" i="1"/>
  <c r="BQ88" i="1"/>
  <c r="BQ89" i="1"/>
  <c r="BQ90" i="1"/>
  <c r="BQ91" i="1"/>
  <c r="BQ92" i="1"/>
  <c r="BQ93" i="1"/>
  <c r="BQ94" i="1"/>
  <c r="BQ95" i="1"/>
  <c r="BQ96" i="1"/>
  <c r="BQ97" i="1"/>
  <c r="BQ98" i="1"/>
  <c r="BQ99" i="1"/>
  <c r="BQ100" i="1"/>
  <c r="BQ101" i="1"/>
  <c r="BQ102" i="1"/>
  <c r="BQ103" i="1"/>
  <c r="BQ104" i="1"/>
  <c r="BQ105" i="1"/>
  <c r="BQ106" i="1"/>
  <c r="BQ107" i="1"/>
  <c r="BQ108" i="1"/>
  <c r="BQ109" i="1"/>
  <c r="BQ110" i="1"/>
  <c r="BQ111" i="1"/>
  <c r="BQ112" i="1"/>
  <c r="BQ113" i="1"/>
  <c r="BQ114" i="1"/>
  <c r="BQ115" i="1"/>
  <c r="BQ116" i="1"/>
  <c r="BQ117" i="1"/>
  <c r="BQ118" i="1"/>
  <c r="BQ119" i="1"/>
  <c r="BQ120" i="1"/>
  <c r="BQ121" i="1"/>
  <c r="BQ122" i="1"/>
  <c r="BQ123" i="1"/>
  <c r="BQ124" i="1"/>
  <c r="BQ125" i="1"/>
  <c r="BQ126" i="1"/>
  <c r="BQ127" i="1"/>
  <c r="BQ128" i="1"/>
  <c r="BQ129" i="1"/>
  <c r="BQ130" i="1"/>
  <c r="BQ131" i="1"/>
  <c r="BQ132" i="1"/>
  <c r="BQ133" i="1"/>
  <c r="BQ134" i="1"/>
  <c r="BQ135" i="1"/>
  <c r="BQ136" i="1"/>
  <c r="BQ137" i="1"/>
  <c r="BQ138" i="1"/>
  <c r="BQ139" i="1"/>
  <c r="BQ140" i="1"/>
  <c r="BQ141" i="1"/>
  <c r="BQ142" i="1"/>
  <c r="BQ143" i="1"/>
  <c r="BQ144" i="1"/>
  <c r="BQ145" i="1"/>
  <c r="BQ146" i="1"/>
  <c r="BQ147" i="1"/>
  <c r="BQ148" i="1"/>
  <c r="BQ149" i="1"/>
  <c r="BQ150" i="1"/>
  <c r="BQ151" i="1"/>
  <c r="BQ152" i="1"/>
  <c r="BQ153" i="1"/>
  <c r="BQ154" i="1"/>
  <c r="BQ155" i="1"/>
  <c r="BQ156" i="1"/>
  <c r="BQ157" i="1"/>
  <c r="BQ158" i="1"/>
  <c r="BQ159" i="1"/>
  <c r="BQ160" i="1"/>
  <c r="BQ161" i="1"/>
  <c r="BQ162" i="1"/>
  <c r="BQ163" i="1"/>
  <c r="BQ164" i="1"/>
  <c r="BQ165" i="1"/>
  <c r="BQ166" i="1"/>
  <c r="BQ167" i="1"/>
  <c r="BQ168" i="1"/>
  <c r="BQ169" i="1"/>
  <c r="BQ170" i="1"/>
  <c r="BQ171" i="1"/>
  <c r="BQ172" i="1"/>
  <c r="BQ173" i="1"/>
  <c r="BQ174" i="1"/>
  <c r="BQ175" i="1"/>
  <c r="BQ176" i="1"/>
  <c r="BQ177" i="1"/>
  <c r="BQ178" i="1"/>
  <c r="BQ179" i="1"/>
  <c r="BQ180" i="1"/>
  <c r="BQ181" i="1"/>
  <c r="BQ182" i="1"/>
  <c r="BQ183" i="1"/>
  <c r="BQ184" i="1"/>
  <c r="BQ185" i="1"/>
  <c r="BQ186" i="1"/>
  <c r="BQ187" i="1"/>
  <c r="BQ188" i="1"/>
  <c r="BQ189" i="1"/>
  <c r="BQ190" i="1"/>
  <c r="BQ191" i="1"/>
  <c r="BQ192" i="1"/>
  <c r="BQ193" i="1"/>
  <c r="BQ194" i="1"/>
  <c r="BQ195" i="1"/>
  <c r="BQ196" i="1"/>
  <c r="BQ197" i="1"/>
  <c r="BQ198" i="1"/>
  <c r="BQ199" i="1"/>
  <c r="BQ200" i="1"/>
  <c r="BQ201" i="1"/>
  <c r="BQ202" i="1"/>
  <c r="BQ203" i="1"/>
  <c r="BQ204" i="1"/>
  <c r="BQ205" i="1"/>
  <c r="BQ206" i="1"/>
  <c r="BQ207" i="1"/>
  <c r="BQ208" i="1"/>
  <c r="BQ209" i="1"/>
  <c r="BQ210" i="1"/>
  <c r="BQ211" i="1"/>
  <c r="BQ212" i="1"/>
  <c r="BQ213" i="1"/>
  <c r="BQ214" i="1"/>
  <c r="BQ215" i="1"/>
  <c r="BQ216" i="1"/>
  <c r="BQ217" i="1"/>
  <c r="BQ218" i="1"/>
  <c r="BQ219" i="1"/>
  <c r="BQ220" i="1"/>
  <c r="BQ221" i="1"/>
  <c r="BQ222" i="1"/>
  <c r="BQ223" i="1"/>
  <c r="BQ224" i="1"/>
  <c r="BQ225" i="1"/>
  <c r="BQ226" i="1"/>
  <c r="BQ227" i="1"/>
  <c r="BQ228" i="1"/>
  <c r="BQ229" i="1"/>
  <c r="BQ230" i="1"/>
  <c r="BQ231" i="1"/>
  <c r="BQ232" i="1"/>
  <c r="BQ233" i="1"/>
  <c r="BQ234" i="1"/>
  <c r="BQ235" i="1"/>
  <c r="BQ236" i="1"/>
  <c r="BQ237" i="1"/>
  <c r="BQ238" i="1"/>
  <c r="BQ239" i="1"/>
  <c r="BQ240" i="1"/>
  <c r="BQ241" i="1"/>
  <c r="BQ242" i="1"/>
  <c r="BQ243" i="1"/>
  <c r="BQ244" i="1"/>
  <c r="BQ245" i="1"/>
  <c r="BQ246" i="1"/>
  <c r="BQ247" i="1"/>
  <c r="BQ248" i="1"/>
  <c r="BQ249" i="1"/>
  <c r="BQ250" i="1"/>
  <c r="BQ251" i="1"/>
  <c r="BQ252" i="1"/>
  <c r="BQ253" i="1"/>
  <c r="BQ254" i="1"/>
  <c r="BQ255" i="1"/>
  <c r="BQ256" i="1"/>
  <c r="BQ257" i="1"/>
  <c r="BQ258" i="1"/>
  <c r="BQ259" i="1"/>
  <c r="BQ260" i="1"/>
  <c r="BQ261" i="1"/>
  <c r="BQ262" i="1"/>
  <c r="BQ263" i="1"/>
  <c r="BQ264" i="1"/>
  <c r="BQ265" i="1"/>
  <c r="BQ266" i="1"/>
  <c r="BQ267" i="1"/>
  <c r="BQ268" i="1"/>
  <c r="BQ269" i="1"/>
  <c r="BQ270" i="1"/>
  <c r="BQ271" i="1"/>
  <c r="BQ272" i="1"/>
  <c r="BQ273" i="1"/>
  <c r="BQ274" i="1"/>
  <c r="BQ275" i="1"/>
  <c r="BQ276" i="1"/>
  <c r="BQ277" i="1"/>
  <c r="BQ278" i="1"/>
  <c r="BQ279" i="1"/>
  <c r="BQ280" i="1"/>
  <c r="BQ281" i="1"/>
  <c r="BQ282" i="1"/>
  <c r="BQ283" i="1"/>
  <c r="BQ284" i="1"/>
  <c r="BQ285" i="1"/>
  <c r="BQ286" i="1"/>
  <c r="BQ287" i="1"/>
  <c r="BQ288" i="1"/>
  <c r="BQ289" i="1"/>
  <c r="BQ290" i="1"/>
  <c r="BQ291" i="1"/>
  <c r="BQ292" i="1"/>
  <c r="BQ293" i="1"/>
  <c r="BQ294" i="1"/>
  <c r="BQ295" i="1"/>
  <c r="BQ296" i="1"/>
  <c r="BQ297" i="1"/>
  <c r="BQ298" i="1"/>
  <c r="BQ299" i="1"/>
  <c r="BQ300" i="1"/>
  <c r="BQ301" i="1"/>
  <c r="BQ302" i="1"/>
  <c r="BQ303" i="1"/>
  <c r="BQ304" i="1"/>
  <c r="BQ305" i="1"/>
  <c r="BQ306" i="1"/>
  <c r="BQ307" i="1"/>
  <c r="BQ308" i="1"/>
  <c r="BQ309" i="1"/>
  <c r="BQ310" i="1"/>
  <c r="BQ311" i="1"/>
  <c r="BQ312" i="1"/>
  <c r="BQ313" i="1"/>
  <c r="BQ314" i="1"/>
  <c r="BQ315" i="1"/>
  <c r="BQ316" i="1"/>
  <c r="BQ317" i="1"/>
  <c r="BQ318" i="1"/>
  <c r="BQ319" i="1"/>
  <c r="BQ320" i="1"/>
  <c r="BQ321" i="1"/>
  <c r="BQ322" i="1"/>
  <c r="BQ323" i="1"/>
  <c r="BQ324" i="1"/>
  <c r="BQ325" i="1"/>
  <c r="BQ326" i="1"/>
  <c r="BQ327" i="1"/>
  <c r="BQ328" i="1"/>
  <c r="BQ329" i="1"/>
  <c r="BQ330" i="1"/>
  <c r="BQ331" i="1"/>
  <c r="BQ332" i="1"/>
  <c r="BQ333" i="1"/>
  <c r="BQ334" i="1"/>
  <c r="BQ335" i="1"/>
  <c r="BQ336" i="1"/>
  <c r="BQ337" i="1"/>
  <c r="BQ338" i="1"/>
  <c r="BQ339" i="1"/>
  <c r="BQ340" i="1"/>
  <c r="BQ341" i="1"/>
  <c r="BQ342" i="1"/>
  <c r="BQ343" i="1"/>
  <c r="BQ344" i="1"/>
  <c r="BQ345" i="1"/>
  <c r="BQ346" i="1"/>
  <c r="BQ347" i="1"/>
  <c r="BQ348" i="1"/>
  <c r="BQ349" i="1"/>
  <c r="BQ350" i="1"/>
  <c r="BQ351" i="1"/>
  <c r="BQ352" i="1"/>
  <c r="BQ353" i="1"/>
  <c r="BQ354" i="1"/>
  <c r="BQ355" i="1"/>
  <c r="BQ356" i="1"/>
  <c r="BQ357" i="1"/>
  <c r="BQ358" i="1"/>
  <c r="BQ359" i="1"/>
  <c r="BQ360" i="1"/>
  <c r="BQ361" i="1"/>
  <c r="BQ362" i="1"/>
  <c r="BQ363" i="1"/>
  <c r="BQ364" i="1"/>
  <c r="BQ365" i="1"/>
  <c r="BQ366" i="1"/>
  <c r="BQ367" i="1"/>
  <c r="BQ368" i="1"/>
  <c r="BQ369" i="1"/>
  <c r="BQ370" i="1"/>
  <c r="BQ371" i="1"/>
  <c r="BQ372" i="1"/>
  <c r="BQ373" i="1"/>
  <c r="BQ374" i="1"/>
  <c r="BQ375" i="1"/>
  <c r="BQ376" i="1"/>
  <c r="BQ377" i="1"/>
  <c r="BQ378" i="1"/>
  <c r="BQ379" i="1"/>
  <c r="BQ380" i="1"/>
  <c r="BQ381" i="1"/>
  <c r="BQ382" i="1"/>
  <c r="BQ383" i="1"/>
  <c r="BQ24" i="1"/>
  <c r="BP25" i="1"/>
  <c r="BP26" i="1" s="1"/>
  <c r="BP27" i="1" s="1"/>
  <c r="BP28" i="1" s="1"/>
  <c r="BP29" i="1" s="1"/>
  <c r="BP30" i="1" s="1"/>
  <c r="BP31" i="1" s="1"/>
  <c r="BP32" i="1" s="1"/>
  <c r="BP33" i="1" s="1"/>
  <c r="BP34" i="1" s="1"/>
  <c r="BP35" i="1" s="1"/>
  <c r="BP36" i="1" s="1"/>
  <c r="BP37" i="1" s="1"/>
  <c r="BP38" i="1" s="1"/>
  <c r="BP39" i="1" s="1"/>
  <c r="BP40" i="1" s="1"/>
  <c r="BP41" i="1" s="1"/>
  <c r="BP42" i="1" s="1"/>
  <c r="BP43" i="1" s="1"/>
  <c r="BP44" i="1" s="1"/>
  <c r="BP45" i="1" s="1"/>
  <c r="BP46" i="1" s="1"/>
  <c r="BP47" i="1" s="1"/>
  <c r="BP48" i="1" s="1"/>
  <c r="BP49" i="1" s="1"/>
  <c r="BP50" i="1" s="1"/>
  <c r="BP51" i="1" s="1"/>
  <c r="BP52" i="1" s="1"/>
  <c r="BP53" i="1" s="1"/>
  <c r="BP54" i="1" s="1"/>
  <c r="BP55" i="1" s="1"/>
  <c r="BP56" i="1" s="1"/>
  <c r="BP57" i="1" s="1"/>
  <c r="BP58" i="1" s="1"/>
  <c r="BP59" i="1" s="1"/>
  <c r="BP60" i="1" s="1"/>
  <c r="BP61" i="1" s="1"/>
  <c r="BP62" i="1" s="1"/>
  <c r="BP63" i="1" s="1"/>
  <c r="BP64" i="1" s="1"/>
  <c r="BP65" i="1" s="1"/>
  <c r="BP66" i="1" s="1"/>
  <c r="BP67" i="1" s="1"/>
  <c r="BP68" i="1" s="1"/>
  <c r="BP69" i="1" s="1"/>
  <c r="BP70" i="1" s="1"/>
  <c r="BP71" i="1" s="1"/>
  <c r="BP72" i="1" s="1"/>
  <c r="BP73" i="1" s="1"/>
  <c r="BP74" i="1" s="1"/>
  <c r="BP75" i="1" s="1"/>
  <c r="BP76" i="1" s="1"/>
  <c r="BP77" i="1" s="1"/>
  <c r="BP78" i="1" s="1"/>
  <c r="BP79" i="1" s="1"/>
  <c r="BP80" i="1" s="1"/>
  <c r="BP81" i="1" s="1"/>
  <c r="BP82" i="1" s="1"/>
  <c r="BP83" i="1" s="1"/>
  <c r="BP84" i="1" s="1"/>
  <c r="BP85" i="1" s="1"/>
  <c r="BP86" i="1" s="1"/>
  <c r="BP87" i="1" s="1"/>
  <c r="BP88" i="1" s="1"/>
  <c r="BP89" i="1" s="1"/>
  <c r="BP90" i="1" s="1"/>
  <c r="BP91" i="1" s="1"/>
  <c r="BP92" i="1" s="1"/>
  <c r="BP93" i="1" s="1"/>
  <c r="BP94" i="1" s="1"/>
  <c r="BP95" i="1" s="1"/>
  <c r="BP96" i="1" s="1"/>
  <c r="BP97" i="1" s="1"/>
  <c r="BP98" i="1" s="1"/>
  <c r="BP99" i="1" s="1"/>
  <c r="BP100" i="1" s="1"/>
  <c r="BP101" i="1" s="1"/>
  <c r="BP102" i="1" s="1"/>
  <c r="BP103" i="1" s="1"/>
  <c r="BP104" i="1" s="1"/>
  <c r="BP105" i="1" s="1"/>
  <c r="BP106" i="1" s="1"/>
  <c r="BP107" i="1" s="1"/>
  <c r="BP108" i="1" s="1"/>
  <c r="BP109" i="1" s="1"/>
  <c r="BP110" i="1" s="1"/>
  <c r="BP111" i="1" s="1"/>
  <c r="BP112" i="1" s="1"/>
  <c r="BP113" i="1" s="1"/>
  <c r="BP114" i="1" s="1"/>
  <c r="BP115" i="1" s="1"/>
  <c r="BP116" i="1" s="1"/>
  <c r="BP117" i="1" s="1"/>
  <c r="BP118" i="1" s="1"/>
  <c r="BP119" i="1" s="1"/>
  <c r="BP120" i="1" s="1"/>
  <c r="BP121" i="1" s="1"/>
  <c r="BP122" i="1" s="1"/>
  <c r="BP123" i="1" s="1"/>
  <c r="BP124" i="1" s="1"/>
  <c r="BP125" i="1" s="1"/>
  <c r="BP126" i="1" s="1"/>
  <c r="BP127" i="1" s="1"/>
  <c r="BP128" i="1" s="1"/>
  <c r="BP129" i="1" s="1"/>
  <c r="BP130" i="1" s="1"/>
  <c r="BP131" i="1" s="1"/>
  <c r="BP132" i="1" s="1"/>
  <c r="BP133" i="1" s="1"/>
  <c r="BP134" i="1" s="1"/>
  <c r="BP135" i="1" s="1"/>
  <c r="BP136" i="1" s="1"/>
  <c r="BP137" i="1" s="1"/>
  <c r="BP138" i="1" s="1"/>
  <c r="BP139" i="1" s="1"/>
  <c r="BP140" i="1" s="1"/>
  <c r="BP141" i="1" s="1"/>
  <c r="BP142" i="1" s="1"/>
  <c r="BP143" i="1" s="1"/>
  <c r="BP144" i="1" s="1"/>
  <c r="BP145" i="1" s="1"/>
  <c r="BP146" i="1" s="1"/>
  <c r="BP147" i="1" s="1"/>
  <c r="BP148" i="1" s="1"/>
  <c r="BP149" i="1" s="1"/>
  <c r="BP150" i="1" s="1"/>
  <c r="BP151" i="1" s="1"/>
  <c r="BP152" i="1" s="1"/>
  <c r="BP153" i="1" s="1"/>
  <c r="BP154" i="1" s="1"/>
  <c r="BP155" i="1" s="1"/>
  <c r="BP156" i="1" s="1"/>
  <c r="BP157" i="1" s="1"/>
  <c r="BP158" i="1" s="1"/>
  <c r="BP159" i="1" s="1"/>
  <c r="BP160" i="1" s="1"/>
  <c r="BP161" i="1" s="1"/>
  <c r="BP162" i="1" s="1"/>
  <c r="BP163" i="1" s="1"/>
  <c r="BP164" i="1" s="1"/>
  <c r="BP165" i="1" s="1"/>
  <c r="BP166" i="1" s="1"/>
  <c r="BP167" i="1" s="1"/>
  <c r="BP168" i="1" s="1"/>
  <c r="BP169" i="1" s="1"/>
  <c r="BP170" i="1" s="1"/>
  <c r="BP171" i="1" s="1"/>
  <c r="BP172" i="1" s="1"/>
  <c r="BP173" i="1" s="1"/>
  <c r="BP174" i="1" s="1"/>
  <c r="BP175" i="1" s="1"/>
  <c r="BP176" i="1" s="1"/>
  <c r="BP177" i="1" s="1"/>
  <c r="BP178" i="1" s="1"/>
  <c r="BP179" i="1" s="1"/>
  <c r="BP180" i="1" s="1"/>
  <c r="BP181" i="1" s="1"/>
  <c r="BP182" i="1" s="1"/>
  <c r="BP183" i="1" s="1"/>
  <c r="BP184" i="1" s="1"/>
  <c r="BP185" i="1" s="1"/>
  <c r="BP186" i="1" s="1"/>
  <c r="BP187" i="1" s="1"/>
  <c r="BP188" i="1" s="1"/>
  <c r="BP189" i="1" s="1"/>
  <c r="BP190" i="1" s="1"/>
  <c r="BP191" i="1" s="1"/>
  <c r="BP192" i="1" s="1"/>
  <c r="BP193" i="1" s="1"/>
  <c r="BP194" i="1" s="1"/>
  <c r="BP195" i="1" s="1"/>
  <c r="BP196" i="1" s="1"/>
  <c r="BP197" i="1" s="1"/>
  <c r="BP198" i="1" s="1"/>
  <c r="BP199" i="1" s="1"/>
  <c r="BP200" i="1" s="1"/>
  <c r="BP201" i="1" s="1"/>
  <c r="BP202" i="1" s="1"/>
  <c r="BP203" i="1" s="1"/>
  <c r="BP204" i="1" s="1"/>
  <c r="BP205" i="1" s="1"/>
  <c r="BP206" i="1" s="1"/>
  <c r="BP207" i="1" s="1"/>
  <c r="BP208" i="1" s="1"/>
  <c r="BP209" i="1" s="1"/>
  <c r="BP210" i="1" s="1"/>
  <c r="BP211" i="1" s="1"/>
  <c r="BP212" i="1" s="1"/>
  <c r="BP213" i="1" s="1"/>
  <c r="BP214" i="1" s="1"/>
  <c r="BP215" i="1" s="1"/>
  <c r="BP216" i="1" s="1"/>
  <c r="BP217" i="1" s="1"/>
  <c r="BP218" i="1" s="1"/>
  <c r="BP219" i="1" s="1"/>
  <c r="BP220" i="1" s="1"/>
  <c r="BP221" i="1" s="1"/>
  <c r="BP222" i="1" s="1"/>
  <c r="BP223" i="1" s="1"/>
  <c r="BP224" i="1" s="1"/>
  <c r="BP225" i="1" s="1"/>
  <c r="BP226" i="1" s="1"/>
  <c r="BP227" i="1" s="1"/>
  <c r="BP228" i="1" s="1"/>
  <c r="BP229" i="1" s="1"/>
  <c r="BP230" i="1" s="1"/>
  <c r="BP231" i="1" s="1"/>
  <c r="BP232" i="1" s="1"/>
  <c r="BP233" i="1" s="1"/>
  <c r="BP234" i="1" s="1"/>
  <c r="BP235" i="1" s="1"/>
  <c r="BP236" i="1" s="1"/>
  <c r="BP237" i="1" s="1"/>
  <c r="BP238" i="1" s="1"/>
  <c r="BP239" i="1" s="1"/>
  <c r="BP240" i="1" s="1"/>
  <c r="BP241" i="1" s="1"/>
  <c r="BP242" i="1" s="1"/>
  <c r="BP243" i="1" s="1"/>
  <c r="BP244" i="1" s="1"/>
  <c r="BP245" i="1" s="1"/>
  <c r="BP246" i="1" s="1"/>
  <c r="BP247" i="1" s="1"/>
  <c r="BP248" i="1" s="1"/>
  <c r="BP249" i="1" s="1"/>
  <c r="BP250" i="1" s="1"/>
  <c r="BP251" i="1" s="1"/>
  <c r="BP252" i="1" s="1"/>
  <c r="BP253" i="1" s="1"/>
  <c r="BP254" i="1" s="1"/>
  <c r="BP255" i="1" s="1"/>
  <c r="BP256" i="1" s="1"/>
  <c r="BP257" i="1" s="1"/>
  <c r="BP258" i="1" s="1"/>
  <c r="BP259" i="1" s="1"/>
  <c r="BP260" i="1" s="1"/>
  <c r="BP261" i="1" s="1"/>
  <c r="BP262" i="1" s="1"/>
  <c r="BP263" i="1" s="1"/>
  <c r="BP264" i="1" s="1"/>
  <c r="BP265" i="1" s="1"/>
  <c r="BP266" i="1" s="1"/>
  <c r="BP267" i="1" s="1"/>
  <c r="BP268" i="1" s="1"/>
  <c r="BP269" i="1" s="1"/>
  <c r="BP270" i="1" s="1"/>
  <c r="BP271" i="1" s="1"/>
  <c r="BP272" i="1" s="1"/>
  <c r="BP273" i="1" s="1"/>
  <c r="BP274" i="1" s="1"/>
  <c r="BP275" i="1" s="1"/>
  <c r="BP276" i="1" s="1"/>
  <c r="BP277" i="1" s="1"/>
  <c r="BP278" i="1" s="1"/>
  <c r="BP279" i="1" s="1"/>
  <c r="BP280" i="1" s="1"/>
  <c r="BP281" i="1" s="1"/>
  <c r="BP282" i="1" s="1"/>
  <c r="BP283" i="1" s="1"/>
  <c r="BP284" i="1" s="1"/>
  <c r="BP285" i="1" s="1"/>
  <c r="BP286" i="1" s="1"/>
  <c r="BP287" i="1" s="1"/>
  <c r="BP288" i="1" s="1"/>
  <c r="BP289" i="1" s="1"/>
  <c r="BP290" i="1" s="1"/>
  <c r="BP291" i="1" s="1"/>
  <c r="BP292" i="1" s="1"/>
  <c r="BP293" i="1" s="1"/>
  <c r="BP294" i="1" s="1"/>
  <c r="BP295" i="1" s="1"/>
  <c r="BP296" i="1" s="1"/>
  <c r="BP297" i="1" s="1"/>
  <c r="BP298" i="1" s="1"/>
  <c r="BP299" i="1" s="1"/>
  <c r="BP300" i="1" s="1"/>
  <c r="BP301" i="1" s="1"/>
  <c r="BP302" i="1" s="1"/>
  <c r="BP303" i="1" s="1"/>
  <c r="BP304" i="1" s="1"/>
  <c r="BP305" i="1" s="1"/>
  <c r="BP306" i="1" s="1"/>
  <c r="BP307" i="1" s="1"/>
  <c r="BP308" i="1" s="1"/>
  <c r="BP309" i="1" s="1"/>
  <c r="BP310" i="1" s="1"/>
  <c r="BP311" i="1" s="1"/>
  <c r="BP312" i="1" s="1"/>
  <c r="BP313" i="1" s="1"/>
  <c r="BP314" i="1" s="1"/>
  <c r="BP315" i="1" s="1"/>
  <c r="BP316" i="1" s="1"/>
  <c r="BP317" i="1" s="1"/>
  <c r="BP318" i="1" s="1"/>
  <c r="BP319" i="1" s="1"/>
  <c r="BP320" i="1" s="1"/>
  <c r="BP321" i="1" s="1"/>
  <c r="BP322" i="1" s="1"/>
  <c r="BP323" i="1" s="1"/>
  <c r="BP324" i="1" s="1"/>
  <c r="BP325" i="1" s="1"/>
  <c r="BP326" i="1" s="1"/>
  <c r="BP327" i="1" s="1"/>
  <c r="BP328" i="1" s="1"/>
  <c r="BP329" i="1" s="1"/>
  <c r="BP330" i="1" s="1"/>
  <c r="BP331" i="1" s="1"/>
  <c r="BP332" i="1" s="1"/>
  <c r="BP333" i="1" s="1"/>
  <c r="BP334" i="1" s="1"/>
  <c r="BP335" i="1" s="1"/>
  <c r="BP336" i="1" s="1"/>
  <c r="BP337" i="1" s="1"/>
  <c r="BP338" i="1" s="1"/>
  <c r="BP339" i="1" s="1"/>
  <c r="BP340" i="1" s="1"/>
  <c r="BP341" i="1" s="1"/>
  <c r="BP342" i="1" s="1"/>
  <c r="BP343" i="1" s="1"/>
  <c r="BP344" i="1" s="1"/>
  <c r="BP345" i="1" s="1"/>
  <c r="BP346" i="1" s="1"/>
  <c r="BP347" i="1" s="1"/>
  <c r="BP348" i="1" s="1"/>
  <c r="BP349" i="1" s="1"/>
  <c r="BP350" i="1" s="1"/>
  <c r="BP351" i="1" s="1"/>
  <c r="BP352" i="1" s="1"/>
  <c r="BP353" i="1" s="1"/>
  <c r="BP354" i="1" s="1"/>
  <c r="BP355" i="1" s="1"/>
  <c r="BP356" i="1" s="1"/>
  <c r="BP357" i="1" s="1"/>
  <c r="BP358" i="1" s="1"/>
  <c r="BP359" i="1" s="1"/>
  <c r="BP360" i="1" s="1"/>
  <c r="BP361" i="1" s="1"/>
  <c r="BP362" i="1" s="1"/>
  <c r="BP363" i="1" s="1"/>
  <c r="BP364" i="1" s="1"/>
  <c r="BP365" i="1" s="1"/>
  <c r="BP366" i="1" s="1"/>
  <c r="BP367" i="1" s="1"/>
  <c r="BP368" i="1" s="1"/>
  <c r="BP369" i="1" s="1"/>
  <c r="BP370" i="1" s="1"/>
  <c r="BP371" i="1" s="1"/>
  <c r="BP372" i="1" s="1"/>
  <c r="BP373" i="1" s="1"/>
  <c r="BP374" i="1" s="1"/>
  <c r="BP375" i="1" s="1"/>
  <c r="BP376" i="1" s="1"/>
  <c r="BP377" i="1" s="1"/>
  <c r="BP378" i="1" s="1"/>
  <c r="BP379" i="1" s="1"/>
  <c r="BP380" i="1" s="1"/>
  <c r="BP381" i="1" s="1"/>
  <c r="BP382" i="1" s="1"/>
  <c r="BP383" i="1" s="1"/>
  <c r="BP24" i="1"/>
  <c r="BO25" i="1"/>
  <c r="BO26" i="1"/>
  <c r="BO27" i="1"/>
  <c r="BO28" i="1"/>
  <c r="BO29" i="1"/>
  <c r="BO30" i="1"/>
  <c r="BO31" i="1"/>
  <c r="BO32" i="1"/>
  <c r="BO33" i="1"/>
  <c r="BO34" i="1"/>
  <c r="BO35" i="1"/>
  <c r="BO36" i="1"/>
  <c r="BO37" i="1"/>
  <c r="BO38" i="1"/>
  <c r="BO39" i="1"/>
  <c r="BO40" i="1"/>
  <c r="BO41" i="1"/>
  <c r="BO42" i="1"/>
  <c r="BO43" i="1"/>
  <c r="BO44" i="1"/>
  <c r="BO45" i="1"/>
  <c r="BO46" i="1"/>
  <c r="BO47" i="1"/>
  <c r="BO48" i="1"/>
  <c r="BO49" i="1"/>
  <c r="BO50" i="1"/>
  <c r="BO51" i="1"/>
  <c r="BO52" i="1"/>
  <c r="BO53" i="1"/>
  <c r="BO54" i="1"/>
  <c r="BO55" i="1"/>
  <c r="BO56" i="1"/>
  <c r="BO57" i="1"/>
  <c r="BO58" i="1"/>
  <c r="BO59" i="1"/>
  <c r="BO60" i="1"/>
  <c r="BO61" i="1"/>
  <c r="BO62" i="1"/>
  <c r="BO63" i="1"/>
  <c r="BO64" i="1"/>
  <c r="BO65" i="1"/>
  <c r="BO66" i="1"/>
  <c r="BO67" i="1"/>
  <c r="BO68" i="1"/>
  <c r="BO69" i="1"/>
  <c r="BO70" i="1"/>
  <c r="BO71" i="1"/>
  <c r="BO72" i="1"/>
  <c r="BO73" i="1"/>
  <c r="BO74" i="1"/>
  <c r="BO75" i="1"/>
  <c r="BO76" i="1"/>
  <c r="BO77" i="1"/>
  <c r="BO78" i="1"/>
  <c r="BO79" i="1"/>
  <c r="BO80" i="1"/>
  <c r="BO81" i="1"/>
  <c r="BO82" i="1"/>
  <c r="BO83" i="1"/>
  <c r="BO84" i="1"/>
  <c r="BO85" i="1"/>
  <c r="BO86" i="1"/>
  <c r="BO87" i="1"/>
  <c r="BO88" i="1"/>
  <c r="BO89" i="1"/>
  <c r="BO90" i="1"/>
  <c r="BO91" i="1"/>
  <c r="BO92" i="1"/>
  <c r="BO93" i="1"/>
  <c r="BO94" i="1"/>
  <c r="BO95" i="1"/>
  <c r="BO96" i="1"/>
  <c r="BO97" i="1"/>
  <c r="BO98" i="1"/>
  <c r="BO99" i="1"/>
  <c r="BO100" i="1"/>
  <c r="BO101" i="1"/>
  <c r="BO102" i="1"/>
  <c r="BO103" i="1"/>
  <c r="BO104" i="1"/>
  <c r="BO105" i="1"/>
  <c r="BO106" i="1"/>
  <c r="BO107" i="1"/>
  <c r="BO108" i="1"/>
  <c r="BO109" i="1"/>
  <c r="BO110" i="1"/>
  <c r="BO111" i="1"/>
  <c r="BO112" i="1"/>
  <c r="BO113" i="1"/>
  <c r="BO114" i="1"/>
  <c r="BO115" i="1"/>
  <c r="BO116" i="1"/>
  <c r="BO117" i="1"/>
  <c r="BO118" i="1"/>
  <c r="BO119" i="1"/>
  <c r="BO120" i="1"/>
  <c r="BO121" i="1"/>
  <c r="BO122" i="1"/>
  <c r="BO123" i="1"/>
  <c r="BO124" i="1"/>
  <c r="BO125" i="1"/>
  <c r="BO126" i="1"/>
  <c r="BO127" i="1"/>
  <c r="BO128" i="1"/>
  <c r="BO129" i="1"/>
  <c r="BO130" i="1"/>
  <c r="BO131" i="1"/>
  <c r="BO132" i="1"/>
  <c r="BO133" i="1"/>
  <c r="BO134" i="1"/>
  <c r="BO135" i="1"/>
  <c r="BO136" i="1"/>
  <c r="BO137" i="1"/>
  <c r="BO138" i="1"/>
  <c r="BO139" i="1"/>
  <c r="BO140" i="1"/>
  <c r="BO141" i="1"/>
  <c r="BO142" i="1"/>
  <c r="BO143" i="1"/>
  <c r="BO144" i="1"/>
  <c r="BO145" i="1"/>
  <c r="BO146" i="1"/>
  <c r="BO147" i="1"/>
  <c r="BO148" i="1"/>
  <c r="BO149" i="1"/>
  <c r="BO150" i="1"/>
  <c r="BO151" i="1"/>
  <c r="BO152" i="1"/>
  <c r="BO153" i="1"/>
  <c r="BO154" i="1"/>
  <c r="BO155" i="1"/>
  <c r="BO156" i="1"/>
  <c r="BO157" i="1"/>
  <c r="BO158" i="1"/>
  <c r="BO159" i="1"/>
  <c r="BO160" i="1"/>
  <c r="BO161" i="1"/>
  <c r="BO162" i="1"/>
  <c r="BO163" i="1"/>
  <c r="BO164" i="1"/>
  <c r="BO165" i="1"/>
  <c r="BO166" i="1"/>
  <c r="BO167" i="1"/>
  <c r="BO168" i="1"/>
  <c r="BO169" i="1"/>
  <c r="BO170" i="1"/>
  <c r="BO171" i="1"/>
  <c r="BO172" i="1"/>
  <c r="BO173" i="1"/>
  <c r="BO174" i="1"/>
  <c r="BO175" i="1"/>
  <c r="BO176" i="1"/>
  <c r="BO177" i="1"/>
  <c r="BO178" i="1"/>
  <c r="BO179" i="1"/>
  <c r="BO180" i="1"/>
  <c r="BO181" i="1"/>
  <c r="BO182" i="1"/>
  <c r="BO183" i="1"/>
  <c r="BO184" i="1"/>
  <c r="BO185" i="1"/>
  <c r="BO186" i="1"/>
  <c r="BO187" i="1"/>
  <c r="BO188" i="1"/>
  <c r="BO189" i="1"/>
  <c r="BO190" i="1"/>
  <c r="BO191" i="1"/>
  <c r="BO192" i="1"/>
  <c r="BO193" i="1"/>
  <c r="BO194" i="1"/>
  <c r="BO195" i="1"/>
  <c r="BO196" i="1"/>
  <c r="BO197" i="1"/>
  <c r="BO198" i="1"/>
  <c r="BO199" i="1"/>
  <c r="BO200" i="1"/>
  <c r="BO201" i="1"/>
  <c r="BO202" i="1"/>
  <c r="BO203" i="1"/>
  <c r="BO204" i="1"/>
  <c r="BO205" i="1"/>
  <c r="BO206" i="1"/>
  <c r="BO207" i="1"/>
  <c r="BO208" i="1"/>
  <c r="BO209" i="1"/>
  <c r="BO210" i="1"/>
  <c r="BO211" i="1"/>
  <c r="BO212" i="1"/>
  <c r="BO213" i="1"/>
  <c r="BO214" i="1"/>
  <c r="BO215" i="1"/>
  <c r="BO216" i="1"/>
  <c r="BO217" i="1"/>
  <c r="BO218" i="1"/>
  <c r="BO219" i="1"/>
  <c r="BO220" i="1"/>
  <c r="BO221" i="1"/>
  <c r="BO222" i="1"/>
  <c r="BO223" i="1"/>
  <c r="BO224" i="1"/>
  <c r="BO225" i="1"/>
  <c r="BO226" i="1"/>
  <c r="BO227" i="1"/>
  <c r="BO228" i="1"/>
  <c r="BO229" i="1"/>
  <c r="BO230" i="1"/>
  <c r="BO231" i="1"/>
  <c r="BO232" i="1"/>
  <c r="BO233" i="1"/>
  <c r="BO234" i="1"/>
  <c r="BO235" i="1"/>
  <c r="BO236" i="1"/>
  <c r="BO237" i="1"/>
  <c r="BO238" i="1"/>
  <c r="BO239" i="1"/>
  <c r="BO240" i="1"/>
  <c r="BO241" i="1"/>
  <c r="BO242" i="1"/>
  <c r="BO243" i="1"/>
  <c r="BO244" i="1"/>
  <c r="BO245" i="1"/>
  <c r="BO246" i="1"/>
  <c r="BO247" i="1"/>
  <c r="BO248" i="1"/>
  <c r="BO249" i="1"/>
  <c r="BO250" i="1"/>
  <c r="BO251" i="1"/>
  <c r="BO252" i="1"/>
  <c r="BO253" i="1"/>
  <c r="BO254" i="1"/>
  <c r="BO255" i="1"/>
  <c r="BO256" i="1"/>
  <c r="BO257" i="1"/>
  <c r="BO258" i="1"/>
  <c r="BO259" i="1"/>
  <c r="BO260" i="1"/>
  <c r="BO261" i="1"/>
  <c r="BO262" i="1"/>
  <c r="BO263" i="1"/>
  <c r="BO264" i="1"/>
  <c r="BO265" i="1"/>
  <c r="BO266" i="1"/>
  <c r="BO267" i="1"/>
  <c r="BO268" i="1"/>
  <c r="BO269" i="1"/>
  <c r="BO270" i="1"/>
  <c r="BO271" i="1"/>
  <c r="BO272" i="1"/>
  <c r="BO273" i="1"/>
  <c r="BO274" i="1"/>
  <c r="BO275" i="1"/>
  <c r="BO276" i="1"/>
  <c r="BO277" i="1"/>
  <c r="BO278" i="1"/>
  <c r="BO279" i="1"/>
  <c r="BO280" i="1"/>
  <c r="BO281" i="1"/>
  <c r="BO282" i="1"/>
  <c r="BO283" i="1"/>
  <c r="BO284" i="1"/>
  <c r="BO285" i="1"/>
  <c r="BO286" i="1"/>
  <c r="BO287" i="1"/>
  <c r="BO288" i="1"/>
  <c r="BO289" i="1"/>
  <c r="BO290" i="1"/>
  <c r="BO291" i="1"/>
  <c r="BO292" i="1"/>
  <c r="BO293" i="1"/>
  <c r="BO294" i="1"/>
  <c r="BO295" i="1"/>
  <c r="BO296" i="1"/>
  <c r="BO297" i="1"/>
  <c r="BO298" i="1"/>
  <c r="BO299" i="1"/>
  <c r="BO300" i="1"/>
  <c r="BO301" i="1"/>
  <c r="BO302" i="1"/>
  <c r="BO303" i="1"/>
  <c r="BO304" i="1"/>
  <c r="BO305" i="1"/>
  <c r="BO306" i="1"/>
  <c r="BO307" i="1"/>
  <c r="BO308" i="1"/>
  <c r="BO309" i="1"/>
  <c r="BO310" i="1"/>
  <c r="BO311" i="1"/>
  <c r="BO312" i="1"/>
  <c r="BO313" i="1"/>
  <c r="BO314" i="1"/>
  <c r="BO315" i="1"/>
  <c r="BO316" i="1"/>
  <c r="BO317" i="1"/>
  <c r="BO318" i="1"/>
  <c r="BO319" i="1"/>
  <c r="BO320" i="1"/>
  <c r="BO321" i="1"/>
  <c r="BO322" i="1"/>
  <c r="BO323" i="1"/>
  <c r="BO324" i="1"/>
  <c r="BO325" i="1"/>
  <c r="BO326" i="1"/>
  <c r="BO327" i="1"/>
  <c r="BO328" i="1"/>
  <c r="BO329" i="1"/>
  <c r="BO330" i="1"/>
  <c r="BO331" i="1"/>
  <c r="BO332" i="1"/>
  <c r="BO333" i="1"/>
  <c r="BO334" i="1"/>
  <c r="BO335" i="1"/>
  <c r="BO336" i="1"/>
  <c r="BO337" i="1"/>
  <c r="BO338" i="1"/>
  <c r="BO339" i="1"/>
  <c r="BO340" i="1"/>
  <c r="BO341" i="1"/>
  <c r="BO342" i="1"/>
  <c r="BO343" i="1"/>
  <c r="BO344" i="1"/>
  <c r="BO345" i="1"/>
  <c r="BO346" i="1"/>
  <c r="BO347" i="1"/>
  <c r="BO348" i="1"/>
  <c r="BO349" i="1"/>
  <c r="BO350" i="1"/>
  <c r="BO351" i="1"/>
  <c r="BO352" i="1"/>
  <c r="BO353" i="1"/>
  <c r="BO354" i="1"/>
  <c r="BO355" i="1"/>
  <c r="BO356" i="1"/>
  <c r="BO357" i="1"/>
  <c r="BO358" i="1"/>
  <c r="BO359" i="1"/>
  <c r="BO360" i="1"/>
  <c r="BO361" i="1"/>
  <c r="BO362" i="1"/>
  <c r="BO363" i="1"/>
  <c r="BO364" i="1"/>
  <c r="BO365" i="1"/>
  <c r="BO366" i="1"/>
  <c r="BO367" i="1"/>
  <c r="BO368" i="1"/>
  <c r="BO369" i="1"/>
  <c r="BO370" i="1"/>
  <c r="BO371" i="1"/>
  <c r="BO372" i="1"/>
  <c r="BO373" i="1"/>
  <c r="BO374" i="1"/>
  <c r="BO375" i="1"/>
  <c r="BO376" i="1"/>
  <c r="BO377" i="1"/>
  <c r="BO378" i="1"/>
  <c r="BO379" i="1"/>
  <c r="BO380" i="1"/>
  <c r="BO381" i="1"/>
  <c r="BO382" i="1"/>
  <c r="BO383" i="1"/>
  <c r="BO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62" i="1"/>
  <c r="BN63" i="1"/>
  <c r="BN64" i="1"/>
  <c r="BN65" i="1"/>
  <c r="BN66" i="1"/>
  <c r="BN67" i="1"/>
  <c r="BN68" i="1"/>
  <c r="BN69" i="1"/>
  <c r="BN70" i="1"/>
  <c r="BN71" i="1"/>
  <c r="BN72" i="1"/>
  <c r="BN73" i="1"/>
  <c r="BN74" i="1"/>
  <c r="BN75" i="1"/>
  <c r="BN76" i="1"/>
  <c r="BN77" i="1"/>
  <c r="BN78" i="1"/>
  <c r="BN79" i="1"/>
  <c r="BN80" i="1"/>
  <c r="BN81" i="1"/>
  <c r="BN82" i="1"/>
  <c r="BN83" i="1"/>
  <c r="BN84" i="1"/>
  <c r="BN85" i="1"/>
  <c r="BN86" i="1"/>
  <c r="BN87" i="1"/>
  <c r="BN88" i="1"/>
  <c r="BN89" i="1"/>
  <c r="BN90" i="1"/>
  <c r="BN91" i="1"/>
  <c r="BN92" i="1"/>
  <c r="BN93" i="1"/>
  <c r="BN94" i="1"/>
  <c r="BN95" i="1"/>
  <c r="BN96" i="1"/>
  <c r="BN97" i="1"/>
  <c r="BN98" i="1"/>
  <c r="BN99" i="1"/>
  <c r="BN100" i="1"/>
  <c r="BN101" i="1"/>
  <c r="BN102" i="1"/>
  <c r="BN103" i="1"/>
  <c r="BN104" i="1"/>
  <c r="BN105" i="1"/>
  <c r="BN106" i="1"/>
  <c r="BN107" i="1"/>
  <c r="BN108" i="1"/>
  <c r="BN109" i="1"/>
  <c r="BN110" i="1"/>
  <c r="BN111" i="1"/>
  <c r="BN112" i="1"/>
  <c r="BN113" i="1"/>
  <c r="BN114" i="1"/>
  <c r="BN115" i="1"/>
  <c r="BN116" i="1"/>
  <c r="BN117" i="1"/>
  <c r="BN118" i="1"/>
  <c r="BN119" i="1"/>
  <c r="BN120" i="1"/>
  <c r="BN121" i="1"/>
  <c r="BN122" i="1"/>
  <c r="BN123" i="1"/>
  <c r="BN124" i="1"/>
  <c r="BN125" i="1"/>
  <c r="BN126" i="1"/>
  <c r="BN127" i="1"/>
  <c r="BN128" i="1"/>
  <c r="BN129" i="1"/>
  <c r="BN130" i="1"/>
  <c r="BN131" i="1"/>
  <c r="BN132" i="1"/>
  <c r="BN133" i="1"/>
  <c r="BN134" i="1"/>
  <c r="BN135" i="1"/>
  <c r="BN136" i="1"/>
  <c r="BN137" i="1"/>
  <c r="BN138" i="1"/>
  <c r="BN139" i="1"/>
  <c r="BN140" i="1"/>
  <c r="BN141" i="1"/>
  <c r="BN142" i="1"/>
  <c r="BN143" i="1"/>
  <c r="BN144" i="1"/>
  <c r="BN145" i="1"/>
  <c r="BN146" i="1"/>
  <c r="BN147" i="1"/>
  <c r="BN148" i="1"/>
  <c r="BN149" i="1"/>
  <c r="BN150" i="1"/>
  <c r="BN151" i="1"/>
  <c r="BN152" i="1"/>
  <c r="BN153" i="1"/>
  <c r="BN154" i="1"/>
  <c r="BN155" i="1"/>
  <c r="BN156" i="1"/>
  <c r="BN157" i="1"/>
  <c r="BN158" i="1"/>
  <c r="BN159" i="1"/>
  <c r="BN160" i="1"/>
  <c r="BN161" i="1"/>
  <c r="BN162" i="1"/>
  <c r="BN163" i="1"/>
  <c r="BN164" i="1"/>
  <c r="BN165" i="1"/>
  <c r="BN166" i="1"/>
  <c r="BN167" i="1"/>
  <c r="BN168" i="1"/>
  <c r="BN169" i="1"/>
  <c r="BN170" i="1"/>
  <c r="BN171" i="1"/>
  <c r="BN172" i="1"/>
  <c r="BN173" i="1"/>
  <c r="BN174" i="1"/>
  <c r="BN175" i="1"/>
  <c r="BN176" i="1"/>
  <c r="BN177" i="1"/>
  <c r="BN178" i="1"/>
  <c r="BN179" i="1"/>
  <c r="BN180" i="1"/>
  <c r="BN181" i="1"/>
  <c r="BN182" i="1"/>
  <c r="BN183" i="1"/>
  <c r="BN184" i="1"/>
  <c r="BN185" i="1"/>
  <c r="BN186" i="1"/>
  <c r="BN187" i="1"/>
  <c r="BN188" i="1"/>
  <c r="BN189" i="1"/>
  <c r="BN190" i="1"/>
  <c r="BN191" i="1"/>
  <c r="BN192" i="1"/>
  <c r="BN193" i="1"/>
  <c r="BN194" i="1"/>
  <c r="BN195" i="1"/>
  <c r="BN196" i="1"/>
  <c r="BN197" i="1"/>
  <c r="BN198" i="1"/>
  <c r="BN199" i="1"/>
  <c r="BN200" i="1"/>
  <c r="BN201" i="1"/>
  <c r="BN202" i="1"/>
  <c r="BN203" i="1"/>
  <c r="BN204" i="1"/>
  <c r="BN205" i="1"/>
  <c r="BN206" i="1"/>
  <c r="BN207" i="1"/>
  <c r="BN208" i="1"/>
  <c r="BN209" i="1"/>
  <c r="BN210" i="1"/>
  <c r="BN211" i="1"/>
  <c r="BN212" i="1"/>
  <c r="BN213" i="1"/>
  <c r="BN214" i="1"/>
  <c r="BN215" i="1"/>
  <c r="BN216" i="1"/>
  <c r="BN217" i="1"/>
  <c r="BN218" i="1"/>
  <c r="BN219" i="1"/>
  <c r="BN220" i="1"/>
  <c r="BN221" i="1"/>
  <c r="BN222" i="1"/>
  <c r="BN223" i="1"/>
  <c r="BN224" i="1"/>
  <c r="BN225" i="1"/>
  <c r="BN226" i="1"/>
  <c r="BN227" i="1"/>
  <c r="BN228" i="1"/>
  <c r="BN229" i="1"/>
  <c r="BN230" i="1"/>
  <c r="BN231" i="1"/>
  <c r="BN232" i="1"/>
  <c r="BN233" i="1"/>
  <c r="BN234" i="1"/>
  <c r="BN235" i="1"/>
  <c r="BN236" i="1"/>
  <c r="BN237" i="1"/>
  <c r="BN238" i="1"/>
  <c r="BN239" i="1"/>
  <c r="BN240" i="1"/>
  <c r="BN241" i="1"/>
  <c r="BN242" i="1"/>
  <c r="BN243" i="1"/>
  <c r="BN244" i="1"/>
  <c r="BN245" i="1"/>
  <c r="BN246" i="1"/>
  <c r="BN247" i="1"/>
  <c r="BN248" i="1"/>
  <c r="BN249" i="1"/>
  <c r="BN250" i="1"/>
  <c r="BN251" i="1"/>
  <c r="BN252" i="1"/>
  <c r="BN253" i="1"/>
  <c r="BN254" i="1"/>
  <c r="BN255" i="1"/>
  <c r="BN256" i="1"/>
  <c r="BN257" i="1"/>
  <c r="BN258" i="1"/>
  <c r="BN259" i="1"/>
  <c r="BN260" i="1"/>
  <c r="BN261" i="1"/>
  <c r="BN262" i="1"/>
  <c r="BN263" i="1"/>
  <c r="BN264" i="1"/>
  <c r="BN265" i="1"/>
  <c r="BN266" i="1"/>
  <c r="BN267" i="1"/>
  <c r="BN268" i="1"/>
  <c r="BN269" i="1"/>
  <c r="BN270" i="1"/>
  <c r="BN271" i="1"/>
  <c r="BN272" i="1"/>
  <c r="BN273" i="1"/>
  <c r="BN274" i="1"/>
  <c r="BN275" i="1"/>
  <c r="BN276" i="1"/>
  <c r="BN277" i="1"/>
  <c r="BN278" i="1"/>
  <c r="BN279" i="1"/>
  <c r="BN280" i="1"/>
  <c r="BN281" i="1"/>
  <c r="BN282" i="1"/>
  <c r="BN283" i="1"/>
  <c r="BN284" i="1"/>
  <c r="BN285" i="1"/>
  <c r="BN286" i="1"/>
  <c r="BN287" i="1"/>
  <c r="BN288" i="1"/>
  <c r="BN289" i="1"/>
  <c r="BN290" i="1"/>
  <c r="BN291" i="1"/>
  <c r="BN292" i="1"/>
  <c r="BN293" i="1"/>
  <c r="BN294" i="1"/>
  <c r="BN295" i="1"/>
  <c r="BN296" i="1"/>
  <c r="BN297" i="1"/>
  <c r="BN298" i="1"/>
  <c r="BN299" i="1"/>
  <c r="BN300" i="1"/>
  <c r="BN301" i="1"/>
  <c r="BN302" i="1"/>
  <c r="BN303" i="1"/>
  <c r="BN304" i="1"/>
  <c r="BN305" i="1"/>
  <c r="BN306" i="1"/>
  <c r="BN307" i="1"/>
  <c r="BN308" i="1"/>
  <c r="BN309" i="1"/>
  <c r="BN310" i="1"/>
  <c r="BN311" i="1"/>
  <c r="BN312" i="1"/>
  <c r="BN313" i="1"/>
  <c r="BN314" i="1"/>
  <c r="BN315" i="1"/>
  <c r="BN316" i="1"/>
  <c r="BN317" i="1"/>
  <c r="BN318" i="1"/>
  <c r="BN319" i="1"/>
  <c r="BN320" i="1"/>
  <c r="BN321" i="1"/>
  <c r="BN322" i="1"/>
  <c r="BN323" i="1"/>
  <c r="BN324" i="1"/>
  <c r="BN325" i="1"/>
  <c r="BN326" i="1"/>
  <c r="BN327" i="1"/>
  <c r="BN328" i="1"/>
  <c r="BN329" i="1"/>
  <c r="BN330" i="1"/>
  <c r="BN331" i="1"/>
  <c r="BN332" i="1"/>
  <c r="BN333" i="1"/>
  <c r="BN334" i="1"/>
  <c r="BN335" i="1"/>
  <c r="BN336" i="1"/>
  <c r="BN337" i="1"/>
  <c r="BN338" i="1"/>
  <c r="BN339" i="1"/>
  <c r="BN340" i="1"/>
  <c r="BN341" i="1"/>
  <c r="BN342" i="1"/>
  <c r="BN343" i="1"/>
  <c r="BN344" i="1"/>
  <c r="BN345" i="1"/>
  <c r="BN346" i="1"/>
  <c r="BN347" i="1"/>
  <c r="BN348" i="1"/>
  <c r="BN349" i="1"/>
  <c r="BN350" i="1"/>
  <c r="BN351" i="1"/>
  <c r="BN352" i="1"/>
  <c r="BN353" i="1"/>
  <c r="BN354" i="1"/>
  <c r="BN355" i="1"/>
  <c r="BN356" i="1"/>
  <c r="BN357" i="1"/>
  <c r="BN358" i="1"/>
  <c r="BN359" i="1"/>
  <c r="BN360" i="1"/>
  <c r="BN361" i="1"/>
  <c r="BN362" i="1"/>
  <c r="BN363" i="1"/>
  <c r="BN364" i="1"/>
  <c r="BN365" i="1"/>
  <c r="BN366" i="1"/>
  <c r="BN367" i="1"/>
  <c r="BN368" i="1"/>
  <c r="BN369" i="1"/>
  <c r="BN370" i="1"/>
  <c r="BN371" i="1"/>
  <c r="BN372" i="1"/>
  <c r="BN373" i="1"/>
  <c r="BN374" i="1"/>
  <c r="BN375" i="1"/>
  <c r="BN376" i="1"/>
  <c r="BN377" i="1"/>
  <c r="BN378" i="1"/>
  <c r="BN379" i="1"/>
  <c r="BN380" i="1"/>
  <c r="BN381" i="1"/>
  <c r="BN382" i="1"/>
  <c r="BN383" i="1"/>
  <c r="BN24" i="1"/>
  <c r="BM25" i="1"/>
  <c r="BM26" i="1" s="1"/>
  <c r="BM27" i="1" s="1"/>
  <c r="BM28" i="1" s="1"/>
  <c r="BM29" i="1" s="1"/>
  <c r="BM30" i="1" s="1"/>
  <c r="BM31" i="1" s="1"/>
  <c r="BM32" i="1" s="1"/>
  <c r="BM33" i="1" s="1"/>
  <c r="BM34" i="1" s="1"/>
  <c r="BM35" i="1" s="1"/>
  <c r="BM36" i="1" s="1"/>
  <c r="BM37" i="1" s="1"/>
  <c r="BM38" i="1" s="1"/>
  <c r="BM39" i="1" s="1"/>
  <c r="BM40" i="1" s="1"/>
  <c r="BM41" i="1" s="1"/>
  <c r="BM42" i="1" s="1"/>
  <c r="BM43" i="1" s="1"/>
  <c r="BM44" i="1" s="1"/>
  <c r="BM45" i="1" s="1"/>
  <c r="BM46" i="1" s="1"/>
  <c r="BM47" i="1" s="1"/>
  <c r="BM48" i="1" s="1"/>
  <c r="BM49" i="1" s="1"/>
  <c r="BM50" i="1" s="1"/>
  <c r="BM51" i="1" s="1"/>
  <c r="BM52" i="1" s="1"/>
  <c r="BM53" i="1" s="1"/>
  <c r="BM54" i="1" s="1"/>
  <c r="BM55" i="1" s="1"/>
  <c r="BM56" i="1" s="1"/>
  <c r="BM57" i="1" s="1"/>
  <c r="BM58" i="1" s="1"/>
  <c r="BM59" i="1" s="1"/>
  <c r="BM60" i="1" s="1"/>
  <c r="BM61" i="1" s="1"/>
  <c r="BM62" i="1" s="1"/>
  <c r="BM63" i="1" s="1"/>
  <c r="BM64" i="1" s="1"/>
  <c r="BM65" i="1" s="1"/>
  <c r="BM66" i="1" s="1"/>
  <c r="BM67" i="1" s="1"/>
  <c r="BM68" i="1" s="1"/>
  <c r="BM69" i="1" s="1"/>
  <c r="BM70" i="1" s="1"/>
  <c r="BM71" i="1" s="1"/>
  <c r="BM72" i="1" s="1"/>
  <c r="BM73" i="1" s="1"/>
  <c r="BM74" i="1" s="1"/>
  <c r="BM75" i="1" s="1"/>
  <c r="BM76" i="1" s="1"/>
  <c r="BM77" i="1" s="1"/>
  <c r="BM78" i="1" s="1"/>
  <c r="BM79" i="1" s="1"/>
  <c r="BM80" i="1" s="1"/>
  <c r="BM81" i="1" s="1"/>
  <c r="BM82" i="1" s="1"/>
  <c r="BM83" i="1" s="1"/>
  <c r="BM84" i="1" s="1"/>
  <c r="BM85" i="1" s="1"/>
  <c r="BM86" i="1" s="1"/>
  <c r="BM87" i="1" s="1"/>
  <c r="BM88" i="1" s="1"/>
  <c r="BM89" i="1" s="1"/>
  <c r="BM90" i="1" s="1"/>
  <c r="BM91" i="1" s="1"/>
  <c r="BM92" i="1" s="1"/>
  <c r="BM93" i="1" s="1"/>
  <c r="BM94" i="1" s="1"/>
  <c r="BM95" i="1" s="1"/>
  <c r="BM96" i="1" s="1"/>
  <c r="BM97" i="1" s="1"/>
  <c r="BM98" i="1" s="1"/>
  <c r="BM99" i="1" s="1"/>
  <c r="BM100" i="1" s="1"/>
  <c r="BM101" i="1" s="1"/>
  <c r="BM102" i="1" s="1"/>
  <c r="BM103" i="1" s="1"/>
  <c r="BM104" i="1" s="1"/>
  <c r="BM105" i="1" s="1"/>
  <c r="BM106" i="1" s="1"/>
  <c r="BM107" i="1" s="1"/>
  <c r="BM108" i="1" s="1"/>
  <c r="BM109" i="1" s="1"/>
  <c r="BM110" i="1" s="1"/>
  <c r="BM111" i="1" s="1"/>
  <c r="BM112" i="1" s="1"/>
  <c r="BM113" i="1" s="1"/>
  <c r="BM114" i="1" s="1"/>
  <c r="BM115" i="1" s="1"/>
  <c r="BM116" i="1" s="1"/>
  <c r="BM117" i="1" s="1"/>
  <c r="BM118" i="1" s="1"/>
  <c r="BM119" i="1" s="1"/>
  <c r="BM120" i="1" s="1"/>
  <c r="BM121" i="1" s="1"/>
  <c r="BM122" i="1" s="1"/>
  <c r="BM123" i="1" s="1"/>
  <c r="BM124" i="1" s="1"/>
  <c r="BM125" i="1" s="1"/>
  <c r="BM126" i="1" s="1"/>
  <c r="BM127" i="1" s="1"/>
  <c r="BM128" i="1" s="1"/>
  <c r="BM129" i="1" s="1"/>
  <c r="BM130" i="1" s="1"/>
  <c r="BM131" i="1" s="1"/>
  <c r="BM132" i="1" s="1"/>
  <c r="BM133" i="1" s="1"/>
  <c r="BM134" i="1" s="1"/>
  <c r="BM135" i="1" s="1"/>
  <c r="BM136" i="1" s="1"/>
  <c r="BM137" i="1" s="1"/>
  <c r="BM138" i="1" s="1"/>
  <c r="BM139" i="1" s="1"/>
  <c r="BM140" i="1" s="1"/>
  <c r="BM141" i="1" s="1"/>
  <c r="BM142" i="1" s="1"/>
  <c r="BM143" i="1" s="1"/>
  <c r="BM144" i="1" s="1"/>
  <c r="BM145" i="1" s="1"/>
  <c r="BM146" i="1" s="1"/>
  <c r="BM147" i="1" s="1"/>
  <c r="BM148" i="1" s="1"/>
  <c r="BM149" i="1" s="1"/>
  <c r="BM150" i="1" s="1"/>
  <c r="BM151" i="1" s="1"/>
  <c r="BM152" i="1" s="1"/>
  <c r="BM153" i="1" s="1"/>
  <c r="BM154" i="1" s="1"/>
  <c r="BM155" i="1" s="1"/>
  <c r="BM156" i="1" s="1"/>
  <c r="BM157" i="1" s="1"/>
  <c r="BM158" i="1" s="1"/>
  <c r="BM159" i="1" s="1"/>
  <c r="BM160" i="1" s="1"/>
  <c r="BM161" i="1" s="1"/>
  <c r="BM162" i="1" s="1"/>
  <c r="BM163" i="1" s="1"/>
  <c r="BM164" i="1" s="1"/>
  <c r="BM165" i="1" s="1"/>
  <c r="BM166" i="1" s="1"/>
  <c r="BM167" i="1" s="1"/>
  <c r="BM168" i="1" s="1"/>
  <c r="BM169" i="1" s="1"/>
  <c r="BM170" i="1" s="1"/>
  <c r="BM171" i="1" s="1"/>
  <c r="BM172" i="1" s="1"/>
  <c r="BM173" i="1" s="1"/>
  <c r="BM174" i="1" s="1"/>
  <c r="BM175" i="1" s="1"/>
  <c r="BM176" i="1" s="1"/>
  <c r="BM177" i="1" s="1"/>
  <c r="BM178" i="1" s="1"/>
  <c r="BM179" i="1" s="1"/>
  <c r="BM180" i="1" s="1"/>
  <c r="BM181" i="1" s="1"/>
  <c r="BM182" i="1" s="1"/>
  <c r="BM183" i="1" s="1"/>
  <c r="BM184" i="1" s="1"/>
  <c r="BM185" i="1" s="1"/>
  <c r="BM186" i="1" s="1"/>
  <c r="BM187" i="1" s="1"/>
  <c r="BM188" i="1" s="1"/>
  <c r="BM189" i="1" s="1"/>
  <c r="BM190" i="1" s="1"/>
  <c r="BM191" i="1" s="1"/>
  <c r="BM192" i="1" s="1"/>
  <c r="BM193" i="1" s="1"/>
  <c r="BM194" i="1" s="1"/>
  <c r="BM195" i="1" s="1"/>
  <c r="BM196" i="1" s="1"/>
  <c r="BM197" i="1" s="1"/>
  <c r="BM198" i="1" s="1"/>
  <c r="BM199" i="1" s="1"/>
  <c r="BM200" i="1" s="1"/>
  <c r="BM201" i="1" s="1"/>
  <c r="BM202" i="1" s="1"/>
  <c r="BM203" i="1" s="1"/>
  <c r="BM204" i="1" s="1"/>
  <c r="BM205" i="1" s="1"/>
  <c r="BM206" i="1" s="1"/>
  <c r="BM207" i="1" s="1"/>
  <c r="BM208" i="1" s="1"/>
  <c r="BM209" i="1" s="1"/>
  <c r="BM210" i="1" s="1"/>
  <c r="BM211" i="1" s="1"/>
  <c r="BM212" i="1" s="1"/>
  <c r="BM213" i="1" s="1"/>
  <c r="BM214" i="1" s="1"/>
  <c r="BM215" i="1" s="1"/>
  <c r="BM216" i="1" s="1"/>
  <c r="BM217" i="1" s="1"/>
  <c r="BM218" i="1" s="1"/>
  <c r="BM219" i="1" s="1"/>
  <c r="BM220" i="1" s="1"/>
  <c r="BM221" i="1" s="1"/>
  <c r="BM222" i="1" s="1"/>
  <c r="BM223" i="1" s="1"/>
  <c r="BM224" i="1" s="1"/>
  <c r="BM225" i="1" s="1"/>
  <c r="BM226" i="1" s="1"/>
  <c r="BM227" i="1" s="1"/>
  <c r="BM228" i="1" s="1"/>
  <c r="BM229" i="1" s="1"/>
  <c r="BM230" i="1" s="1"/>
  <c r="BM231" i="1" s="1"/>
  <c r="BM232" i="1" s="1"/>
  <c r="BM233" i="1" s="1"/>
  <c r="BM234" i="1" s="1"/>
  <c r="BM235" i="1" s="1"/>
  <c r="BM236" i="1" s="1"/>
  <c r="BM237" i="1" s="1"/>
  <c r="BM238" i="1" s="1"/>
  <c r="BM239" i="1" s="1"/>
  <c r="BM240" i="1" s="1"/>
  <c r="BM241" i="1" s="1"/>
  <c r="BM242" i="1" s="1"/>
  <c r="BM243" i="1" s="1"/>
  <c r="BM244" i="1" s="1"/>
  <c r="BM245" i="1" s="1"/>
  <c r="BM246" i="1" s="1"/>
  <c r="BM247" i="1" s="1"/>
  <c r="BM248" i="1" s="1"/>
  <c r="BM249" i="1" s="1"/>
  <c r="BM250" i="1" s="1"/>
  <c r="BM251" i="1" s="1"/>
  <c r="BM252" i="1" s="1"/>
  <c r="BM253" i="1" s="1"/>
  <c r="BM254" i="1" s="1"/>
  <c r="BM255" i="1" s="1"/>
  <c r="BM256" i="1" s="1"/>
  <c r="BM257" i="1" s="1"/>
  <c r="BM258" i="1" s="1"/>
  <c r="BM259" i="1" s="1"/>
  <c r="BM260" i="1" s="1"/>
  <c r="BM261" i="1" s="1"/>
  <c r="BM262" i="1" s="1"/>
  <c r="BM263" i="1" s="1"/>
  <c r="BM264" i="1" s="1"/>
  <c r="BM265" i="1" s="1"/>
  <c r="BM266" i="1" s="1"/>
  <c r="BM267" i="1" s="1"/>
  <c r="BM268" i="1" s="1"/>
  <c r="BM269" i="1" s="1"/>
  <c r="BM270" i="1" s="1"/>
  <c r="BM271" i="1" s="1"/>
  <c r="BM272" i="1" s="1"/>
  <c r="BM273" i="1" s="1"/>
  <c r="BM274" i="1" s="1"/>
  <c r="BM275" i="1" s="1"/>
  <c r="BM276" i="1" s="1"/>
  <c r="BM277" i="1" s="1"/>
  <c r="BM278" i="1" s="1"/>
  <c r="BM279" i="1" s="1"/>
  <c r="BM280" i="1" s="1"/>
  <c r="BM281" i="1" s="1"/>
  <c r="BM282" i="1" s="1"/>
  <c r="BM283" i="1" s="1"/>
  <c r="BM284" i="1" s="1"/>
  <c r="BM285" i="1" s="1"/>
  <c r="BM286" i="1" s="1"/>
  <c r="BM287" i="1" s="1"/>
  <c r="BM288" i="1" s="1"/>
  <c r="BM289" i="1" s="1"/>
  <c r="BM290" i="1" s="1"/>
  <c r="BM291" i="1" s="1"/>
  <c r="BM292" i="1" s="1"/>
  <c r="BM293" i="1" s="1"/>
  <c r="BM294" i="1" s="1"/>
  <c r="BM295" i="1" s="1"/>
  <c r="BM296" i="1" s="1"/>
  <c r="BM297" i="1" s="1"/>
  <c r="BM298" i="1" s="1"/>
  <c r="BM299" i="1" s="1"/>
  <c r="BM300" i="1" s="1"/>
  <c r="BM301" i="1" s="1"/>
  <c r="BM302" i="1" s="1"/>
  <c r="BM303" i="1" s="1"/>
  <c r="BM304" i="1" s="1"/>
  <c r="BM305" i="1" s="1"/>
  <c r="BM306" i="1" s="1"/>
  <c r="BM307" i="1" s="1"/>
  <c r="BM308" i="1" s="1"/>
  <c r="BM309" i="1" s="1"/>
  <c r="BM310" i="1" s="1"/>
  <c r="BM311" i="1" s="1"/>
  <c r="BM312" i="1" s="1"/>
  <c r="BM313" i="1" s="1"/>
  <c r="BM314" i="1" s="1"/>
  <c r="BM315" i="1" s="1"/>
  <c r="BM316" i="1" s="1"/>
  <c r="BM317" i="1" s="1"/>
  <c r="BM318" i="1" s="1"/>
  <c r="BM319" i="1" s="1"/>
  <c r="BM320" i="1" s="1"/>
  <c r="BM321" i="1" s="1"/>
  <c r="BM322" i="1" s="1"/>
  <c r="BM323" i="1" s="1"/>
  <c r="BM324" i="1" s="1"/>
  <c r="BM325" i="1" s="1"/>
  <c r="BM326" i="1" s="1"/>
  <c r="BM327" i="1" s="1"/>
  <c r="BM328" i="1" s="1"/>
  <c r="BM329" i="1" s="1"/>
  <c r="BM330" i="1" s="1"/>
  <c r="BM331" i="1" s="1"/>
  <c r="BM332" i="1" s="1"/>
  <c r="BM333" i="1" s="1"/>
  <c r="BM334" i="1" s="1"/>
  <c r="BM335" i="1" s="1"/>
  <c r="BM336" i="1" s="1"/>
  <c r="BM337" i="1" s="1"/>
  <c r="BM338" i="1" s="1"/>
  <c r="BM339" i="1" s="1"/>
  <c r="BM340" i="1" s="1"/>
  <c r="BM341" i="1" s="1"/>
  <c r="BM342" i="1" s="1"/>
  <c r="BM343" i="1" s="1"/>
  <c r="BM344" i="1" s="1"/>
  <c r="BM345" i="1" s="1"/>
  <c r="BM346" i="1" s="1"/>
  <c r="BM347" i="1" s="1"/>
  <c r="BM348" i="1" s="1"/>
  <c r="BM349" i="1" s="1"/>
  <c r="BM350" i="1" s="1"/>
  <c r="BM351" i="1" s="1"/>
  <c r="BM352" i="1" s="1"/>
  <c r="BM353" i="1" s="1"/>
  <c r="BM354" i="1" s="1"/>
  <c r="BM355" i="1" s="1"/>
  <c r="BM356" i="1" s="1"/>
  <c r="BM357" i="1" s="1"/>
  <c r="BM358" i="1" s="1"/>
  <c r="BM359" i="1" s="1"/>
  <c r="BM360" i="1" s="1"/>
  <c r="BM361" i="1" s="1"/>
  <c r="BM362" i="1" s="1"/>
  <c r="BM363" i="1" s="1"/>
  <c r="BM364" i="1" s="1"/>
  <c r="BM365" i="1" s="1"/>
  <c r="BM366" i="1" s="1"/>
  <c r="BM367" i="1" s="1"/>
  <c r="BM368" i="1" s="1"/>
  <c r="BM369" i="1" s="1"/>
  <c r="BM370" i="1" s="1"/>
  <c r="BM371" i="1" s="1"/>
  <c r="BM372" i="1" s="1"/>
  <c r="BM373" i="1" s="1"/>
  <c r="BM374" i="1" s="1"/>
  <c r="BM375" i="1" s="1"/>
  <c r="BM376" i="1" s="1"/>
  <c r="BM377" i="1" s="1"/>
  <c r="BM378" i="1" s="1"/>
  <c r="BM379" i="1" s="1"/>
  <c r="BM380" i="1" s="1"/>
  <c r="BM381" i="1" s="1"/>
  <c r="BM382" i="1" s="1"/>
  <c r="BM383" i="1" s="1"/>
  <c r="BM24" i="1"/>
  <c r="BK25" i="1"/>
  <c r="BK26" i="1" s="1"/>
  <c r="BK27" i="1" s="1"/>
  <c r="BK28" i="1" s="1"/>
  <c r="BK29" i="1" s="1"/>
  <c r="BK30" i="1" s="1"/>
  <c r="BK31" i="1" s="1"/>
  <c r="BK32" i="1" s="1"/>
  <c r="BK33" i="1" s="1"/>
  <c r="BK34" i="1" s="1"/>
  <c r="BK35" i="1" s="1"/>
  <c r="BK36" i="1" s="1"/>
  <c r="BK37" i="1" s="1"/>
  <c r="BK38" i="1" s="1"/>
  <c r="BK39" i="1" s="1"/>
  <c r="BK40" i="1" s="1"/>
  <c r="BK41" i="1" s="1"/>
  <c r="BK42" i="1" s="1"/>
  <c r="BK43" i="1" s="1"/>
  <c r="BK44" i="1" s="1"/>
  <c r="BK45" i="1" s="1"/>
  <c r="BK46" i="1" s="1"/>
  <c r="BK47" i="1" s="1"/>
  <c r="BK48" i="1" s="1"/>
  <c r="BK49" i="1" s="1"/>
  <c r="BK50" i="1" s="1"/>
  <c r="BK51" i="1" s="1"/>
  <c r="BK52" i="1" s="1"/>
  <c r="BK53" i="1" s="1"/>
  <c r="BK54" i="1" s="1"/>
  <c r="BK55" i="1" s="1"/>
  <c r="BK56" i="1" s="1"/>
  <c r="BK57" i="1" s="1"/>
  <c r="BK58" i="1" s="1"/>
  <c r="BK59" i="1" s="1"/>
  <c r="BK60" i="1" s="1"/>
  <c r="BK61" i="1" s="1"/>
  <c r="BK62" i="1" s="1"/>
  <c r="BK63" i="1" s="1"/>
  <c r="BK64" i="1" s="1"/>
  <c r="BK65" i="1" s="1"/>
  <c r="BK66" i="1" s="1"/>
  <c r="BK67" i="1" s="1"/>
  <c r="BK68" i="1" s="1"/>
  <c r="BK69" i="1" s="1"/>
  <c r="BK70" i="1" s="1"/>
  <c r="BK71" i="1" s="1"/>
  <c r="BK72" i="1" s="1"/>
  <c r="BK73" i="1" s="1"/>
  <c r="BK74" i="1" s="1"/>
  <c r="BK75" i="1" s="1"/>
  <c r="BK76" i="1" s="1"/>
  <c r="BK77" i="1" s="1"/>
  <c r="BK78" i="1" s="1"/>
  <c r="BK79" i="1" s="1"/>
  <c r="BK80" i="1" s="1"/>
  <c r="BK81" i="1" s="1"/>
  <c r="BK82" i="1" s="1"/>
  <c r="BK83" i="1" s="1"/>
  <c r="BK84" i="1" s="1"/>
  <c r="BK85" i="1" s="1"/>
  <c r="BK86" i="1" s="1"/>
  <c r="BK87" i="1" s="1"/>
  <c r="BK88" i="1" s="1"/>
  <c r="BK89" i="1" s="1"/>
  <c r="BK90" i="1" s="1"/>
  <c r="BK91" i="1" s="1"/>
  <c r="BK92" i="1" s="1"/>
  <c r="BK93" i="1" s="1"/>
  <c r="BK94" i="1" s="1"/>
  <c r="BK95" i="1" s="1"/>
  <c r="BK96" i="1" s="1"/>
  <c r="BK97" i="1" s="1"/>
  <c r="BK98" i="1" s="1"/>
  <c r="BK99" i="1" s="1"/>
  <c r="BK100" i="1" s="1"/>
  <c r="BK101" i="1" s="1"/>
  <c r="BK102" i="1" s="1"/>
  <c r="BK103" i="1" s="1"/>
  <c r="BK104" i="1" s="1"/>
  <c r="BK105" i="1" s="1"/>
  <c r="BK106" i="1" s="1"/>
  <c r="BK107" i="1" s="1"/>
  <c r="BK108" i="1" s="1"/>
  <c r="BK109" i="1" s="1"/>
  <c r="BK110" i="1" s="1"/>
  <c r="BK111" i="1" s="1"/>
  <c r="BK112" i="1" s="1"/>
  <c r="BK113" i="1" s="1"/>
  <c r="BK114" i="1" s="1"/>
  <c r="BK115" i="1" s="1"/>
  <c r="BK116" i="1" s="1"/>
  <c r="BK117" i="1" s="1"/>
  <c r="BK118" i="1" s="1"/>
  <c r="BK119" i="1" s="1"/>
  <c r="BK120" i="1" s="1"/>
  <c r="BK121" i="1" s="1"/>
  <c r="BK122" i="1" s="1"/>
  <c r="BK123" i="1" s="1"/>
  <c r="BK124" i="1" s="1"/>
  <c r="BK125" i="1" s="1"/>
  <c r="BK126" i="1" s="1"/>
  <c r="BK127" i="1" s="1"/>
  <c r="BK128" i="1" s="1"/>
  <c r="BK129" i="1" s="1"/>
  <c r="BK130" i="1" s="1"/>
  <c r="BK131" i="1" s="1"/>
  <c r="BK132" i="1" s="1"/>
  <c r="BK133" i="1" s="1"/>
  <c r="BK134" i="1" s="1"/>
  <c r="BK135" i="1" s="1"/>
  <c r="BK136" i="1" s="1"/>
  <c r="BK137" i="1" s="1"/>
  <c r="BK138" i="1" s="1"/>
  <c r="BK139" i="1" s="1"/>
  <c r="BK140" i="1" s="1"/>
  <c r="BK141" i="1" s="1"/>
  <c r="BK142" i="1" s="1"/>
  <c r="BK143" i="1" s="1"/>
  <c r="BK144" i="1" s="1"/>
  <c r="BK145" i="1" s="1"/>
  <c r="BK146" i="1" s="1"/>
  <c r="BK147" i="1" s="1"/>
  <c r="BK148" i="1" s="1"/>
  <c r="BK149" i="1" s="1"/>
  <c r="BK150" i="1" s="1"/>
  <c r="BK151" i="1" s="1"/>
  <c r="BK152" i="1" s="1"/>
  <c r="BK153" i="1" s="1"/>
  <c r="BK154" i="1" s="1"/>
  <c r="BK155" i="1" s="1"/>
  <c r="BK156" i="1" s="1"/>
  <c r="BK157" i="1" s="1"/>
  <c r="BK158" i="1" s="1"/>
  <c r="BK159" i="1" s="1"/>
  <c r="BK160" i="1" s="1"/>
  <c r="BK161" i="1" s="1"/>
  <c r="BK162" i="1" s="1"/>
  <c r="BK163" i="1" s="1"/>
  <c r="BK164" i="1" s="1"/>
  <c r="BK165" i="1" s="1"/>
  <c r="BK166" i="1" s="1"/>
  <c r="BK167" i="1" s="1"/>
  <c r="BK168" i="1" s="1"/>
  <c r="BK169" i="1" s="1"/>
  <c r="BK170" i="1" s="1"/>
  <c r="BK171" i="1" s="1"/>
  <c r="BK172" i="1" s="1"/>
  <c r="BK173" i="1" s="1"/>
  <c r="BK174" i="1" s="1"/>
  <c r="BK175" i="1" s="1"/>
  <c r="BK176" i="1" s="1"/>
  <c r="BK177" i="1" s="1"/>
  <c r="BK178" i="1" s="1"/>
  <c r="BK179" i="1" s="1"/>
  <c r="BK180" i="1" s="1"/>
  <c r="BK181" i="1" s="1"/>
  <c r="BK182" i="1" s="1"/>
  <c r="BK183" i="1" s="1"/>
  <c r="BK184" i="1" s="1"/>
  <c r="BK185" i="1" s="1"/>
  <c r="BK186" i="1" s="1"/>
  <c r="BK187" i="1" s="1"/>
  <c r="BK188" i="1" s="1"/>
  <c r="BK189" i="1" s="1"/>
  <c r="BK190" i="1" s="1"/>
  <c r="BK191" i="1" s="1"/>
  <c r="BK192" i="1" s="1"/>
  <c r="BK193" i="1" s="1"/>
  <c r="BK194" i="1" s="1"/>
  <c r="BK195" i="1" s="1"/>
  <c r="BK196" i="1" s="1"/>
  <c r="BK197" i="1" s="1"/>
  <c r="BK198" i="1" s="1"/>
  <c r="BK199" i="1" s="1"/>
  <c r="BK200" i="1" s="1"/>
  <c r="BK201" i="1" s="1"/>
  <c r="BK202" i="1" s="1"/>
  <c r="BK203" i="1" s="1"/>
  <c r="BK204" i="1" s="1"/>
  <c r="BK205" i="1" s="1"/>
  <c r="BK206" i="1" s="1"/>
  <c r="BK207" i="1" s="1"/>
  <c r="BK208" i="1" s="1"/>
  <c r="BK209" i="1" s="1"/>
  <c r="BK210" i="1" s="1"/>
  <c r="BK211" i="1" s="1"/>
  <c r="BK212" i="1" s="1"/>
  <c r="BK213" i="1" s="1"/>
  <c r="BK214" i="1" s="1"/>
  <c r="BK215" i="1" s="1"/>
  <c r="BK216" i="1" s="1"/>
  <c r="BK217" i="1" s="1"/>
  <c r="BK218" i="1" s="1"/>
  <c r="BK219" i="1" s="1"/>
  <c r="BK220" i="1" s="1"/>
  <c r="BK221" i="1" s="1"/>
  <c r="BK222" i="1" s="1"/>
  <c r="BK223" i="1" s="1"/>
  <c r="BK224" i="1" s="1"/>
  <c r="BK225" i="1" s="1"/>
  <c r="BK226" i="1" s="1"/>
  <c r="BK227" i="1" s="1"/>
  <c r="BK228" i="1" s="1"/>
  <c r="BK229" i="1" s="1"/>
  <c r="BK230" i="1" s="1"/>
  <c r="BK231" i="1" s="1"/>
  <c r="BK232" i="1" s="1"/>
  <c r="BK233" i="1" s="1"/>
  <c r="BK234" i="1" s="1"/>
  <c r="BK235" i="1" s="1"/>
  <c r="BK236" i="1" s="1"/>
  <c r="BK237" i="1" s="1"/>
  <c r="BK238" i="1" s="1"/>
  <c r="BK239" i="1" s="1"/>
  <c r="BK240" i="1" s="1"/>
  <c r="BK241" i="1" s="1"/>
  <c r="BK242" i="1" s="1"/>
  <c r="BK243" i="1" s="1"/>
  <c r="BK244" i="1" s="1"/>
  <c r="BK245" i="1" s="1"/>
  <c r="BK246" i="1" s="1"/>
  <c r="BK247" i="1" s="1"/>
  <c r="BK248" i="1" s="1"/>
  <c r="BK249" i="1" s="1"/>
  <c r="BK250" i="1" s="1"/>
  <c r="BK251" i="1" s="1"/>
  <c r="BK252" i="1" s="1"/>
  <c r="BK253" i="1" s="1"/>
  <c r="BK254" i="1" s="1"/>
  <c r="BK255" i="1" s="1"/>
  <c r="BK256" i="1" s="1"/>
  <c r="BK257" i="1" s="1"/>
  <c r="BK258" i="1" s="1"/>
  <c r="BK259" i="1" s="1"/>
  <c r="BK260" i="1" s="1"/>
  <c r="BK261" i="1" s="1"/>
  <c r="BK262" i="1" s="1"/>
  <c r="BK263" i="1" s="1"/>
  <c r="BK264" i="1" s="1"/>
  <c r="BK265" i="1" s="1"/>
  <c r="BK266" i="1" s="1"/>
  <c r="BK267" i="1" s="1"/>
  <c r="BK268" i="1" s="1"/>
  <c r="BK269" i="1" s="1"/>
  <c r="BK270" i="1" s="1"/>
  <c r="BK271" i="1" s="1"/>
  <c r="BK272" i="1" s="1"/>
  <c r="BK273" i="1" s="1"/>
  <c r="BK274" i="1" s="1"/>
  <c r="BK275" i="1" s="1"/>
  <c r="BK276" i="1" s="1"/>
  <c r="BK277" i="1" s="1"/>
  <c r="BK278" i="1" s="1"/>
  <c r="BK279" i="1" s="1"/>
  <c r="BK280" i="1" s="1"/>
  <c r="BK281" i="1" s="1"/>
  <c r="BK282" i="1" s="1"/>
  <c r="BK283" i="1" s="1"/>
  <c r="BK284" i="1" s="1"/>
  <c r="BK285" i="1" s="1"/>
  <c r="BK286" i="1" s="1"/>
  <c r="BK287" i="1" s="1"/>
  <c r="BK288" i="1" s="1"/>
  <c r="BK289" i="1" s="1"/>
  <c r="BK290" i="1" s="1"/>
  <c r="BK291" i="1" s="1"/>
  <c r="BK292" i="1" s="1"/>
  <c r="BK293" i="1" s="1"/>
  <c r="BK294" i="1" s="1"/>
  <c r="BK295" i="1" s="1"/>
  <c r="BK296" i="1" s="1"/>
  <c r="BK297" i="1" s="1"/>
  <c r="BK298" i="1" s="1"/>
  <c r="BK299" i="1" s="1"/>
  <c r="BK300" i="1" s="1"/>
  <c r="BK301" i="1" s="1"/>
  <c r="BK302" i="1" s="1"/>
  <c r="BK303" i="1" s="1"/>
  <c r="BK304" i="1" s="1"/>
  <c r="BK305" i="1" s="1"/>
  <c r="BK306" i="1" s="1"/>
  <c r="BK307" i="1" s="1"/>
  <c r="BK308" i="1" s="1"/>
  <c r="BK309" i="1" s="1"/>
  <c r="BK310" i="1" s="1"/>
  <c r="BK311" i="1" s="1"/>
  <c r="BK312" i="1" s="1"/>
  <c r="BK313" i="1" s="1"/>
  <c r="BK314" i="1" s="1"/>
  <c r="BK315" i="1" s="1"/>
  <c r="BK316" i="1" s="1"/>
  <c r="BK317" i="1" s="1"/>
  <c r="BK318" i="1" s="1"/>
  <c r="BK319" i="1" s="1"/>
  <c r="BK320" i="1" s="1"/>
  <c r="BK321" i="1" s="1"/>
  <c r="BK322" i="1" s="1"/>
  <c r="BK323" i="1" s="1"/>
  <c r="BK324" i="1" s="1"/>
  <c r="BK325" i="1" s="1"/>
  <c r="BK326" i="1" s="1"/>
  <c r="BK327" i="1" s="1"/>
  <c r="BK328" i="1" s="1"/>
  <c r="BK329" i="1" s="1"/>
  <c r="BK330" i="1" s="1"/>
  <c r="BK331" i="1" s="1"/>
  <c r="BK332" i="1" s="1"/>
  <c r="BK333" i="1" s="1"/>
  <c r="BK334" i="1" s="1"/>
  <c r="BK335" i="1" s="1"/>
  <c r="BK336" i="1" s="1"/>
  <c r="BK337" i="1" s="1"/>
  <c r="BK338" i="1" s="1"/>
  <c r="BK339" i="1" s="1"/>
  <c r="BK340" i="1" s="1"/>
  <c r="BK341" i="1" s="1"/>
  <c r="BK342" i="1" s="1"/>
  <c r="BK343" i="1" s="1"/>
  <c r="BK344" i="1" s="1"/>
  <c r="BK345" i="1" s="1"/>
  <c r="BK346" i="1" s="1"/>
  <c r="BK347" i="1" s="1"/>
  <c r="BK348" i="1" s="1"/>
  <c r="BK349" i="1" s="1"/>
  <c r="BK350" i="1" s="1"/>
  <c r="BK351" i="1" s="1"/>
  <c r="BK352" i="1" s="1"/>
  <c r="BK353" i="1" s="1"/>
  <c r="BK354" i="1" s="1"/>
  <c r="BK355" i="1" s="1"/>
  <c r="BK356" i="1" s="1"/>
  <c r="BK357" i="1" s="1"/>
  <c r="BK358" i="1" s="1"/>
  <c r="BK359" i="1" s="1"/>
  <c r="BK360" i="1" s="1"/>
  <c r="BK361" i="1" s="1"/>
  <c r="BK362" i="1" s="1"/>
  <c r="BK363" i="1" s="1"/>
  <c r="BK364" i="1" s="1"/>
  <c r="BK365" i="1" s="1"/>
  <c r="BK366" i="1" s="1"/>
  <c r="BK367" i="1" s="1"/>
  <c r="BK368" i="1" s="1"/>
  <c r="BK369" i="1" s="1"/>
  <c r="BK370" i="1" s="1"/>
  <c r="BK371" i="1" s="1"/>
  <c r="BK372" i="1" s="1"/>
  <c r="BK373" i="1" s="1"/>
  <c r="BK374" i="1" s="1"/>
  <c r="BK375" i="1" s="1"/>
  <c r="BK376" i="1" s="1"/>
  <c r="BK377" i="1" s="1"/>
  <c r="BK378" i="1" s="1"/>
  <c r="BK379" i="1" s="1"/>
  <c r="BK380" i="1" s="1"/>
  <c r="BK381" i="1" s="1"/>
  <c r="BK382" i="1" s="1"/>
  <c r="BK383" i="1" s="1"/>
  <c r="BK24" i="1"/>
  <c r="BJ24" i="1"/>
  <c r="BI24" i="1"/>
  <c r="BH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24" i="1"/>
  <c r="AF23" i="1"/>
  <c r="AR23" i="1"/>
  <c r="BE23" i="1"/>
  <c r="BC23" i="1"/>
  <c r="BB25" i="1" s="1"/>
  <c r="BB36" i="1"/>
  <c r="BB44" i="1"/>
  <c r="BB52" i="1"/>
  <c r="BB56" i="1"/>
  <c r="BB60" i="1"/>
  <c r="BB64" i="1"/>
  <c r="BB68" i="1"/>
  <c r="BB72" i="1"/>
  <c r="BB76" i="1"/>
  <c r="BB80" i="1"/>
  <c r="BB84" i="1"/>
  <c r="BB88" i="1"/>
  <c r="BB92" i="1"/>
  <c r="BB96" i="1"/>
  <c r="BB100" i="1"/>
  <c r="BB104" i="1"/>
  <c r="BB108" i="1"/>
  <c r="BB112" i="1"/>
  <c r="BB116" i="1"/>
  <c r="BB120" i="1"/>
  <c r="BB124" i="1"/>
  <c r="BB128" i="1"/>
  <c r="BB132" i="1"/>
  <c r="BB136" i="1"/>
  <c r="BB140" i="1"/>
  <c r="BB144" i="1"/>
  <c r="BB148" i="1"/>
  <c r="BB152" i="1"/>
  <c r="BB156" i="1"/>
  <c r="BB160" i="1"/>
  <c r="BB164" i="1"/>
  <c r="BB168" i="1"/>
  <c r="BB172" i="1"/>
  <c r="BB176" i="1"/>
  <c r="BB180" i="1"/>
  <c r="BB184" i="1"/>
  <c r="BB188" i="1"/>
  <c r="BB192" i="1"/>
  <c r="BB196" i="1"/>
  <c r="BB200" i="1"/>
  <c r="BB204" i="1"/>
  <c r="BB208" i="1"/>
  <c r="BB212" i="1"/>
  <c r="BB216" i="1"/>
  <c r="BB220" i="1"/>
  <c r="BB224" i="1"/>
  <c r="BB228" i="1"/>
  <c r="BB232" i="1"/>
  <c r="BB236" i="1"/>
  <c r="BB240" i="1"/>
  <c r="BB244" i="1"/>
  <c r="BB248" i="1"/>
  <c r="BB252" i="1"/>
  <c r="BB256" i="1"/>
  <c r="BB260" i="1"/>
  <c r="BB264" i="1"/>
  <c r="BB268" i="1"/>
  <c r="BB272" i="1"/>
  <c r="BB276" i="1"/>
  <c r="BB280" i="1"/>
  <c r="BB284" i="1"/>
  <c r="BB288" i="1"/>
  <c r="BB292" i="1"/>
  <c r="BB296" i="1"/>
  <c r="BB300" i="1"/>
  <c r="BB304" i="1"/>
  <c r="BB308" i="1"/>
  <c r="BB312" i="1"/>
  <c r="BB316" i="1"/>
  <c r="BB319" i="1"/>
  <c r="BB321" i="1"/>
  <c r="BB323" i="1"/>
  <c r="BB325" i="1"/>
  <c r="BB327" i="1"/>
  <c r="BB329" i="1"/>
  <c r="BB331" i="1"/>
  <c r="BB333" i="1"/>
  <c r="BB335" i="1"/>
  <c r="BB337" i="1"/>
  <c r="BB339" i="1"/>
  <c r="BB341" i="1"/>
  <c r="BB343" i="1"/>
  <c r="BB345" i="1"/>
  <c r="BB347" i="1"/>
  <c r="BB349" i="1"/>
  <c r="BB351" i="1"/>
  <c r="BB353" i="1"/>
  <c r="BB355" i="1"/>
  <c r="BB357" i="1"/>
  <c r="BB359" i="1"/>
  <c r="BB361" i="1"/>
  <c r="BB363" i="1"/>
  <c r="BB365" i="1"/>
  <c r="BB367" i="1"/>
  <c r="BB369" i="1"/>
  <c r="BB371" i="1"/>
  <c r="BB373" i="1"/>
  <c r="BB375" i="1"/>
  <c r="BB377" i="1"/>
  <c r="BB379" i="1"/>
  <c r="BB381" i="1"/>
  <c r="BB383" i="1"/>
  <c r="BA25" i="1"/>
  <c r="BA27" i="1"/>
  <c r="BA29" i="1"/>
  <c r="BA31" i="1"/>
  <c r="BA33" i="1"/>
  <c r="BA35" i="1"/>
  <c r="BA37" i="1"/>
  <c r="BA39" i="1"/>
  <c r="BA41" i="1"/>
  <c r="BA43" i="1"/>
  <c r="BA45" i="1"/>
  <c r="BA47" i="1"/>
  <c r="BA49" i="1"/>
  <c r="BA51" i="1"/>
  <c r="BA53" i="1"/>
  <c r="BA55" i="1"/>
  <c r="BA57" i="1"/>
  <c r="BA59" i="1"/>
  <c r="BA61" i="1"/>
  <c r="BA63" i="1"/>
  <c r="BA65" i="1"/>
  <c r="BA67" i="1"/>
  <c r="BA69" i="1"/>
  <c r="BA71" i="1"/>
  <c r="BA73" i="1"/>
  <c r="BA75" i="1"/>
  <c r="BA77" i="1"/>
  <c r="BA79" i="1"/>
  <c r="BA81" i="1"/>
  <c r="BA83" i="1"/>
  <c r="BA85" i="1"/>
  <c r="BA87" i="1"/>
  <c r="BA89" i="1"/>
  <c r="BA91" i="1"/>
  <c r="BA93" i="1"/>
  <c r="BA95" i="1"/>
  <c r="BA97" i="1"/>
  <c r="BA99" i="1"/>
  <c r="BA101" i="1"/>
  <c r="BA103" i="1"/>
  <c r="BA105" i="1"/>
  <c r="BA107" i="1"/>
  <c r="BA109" i="1"/>
  <c r="BA111" i="1"/>
  <c r="BA113" i="1"/>
  <c r="BA115" i="1"/>
  <c r="BA117" i="1"/>
  <c r="BA119" i="1"/>
  <c r="BA121" i="1"/>
  <c r="BA123" i="1"/>
  <c r="BA124" i="1"/>
  <c r="BA125" i="1"/>
  <c r="BA127" i="1"/>
  <c r="BA128" i="1"/>
  <c r="BA129" i="1"/>
  <c r="BA131" i="1"/>
  <c r="BA132" i="1"/>
  <c r="BA133" i="1"/>
  <c r="BA135" i="1"/>
  <c r="BA136" i="1"/>
  <c r="BA137" i="1"/>
  <c r="BA139" i="1"/>
  <c r="BA140" i="1"/>
  <c r="BA141" i="1"/>
  <c r="BA143" i="1"/>
  <c r="BA144" i="1"/>
  <c r="BA145" i="1"/>
  <c r="BA146" i="1"/>
  <c r="BA147" i="1"/>
  <c r="BA148" i="1"/>
  <c r="BA149" i="1"/>
  <c r="BA150" i="1"/>
  <c r="BA151" i="1"/>
  <c r="BA152" i="1"/>
  <c r="BA153" i="1"/>
  <c r="BA154" i="1"/>
  <c r="BA155" i="1"/>
  <c r="BA156" i="1"/>
  <c r="BA157" i="1"/>
  <c r="BA158" i="1"/>
  <c r="BA159" i="1"/>
  <c r="BA160" i="1"/>
  <c r="BA161" i="1"/>
  <c r="BA162" i="1"/>
  <c r="BA163" i="1"/>
  <c r="BA164" i="1"/>
  <c r="BA165" i="1"/>
  <c r="BA166" i="1"/>
  <c r="BA167" i="1"/>
  <c r="BA168" i="1"/>
  <c r="BA169" i="1"/>
  <c r="BA170" i="1"/>
  <c r="BA171" i="1"/>
  <c r="BA172" i="1"/>
  <c r="BA173" i="1"/>
  <c r="BA174" i="1"/>
  <c r="BA175" i="1"/>
  <c r="BA176" i="1"/>
  <c r="BA177" i="1"/>
  <c r="BA178" i="1"/>
  <c r="BA179" i="1"/>
  <c r="BA180" i="1"/>
  <c r="BA181" i="1"/>
  <c r="BA182" i="1"/>
  <c r="BA183" i="1"/>
  <c r="BA184" i="1"/>
  <c r="BA185" i="1"/>
  <c r="BA186" i="1"/>
  <c r="BA187" i="1"/>
  <c r="BA188" i="1"/>
  <c r="BA189" i="1"/>
  <c r="BA190" i="1"/>
  <c r="BA191" i="1"/>
  <c r="BA192" i="1"/>
  <c r="BA193" i="1"/>
  <c r="BA194" i="1"/>
  <c r="BA195" i="1"/>
  <c r="BA196" i="1"/>
  <c r="BA197" i="1"/>
  <c r="BA198" i="1"/>
  <c r="BA199" i="1"/>
  <c r="BA200" i="1"/>
  <c r="BA201" i="1"/>
  <c r="BA202" i="1"/>
  <c r="BA203" i="1"/>
  <c r="BA204" i="1"/>
  <c r="BA205" i="1"/>
  <c r="BA206" i="1"/>
  <c r="BA207" i="1"/>
  <c r="BA208" i="1"/>
  <c r="BA209" i="1"/>
  <c r="BA210" i="1"/>
  <c r="BA211" i="1"/>
  <c r="BA212" i="1"/>
  <c r="BA213" i="1"/>
  <c r="BA214" i="1"/>
  <c r="BA215" i="1"/>
  <c r="BA216" i="1"/>
  <c r="BA217" i="1"/>
  <c r="BA218" i="1"/>
  <c r="BA219" i="1"/>
  <c r="BA220" i="1"/>
  <c r="BA221" i="1"/>
  <c r="BA222" i="1"/>
  <c r="BA223" i="1"/>
  <c r="BA224" i="1"/>
  <c r="BA225" i="1"/>
  <c r="BA226" i="1"/>
  <c r="BA227" i="1"/>
  <c r="BA228" i="1"/>
  <c r="BA229" i="1"/>
  <c r="BA230" i="1"/>
  <c r="BA231" i="1"/>
  <c r="BA232" i="1"/>
  <c r="BA233" i="1"/>
  <c r="BA234" i="1"/>
  <c r="BA235" i="1"/>
  <c r="BA236" i="1"/>
  <c r="BA237" i="1"/>
  <c r="BA238" i="1"/>
  <c r="BA239" i="1"/>
  <c r="BA240" i="1"/>
  <c r="BA241" i="1"/>
  <c r="BA242" i="1"/>
  <c r="BA243" i="1"/>
  <c r="BA244" i="1"/>
  <c r="BA245" i="1"/>
  <c r="BA246" i="1"/>
  <c r="BA247" i="1"/>
  <c r="BA248" i="1"/>
  <c r="BA249" i="1"/>
  <c r="BA250" i="1"/>
  <c r="BA251" i="1"/>
  <c r="BA252" i="1"/>
  <c r="BA253" i="1"/>
  <c r="BA254" i="1"/>
  <c r="BA255" i="1"/>
  <c r="BA256" i="1"/>
  <c r="BA257" i="1"/>
  <c r="BA258" i="1"/>
  <c r="BA259" i="1"/>
  <c r="BA260" i="1"/>
  <c r="BA261" i="1"/>
  <c r="BA262" i="1"/>
  <c r="BA263" i="1"/>
  <c r="BA264" i="1"/>
  <c r="BA265" i="1"/>
  <c r="BA266" i="1"/>
  <c r="BA267" i="1"/>
  <c r="BA268" i="1"/>
  <c r="BA269" i="1"/>
  <c r="BA270" i="1"/>
  <c r="BA271" i="1"/>
  <c r="BA272" i="1"/>
  <c r="BA273" i="1"/>
  <c r="BA274" i="1"/>
  <c r="BA275" i="1"/>
  <c r="BA276" i="1"/>
  <c r="BA277" i="1"/>
  <c r="BA278" i="1"/>
  <c r="BA279" i="1"/>
  <c r="BA280" i="1"/>
  <c r="BA281" i="1"/>
  <c r="BA282" i="1"/>
  <c r="BA283" i="1"/>
  <c r="BA284" i="1"/>
  <c r="BA285" i="1"/>
  <c r="BA286" i="1"/>
  <c r="BA287" i="1"/>
  <c r="BA288" i="1"/>
  <c r="BA289" i="1"/>
  <c r="BA290" i="1"/>
  <c r="BA291" i="1"/>
  <c r="BA292" i="1"/>
  <c r="BA293" i="1"/>
  <c r="BA294" i="1"/>
  <c r="BA295" i="1"/>
  <c r="BA296" i="1"/>
  <c r="BA297" i="1"/>
  <c r="BA298" i="1"/>
  <c r="BA299" i="1"/>
  <c r="BA300" i="1"/>
  <c r="BA301" i="1"/>
  <c r="BA302" i="1"/>
  <c r="BA303" i="1"/>
  <c r="BA304" i="1"/>
  <c r="BA305" i="1"/>
  <c r="BA306" i="1"/>
  <c r="BA307" i="1"/>
  <c r="BA308" i="1"/>
  <c r="BA309" i="1"/>
  <c r="BA310" i="1"/>
  <c r="BA311" i="1"/>
  <c r="BA312" i="1"/>
  <c r="BA313" i="1"/>
  <c r="BA314" i="1"/>
  <c r="BA315" i="1"/>
  <c r="BA316" i="1"/>
  <c r="BA317" i="1"/>
  <c r="BA318" i="1"/>
  <c r="BA319" i="1"/>
  <c r="BA320" i="1"/>
  <c r="BA321" i="1"/>
  <c r="BA322" i="1"/>
  <c r="BA323" i="1"/>
  <c r="BA324" i="1"/>
  <c r="BA325" i="1"/>
  <c r="BA326" i="1"/>
  <c r="BA327" i="1"/>
  <c r="BA328" i="1"/>
  <c r="BA329" i="1"/>
  <c r="BA330" i="1"/>
  <c r="BA331" i="1"/>
  <c r="BA332" i="1"/>
  <c r="BA333" i="1"/>
  <c r="BA334" i="1"/>
  <c r="BA335" i="1"/>
  <c r="BA336" i="1"/>
  <c r="BA337" i="1"/>
  <c r="BA338" i="1"/>
  <c r="BA339" i="1"/>
  <c r="BA340" i="1"/>
  <c r="BA341" i="1"/>
  <c r="BA342" i="1"/>
  <c r="BA343" i="1"/>
  <c r="BA344" i="1"/>
  <c r="BA345" i="1"/>
  <c r="BA346" i="1"/>
  <c r="BA347" i="1"/>
  <c r="BA348" i="1"/>
  <c r="BA349" i="1"/>
  <c r="BA350" i="1"/>
  <c r="BA351" i="1"/>
  <c r="BA352" i="1"/>
  <c r="BA353" i="1"/>
  <c r="BA354" i="1"/>
  <c r="BA355" i="1"/>
  <c r="BA356" i="1"/>
  <c r="BA357" i="1"/>
  <c r="BA358" i="1"/>
  <c r="BA359" i="1"/>
  <c r="BA360" i="1"/>
  <c r="BA361" i="1"/>
  <c r="BA362" i="1"/>
  <c r="BA363" i="1"/>
  <c r="BA364" i="1"/>
  <c r="BA365" i="1"/>
  <c r="BA366" i="1"/>
  <c r="BA367" i="1"/>
  <c r="BA368" i="1"/>
  <c r="BA369" i="1"/>
  <c r="BA370" i="1"/>
  <c r="BA371" i="1"/>
  <c r="BA372" i="1"/>
  <c r="BA373" i="1"/>
  <c r="BA374" i="1"/>
  <c r="BA375" i="1"/>
  <c r="BA376" i="1"/>
  <c r="BA377" i="1"/>
  <c r="BA378" i="1"/>
  <c r="BA379" i="1"/>
  <c r="BA380" i="1"/>
  <c r="BA381" i="1"/>
  <c r="BA382" i="1"/>
  <c r="BA383" i="1"/>
  <c r="BA24" i="1"/>
  <c r="AZ24" i="1"/>
  <c r="AZ25" i="1"/>
  <c r="AZ26" i="1"/>
  <c r="AZ27" i="1"/>
  <c r="AZ28" i="1"/>
  <c r="AZ29" i="1"/>
  <c r="AZ30" i="1"/>
  <c r="AZ31" i="1"/>
  <c r="AZ32" i="1"/>
  <c r="AZ33" i="1"/>
  <c r="AZ34" i="1"/>
  <c r="AZ35" i="1"/>
  <c r="AZ36" i="1"/>
  <c r="AZ37" i="1"/>
  <c r="AZ38" i="1"/>
  <c r="AZ39" i="1"/>
  <c r="AZ40" i="1"/>
  <c r="AZ41" i="1"/>
  <c r="AZ42" i="1"/>
  <c r="AZ43" i="1"/>
  <c r="AZ44" i="1"/>
  <c r="AZ45" i="1"/>
  <c r="AZ46" i="1"/>
  <c r="AZ47" i="1"/>
  <c r="AZ48" i="1"/>
  <c r="AZ49" i="1"/>
  <c r="AZ50" i="1"/>
  <c r="AZ51" i="1"/>
  <c r="AZ52" i="1"/>
  <c r="AZ53" i="1"/>
  <c r="AZ54" i="1"/>
  <c r="AZ55" i="1"/>
  <c r="AZ56" i="1"/>
  <c r="AZ57" i="1"/>
  <c r="AZ58" i="1"/>
  <c r="AZ59" i="1"/>
  <c r="AZ60" i="1"/>
  <c r="AZ61" i="1"/>
  <c r="AZ62" i="1"/>
  <c r="AZ63" i="1"/>
  <c r="AZ64" i="1"/>
  <c r="AZ65" i="1"/>
  <c r="AZ66" i="1"/>
  <c r="AZ67" i="1"/>
  <c r="AZ68" i="1"/>
  <c r="AZ69" i="1"/>
  <c r="AZ70" i="1"/>
  <c r="AZ71" i="1"/>
  <c r="AZ72" i="1"/>
  <c r="AZ73" i="1"/>
  <c r="AZ74" i="1"/>
  <c r="AZ75" i="1"/>
  <c r="AZ76" i="1"/>
  <c r="AZ77" i="1"/>
  <c r="AZ78" i="1"/>
  <c r="AZ79" i="1"/>
  <c r="AZ80" i="1"/>
  <c r="AZ81" i="1"/>
  <c r="AZ82" i="1"/>
  <c r="AZ83" i="1"/>
  <c r="AZ84" i="1"/>
  <c r="AZ85" i="1"/>
  <c r="AZ86" i="1"/>
  <c r="AZ87" i="1"/>
  <c r="AZ88" i="1"/>
  <c r="AZ89" i="1"/>
  <c r="AZ90" i="1"/>
  <c r="AZ91" i="1"/>
  <c r="AZ92" i="1"/>
  <c r="AZ93" i="1"/>
  <c r="AZ94" i="1"/>
  <c r="AZ95" i="1"/>
  <c r="AZ96" i="1"/>
  <c r="AZ97" i="1"/>
  <c r="AZ98" i="1"/>
  <c r="AZ99" i="1"/>
  <c r="AZ100" i="1"/>
  <c r="AZ101" i="1"/>
  <c r="AZ102" i="1"/>
  <c r="AZ103" i="1"/>
  <c r="AZ104" i="1"/>
  <c r="AZ105" i="1"/>
  <c r="AZ106" i="1"/>
  <c r="AZ107" i="1"/>
  <c r="AZ108" i="1"/>
  <c r="AZ109" i="1"/>
  <c r="AZ110" i="1"/>
  <c r="AZ111" i="1"/>
  <c r="AZ112" i="1"/>
  <c r="AZ113" i="1"/>
  <c r="AZ114" i="1"/>
  <c r="AZ115" i="1"/>
  <c r="AZ116" i="1"/>
  <c r="AZ117" i="1"/>
  <c r="AZ118" i="1"/>
  <c r="AZ119" i="1"/>
  <c r="AZ120" i="1"/>
  <c r="AZ121" i="1"/>
  <c r="AZ122" i="1"/>
  <c r="AZ123" i="1"/>
  <c r="AZ124" i="1"/>
  <c r="AZ125" i="1"/>
  <c r="AZ126" i="1"/>
  <c r="AZ127" i="1"/>
  <c r="AZ128" i="1"/>
  <c r="AZ129" i="1"/>
  <c r="AZ130" i="1"/>
  <c r="AZ131" i="1"/>
  <c r="AZ132" i="1"/>
  <c r="AZ133" i="1"/>
  <c r="AZ134" i="1"/>
  <c r="AZ135" i="1"/>
  <c r="AZ136" i="1"/>
  <c r="AZ137" i="1"/>
  <c r="AZ138" i="1"/>
  <c r="AZ139" i="1"/>
  <c r="AZ140" i="1"/>
  <c r="AZ141" i="1"/>
  <c r="AZ142" i="1"/>
  <c r="AZ143" i="1"/>
  <c r="AZ144" i="1"/>
  <c r="AZ145" i="1"/>
  <c r="AZ146" i="1"/>
  <c r="AZ147" i="1"/>
  <c r="AZ148" i="1"/>
  <c r="AZ149" i="1"/>
  <c r="AZ150" i="1"/>
  <c r="AZ151" i="1"/>
  <c r="AZ152" i="1"/>
  <c r="AZ153" i="1"/>
  <c r="AZ154" i="1"/>
  <c r="AZ155" i="1"/>
  <c r="AZ156" i="1"/>
  <c r="AZ157" i="1"/>
  <c r="AZ158" i="1"/>
  <c r="AZ159" i="1"/>
  <c r="AZ160" i="1"/>
  <c r="AZ161" i="1"/>
  <c r="AZ162" i="1"/>
  <c r="AZ163" i="1"/>
  <c r="AZ164" i="1"/>
  <c r="AZ165" i="1"/>
  <c r="AZ166" i="1"/>
  <c r="AZ167" i="1"/>
  <c r="AZ168" i="1"/>
  <c r="AZ169" i="1"/>
  <c r="AZ170" i="1"/>
  <c r="AZ171" i="1"/>
  <c r="AZ172" i="1"/>
  <c r="AZ173" i="1"/>
  <c r="AZ174" i="1"/>
  <c r="AZ175" i="1"/>
  <c r="AZ176" i="1"/>
  <c r="AZ177" i="1"/>
  <c r="AZ178" i="1"/>
  <c r="AZ179" i="1"/>
  <c r="AZ180" i="1"/>
  <c r="AZ181" i="1"/>
  <c r="AZ182" i="1"/>
  <c r="AZ183" i="1"/>
  <c r="AZ184" i="1"/>
  <c r="AZ185" i="1"/>
  <c r="AZ186" i="1"/>
  <c r="AZ187" i="1"/>
  <c r="AZ188" i="1"/>
  <c r="AZ189" i="1"/>
  <c r="AZ190" i="1"/>
  <c r="AZ191" i="1"/>
  <c r="AZ192" i="1"/>
  <c r="AZ193" i="1"/>
  <c r="AZ194" i="1"/>
  <c r="AZ195" i="1"/>
  <c r="AZ196" i="1"/>
  <c r="AZ197" i="1"/>
  <c r="AZ198" i="1"/>
  <c r="AZ199" i="1"/>
  <c r="AZ200" i="1"/>
  <c r="AZ201" i="1"/>
  <c r="AZ202" i="1"/>
  <c r="AZ203" i="1"/>
  <c r="AZ204" i="1"/>
  <c r="AZ205" i="1"/>
  <c r="AZ206" i="1"/>
  <c r="AZ207" i="1"/>
  <c r="AZ208" i="1"/>
  <c r="AZ209" i="1"/>
  <c r="AZ210" i="1"/>
  <c r="AZ211" i="1"/>
  <c r="AZ212" i="1"/>
  <c r="AZ213" i="1"/>
  <c r="AZ214" i="1"/>
  <c r="AZ215" i="1"/>
  <c r="AZ216" i="1"/>
  <c r="AZ217" i="1"/>
  <c r="AZ218" i="1"/>
  <c r="AZ219" i="1"/>
  <c r="AZ220" i="1"/>
  <c r="AZ221" i="1"/>
  <c r="AZ222" i="1"/>
  <c r="AZ223" i="1"/>
  <c r="AZ224" i="1"/>
  <c r="AZ225" i="1"/>
  <c r="AZ226" i="1"/>
  <c r="AZ227" i="1"/>
  <c r="AZ228" i="1"/>
  <c r="AZ229" i="1"/>
  <c r="AZ230" i="1"/>
  <c r="AZ231" i="1"/>
  <c r="AZ232" i="1"/>
  <c r="AZ233" i="1"/>
  <c r="AZ234" i="1"/>
  <c r="AZ235" i="1"/>
  <c r="AZ236" i="1"/>
  <c r="AZ237" i="1"/>
  <c r="AZ238" i="1"/>
  <c r="AZ239" i="1"/>
  <c r="AZ240" i="1"/>
  <c r="AZ241" i="1"/>
  <c r="AZ242" i="1"/>
  <c r="AZ243" i="1"/>
  <c r="AZ244" i="1"/>
  <c r="AZ245" i="1"/>
  <c r="AZ246" i="1"/>
  <c r="AZ247" i="1"/>
  <c r="AZ248" i="1"/>
  <c r="AZ249" i="1"/>
  <c r="AZ250" i="1"/>
  <c r="AZ251" i="1"/>
  <c r="AZ252" i="1"/>
  <c r="AZ253" i="1"/>
  <c r="AZ254" i="1"/>
  <c r="AZ255" i="1"/>
  <c r="AZ256" i="1"/>
  <c r="AZ257" i="1"/>
  <c r="AZ258" i="1"/>
  <c r="AZ259" i="1"/>
  <c r="AZ260" i="1"/>
  <c r="AZ261" i="1"/>
  <c r="AZ262" i="1"/>
  <c r="AZ263" i="1"/>
  <c r="AZ264" i="1"/>
  <c r="AZ265" i="1"/>
  <c r="AZ266" i="1"/>
  <c r="AZ267" i="1"/>
  <c r="AZ268" i="1"/>
  <c r="AZ269" i="1"/>
  <c r="AZ270" i="1"/>
  <c r="AZ271" i="1"/>
  <c r="AZ272" i="1"/>
  <c r="AZ273" i="1"/>
  <c r="AZ274" i="1"/>
  <c r="AZ275" i="1"/>
  <c r="AZ276" i="1"/>
  <c r="AZ277" i="1"/>
  <c r="AZ278" i="1"/>
  <c r="AZ279" i="1"/>
  <c r="AZ280" i="1"/>
  <c r="AZ281" i="1"/>
  <c r="AZ282" i="1"/>
  <c r="AZ283" i="1"/>
  <c r="AZ284" i="1"/>
  <c r="AZ285" i="1"/>
  <c r="AZ286" i="1"/>
  <c r="AZ287" i="1"/>
  <c r="AZ288" i="1"/>
  <c r="AZ289" i="1"/>
  <c r="AZ290" i="1"/>
  <c r="AZ291" i="1"/>
  <c r="AZ292" i="1"/>
  <c r="AZ293" i="1"/>
  <c r="AZ294" i="1"/>
  <c r="AZ295" i="1"/>
  <c r="AZ296" i="1"/>
  <c r="AZ297" i="1"/>
  <c r="AZ298" i="1"/>
  <c r="AZ299" i="1"/>
  <c r="AZ300" i="1"/>
  <c r="AZ301" i="1"/>
  <c r="AZ302" i="1"/>
  <c r="AZ303" i="1"/>
  <c r="AZ304" i="1"/>
  <c r="AZ305" i="1"/>
  <c r="AZ306" i="1"/>
  <c r="AZ307" i="1"/>
  <c r="AZ308" i="1"/>
  <c r="AZ309" i="1"/>
  <c r="AZ310" i="1"/>
  <c r="AZ311" i="1"/>
  <c r="AZ312" i="1"/>
  <c r="AZ313" i="1"/>
  <c r="AZ314" i="1"/>
  <c r="AZ315" i="1"/>
  <c r="AZ316" i="1"/>
  <c r="AZ317" i="1"/>
  <c r="AZ318" i="1"/>
  <c r="AZ319" i="1"/>
  <c r="AZ320" i="1"/>
  <c r="AZ321" i="1"/>
  <c r="AZ322" i="1"/>
  <c r="AZ323" i="1"/>
  <c r="AZ324" i="1"/>
  <c r="AZ325" i="1"/>
  <c r="AZ326" i="1"/>
  <c r="AZ327" i="1"/>
  <c r="AZ328" i="1"/>
  <c r="AZ329" i="1"/>
  <c r="AZ330" i="1"/>
  <c r="AZ331" i="1"/>
  <c r="AZ332" i="1"/>
  <c r="AZ333" i="1"/>
  <c r="AZ334" i="1"/>
  <c r="AZ335" i="1"/>
  <c r="AZ336" i="1"/>
  <c r="AZ337" i="1"/>
  <c r="AZ338" i="1"/>
  <c r="AZ339" i="1"/>
  <c r="AZ340" i="1"/>
  <c r="AZ341" i="1"/>
  <c r="AZ342" i="1"/>
  <c r="AZ343" i="1"/>
  <c r="AZ344" i="1"/>
  <c r="AZ345" i="1"/>
  <c r="AZ346" i="1"/>
  <c r="AZ347" i="1"/>
  <c r="AZ348" i="1"/>
  <c r="AZ349" i="1"/>
  <c r="AZ350" i="1"/>
  <c r="AZ351" i="1"/>
  <c r="AZ352" i="1"/>
  <c r="AZ353" i="1"/>
  <c r="AZ354" i="1"/>
  <c r="AZ355" i="1"/>
  <c r="AZ356" i="1"/>
  <c r="AZ357" i="1"/>
  <c r="AZ358" i="1"/>
  <c r="AZ359" i="1"/>
  <c r="AZ360" i="1"/>
  <c r="AZ361" i="1"/>
  <c r="AZ362" i="1"/>
  <c r="AZ363" i="1"/>
  <c r="AZ364" i="1"/>
  <c r="AZ365" i="1"/>
  <c r="AZ366" i="1"/>
  <c r="AZ367" i="1"/>
  <c r="AZ368" i="1"/>
  <c r="AZ369" i="1"/>
  <c r="AZ370" i="1"/>
  <c r="AZ371" i="1"/>
  <c r="AZ372" i="1"/>
  <c r="AZ373" i="1"/>
  <c r="AZ374" i="1"/>
  <c r="AZ375" i="1"/>
  <c r="AZ376" i="1"/>
  <c r="AZ377" i="1"/>
  <c r="AZ378" i="1"/>
  <c r="AZ379" i="1"/>
  <c r="AZ380" i="1"/>
  <c r="AZ381" i="1"/>
  <c r="AZ382" i="1"/>
  <c r="AZ383" i="1"/>
  <c r="AZ23" i="1"/>
  <c r="BP23" i="1"/>
  <c r="BR23" i="1"/>
  <c r="BU23"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W260" i="1"/>
  <c r="W259" i="1"/>
  <c r="W258" i="1"/>
  <c r="W257" i="1"/>
  <c r="W256" i="1"/>
  <c r="W255" i="1"/>
  <c r="W254" i="1"/>
  <c r="W253" i="1"/>
  <c r="W252" i="1"/>
  <c r="W251" i="1"/>
  <c r="W250" i="1"/>
  <c r="W249" i="1"/>
  <c r="W248" i="1"/>
  <c r="W247" i="1"/>
  <c r="W246" i="1"/>
  <c r="W245" i="1"/>
  <c r="W244" i="1"/>
  <c r="W243" i="1"/>
  <c r="W242" i="1"/>
  <c r="W241" i="1"/>
  <c r="W240" i="1"/>
  <c r="W239" i="1"/>
  <c r="W238" i="1"/>
  <c r="W237" i="1"/>
  <c r="W236" i="1"/>
  <c r="W235" i="1"/>
  <c r="W234" i="1"/>
  <c r="W233" i="1"/>
  <c r="W232" i="1"/>
  <c r="W231" i="1"/>
  <c r="W230" i="1"/>
  <c r="W229" i="1"/>
  <c r="W228" i="1"/>
  <c r="W227" i="1"/>
  <c r="W226" i="1"/>
  <c r="W225" i="1"/>
  <c r="W224" i="1"/>
  <c r="W223" i="1"/>
  <c r="W222" i="1"/>
  <c r="W221" i="1"/>
  <c r="W220" i="1"/>
  <c r="W219" i="1"/>
  <c r="W218" i="1"/>
  <c r="W217" i="1"/>
  <c r="W216" i="1"/>
  <c r="W215" i="1"/>
  <c r="W214" i="1"/>
  <c r="W213" i="1"/>
  <c r="W212" i="1"/>
  <c r="W211" i="1"/>
  <c r="W210" i="1"/>
  <c r="W209" i="1"/>
  <c r="W208" i="1"/>
  <c r="W207" i="1"/>
  <c r="W206" i="1"/>
  <c r="W205" i="1"/>
  <c r="W204" i="1"/>
  <c r="W203" i="1"/>
  <c r="W202" i="1"/>
  <c r="W201" i="1"/>
  <c r="W200" i="1"/>
  <c r="W199" i="1"/>
  <c r="W198" i="1"/>
  <c r="W197" i="1"/>
  <c r="W196" i="1"/>
  <c r="W195" i="1"/>
  <c r="W194" i="1"/>
  <c r="W193" i="1"/>
  <c r="W192" i="1"/>
  <c r="W191" i="1"/>
  <c r="W190" i="1"/>
  <c r="W189" i="1"/>
  <c r="W188" i="1"/>
  <c r="W187" i="1"/>
  <c r="W186" i="1"/>
  <c r="W185" i="1"/>
  <c r="W184" i="1"/>
  <c r="W183" i="1"/>
  <c r="W182" i="1"/>
  <c r="W181" i="1"/>
  <c r="W180" i="1"/>
  <c r="W179" i="1"/>
  <c r="W178" i="1"/>
  <c r="W177" i="1"/>
  <c r="W176" i="1"/>
  <c r="W175" i="1"/>
  <c r="W174" i="1"/>
  <c r="W173" i="1"/>
  <c r="W172" i="1"/>
  <c r="W171" i="1"/>
  <c r="W170" i="1"/>
  <c r="W169" i="1"/>
  <c r="W168" i="1"/>
  <c r="W167" i="1"/>
  <c r="W166" i="1"/>
  <c r="W165" i="1"/>
  <c r="W164" i="1"/>
  <c r="W163" i="1"/>
  <c r="W162" i="1"/>
  <c r="W161" i="1"/>
  <c r="W160" i="1"/>
  <c r="W159" i="1"/>
  <c r="W158" i="1"/>
  <c r="W157" i="1"/>
  <c r="W156" i="1"/>
  <c r="W155" i="1"/>
  <c r="W154" i="1"/>
  <c r="W153" i="1"/>
  <c r="W152" i="1"/>
  <c r="W151" i="1"/>
  <c r="W150" i="1"/>
  <c r="W149" i="1"/>
  <c r="W148" i="1"/>
  <c r="W147" i="1"/>
  <c r="W146" i="1"/>
  <c r="W145" i="1"/>
  <c r="W144" i="1"/>
  <c r="W143" i="1"/>
  <c r="W142" i="1"/>
  <c r="W141" i="1"/>
  <c r="W140" i="1"/>
  <c r="W139" i="1"/>
  <c r="W138" i="1"/>
  <c r="W137" i="1"/>
  <c r="W136" i="1"/>
  <c r="W135" i="1"/>
  <c r="W134" i="1"/>
  <c r="W133" i="1"/>
  <c r="W132" i="1"/>
  <c r="W131" i="1"/>
  <c r="W130" i="1"/>
  <c r="W129" i="1"/>
  <c r="W128" i="1"/>
  <c r="W127" i="1"/>
  <c r="W126" i="1"/>
  <c r="W125" i="1"/>
  <c r="W124" i="1"/>
  <c r="AQ24" i="1"/>
  <c r="AQ25" i="1" s="1"/>
  <c r="AQ26" i="1" s="1"/>
  <c r="AQ27" i="1" s="1"/>
  <c r="AQ28" i="1" s="1"/>
  <c r="AQ29" i="1" s="1"/>
  <c r="AQ30" i="1" s="1"/>
  <c r="AQ31" i="1" s="1"/>
  <c r="AQ32" i="1" s="1"/>
  <c r="AQ33" i="1" s="1"/>
  <c r="AQ34" i="1" s="1"/>
  <c r="AQ35" i="1" s="1"/>
  <c r="AQ36" i="1" s="1"/>
  <c r="AQ37" i="1" s="1"/>
  <c r="AQ38" i="1" s="1"/>
  <c r="AQ39" i="1" s="1"/>
  <c r="AQ40" i="1" s="1"/>
  <c r="AQ41" i="1" s="1"/>
  <c r="AQ42" i="1" s="1"/>
  <c r="AQ43" i="1" s="1"/>
  <c r="AQ44" i="1" s="1"/>
  <c r="AQ45" i="1" s="1"/>
  <c r="AQ46" i="1" s="1"/>
  <c r="AQ47" i="1" s="1"/>
  <c r="AQ48" i="1" s="1"/>
  <c r="AQ49" i="1" s="1"/>
  <c r="AQ50" i="1" s="1"/>
  <c r="AQ51" i="1" s="1"/>
  <c r="AQ52" i="1" s="1"/>
  <c r="AQ53" i="1" s="1"/>
  <c r="AQ54" i="1" s="1"/>
  <c r="AQ55" i="1" s="1"/>
  <c r="AQ56" i="1" s="1"/>
  <c r="AQ57" i="1" s="1"/>
  <c r="AQ58" i="1" s="1"/>
  <c r="AQ59" i="1" s="1"/>
  <c r="AQ60" i="1" s="1"/>
  <c r="AQ61" i="1" s="1"/>
  <c r="AQ62" i="1" s="1"/>
  <c r="AQ63" i="1" s="1"/>
  <c r="AQ64" i="1" s="1"/>
  <c r="AQ65" i="1" s="1"/>
  <c r="AQ66" i="1" s="1"/>
  <c r="AQ67" i="1" s="1"/>
  <c r="AQ68" i="1" s="1"/>
  <c r="AQ69" i="1" s="1"/>
  <c r="AQ70" i="1" s="1"/>
  <c r="AQ71" i="1" s="1"/>
  <c r="AQ72" i="1" s="1"/>
  <c r="AQ73" i="1" s="1"/>
  <c r="AQ74" i="1" s="1"/>
  <c r="AQ75" i="1" s="1"/>
  <c r="AQ76" i="1" s="1"/>
  <c r="AQ77" i="1" s="1"/>
  <c r="AQ78" i="1" s="1"/>
  <c r="AQ79" i="1" s="1"/>
  <c r="AN24" i="1"/>
  <c r="AN25" i="1" s="1"/>
  <c r="AN26" i="1" s="1"/>
  <c r="AN27" i="1" s="1"/>
  <c r="AN28" i="1" s="1"/>
  <c r="AN29" i="1" s="1"/>
  <c r="AN30" i="1" s="1"/>
  <c r="AN31" i="1" s="1"/>
  <c r="AN32" i="1" s="1"/>
  <c r="AN33" i="1" s="1"/>
  <c r="AN34" i="1" s="1"/>
  <c r="AN35" i="1" s="1"/>
  <c r="AN36" i="1" s="1"/>
  <c r="AN37" i="1" s="1"/>
  <c r="AN38" i="1" s="1"/>
  <c r="AN39" i="1" s="1"/>
  <c r="AN40" i="1" s="1"/>
  <c r="AN41" i="1" s="1"/>
  <c r="AN42" i="1" s="1"/>
  <c r="AN43" i="1" s="1"/>
  <c r="AN44" i="1" s="1"/>
  <c r="AN45" i="1" s="1"/>
  <c r="AN46" i="1" s="1"/>
  <c r="AN47" i="1" s="1"/>
  <c r="AN48" i="1" s="1"/>
  <c r="AN49" i="1" s="1"/>
  <c r="AN50" i="1" s="1"/>
  <c r="AN51" i="1" s="1"/>
  <c r="AN52" i="1" s="1"/>
  <c r="AN53" i="1" s="1"/>
  <c r="AN54" i="1" s="1"/>
  <c r="AN55" i="1" s="1"/>
  <c r="AN56" i="1" s="1"/>
  <c r="AN57" i="1" s="1"/>
  <c r="AN58" i="1" s="1"/>
  <c r="AN59" i="1" s="1"/>
  <c r="AN60" i="1" s="1"/>
  <c r="AN61" i="1" s="1"/>
  <c r="AN62" i="1" s="1"/>
  <c r="AN63" i="1" s="1"/>
  <c r="AN64" i="1" s="1"/>
  <c r="AN65" i="1" s="1"/>
  <c r="AN66" i="1" s="1"/>
  <c r="AN67" i="1" s="1"/>
  <c r="AN68" i="1" s="1"/>
  <c r="AN69" i="1" s="1"/>
  <c r="AN70" i="1" s="1"/>
  <c r="AN71" i="1" s="1"/>
  <c r="AN72" i="1" s="1"/>
  <c r="AN73" i="1" s="1"/>
  <c r="AN74" i="1" s="1"/>
  <c r="AN75" i="1" s="1"/>
  <c r="AN76" i="1" s="1"/>
  <c r="AN77" i="1" s="1"/>
  <c r="AN78" i="1" s="1"/>
  <c r="AN79" i="1" s="1"/>
  <c r="AN80" i="1" s="1"/>
  <c r="AN81" i="1" s="1"/>
  <c r="AN82" i="1" s="1"/>
  <c r="AN83" i="1" s="1"/>
  <c r="AN84" i="1" s="1"/>
  <c r="AN85" i="1" s="1"/>
  <c r="AN86" i="1" s="1"/>
  <c r="AN87" i="1" s="1"/>
  <c r="AN88" i="1" s="1"/>
  <c r="AN89" i="1" s="1"/>
  <c r="AN90" i="1" s="1"/>
  <c r="AN91" i="1" s="1"/>
  <c r="AN92" i="1" s="1"/>
  <c r="AN93" i="1" s="1"/>
  <c r="AN94" i="1" s="1"/>
  <c r="AN95" i="1" s="1"/>
  <c r="AN96" i="1" s="1"/>
  <c r="AN97" i="1" s="1"/>
  <c r="AN98" i="1" s="1"/>
  <c r="AN99" i="1" s="1"/>
  <c r="AN100" i="1" s="1"/>
  <c r="AN101" i="1" s="1"/>
  <c r="AN102" i="1" s="1"/>
  <c r="AN103" i="1" s="1"/>
  <c r="AN104" i="1" s="1"/>
  <c r="AN105" i="1" s="1"/>
  <c r="AN106" i="1" s="1"/>
  <c r="AN107" i="1" s="1"/>
  <c r="AN108" i="1" s="1"/>
  <c r="AN109" i="1" s="1"/>
  <c r="AN110" i="1" s="1"/>
  <c r="AN111" i="1" s="1"/>
  <c r="AN112" i="1" s="1"/>
  <c r="AN113" i="1" s="1"/>
  <c r="AN114" i="1" s="1"/>
  <c r="AN115" i="1" s="1"/>
  <c r="AN116" i="1" s="1"/>
  <c r="AN117" i="1" s="1"/>
  <c r="AN118" i="1" s="1"/>
  <c r="AN119" i="1" s="1"/>
  <c r="AN120" i="1" s="1"/>
  <c r="AN121" i="1" s="1"/>
  <c r="AN122" i="1" s="1"/>
  <c r="AN123" i="1" s="1"/>
  <c r="AN124" i="1" s="1"/>
  <c r="AN125" i="1" s="1"/>
  <c r="AL24" i="1"/>
  <c r="AI24" i="1" s="1"/>
  <c r="R24" i="1"/>
  <c r="R25" i="1" s="1"/>
  <c r="R26" i="1" s="1"/>
  <c r="R27" i="1" s="1"/>
  <c r="R28" i="1" s="1"/>
  <c r="R29" i="1" s="1"/>
  <c r="R30" i="1" s="1"/>
  <c r="R31" i="1" s="1"/>
  <c r="R32" i="1" s="1"/>
  <c r="R33" i="1" s="1"/>
  <c r="R34" i="1" s="1"/>
  <c r="R35" i="1" s="1"/>
  <c r="R36" i="1" s="1"/>
  <c r="R37" i="1" s="1"/>
  <c r="R38" i="1" s="1"/>
  <c r="R39" i="1" s="1"/>
  <c r="R40" i="1" s="1"/>
  <c r="R41" i="1" s="1"/>
  <c r="R42" i="1" s="1"/>
  <c r="R43" i="1" s="1"/>
  <c r="R44" i="1" s="1"/>
  <c r="R45" i="1" s="1"/>
  <c r="R46" i="1" s="1"/>
  <c r="R47" i="1" s="1"/>
  <c r="R48" i="1" s="1"/>
  <c r="R49" i="1" s="1"/>
  <c r="R50" i="1" s="1"/>
  <c r="R51" i="1" s="1"/>
  <c r="R52" i="1" s="1"/>
  <c r="R53" i="1" s="1"/>
  <c r="R54" i="1" s="1"/>
  <c r="R55" i="1" s="1"/>
  <c r="R56" i="1" s="1"/>
  <c r="R57" i="1" s="1"/>
  <c r="R58" i="1" s="1"/>
  <c r="R59" i="1" s="1"/>
  <c r="R60" i="1" s="1"/>
  <c r="R61" i="1" s="1"/>
  <c r="R62" i="1" s="1"/>
  <c r="R63" i="1" s="1"/>
  <c r="R64" i="1" s="1"/>
  <c r="R65" i="1" s="1"/>
  <c r="R66" i="1" s="1"/>
  <c r="R67" i="1" s="1"/>
  <c r="R68" i="1" s="1"/>
  <c r="R69" i="1" s="1"/>
  <c r="R70" i="1" s="1"/>
  <c r="R71" i="1" s="1"/>
  <c r="R72" i="1" s="1"/>
  <c r="R73" i="1" s="1"/>
  <c r="O24" i="1"/>
  <c r="O25" i="1" s="1"/>
  <c r="O26" i="1" s="1"/>
  <c r="O27" i="1" s="1"/>
  <c r="O28" i="1" s="1"/>
  <c r="O29" i="1" s="1"/>
  <c r="O30" i="1" s="1"/>
  <c r="O31" i="1" s="1"/>
  <c r="O32" i="1" s="1"/>
  <c r="O33" i="1" s="1"/>
  <c r="O34" i="1" s="1"/>
  <c r="O35" i="1" s="1"/>
  <c r="O36" i="1" s="1"/>
  <c r="O37" i="1" s="1"/>
  <c r="O38" i="1" s="1"/>
  <c r="O39" i="1" s="1"/>
  <c r="O40" i="1" s="1"/>
  <c r="O41" i="1" s="1"/>
  <c r="O42" i="1" s="1"/>
  <c r="O43" i="1" s="1"/>
  <c r="O44" i="1" s="1"/>
  <c r="O45" i="1" s="1"/>
  <c r="O46" i="1" s="1"/>
  <c r="O47" i="1" s="1"/>
  <c r="O48" i="1" s="1"/>
  <c r="O49" i="1" s="1"/>
  <c r="O50" i="1" s="1"/>
  <c r="O51" i="1" s="1"/>
  <c r="O52" i="1" s="1"/>
  <c r="O53" i="1" s="1"/>
  <c r="O54" i="1" s="1"/>
  <c r="O55" i="1" s="1"/>
  <c r="O56" i="1" s="1"/>
  <c r="O57" i="1" s="1"/>
  <c r="O58" i="1" s="1"/>
  <c r="O59" i="1" s="1"/>
  <c r="O60" i="1" s="1"/>
  <c r="O61" i="1" s="1"/>
  <c r="O62" i="1" s="1"/>
  <c r="O63" i="1" s="1"/>
  <c r="O64" i="1" s="1"/>
  <c r="O65" i="1" s="1"/>
  <c r="O66" i="1" s="1"/>
  <c r="O67" i="1" s="1"/>
  <c r="O68" i="1" s="1"/>
  <c r="O69" i="1" s="1"/>
  <c r="O70" i="1" s="1"/>
  <c r="O71" i="1" s="1"/>
  <c r="O72" i="1" s="1"/>
  <c r="O73" i="1" s="1"/>
  <c r="O74" i="1" s="1"/>
  <c r="O75" i="1" s="1"/>
  <c r="O76" i="1" s="1"/>
  <c r="O77" i="1" s="1"/>
  <c r="O78" i="1" s="1"/>
  <c r="O79" i="1" s="1"/>
  <c r="O80" i="1" s="1"/>
  <c r="O81" i="1" s="1"/>
  <c r="O82" i="1" s="1"/>
  <c r="O83" i="1" s="1"/>
  <c r="O84" i="1" s="1"/>
  <c r="O85" i="1" s="1"/>
  <c r="O86" i="1" s="1"/>
  <c r="O87" i="1" s="1"/>
  <c r="O88" i="1" s="1"/>
  <c r="O89" i="1" s="1"/>
  <c r="O90" i="1" s="1"/>
  <c r="O91" i="1" s="1"/>
  <c r="O92" i="1" s="1"/>
  <c r="O93" i="1" s="1"/>
  <c r="O94" i="1" s="1"/>
  <c r="O95" i="1" s="1"/>
  <c r="O96" i="1" s="1"/>
  <c r="O97" i="1" s="1"/>
  <c r="O98" i="1" s="1"/>
  <c r="O99" i="1" s="1"/>
  <c r="O100" i="1" s="1"/>
  <c r="O101" i="1" s="1"/>
  <c r="O102" i="1" s="1"/>
  <c r="O103" i="1" s="1"/>
  <c r="O104" i="1" s="1"/>
  <c r="O105" i="1" s="1"/>
  <c r="O106" i="1" s="1"/>
  <c r="O107" i="1" s="1"/>
  <c r="O108" i="1" s="1"/>
  <c r="O109" i="1" s="1"/>
  <c r="O110" i="1" s="1"/>
  <c r="O111" i="1" s="1"/>
  <c r="O112" i="1" s="1"/>
  <c r="O113" i="1" s="1"/>
  <c r="O114" i="1" s="1"/>
  <c r="O115" i="1" s="1"/>
  <c r="O116" i="1" s="1"/>
  <c r="O117" i="1" s="1"/>
  <c r="O118" i="1" s="1"/>
  <c r="O119" i="1" s="1"/>
  <c r="O120" i="1" s="1"/>
  <c r="M24" i="1"/>
  <c r="M25" i="1" s="1"/>
  <c r="AQ23" i="1"/>
  <c r="AA23" i="1"/>
  <c r="AC23" i="1" s="1"/>
  <c r="AE23" i="1" s="1"/>
  <c r="S23" i="1"/>
  <c r="R23" i="1"/>
  <c r="B23" i="1"/>
  <c r="D23" i="1" s="1"/>
  <c r="F23" i="1" s="1"/>
  <c r="AX21" i="1"/>
  <c r="Z21" i="1"/>
  <c r="A21" i="1"/>
  <c r="S4" i="1"/>
  <c r="R4" i="1"/>
  <c r="Q4" i="1"/>
  <c r="P4" i="1"/>
  <c r="O4" i="1"/>
  <c r="N4" i="1"/>
  <c r="M4" i="1"/>
  <c r="L4" i="1"/>
  <c r="S3" i="1"/>
  <c r="AM23" i="1" s="1"/>
  <c r="AS23" i="1" s="1"/>
  <c r="R3" i="1"/>
  <c r="Q3" i="1"/>
  <c r="P3" i="1"/>
  <c r="O3" i="1"/>
  <c r="N3" i="1"/>
  <c r="M3" i="1"/>
  <c r="L3" i="1"/>
  <c r="S2" i="1"/>
  <c r="N23" i="1" s="1"/>
  <c r="T23" i="1" s="1"/>
  <c r="R2" i="1"/>
  <c r="Q2" i="1"/>
  <c r="P2" i="1"/>
  <c r="O2" i="1"/>
  <c r="N2" i="1"/>
  <c r="M2" i="1"/>
  <c r="L2" i="1"/>
  <c r="BJ25" i="1" l="1"/>
  <c r="BI25" i="1"/>
  <c r="BH25" i="1"/>
  <c r="BA120" i="1"/>
  <c r="BA116" i="1"/>
  <c r="BA112" i="1"/>
  <c r="BA108" i="1"/>
  <c r="BA104" i="1"/>
  <c r="BA100" i="1"/>
  <c r="BA96" i="1"/>
  <c r="BA92" i="1"/>
  <c r="BA88" i="1"/>
  <c r="BA84" i="1"/>
  <c r="BA80" i="1"/>
  <c r="BA76" i="1"/>
  <c r="BA72" i="1"/>
  <c r="BA68" i="1"/>
  <c r="BA64" i="1"/>
  <c r="BA60" i="1"/>
  <c r="BA56" i="1"/>
  <c r="BA52" i="1"/>
  <c r="BA48" i="1"/>
  <c r="BA44" i="1"/>
  <c r="BA40" i="1"/>
  <c r="BA36" i="1"/>
  <c r="BA32" i="1"/>
  <c r="BA28" i="1"/>
  <c r="BB24" i="1"/>
  <c r="BB380" i="1"/>
  <c r="BB376" i="1"/>
  <c r="BB372" i="1"/>
  <c r="BB368" i="1"/>
  <c r="BB364" i="1"/>
  <c r="BB360" i="1"/>
  <c r="BB356" i="1"/>
  <c r="BB352" i="1"/>
  <c r="BB348" i="1"/>
  <c r="BB344" i="1"/>
  <c r="BB340" i="1"/>
  <c r="BB336" i="1"/>
  <c r="BB332" i="1"/>
  <c r="BB328" i="1"/>
  <c r="BB324" i="1"/>
  <c r="BB320" i="1"/>
  <c r="BB314" i="1"/>
  <c r="BB306" i="1"/>
  <c r="BB298" i="1"/>
  <c r="BB290" i="1"/>
  <c r="BB282" i="1"/>
  <c r="BB274" i="1"/>
  <c r="BB266" i="1"/>
  <c r="BB258" i="1"/>
  <c r="BB250" i="1"/>
  <c r="BB242" i="1"/>
  <c r="BB234" i="1"/>
  <c r="BB226" i="1"/>
  <c r="BB218" i="1"/>
  <c r="BB210" i="1"/>
  <c r="BB202" i="1"/>
  <c r="BB194" i="1"/>
  <c r="BB186" i="1"/>
  <c r="BB178" i="1"/>
  <c r="BB170" i="1"/>
  <c r="BB162" i="1"/>
  <c r="BB154" i="1"/>
  <c r="BB146" i="1"/>
  <c r="BB138" i="1"/>
  <c r="BB130" i="1"/>
  <c r="BB122" i="1"/>
  <c r="BB114" i="1"/>
  <c r="BB106" i="1"/>
  <c r="BB98" i="1"/>
  <c r="BB90" i="1"/>
  <c r="BB82" i="1"/>
  <c r="BB74" i="1"/>
  <c r="BB66" i="1"/>
  <c r="BB58" i="1"/>
  <c r="BB50" i="1"/>
  <c r="BB42" i="1"/>
  <c r="BB32" i="1"/>
  <c r="BB48" i="1"/>
  <c r="BB40" i="1"/>
  <c r="BB28" i="1"/>
  <c r="BA142" i="1"/>
  <c r="BA138" i="1"/>
  <c r="BA134" i="1"/>
  <c r="BA130" i="1"/>
  <c r="BA126" i="1"/>
  <c r="BA122" i="1"/>
  <c r="BA118" i="1"/>
  <c r="BA114" i="1"/>
  <c r="BA110" i="1"/>
  <c r="BA106" i="1"/>
  <c r="BA102" i="1"/>
  <c r="BA98" i="1"/>
  <c r="BA94" i="1"/>
  <c r="BA90" i="1"/>
  <c r="BA86" i="1"/>
  <c r="BA82" i="1"/>
  <c r="BA78" i="1"/>
  <c r="BA74" i="1"/>
  <c r="BA70" i="1"/>
  <c r="BA66" i="1"/>
  <c r="BA62" i="1"/>
  <c r="BA58" i="1"/>
  <c r="BA54" i="1"/>
  <c r="BA50" i="1"/>
  <c r="BA46" i="1"/>
  <c r="BA42" i="1"/>
  <c r="BA38" i="1"/>
  <c r="BA34" i="1"/>
  <c r="BA30" i="1"/>
  <c r="BA26" i="1"/>
  <c r="BB382" i="1"/>
  <c r="BB378" i="1"/>
  <c r="BB374" i="1"/>
  <c r="BB370" i="1"/>
  <c r="BB366" i="1"/>
  <c r="BB362" i="1"/>
  <c r="BB358" i="1"/>
  <c r="BB354" i="1"/>
  <c r="BB350" i="1"/>
  <c r="BB346" i="1"/>
  <c r="BB342" i="1"/>
  <c r="BB338" i="1"/>
  <c r="BB334" i="1"/>
  <c r="BB330" i="1"/>
  <c r="BB326" i="1"/>
  <c r="BB322" i="1"/>
  <c r="BB318" i="1"/>
  <c r="BB310" i="1"/>
  <c r="BB302" i="1"/>
  <c r="BB294" i="1"/>
  <c r="BB286" i="1"/>
  <c r="BB278" i="1"/>
  <c r="BB270" i="1"/>
  <c r="BB262" i="1"/>
  <c r="BB254" i="1"/>
  <c r="BB246" i="1"/>
  <c r="BB238" i="1"/>
  <c r="BB230" i="1"/>
  <c r="BB222" i="1"/>
  <c r="BB214" i="1"/>
  <c r="BB206" i="1"/>
  <c r="BB198" i="1"/>
  <c r="BB190" i="1"/>
  <c r="BB182" i="1"/>
  <c r="BB174" i="1"/>
  <c r="BB166" i="1"/>
  <c r="BB158" i="1"/>
  <c r="BB150" i="1"/>
  <c r="BB142" i="1"/>
  <c r="BB134" i="1"/>
  <c r="BB126" i="1"/>
  <c r="BB118" i="1"/>
  <c r="BB110" i="1"/>
  <c r="BB102" i="1"/>
  <c r="BB94" i="1"/>
  <c r="BB86" i="1"/>
  <c r="BB78" i="1"/>
  <c r="BB70" i="1"/>
  <c r="BB62" i="1"/>
  <c r="BB54" i="1"/>
  <c r="BB46" i="1"/>
  <c r="BB38" i="1"/>
  <c r="BB315" i="1"/>
  <c r="BB311" i="1"/>
  <c r="BB307" i="1"/>
  <c r="BB303" i="1"/>
  <c r="BB299" i="1"/>
  <c r="BB295" i="1"/>
  <c r="BB291" i="1"/>
  <c r="BB287" i="1"/>
  <c r="BB283" i="1"/>
  <c r="BB279" i="1"/>
  <c r="BB275" i="1"/>
  <c r="BB271" i="1"/>
  <c r="BB267" i="1"/>
  <c r="BB263" i="1"/>
  <c r="BB259" i="1"/>
  <c r="BB255" i="1"/>
  <c r="BB251" i="1"/>
  <c r="BB247" i="1"/>
  <c r="BB243" i="1"/>
  <c r="BB239" i="1"/>
  <c r="BB235" i="1"/>
  <c r="BB231" i="1"/>
  <c r="BB227" i="1"/>
  <c r="BB223" i="1"/>
  <c r="BB219" i="1"/>
  <c r="BB215" i="1"/>
  <c r="BB211" i="1"/>
  <c r="BB207" i="1"/>
  <c r="BB203" i="1"/>
  <c r="BB199" i="1"/>
  <c r="BB195" i="1"/>
  <c r="BB191" i="1"/>
  <c r="BB187" i="1"/>
  <c r="BB183" i="1"/>
  <c r="BB179" i="1"/>
  <c r="BB175" i="1"/>
  <c r="BB171" i="1"/>
  <c r="BB167" i="1"/>
  <c r="BB163" i="1"/>
  <c r="BB159" i="1"/>
  <c r="BB155" i="1"/>
  <c r="BB151" i="1"/>
  <c r="BB147" i="1"/>
  <c r="BB143" i="1"/>
  <c r="BB139" i="1"/>
  <c r="BB135" i="1"/>
  <c r="BB131" i="1"/>
  <c r="BB127" i="1"/>
  <c r="BB123" i="1"/>
  <c r="BB119" i="1"/>
  <c r="BB115" i="1"/>
  <c r="BB111" i="1"/>
  <c r="BB107" i="1"/>
  <c r="BB103" i="1"/>
  <c r="BB99" i="1"/>
  <c r="BB95" i="1"/>
  <c r="BB91" i="1"/>
  <c r="BB87" i="1"/>
  <c r="BB83" i="1"/>
  <c r="BB79" i="1"/>
  <c r="BB75" i="1"/>
  <c r="BB71" i="1"/>
  <c r="BB67" i="1"/>
  <c r="BB63" i="1"/>
  <c r="BB59" i="1"/>
  <c r="BB55" i="1"/>
  <c r="BB51" i="1"/>
  <c r="BB47" i="1"/>
  <c r="BB43" i="1"/>
  <c r="BB39" i="1"/>
  <c r="BB35" i="1"/>
  <c r="BB31" i="1"/>
  <c r="BB27" i="1"/>
  <c r="BB34" i="1"/>
  <c r="BB30" i="1"/>
  <c r="BB26" i="1"/>
  <c r="BB317" i="1"/>
  <c r="BB313" i="1"/>
  <c r="BB309" i="1"/>
  <c r="BB305" i="1"/>
  <c r="BB301" i="1"/>
  <c r="BB297" i="1"/>
  <c r="BB293" i="1"/>
  <c r="BB289" i="1"/>
  <c r="BB285" i="1"/>
  <c r="BB281" i="1"/>
  <c r="BB277" i="1"/>
  <c r="BB273" i="1"/>
  <c r="BB269" i="1"/>
  <c r="BB265" i="1"/>
  <c r="BB261" i="1"/>
  <c r="BB257" i="1"/>
  <c r="BB253" i="1"/>
  <c r="BB249" i="1"/>
  <c r="BB245" i="1"/>
  <c r="BB241" i="1"/>
  <c r="BB237" i="1"/>
  <c r="BB233" i="1"/>
  <c r="BB229" i="1"/>
  <c r="BB225" i="1"/>
  <c r="BB221" i="1"/>
  <c r="BB217" i="1"/>
  <c r="BB213" i="1"/>
  <c r="BB209" i="1"/>
  <c r="BB205" i="1"/>
  <c r="BB201" i="1"/>
  <c r="BB197" i="1"/>
  <c r="BB193" i="1"/>
  <c r="BB189" i="1"/>
  <c r="BB185" i="1"/>
  <c r="BB181" i="1"/>
  <c r="BB177" i="1"/>
  <c r="BB173" i="1"/>
  <c r="BB169" i="1"/>
  <c r="BB165" i="1"/>
  <c r="BB161" i="1"/>
  <c r="BB157" i="1"/>
  <c r="BB153" i="1"/>
  <c r="BB149" i="1"/>
  <c r="BB145" i="1"/>
  <c r="BB141" i="1"/>
  <c r="BB137" i="1"/>
  <c r="BB133" i="1"/>
  <c r="BB129" i="1"/>
  <c r="BB125" i="1"/>
  <c r="BB121" i="1"/>
  <c r="BB117" i="1"/>
  <c r="BB113" i="1"/>
  <c r="BB109" i="1"/>
  <c r="BB105" i="1"/>
  <c r="BB101" i="1"/>
  <c r="BB97" i="1"/>
  <c r="BB93" i="1"/>
  <c r="BB89" i="1"/>
  <c r="BB85" i="1"/>
  <c r="BB81" i="1"/>
  <c r="BB77" i="1"/>
  <c r="BB73" i="1"/>
  <c r="BB69" i="1"/>
  <c r="BB65" i="1"/>
  <c r="BB61" i="1"/>
  <c r="BB57" i="1"/>
  <c r="BB53" i="1"/>
  <c r="BB49" i="1"/>
  <c r="BB45" i="1"/>
  <c r="BB41" i="1"/>
  <c r="BB37" i="1"/>
  <c r="BB33" i="1"/>
  <c r="BB29" i="1"/>
  <c r="BS23" i="1"/>
  <c r="BB23" i="1"/>
  <c r="BD23" i="1" s="1"/>
  <c r="BC24" i="1"/>
  <c r="BC25" i="1" s="1"/>
  <c r="W23" i="1"/>
  <c r="U23" i="1"/>
  <c r="AV23" i="1"/>
  <c r="AT23" i="1"/>
  <c r="G23" i="1"/>
  <c r="R74" i="1"/>
  <c r="S73" i="1"/>
  <c r="M26" i="1"/>
  <c r="J25" i="1"/>
  <c r="I25" i="1"/>
  <c r="AN126" i="1"/>
  <c r="AN127" i="1" s="1"/>
  <c r="AN128" i="1" s="1"/>
  <c r="AN129" i="1" s="1"/>
  <c r="AO125" i="1"/>
  <c r="AP125" i="1" s="1"/>
  <c r="O121" i="1"/>
  <c r="O122" i="1" s="1"/>
  <c r="O123" i="1" s="1"/>
  <c r="O124" i="1" s="1"/>
  <c r="O125" i="1" s="1"/>
  <c r="O126" i="1" s="1"/>
  <c r="O127" i="1" s="1"/>
  <c r="O128" i="1" s="1"/>
  <c r="O129" i="1" s="1"/>
  <c r="O130" i="1" s="1"/>
  <c r="O131" i="1" s="1"/>
  <c r="O132" i="1" s="1"/>
  <c r="O133" i="1" s="1"/>
  <c r="O134" i="1" s="1"/>
  <c r="O135" i="1" s="1"/>
  <c r="O136" i="1" s="1"/>
  <c r="O137" i="1" s="1"/>
  <c r="O138" i="1" s="1"/>
  <c r="O139" i="1" s="1"/>
  <c r="O140" i="1" s="1"/>
  <c r="O141" i="1" s="1"/>
  <c r="O142" i="1" s="1"/>
  <c r="O143" i="1" s="1"/>
  <c r="O144" i="1" s="1"/>
  <c r="O145" i="1" s="1"/>
  <c r="O146" i="1" s="1"/>
  <c r="O147" i="1" s="1"/>
  <c r="O148" i="1" s="1"/>
  <c r="O149" i="1" s="1"/>
  <c r="O150" i="1" s="1"/>
  <c r="O151" i="1" s="1"/>
  <c r="O152" i="1" s="1"/>
  <c r="O153" i="1" s="1"/>
  <c r="O154" i="1" s="1"/>
  <c r="O155" i="1" s="1"/>
  <c r="O156" i="1" s="1"/>
  <c r="O157" i="1" s="1"/>
  <c r="O158" i="1" s="1"/>
  <c r="O159" i="1" s="1"/>
  <c r="O160" i="1" s="1"/>
  <c r="O161" i="1" s="1"/>
  <c r="O162" i="1" s="1"/>
  <c r="O163" i="1" s="1"/>
  <c r="O164" i="1" s="1"/>
  <c r="O165" i="1" s="1"/>
  <c r="O166" i="1" s="1"/>
  <c r="O167" i="1" s="1"/>
  <c r="O168" i="1" s="1"/>
  <c r="O169" i="1" s="1"/>
  <c r="O170" i="1" s="1"/>
  <c r="O171" i="1" s="1"/>
  <c r="O172" i="1" s="1"/>
  <c r="O173" i="1" s="1"/>
  <c r="O174" i="1" s="1"/>
  <c r="O175" i="1" s="1"/>
  <c r="O176" i="1" s="1"/>
  <c r="O177" i="1" s="1"/>
  <c r="O178" i="1" s="1"/>
  <c r="O179" i="1" s="1"/>
  <c r="O180" i="1" s="1"/>
  <c r="O181" i="1" s="1"/>
  <c r="O182" i="1" s="1"/>
  <c r="O183" i="1" s="1"/>
  <c r="O184" i="1" s="1"/>
  <c r="O185" i="1" s="1"/>
  <c r="O186" i="1" s="1"/>
  <c r="O187" i="1" s="1"/>
  <c r="O188" i="1" s="1"/>
  <c r="O189" i="1" s="1"/>
  <c r="O190" i="1" s="1"/>
  <c r="O191" i="1" s="1"/>
  <c r="O192" i="1" s="1"/>
  <c r="O193" i="1" s="1"/>
  <c r="O194" i="1" s="1"/>
  <c r="O195" i="1" s="1"/>
  <c r="O196" i="1" s="1"/>
  <c r="O197" i="1" s="1"/>
  <c r="O198" i="1" s="1"/>
  <c r="O199" i="1" s="1"/>
  <c r="O200" i="1" s="1"/>
  <c r="O201" i="1" s="1"/>
  <c r="O202" i="1" s="1"/>
  <c r="O203" i="1" s="1"/>
  <c r="O204" i="1" s="1"/>
  <c r="O205" i="1" s="1"/>
  <c r="O206" i="1" s="1"/>
  <c r="O207" i="1" s="1"/>
  <c r="O208" i="1" s="1"/>
  <c r="O209" i="1" s="1"/>
  <c r="O210" i="1" s="1"/>
  <c r="O211" i="1" s="1"/>
  <c r="O212" i="1" s="1"/>
  <c r="O213" i="1" s="1"/>
  <c r="O214" i="1" s="1"/>
  <c r="O215" i="1" s="1"/>
  <c r="O216" i="1" s="1"/>
  <c r="O217" i="1" s="1"/>
  <c r="O218" i="1" s="1"/>
  <c r="O219" i="1" s="1"/>
  <c r="O220" i="1" s="1"/>
  <c r="O221" i="1" s="1"/>
  <c r="O222" i="1" s="1"/>
  <c r="O223" i="1" s="1"/>
  <c r="O224" i="1" s="1"/>
  <c r="O225" i="1" s="1"/>
  <c r="O226" i="1" s="1"/>
  <c r="O227" i="1" s="1"/>
  <c r="O228" i="1" s="1"/>
  <c r="O229" i="1" s="1"/>
  <c r="O230" i="1" s="1"/>
  <c r="O231" i="1" s="1"/>
  <c r="O232" i="1" s="1"/>
  <c r="O233" i="1" s="1"/>
  <c r="O234" i="1" s="1"/>
  <c r="O235" i="1" s="1"/>
  <c r="O236" i="1" s="1"/>
  <c r="O237" i="1" s="1"/>
  <c r="O238" i="1" s="1"/>
  <c r="O239" i="1" s="1"/>
  <c r="O240" i="1" s="1"/>
  <c r="O241" i="1" s="1"/>
  <c r="O242" i="1" s="1"/>
  <c r="O243" i="1" s="1"/>
  <c r="O244" i="1" s="1"/>
  <c r="O245" i="1" s="1"/>
  <c r="O246" i="1" s="1"/>
  <c r="O247" i="1" s="1"/>
  <c r="O248" i="1" s="1"/>
  <c r="O249" i="1" s="1"/>
  <c r="O250" i="1" s="1"/>
  <c r="O251" i="1" s="1"/>
  <c r="O252" i="1" s="1"/>
  <c r="O253" i="1" s="1"/>
  <c r="O254" i="1" s="1"/>
  <c r="O255" i="1" s="1"/>
  <c r="O256" i="1" s="1"/>
  <c r="O257" i="1" s="1"/>
  <c r="O258" i="1" s="1"/>
  <c r="O259" i="1" s="1"/>
  <c r="O260" i="1" s="1"/>
  <c r="O261" i="1" s="1"/>
  <c r="O262" i="1" s="1"/>
  <c r="O263" i="1" s="1"/>
  <c r="O264" i="1" s="1"/>
  <c r="O265" i="1" s="1"/>
  <c r="O266" i="1" s="1"/>
  <c r="O267" i="1" s="1"/>
  <c r="O268" i="1" s="1"/>
  <c r="O269" i="1" s="1"/>
  <c r="O270" i="1" s="1"/>
  <c r="O271" i="1" s="1"/>
  <c r="O272" i="1" s="1"/>
  <c r="O273" i="1" s="1"/>
  <c r="O274" i="1" s="1"/>
  <c r="O275" i="1" s="1"/>
  <c r="O276" i="1" s="1"/>
  <c r="O277" i="1" s="1"/>
  <c r="O278" i="1" s="1"/>
  <c r="O279" i="1" s="1"/>
  <c r="O280" i="1" s="1"/>
  <c r="O281" i="1" s="1"/>
  <c r="O282" i="1" s="1"/>
  <c r="O283" i="1" s="1"/>
  <c r="O284" i="1" s="1"/>
  <c r="O285" i="1" s="1"/>
  <c r="O286" i="1" s="1"/>
  <c r="O287" i="1" s="1"/>
  <c r="O288" i="1" s="1"/>
  <c r="O289" i="1" s="1"/>
  <c r="O290" i="1" s="1"/>
  <c r="O291" i="1" s="1"/>
  <c r="O292" i="1" s="1"/>
  <c r="O293" i="1" s="1"/>
  <c r="O294" i="1" s="1"/>
  <c r="O295" i="1" s="1"/>
  <c r="O296" i="1" s="1"/>
  <c r="O297" i="1" s="1"/>
  <c r="O298" i="1" s="1"/>
  <c r="O299" i="1" s="1"/>
  <c r="O300" i="1" s="1"/>
  <c r="O301" i="1" s="1"/>
  <c r="O302" i="1" s="1"/>
  <c r="O303" i="1" s="1"/>
  <c r="O304" i="1" s="1"/>
  <c r="O305" i="1" s="1"/>
  <c r="O306" i="1" s="1"/>
  <c r="O307" i="1" s="1"/>
  <c r="O308" i="1" s="1"/>
  <c r="O309" i="1" s="1"/>
  <c r="O310" i="1" s="1"/>
  <c r="O311" i="1" s="1"/>
  <c r="O312" i="1" s="1"/>
  <c r="O313" i="1" s="1"/>
  <c r="O314" i="1" s="1"/>
  <c r="O315" i="1" s="1"/>
  <c r="O316" i="1" s="1"/>
  <c r="O317" i="1" s="1"/>
  <c r="O318" i="1" s="1"/>
  <c r="O319" i="1" s="1"/>
  <c r="O320" i="1" s="1"/>
  <c r="O321" i="1" s="1"/>
  <c r="O322" i="1" s="1"/>
  <c r="O323" i="1" s="1"/>
  <c r="O324" i="1" s="1"/>
  <c r="O325" i="1" s="1"/>
  <c r="O326" i="1" s="1"/>
  <c r="O327" i="1" s="1"/>
  <c r="O328" i="1" s="1"/>
  <c r="O329" i="1" s="1"/>
  <c r="O330" i="1" s="1"/>
  <c r="O331" i="1" s="1"/>
  <c r="O332" i="1" s="1"/>
  <c r="O333" i="1" s="1"/>
  <c r="O334" i="1" s="1"/>
  <c r="O335" i="1" s="1"/>
  <c r="O336" i="1" s="1"/>
  <c r="O337" i="1" s="1"/>
  <c r="O338" i="1" s="1"/>
  <c r="O339" i="1" s="1"/>
  <c r="O340" i="1" s="1"/>
  <c r="O341" i="1" s="1"/>
  <c r="O342" i="1" s="1"/>
  <c r="O343" i="1" s="1"/>
  <c r="O344" i="1" s="1"/>
  <c r="O345" i="1" s="1"/>
  <c r="O346" i="1" s="1"/>
  <c r="O347" i="1" s="1"/>
  <c r="O348" i="1" s="1"/>
  <c r="O349" i="1" s="1"/>
  <c r="O350" i="1" s="1"/>
  <c r="O351" i="1" s="1"/>
  <c r="O352" i="1" s="1"/>
  <c r="O353" i="1" s="1"/>
  <c r="O354" i="1" s="1"/>
  <c r="O355" i="1" s="1"/>
  <c r="O356" i="1" s="1"/>
  <c r="O357" i="1" s="1"/>
  <c r="O358" i="1" s="1"/>
  <c r="O359" i="1" s="1"/>
  <c r="O360" i="1" s="1"/>
  <c r="O361" i="1" s="1"/>
  <c r="O362" i="1" s="1"/>
  <c r="O363" i="1" s="1"/>
  <c r="O364" i="1" s="1"/>
  <c r="O365" i="1" s="1"/>
  <c r="O366" i="1" s="1"/>
  <c r="O367" i="1" s="1"/>
  <c r="O368" i="1" s="1"/>
  <c r="O369" i="1" s="1"/>
  <c r="O370" i="1" s="1"/>
  <c r="O371" i="1" s="1"/>
  <c r="O372" i="1" s="1"/>
  <c r="O373" i="1" s="1"/>
  <c r="O374" i="1" s="1"/>
  <c r="O375" i="1" s="1"/>
  <c r="O376" i="1" s="1"/>
  <c r="O377" i="1" s="1"/>
  <c r="O378" i="1" s="1"/>
  <c r="O379" i="1" s="1"/>
  <c r="O380" i="1" s="1"/>
  <c r="O381" i="1" s="1"/>
  <c r="O382" i="1" s="1"/>
  <c r="O383" i="1" s="1"/>
  <c r="P120" i="1"/>
  <c r="Q120" i="1" s="1"/>
  <c r="AQ80" i="1"/>
  <c r="AR79" i="1"/>
  <c r="AL25" i="1"/>
  <c r="J24" i="1"/>
  <c r="I24" i="1"/>
  <c r="AH24" i="1"/>
  <c r="K24" i="1"/>
  <c r="S24" i="1"/>
  <c r="AJ24" i="1"/>
  <c r="AR24" i="1"/>
  <c r="K25" i="1"/>
  <c r="S25" i="1"/>
  <c r="AJ25" i="1"/>
  <c r="AR25" i="1"/>
  <c r="K26" i="1"/>
  <c r="S26" i="1"/>
  <c r="AR26" i="1"/>
  <c r="S27" i="1"/>
  <c r="AR27" i="1"/>
  <c r="S28" i="1"/>
  <c r="AR28" i="1"/>
  <c r="S29" i="1"/>
  <c r="AR29" i="1"/>
  <c r="S30" i="1"/>
  <c r="AR30" i="1"/>
  <c r="S31" i="1"/>
  <c r="AR31" i="1"/>
  <c r="S32" i="1"/>
  <c r="AR32" i="1"/>
  <c r="S33" i="1"/>
  <c r="AR33" i="1"/>
  <c r="S34" i="1"/>
  <c r="AR34" i="1"/>
  <c r="S35" i="1"/>
  <c r="AR35" i="1"/>
  <c r="S36" i="1"/>
  <c r="AR36" i="1"/>
  <c r="S37" i="1"/>
  <c r="AR37" i="1"/>
  <c r="S38" i="1"/>
  <c r="AR38" i="1"/>
  <c r="S39" i="1"/>
  <c r="AR39" i="1"/>
  <c r="S40" i="1"/>
  <c r="AR40" i="1"/>
  <c r="S41" i="1"/>
  <c r="AR41" i="1"/>
  <c r="S42" i="1"/>
  <c r="AR42" i="1"/>
  <c r="S43" i="1"/>
  <c r="AR43" i="1"/>
  <c r="S44" i="1"/>
  <c r="AR44" i="1"/>
  <c r="S45" i="1"/>
  <c r="AR45" i="1"/>
  <c r="S46" i="1"/>
  <c r="AR46" i="1"/>
  <c r="S47" i="1"/>
  <c r="AR47" i="1"/>
  <c r="S48" i="1"/>
  <c r="AR48" i="1"/>
  <c r="S49" i="1"/>
  <c r="AR49" i="1"/>
  <c r="S50" i="1"/>
  <c r="AR50" i="1"/>
  <c r="S51" i="1"/>
  <c r="AR51" i="1"/>
  <c r="S52" i="1"/>
  <c r="AR52" i="1"/>
  <c r="S53" i="1"/>
  <c r="AR53" i="1"/>
  <c r="S54" i="1"/>
  <c r="AR54" i="1"/>
  <c r="S55" i="1"/>
  <c r="AR55" i="1"/>
  <c r="S56" i="1"/>
  <c r="AR56" i="1"/>
  <c r="S57" i="1"/>
  <c r="AR57" i="1"/>
  <c r="S58" i="1"/>
  <c r="AR58" i="1"/>
  <c r="S59" i="1"/>
  <c r="AR59" i="1"/>
  <c r="S60" i="1"/>
  <c r="AR60" i="1"/>
  <c r="S61" i="1"/>
  <c r="AR61" i="1"/>
  <c r="S62" i="1"/>
  <c r="AR62" i="1"/>
  <c r="S63" i="1"/>
  <c r="AR63" i="1"/>
  <c r="S64" i="1"/>
  <c r="AR64" i="1"/>
  <c r="S65" i="1"/>
  <c r="AR65" i="1"/>
  <c r="S66" i="1"/>
  <c r="AR66" i="1"/>
  <c r="S67" i="1"/>
  <c r="AR67" i="1"/>
  <c r="S68" i="1"/>
  <c r="AR68" i="1"/>
  <c r="S69" i="1"/>
  <c r="AR69" i="1"/>
  <c r="S70" i="1"/>
  <c r="AR70" i="1"/>
  <c r="S71" i="1"/>
  <c r="AR71" i="1"/>
  <c r="S72" i="1"/>
  <c r="AR72" i="1"/>
  <c r="AR73" i="1"/>
  <c r="AR74" i="1"/>
  <c r="AR75" i="1"/>
  <c r="AR76" i="1"/>
  <c r="AR77" i="1"/>
  <c r="AR78" i="1"/>
  <c r="AO120" i="1"/>
  <c r="AP120" i="1" s="1"/>
  <c r="P383" i="1"/>
  <c r="Q383" i="1" s="1"/>
  <c r="P382" i="1"/>
  <c r="Q382" i="1" s="1"/>
  <c r="P379" i="1"/>
  <c r="Q379" i="1" s="1"/>
  <c r="P378" i="1"/>
  <c r="Q378" i="1" s="1"/>
  <c r="P375" i="1"/>
  <c r="Q375" i="1" s="1"/>
  <c r="P374" i="1"/>
  <c r="Q374" i="1" s="1"/>
  <c r="P371" i="1"/>
  <c r="Q371" i="1" s="1"/>
  <c r="P370" i="1"/>
  <c r="Q370" i="1" s="1"/>
  <c r="P366" i="1"/>
  <c r="Q366" i="1" s="1"/>
  <c r="P367" i="1"/>
  <c r="Q367" i="1" s="1"/>
  <c r="P361" i="1"/>
  <c r="Q361" i="1" s="1"/>
  <c r="P357" i="1"/>
  <c r="Q357" i="1" s="1"/>
  <c r="P349" i="1"/>
  <c r="Q349" i="1" s="1"/>
  <c r="P364" i="1"/>
  <c r="Q364" i="1" s="1"/>
  <c r="P355" i="1"/>
  <c r="Q355" i="1" s="1"/>
  <c r="P358" i="1"/>
  <c r="Q358" i="1" s="1"/>
  <c r="P348" i="1"/>
  <c r="Q348" i="1" s="1"/>
  <c r="P346" i="1"/>
  <c r="Q346" i="1" s="1"/>
  <c r="P334" i="1"/>
  <c r="Q334" i="1" s="1"/>
  <c r="P330" i="1"/>
  <c r="Q330" i="1" s="1"/>
  <c r="P318" i="1"/>
  <c r="Q318" i="1" s="1"/>
  <c r="P312" i="1"/>
  <c r="Q312" i="1" s="1"/>
  <c r="P300" i="1"/>
  <c r="Q300" i="1" s="1"/>
  <c r="P296" i="1"/>
  <c r="Q296" i="1" s="1"/>
  <c r="P339" i="1"/>
  <c r="Q339" i="1" s="1"/>
  <c r="P335" i="1"/>
  <c r="Q335" i="1" s="1"/>
  <c r="P323" i="1"/>
  <c r="Q323" i="1" s="1"/>
  <c r="P319" i="1"/>
  <c r="Q319" i="1" s="1"/>
  <c r="P303" i="1"/>
  <c r="Q303" i="1" s="1"/>
  <c r="P299" i="1"/>
  <c r="Q299" i="1" s="1"/>
  <c r="P351" i="1"/>
  <c r="Q351" i="1" s="1"/>
  <c r="P345" i="1"/>
  <c r="Q345" i="1" s="1"/>
  <c r="P333" i="1"/>
  <c r="Q333" i="1" s="1"/>
  <c r="P329" i="1"/>
  <c r="Q329" i="1" s="1"/>
  <c r="P317" i="1"/>
  <c r="Q317" i="1" s="1"/>
  <c r="P316" i="1"/>
  <c r="Q316" i="1" s="1"/>
  <c r="P310" i="1"/>
  <c r="Q310" i="1" s="1"/>
  <c r="P309" i="1"/>
  <c r="Q309" i="1" s="1"/>
  <c r="P302" i="1"/>
  <c r="Q302" i="1" s="1"/>
  <c r="P301" i="1"/>
  <c r="Q301" i="1" s="1"/>
  <c r="P291" i="1"/>
  <c r="Q291" i="1" s="1"/>
  <c r="P287" i="1"/>
  <c r="Q287" i="1" s="1"/>
  <c r="P275" i="1"/>
  <c r="Q275" i="1" s="1"/>
  <c r="P271" i="1"/>
  <c r="Q271" i="1" s="1"/>
  <c r="P268" i="1"/>
  <c r="Q268" i="1" s="1"/>
  <c r="P267" i="1"/>
  <c r="Q267" i="1" s="1"/>
  <c r="P266" i="1"/>
  <c r="Q266" i="1" s="1"/>
  <c r="P265" i="1"/>
  <c r="Q265" i="1" s="1"/>
  <c r="P264" i="1"/>
  <c r="Q264" i="1" s="1"/>
  <c r="P263" i="1"/>
  <c r="Q263" i="1" s="1"/>
  <c r="P262" i="1"/>
  <c r="Q262" i="1" s="1"/>
  <c r="P261" i="1"/>
  <c r="Q261" i="1" s="1"/>
  <c r="P260" i="1"/>
  <c r="Q260" i="1" s="1"/>
  <c r="P259" i="1"/>
  <c r="Q259" i="1" s="1"/>
  <c r="P258" i="1"/>
  <c r="Q258" i="1" s="1"/>
  <c r="P257" i="1"/>
  <c r="Q257" i="1" s="1"/>
  <c r="P256" i="1"/>
  <c r="Q256" i="1" s="1"/>
  <c r="P255" i="1"/>
  <c r="Q255" i="1" s="1"/>
  <c r="P254" i="1"/>
  <c r="Q254" i="1" s="1"/>
  <c r="P253" i="1"/>
  <c r="Q253" i="1" s="1"/>
  <c r="P252" i="1"/>
  <c r="Q252" i="1" s="1"/>
  <c r="P251" i="1"/>
  <c r="Q251" i="1" s="1"/>
  <c r="P250" i="1"/>
  <c r="Q250" i="1" s="1"/>
  <c r="P249" i="1"/>
  <c r="Q249" i="1" s="1"/>
  <c r="P248" i="1"/>
  <c r="Q248" i="1" s="1"/>
  <c r="P247" i="1"/>
  <c r="Q247" i="1" s="1"/>
  <c r="P246" i="1"/>
  <c r="Q246" i="1" s="1"/>
  <c r="P245" i="1"/>
  <c r="Q245" i="1" s="1"/>
  <c r="P244" i="1"/>
  <c r="Q244" i="1" s="1"/>
  <c r="P243" i="1"/>
  <c r="Q243" i="1" s="1"/>
  <c r="P242" i="1"/>
  <c r="Q242" i="1" s="1"/>
  <c r="P241" i="1"/>
  <c r="Q241" i="1" s="1"/>
  <c r="P240" i="1"/>
  <c r="Q240" i="1" s="1"/>
  <c r="P239" i="1"/>
  <c r="Q239" i="1" s="1"/>
  <c r="P238" i="1"/>
  <c r="Q238" i="1" s="1"/>
  <c r="P237" i="1"/>
  <c r="Q237" i="1" s="1"/>
  <c r="P236" i="1"/>
  <c r="Q236" i="1" s="1"/>
  <c r="P235" i="1"/>
  <c r="Q235" i="1" s="1"/>
  <c r="P234" i="1"/>
  <c r="Q234" i="1" s="1"/>
  <c r="P233" i="1"/>
  <c r="Q233" i="1" s="1"/>
  <c r="P232" i="1"/>
  <c r="Q232" i="1" s="1"/>
  <c r="P231" i="1"/>
  <c r="Q231" i="1" s="1"/>
  <c r="P230" i="1"/>
  <c r="Q230" i="1" s="1"/>
  <c r="P229" i="1"/>
  <c r="Q229" i="1" s="1"/>
  <c r="P228" i="1"/>
  <c r="Q228" i="1" s="1"/>
  <c r="P227" i="1"/>
  <c r="Q227" i="1" s="1"/>
  <c r="P226" i="1"/>
  <c r="Q226" i="1" s="1"/>
  <c r="P225" i="1"/>
  <c r="Q225" i="1" s="1"/>
  <c r="P224" i="1"/>
  <c r="Q224" i="1" s="1"/>
  <c r="P223" i="1"/>
  <c r="Q223" i="1" s="1"/>
  <c r="P222" i="1"/>
  <c r="Q222" i="1" s="1"/>
  <c r="P221" i="1"/>
  <c r="Q221" i="1" s="1"/>
  <c r="P220" i="1"/>
  <c r="Q220" i="1" s="1"/>
  <c r="P219" i="1"/>
  <c r="Q219" i="1" s="1"/>
  <c r="P218" i="1"/>
  <c r="Q218" i="1" s="1"/>
  <c r="P217" i="1"/>
  <c r="Q217" i="1" s="1"/>
  <c r="P216" i="1"/>
  <c r="Q216" i="1" s="1"/>
  <c r="P215" i="1"/>
  <c r="Q215" i="1" s="1"/>
  <c r="P214" i="1"/>
  <c r="Q214" i="1" s="1"/>
  <c r="P213" i="1"/>
  <c r="Q213" i="1" s="1"/>
  <c r="P212" i="1"/>
  <c r="Q212" i="1" s="1"/>
  <c r="P211" i="1"/>
  <c r="Q211" i="1" s="1"/>
  <c r="P210" i="1"/>
  <c r="Q210" i="1" s="1"/>
  <c r="P209" i="1"/>
  <c r="Q209" i="1" s="1"/>
  <c r="P208" i="1"/>
  <c r="Q208" i="1" s="1"/>
  <c r="P207" i="1"/>
  <c r="Q207" i="1" s="1"/>
  <c r="P206" i="1"/>
  <c r="Q206" i="1" s="1"/>
  <c r="P205" i="1"/>
  <c r="Q205" i="1" s="1"/>
  <c r="P204" i="1"/>
  <c r="Q204" i="1" s="1"/>
  <c r="P203" i="1"/>
  <c r="Q203" i="1" s="1"/>
  <c r="P202" i="1"/>
  <c r="Q202" i="1" s="1"/>
  <c r="P201" i="1"/>
  <c r="Q201" i="1" s="1"/>
  <c r="P200" i="1"/>
  <c r="Q200" i="1" s="1"/>
  <c r="P199" i="1"/>
  <c r="Q199" i="1" s="1"/>
  <c r="P198" i="1"/>
  <c r="Q198" i="1" s="1"/>
  <c r="P197" i="1"/>
  <c r="Q197" i="1" s="1"/>
  <c r="P196" i="1"/>
  <c r="Q196" i="1" s="1"/>
  <c r="P195" i="1"/>
  <c r="Q195" i="1" s="1"/>
  <c r="P194" i="1"/>
  <c r="Q194" i="1" s="1"/>
  <c r="P193" i="1"/>
  <c r="Q193" i="1" s="1"/>
  <c r="P192" i="1"/>
  <c r="Q192" i="1" s="1"/>
  <c r="P191" i="1"/>
  <c r="Q191" i="1" s="1"/>
  <c r="P190" i="1"/>
  <c r="Q190" i="1" s="1"/>
  <c r="P189" i="1"/>
  <c r="Q189" i="1" s="1"/>
  <c r="P340" i="1"/>
  <c r="Q340" i="1" s="1"/>
  <c r="P336" i="1"/>
  <c r="Q336" i="1" s="1"/>
  <c r="P324" i="1"/>
  <c r="Q324" i="1" s="1"/>
  <c r="P320" i="1"/>
  <c r="Q320" i="1" s="1"/>
  <c r="P290" i="1"/>
  <c r="Q290" i="1" s="1"/>
  <c r="P286" i="1"/>
  <c r="Q286" i="1" s="1"/>
  <c r="P282" i="1"/>
  <c r="Q282" i="1" s="1"/>
  <c r="P278" i="1"/>
  <c r="Q278" i="1" s="1"/>
  <c r="P274" i="1"/>
  <c r="Q274" i="1" s="1"/>
  <c r="P270" i="1"/>
  <c r="Q270" i="1" s="1"/>
  <c r="P292" i="1"/>
  <c r="Q292" i="1" s="1"/>
  <c r="P288" i="1"/>
  <c r="Q288" i="1" s="1"/>
  <c r="P284" i="1"/>
  <c r="Q284" i="1" s="1"/>
  <c r="P280" i="1"/>
  <c r="Q280" i="1" s="1"/>
  <c r="P276" i="1"/>
  <c r="Q276" i="1" s="1"/>
  <c r="P272" i="1"/>
  <c r="Q272" i="1" s="1"/>
  <c r="P186" i="1"/>
  <c r="Q186" i="1" s="1"/>
  <c r="P182" i="1"/>
  <c r="Q182" i="1" s="1"/>
  <c r="P178" i="1"/>
  <c r="Q178" i="1" s="1"/>
  <c r="P185" i="1"/>
  <c r="Q185" i="1" s="1"/>
  <c r="P181" i="1"/>
  <c r="Q181" i="1" s="1"/>
  <c r="P177" i="1"/>
  <c r="Q177" i="1" s="1"/>
  <c r="P293" i="1"/>
  <c r="Q293" i="1" s="1"/>
  <c r="P289" i="1"/>
  <c r="Q289" i="1" s="1"/>
  <c r="P285" i="1"/>
  <c r="Q285" i="1" s="1"/>
  <c r="P281" i="1"/>
  <c r="Q281" i="1" s="1"/>
  <c r="P277" i="1"/>
  <c r="Q277" i="1" s="1"/>
  <c r="P273" i="1"/>
  <c r="Q273" i="1" s="1"/>
  <c r="P172" i="1"/>
  <c r="Q172" i="1" s="1"/>
  <c r="P168" i="1"/>
  <c r="Q168" i="1" s="1"/>
  <c r="P164" i="1"/>
  <c r="Q164" i="1" s="1"/>
  <c r="P160" i="1"/>
  <c r="Q160" i="1" s="1"/>
  <c r="P156" i="1"/>
  <c r="Q156" i="1" s="1"/>
  <c r="P152" i="1"/>
  <c r="Q152" i="1" s="1"/>
  <c r="P148" i="1"/>
  <c r="Q148" i="1" s="1"/>
  <c r="P144" i="1"/>
  <c r="Q144" i="1" s="1"/>
  <c r="P140" i="1"/>
  <c r="Q140" i="1" s="1"/>
  <c r="P136" i="1"/>
  <c r="Q136" i="1" s="1"/>
  <c r="P132" i="1"/>
  <c r="Q132" i="1" s="1"/>
  <c r="P128" i="1"/>
  <c r="Q128" i="1" s="1"/>
  <c r="P124" i="1"/>
  <c r="Q124" i="1" s="1"/>
  <c r="P123" i="1"/>
  <c r="Q123" i="1" s="1"/>
  <c r="P122" i="1"/>
  <c r="Q122" i="1" s="1"/>
  <c r="P269" i="1"/>
  <c r="Q269" i="1" s="1"/>
  <c r="P188" i="1"/>
  <c r="Q188" i="1" s="1"/>
  <c r="P187" i="1"/>
  <c r="Q187" i="1" s="1"/>
  <c r="P184" i="1"/>
  <c r="Q184" i="1" s="1"/>
  <c r="P183" i="1"/>
  <c r="Q183" i="1" s="1"/>
  <c r="P180" i="1"/>
  <c r="Q180" i="1" s="1"/>
  <c r="P179" i="1"/>
  <c r="Q179" i="1" s="1"/>
  <c r="P176" i="1"/>
  <c r="Q176" i="1" s="1"/>
  <c r="P175" i="1"/>
  <c r="Q175" i="1" s="1"/>
  <c r="P171" i="1"/>
  <c r="Q171" i="1" s="1"/>
  <c r="P167" i="1"/>
  <c r="Q167" i="1" s="1"/>
  <c r="P163" i="1"/>
  <c r="Q163" i="1" s="1"/>
  <c r="P159" i="1"/>
  <c r="Q159" i="1" s="1"/>
  <c r="P155" i="1"/>
  <c r="Q155" i="1" s="1"/>
  <c r="P151" i="1"/>
  <c r="Q151" i="1" s="1"/>
  <c r="P147" i="1"/>
  <c r="Q147" i="1" s="1"/>
  <c r="P143" i="1"/>
  <c r="Q143" i="1" s="1"/>
  <c r="P139" i="1"/>
  <c r="Q139" i="1" s="1"/>
  <c r="P135" i="1"/>
  <c r="Q135" i="1" s="1"/>
  <c r="P131" i="1"/>
  <c r="Q131" i="1" s="1"/>
  <c r="P127" i="1"/>
  <c r="Q127" i="1" s="1"/>
  <c r="P174" i="1"/>
  <c r="Q174" i="1" s="1"/>
  <c r="P170" i="1"/>
  <c r="Q170" i="1" s="1"/>
  <c r="P166" i="1"/>
  <c r="Q166" i="1" s="1"/>
  <c r="P162" i="1"/>
  <c r="Q162" i="1" s="1"/>
  <c r="P158" i="1"/>
  <c r="Q158" i="1" s="1"/>
  <c r="P154" i="1"/>
  <c r="Q154" i="1" s="1"/>
  <c r="P150" i="1"/>
  <c r="Q150" i="1" s="1"/>
  <c r="P173" i="1"/>
  <c r="Q173" i="1" s="1"/>
  <c r="P169" i="1"/>
  <c r="Q169" i="1" s="1"/>
  <c r="P165" i="1"/>
  <c r="Q165" i="1" s="1"/>
  <c r="P161" i="1"/>
  <c r="Q161" i="1" s="1"/>
  <c r="P157" i="1"/>
  <c r="Q157" i="1" s="1"/>
  <c r="P153" i="1"/>
  <c r="Q153" i="1" s="1"/>
  <c r="P149" i="1"/>
  <c r="Q149" i="1" s="1"/>
  <c r="P145" i="1"/>
  <c r="Q145" i="1" s="1"/>
  <c r="P141" i="1"/>
  <c r="Q141" i="1" s="1"/>
  <c r="P137" i="1"/>
  <c r="Q137" i="1" s="1"/>
  <c r="P133" i="1"/>
  <c r="Q133" i="1" s="1"/>
  <c r="P129" i="1"/>
  <c r="Q129" i="1" s="1"/>
  <c r="P125" i="1"/>
  <c r="Q125" i="1" s="1"/>
  <c r="P119" i="1"/>
  <c r="Q119" i="1" s="1"/>
  <c r="P118" i="1"/>
  <c r="Q118" i="1" s="1"/>
  <c r="P117" i="1"/>
  <c r="Q117" i="1" s="1"/>
  <c r="P116" i="1"/>
  <c r="Q116" i="1" s="1"/>
  <c r="P115" i="1"/>
  <c r="Q115" i="1" s="1"/>
  <c r="P114" i="1"/>
  <c r="Q114" i="1" s="1"/>
  <c r="P113" i="1"/>
  <c r="Q113" i="1" s="1"/>
  <c r="P112" i="1"/>
  <c r="Q112" i="1" s="1"/>
  <c r="P111" i="1"/>
  <c r="Q111" i="1" s="1"/>
  <c r="P110" i="1"/>
  <c r="Q110" i="1" s="1"/>
  <c r="P109" i="1"/>
  <c r="Q109" i="1" s="1"/>
  <c r="P108" i="1"/>
  <c r="Q108" i="1" s="1"/>
  <c r="P107" i="1"/>
  <c r="Q107" i="1" s="1"/>
  <c r="P106" i="1"/>
  <c r="Q106" i="1" s="1"/>
  <c r="P105" i="1"/>
  <c r="Q105" i="1" s="1"/>
  <c r="P104" i="1"/>
  <c r="Q104" i="1" s="1"/>
  <c r="P103" i="1"/>
  <c r="Q103" i="1" s="1"/>
  <c r="P102" i="1"/>
  <c r="Q102" i="1" s="1"/>
  <c r="P101" i="1"/>
  <c r="Q101" i="1" s="1"/>
  <c r="P100" i="1"/>
  <c r="Q100" i="1" s="1"/>
  <c r="P99" i="1"/>
  <c r="Q99" i="1" s="1"/>
  <c r="P98" i="1"/>
  <c r="Q98" i="1" s="1"/>
  <c r="P97" i="1"/>
  <c r="Q97" i="1" s="1"/>
  <c r="P96" i="1"/>
  <c r="Q96" i="1" s="1"/>
  <c r="P95" i="1"/>
  <c r="Q95" i="1" s="1"/>
  <c r="P94" i="1"/>
  <c r="Q94" i="1" s="1"/>
  <c r="P93" i="1"/>
  <c r="Q93" i="1" s="1"/>
  <c r="P92" i="1"/>
  <c r="Q92" i="1" s="1"/>
  <c r="P91" i="1"/>
  <c r="Q91" i="1" s="1"/>
  <c r="P90" i="1"/>
  <c r="Q90" i="1" s="1"/>
  <c r="P89" i="1"/>
  <c r="Q89" i="1" s="1"/>
  <c r="P88" i="1"/>
  <c r="Q88" i="1" s="1"/>
  <c r="P87" i="1"/>
  <c r="Q87" i="1" s="1"/>
  <c r="P86" i="1"/>
  <c r="Q86" i="1" s="1"/>
  <c r="P85" i="1"/>
  <c r="Q85" i="1" s="1"/>
  <c r="P84" i="1"/>
  <c r="Q84" i="1" s="1"/>
  <c r="P83" i="1"/>
  <c r="Q83" i="1" s="1"/>
  <c r="P82" i="1"/>
  <c r="Q82" i="1" s="1"/>
  <c r="P81" i="1"/>
  <c r="Q81" i="1" s="1"/>
  <c r="P80" i="1"/>
  <c r="Q80" i="1" s="1"/>
  <c r="P79" i="1"/>
  <c r="Q79" i="1" s="1"/>
  <c r="P78" i="1"/>
  <c r="Q78" i="1" s="1"/>
  <c r="P77" i="1"/>
  <c r="Q77" i="1" s="1"/>
  <c r="P76" i="1"/>
  <c r="Q76" i="1" s="1"/>
  <c r="P75" i="1"/>
  <c r="Q75" i="1" s="1"/>
  <c r="P74" i="1"/>
  <c r="Q74" i="1" s="1"/>
  <c r="P73" i="1"/>
  <c r="Q73" i="1" s="1"/>
  <c r="AO127" i="1"/>
  <c r="AP127" i="1" s="1"/>
  <c r="AO123" i="1"/>
  <c r="AP123" i="1" s="1"/>
  <c r="AO122" i="1"/>
  <c r="AP122" i="1" s="1"/>
  <c r="AO121" i="1"/>
  <c r="AP121" i="1" s="1"/>
  <c r="AO126" i="1"/>
  <c r="AP126" i="1" s="1"/>
  <c r="AO119" i="1"/>
  <c r="AP119" i="1" s="1"/>
  <c r="AO118" i="1"/>
  <c r="AP118" i="1" s="1"/>
  <c r="AO117" i="1"/>
  <c r="AP117" i="1" s="1"/>
  <c r="AO116" i="1"/>
  <c r="AP116" i="1" s="1"/>
  <c r="AO115" i="1"/>
  <c r="AP115" i="1" s="1"/>
  <c r="AO114" i="1"/>
  <c r="AP114" i="1" s="1"/>
  <c r="AO113" i="1"/>
  <c r="AP113" i="1" s="1"/>
  <c r="AO112" i="1"/>
  <c r="AP112" i="1" s="1"/>
  <c r="AO111" i="1"/>
  <c r="AP111" i="1" s="1"/>
  <c r="AO110" i="1"/>
  <c r="AP110" i="1" s="1"/>
  <c r="AO109" i="1"/>
  <c r="AP109" i="1" s="1"/>
  <c r="AO108" i="1"/>
  <c r="AP108" i="1" s="1"/>
  <c r="AO107" i="1"/>
  <c r="AP107" i="1" s="1"/>
  <c r="AO106" i="1"/>
  <c r="AP106" i="1" s="1"/>
  <c r="AO105" i="1"/>
  <c r="AP105" i="1" s="1"/>
  <c r="AO104" i="1"/>
  <c r="AP104" i="1" s="1"/>
  <c r="AO103" i="1"/>
  <c r="AP103" i="1" s="1"/>
  <c r="AO102" i="1"/>
  <c r="AP102" i="1" s="1"/>
  <c r="AO101" i="1"/>
  <c r="AP101" i="1" s="1"/>
  <c r="AO100" i="1"/>
  <c r="AP100" i="1" s="1"/>
  <c r="AO99" i="1"/>
  <c r="AP99" i="1" s="1"/>
  <c r="AO98" i="1"/>
  <c r="AP98" i="1" s="1"/>
  <c r="AO97" i="1"/>
  <c r="AP97" i="1" s="1"/>
  <c r="AO96" i="1"/>
  <c r="AP96" i="1" s="1"/>
  <c r="AO95" i="1"/>
  <c r="AP95" i="1" s="1"/>
  <c r="AO94" i="1"/>
  <c r="AP94" i="1" s="1"/>
  <c r="AO93" i="1"/>
  <c r="AP93" i="1" s="1"/>
  <c r="AO92" i="1"/>
  <c r="AP92" i="1" s="1"/>
  <c r="AO91" i="1"/>
  <c r="AP91" i="1" s="1"/>
  <c r="AO90" i="1"/>
  <c r="AP90" i="1" s="1"/>
  <c r="AO89" i="1"/>
  <c r="AP89" i="1" s="1"/>
  <c r="AO88" i="1"/>
  <c r="AP88" i="1" s="1"/>
  <c r="AO87" i="1"/>
  <c r="AP87" i="1" s="1"/>
  <c r="AO86" i="1"/>
  <c r="AP86" i="1" s="1"/>
  <c r="AO85" i="1"/>
  <c r="AP85" i="1" s="1"/>
  <c r="AO84" i="1"/>
  <c r="AP84" i="1" s="1"/>
  <c r="AO83" i="1"/>
  <c r="AP83" i="1" s="1"/>
  <c r="AO82" i="1"/>
  <c r="AP82" i="1" s="1"/>
  <c r="AO81" i="1"/>
  <c r="AP81" i="1" s="1"/>
  <c r="AO80" i="1"/>
  <c r="AP80" i="1" s="1"/>
  <c r="AO79" i="1"/>
  <c r="AP79" i="1" s="1"/>
  <c r="AO78" i="1"/>
  <c r="AP78" i="1" s="1"/>
  <c r="AO77" i="1"/>
  <c r="AP77" i="1" s="1"/>
  <c r="AO76" i="1"/>
  <c r="AP76" i="1" s="1"/>
  <c r="AO75" i="1"/>
  <c r="AP75" i="1" s="1"/>
  <c r="AO74" i="1"/>
  <c r="AP74" i="1" s="1"/>
  <c r="AO73" i="1"/>
  <c r="AP73" i="1" s="1"/>
  <c r="AO72" i="1"/>
  <c r="AP72" i="1" s="1"/>
  <c r="AO128" i="1"/>
  <c r="AP128" i="1" s="1"/>
  <c r="AO124" i="1"/>
  <c r="AP124" i="1" s="1"/>
  <c r="E23" i="1"/>
  <c r="AD23" i="1"/>
  <c r="L24" i="1"/>
  <c r="P24" i="1"/>
  <c r="Q24" i="1" s="1"/>
  <c r="AK24" i="1"/>
  <c r="AO24" i="1"/>
  <c r="AP24" i="1" s="1"/>
  <c r="L25" i="1"/>
  <c r="P25" i="1"/>
  <c r="Q25" i="1" s="1"/>
  <c r="AO25" i="1"/>
  <c r="AP25" i="1" s="1"/>
  <c r="L26" i="1"/>
  <c r="P26" i="1"/>
  <c r="Q26" i="1" s="1"/>
  <c r="AO26" i="1"/>
  <c r="AP26" i="1" s="1"/>
  <c r="P27" i="1"/>
  <c r="Q27" i="1" s="1"/>
  <c r="AO27" i="1"/>
  <c r="AP27" i="1" s="1"/>
  <c r="P28" i="1"/>
  <c r="Q28" i="1" s="1"/>
  <c r="AO28" i="1"/>
  <c r="AP28" i="1" s="1"/>
  <c r="P29" i="1"/>
  <c r="Q29" i="1" s="1"/>
  <c r="AO29" i="1"/>
  <c r="AP29" i="1" s="1"/>
  <c r="P30" i="1"/>
  <c r="Q30" i="1" s="1"/>
  <c r="AO30" i="1"/>
  <c r="AP30" i="1" s="1"/>
  <c r="P31" i="1"/>
  <c r="Q31" i="1" s="1"/>
  <c r="AO31" i="1"/>
  <c r="AP31" i="1" s="1"/>
  <c r="P32" i="1"/>
  <c r="Q32" i="1" s="1"/>
  <c r="AO32" i="1"/>
  <c r="AP32" i="1" s="1"/>
  <c r="P33" i="1"/>
  <c r="Q33" i="1" s="1"/>
  <c r="AO33" i="1"/>
  <c r="AP33" i="1" s="1"/>
  <c r="P34" i="1"/>
  <c r="Q34" i="1" s="1"/>
  <c r="AO34" i="1"/>
  <c r="AP34" i="1" s="1"/>
  <c r="P35" i="1"/>
  <c r="Q35" i="1" s="1"/>
  <c r="AO35" i="1"/>
  <c r="AP35" i="1" s="1"/>
  <c r="P36" i="1"/>
  <c r="Q36" i="1" s="1"/>
  <c r="AO36" i="1"/>
  <c r="AP36" i="1" s="1"/>
  <c r="P37" i="1"/>
  <c r="Q37" i="1" s="1"/>
  <c r="AO37" i="1"/>
  <c r="AP37" i="1" s="1"/>
  <c r="P38" i="1"/>
  <c r="Q38" i="1" s="1"/>
  <c r="AO38" i="1"/>
  <c r="AP38" i="1" s="1"/>
  <c r="P39" i="1"/>
  <c r="Q39" i="1" s="1"/>
  <c r="AO39" i="1"/>
  <c r="AP39" i="1" s="1"/>
  <c r="P40" i="1"/>
  <c r="Q40" i="1" s="1"/>
  <c r="AO40" i="1"/>
  <c r="AP40" i="1" s="1"/>
  <c r="P41" i="1"/>
  <c r="Q41" i="1" s="1"/>
  <c r="AO41" i="1"/>
  <c r="AP41" i="1" s="1"/>
  <c r="P42" i="1"/>
  <c r="Q42" i="1" s="1"/>
  <c r="AO42" i="1"/>
  <c r="AP42" i="1" s="1"/>
  <c r="P43" i="1"/>
  <c r="Q43" i="1" s="1"/>
  <c r="AO43" i="1"/>
  <c r="AP43" i="1" s="1"/>
  <c r="P44" i="1"/>
  <c r="Q44" i="1" s="1"/>
  <c r="AO44" i="1"/>
  <c r="AP44" i="1" s="1"/>
  <c r="P45" i="1"/>
  <c r="Q45" i="1" s="1"/>
  <c r="AO45" i="1"/>
  <c r="AP45" i="1" s="1"/>
  <c r="P46" i="1"/>
  <c r="Q46" i="1" s="1"/>
  <c r="AO46" i="1"/>
  <c r="AP46" i="1" s="1"/>
  <c r="P47" i="1"/>
  <c r="Q47" i="1" s="1"/>
  <c r="AO47" i="1"/>
  <c r="AP47" i="1" s="1"/>
  <c r="P48" i="1"/>
  <c r="Q48" i="1" s="1"/>
  <c r="AO48" i="1"/>
  <c r="AP48" i="1" s="1"/>
  <c r="P49" i="1"/>
  <c r="Q49" i="1" s="1"/>
  <c r="AO49" i="1"/>
  <c r="AP49" i="1" s="1"/>
  <c r="P50" i="1"/>
  <c r="Q50" i="1" s="1"/>
  <c r="AO50" i="1"/>
  <c r="AP50" i="1" s="1"/>
  <c r="P51" i="1"/>
  <c r="Q51" i="1" s="1"/>
  <c r="AO51" i="1"/>
  <c r="AP51" i="1" s="1"/>
  <c r="P52" i="1"/>
  <c r="Q52" i="1" s="1"/>
  <c r="AO52" i="1"/>
  <c r="AP52" i="1" s="1"/>
  <c r="P53" i="1"/>
  <c r="Q53" i="1" s="1"/>
  <c r="AO53" i="1"/>
  <c r="AP53" i="1" s="1"/>
  <c r="P54" i="1"/>
  <c r="Q54" i="1" s="1"/>
  <c r="AO54" i="1"/>
  <c r="AP54" i="1" s="1"/>
  <c r="P55" i="1"/>
  <c r="Q55" i="1" s="1"/>
  <c r="AO55" i="1"/>
  <c r="AP55" i="1" s="1"/>
  <c r="P56" i="1"/>
  <c r="Q56" i="1" s="1"/>
  <c r="AO56" i="1"/>
  <c r="AP56" i="1" s="1"/>
  <c r="P57" i="1"/>
  <c r="Q57" i="1" s="1"/>
  <c r="AO57" i="1"/>
  <c r="AP57" i="1" s="1"/>
  <c r="P58" i="1"/>
  <c r="Q58" i="1" s="1"/>
  <c r="AO58" i="1"/>
  <c r="AP58" i="1" s="1"/>
  <c r="P59" i="1"/>
  <c r="Q59" i="1" s="1"/>
  <c r="AO59" i="1"/>
  <c r="AP59" i="1" s="1"/>
  <c r="P60" i="1"/>
  <c r="Q60" i="1" s="1"/>
  <c r="AO60" i="1"/>
  <c r="AP60" i="1" s="1"/>
  <c r="P61" i="1"/>
  <c r="Q61" i="1" s="1"/>
  <c r="AO61" i="1"/>
  <c r="AP61" i="1" s="1"/>
  <c r="P62" i="1"/>
  <c r="Q62" i="1" s="1"/>
  <c r="AO62" i="1"/>
  <c r="AP62" i="1" s="1"/>
  <c r="P63" i="1"/>
  <c r="Q63" i="1" s="1"/>
  <c r="AO63" i="1"/>
  <c r="AP63" i="1" s="1"/>
  <c r="P64" i="1"/>
  <c r="Q64" i="1" s="1"/>
  <c r="AO64" i="1"/>
  <c r="AP64" i="1" s="1"/>
  <c r="P65" i="1"/>
  <c r="Q65" i="1" s="1"/>
  <c r="AO65" i="1"/>
  <c r="AP65" i="1" s="1"/>
  <c r="P66" i="1"/>
  <c r="Q66" i="1" s="1"/>
  <c r="AO66" i="1"/>
  <c r="AP66" i="1" s="1"/>
  <c r="P67" i="1"/>
  <c r="Q67" i="1" s="1"/>
  <c r="AO67" i="1"/>
  <c r="AP67" i="1" s="1"/>
  <c r="P68" i="1"/>
  <c r="Q68" i="1" s="1"/>
  <c r="AO68" i="1"/>
  <c r="AP68" i="1" s="1"/>
  <c r="P69" i="1"/>
  <c r="Q69" i="1" s="1"/>
  <c r="AO69" i="1"/>
  <c r="AP69" i="1" s="1"/>
  <c r="P70" i="1"/>
  <c r="Q70" i="1" s="1"/>
  <c r="AO70" i="1"/>
  <c r="AP70" i="1" s="1"/>
  <c r="P71" i="1"/>
  <c r="Q71" i="1" s="1"/>
  <c r="AO71" i="1"/>
  <c r="AP71" i="1" s="1"/>
  <c r="P72" i="1"/>
  <c r="Q72" i="1" s="1"/>
  <c r="P121" i="1"/>
  <c r="Q121" i="1" s="1"/>
  <c r="P126" i="1"/>
  <c r="Q126" i="1" s="1"/>
  <c r="P130" i="1"/>
  <c r="Q130" i="1" s="1"/>
  <c r="P134" i="1"/>
  <c r="Q134" i="1" s="1"/>
  <c r="P138" i="1"/>
  <c r="Q138" i="1" s="1"/>
  <c r="P142" i="1"/>
  <c r="Q142" i="1" s="1"/>
  <c r="P146" i="1"/>
  <c r="Q146" i="1" s="1"/>
  <c r="BJ26" i="1" l="1"/>
  <c r="BI26" i="1"/>
  <c r="BH26" i="1"/>
  <c r="BC26" i="1"/>
  <c r="BC27" i="1" s="1"/>
  <c r="BC28" i="1" s="1"/>
  <c r="BC29" i="1" s="1"/>
  <c r="BC30" i="1" s="1"/>
  <c r="BC31" i="1" s="1"/>
  <c r="BC32" i="1" s="1"/>
  <c r="BC33" i="1" s="1"/>
  <c r="BC34" i="1" s="1"/>
  <c r="BC35" i="1" s="1"/>
  <c r="BC36" i="1" s="1"/>
  <c r="BC37" i="1" s="1"/>
  <c r="BC38" i="1" s="1"/>
  <c r="BC39" i="1" s="1"/>
  <c r="BC40" i="1" s="1"/>
  <c r="BC41" i="1" s="1"/>
  <c r="BC42" i="1" s="1"/>
  <c r="BC43" i="1" s="1"/>
  <c r="BC44" i="1" s="1"/>
  <c r="BC45" i="1" s="1"/>
  <c r="BC46" i="1" s="1"/>
  <c r="BC47" i="1" s="1"/>
  <c r="BC48" i="1" s="1"/>
  <c r="BC49" i="1" s="1"/>
  <c r="BC50" i="1" s="1"/>
  <c r="BC51" i="1" s="1"/>
  <c r="BC52" i="1" s="1"/>
  <c r="BC53" i="1" s="1"/>
  <c r="BC54" i="1" s="1"/>
  <c r="BC55" i="1" s="1"/>
  <c r="BC56" i="1" s="1"/>
  <c r="BC57" i="1" s="1"/>
  <c r="BC58" i="1" s="1"/>
  <c r="BC59" i="1" s="1"/>
  <c r="BC60" i="1" s="1"/>
  <c r="BC61" i="1" s="1"/>
  <c r="BC62" i="1" s="1"/>
  <c r="BC63" i="1" s="1"/>
  <c r="BC64" i="1" s="1"/>
  <c r="BC65" i="1" s="1"/>
  <c r="BC66" i="1" s="1"/>
  <c r="BC67" i="1" s="1"/>
  <c r="BC68" i="1" s="1"/>
  <c r="BC69" i="1" s="1"/>
  <c r="BC70" i="1" s="1"/>
  <c r="BC71" i="1" s="1"/>
  <c r="BC72" i="1" s="1"/>
  <c r="BC73" i="1" s="1"/>
  <c r="BC74" i="1" s="1"/>
  <c r="BC75" i="1" s="1"/>
  <c r="BC76" i="1" s="1"/>
  <c r="BC77" i="1" s="1"/>
  <c r="BC78" i="1" s="1"/>
  <c r="BC79" i="1" s="1"/>
  <c r="BC80" i="1" s="1"/>
  <c r="BC81" i="1" s="1"/>
  <c r="BC82" i="1" s="1"/>
  <c r="BC83" i="1" s="1"/>
  <c r="BC84" i="1" s="1"/>
  <c r="BC85" i="1" s="1"/>
  <c r="BC86" i="1" s="1"/>
  <c r="BC87" i="1" s="1"/>
  <c r="BC88" i="1" s="1"/>
  <c r="BC89" i="1" s="1"/>
  <c r="BC90" i="1" s="1"/>
  <c r="BC91" i="1" s="1"/>
  <c r="BC92" i="1" s="1"/>
  <c r="BC93" i="1" s="1"/>
  <c r="BC94" i="1" s="1"/>
  <c r="BC95" i="1" s="1"/>
  <c r="BC96" i="1" s="1"/>
  <c r="BC97" i="1" s="1"/>
  <c r="BC98" i="1" s="1"/>
  <c r="BC99" i="1" s="1"/>
  <c r="BC100" i="1" s="1"/>
  <c r="BC101" i="1" s="1"/>
  <c r="BC102" i="1" s="1"/>
  <c r="BC103" i="1" s="1"/>
  <c r="BC104" i="1" s="1"/>
  <c r="BC105" i="1" s="1"/>
  <c r="BC106" i="1" s="1"/>
  <c r="BC107" i="1" s="1"/>
  <c r="BC108" i="1" s="1"/>
  <c r="BC109" i="1" s="1"/>
  <c r="BC110" i="1" s="1"/>
  <c r="BC111" i="1" s="1"/>
  <c r="BC112" i="1" s="1"/>
  <c r="BC113" i="1" s="1"/>
  <c r="BC114" i="1" s="1"/>
  <c r="BC115" i="1" s="1"/>
  <c r="BC116" i="1" s="1"/>
  <c r="BC117" i="1" s="1"/>
  <c r="BC118" i="1" s="1"/>
  <c r="BC119" i="1" s="1"/>
  <c r="BC120" i="1" s="1"/>
  <c r="BC121" i="1" s="1"/>
  <c r="BC122" i="1" s="1"/>
  <c r="BC123" i="1" s="1"/>
  <c r="BC124" i="1" s="1"/>
  <c r="BC125" i="1" s="1"/>
  <c r="BC126" i="1" s="1"/>
  <c r="BC127" i="1" s="1"/>
  <c r="BC128" i="1" s="1"/>
  <c r="BC129" i="1" s="1"/>
  <c r="BC130" i="1" s="1"/>
  <c r="BC131" i="1" s="1"/>
  <c r="BC132" i="1" s="1"/>
  <c r="BC133" i="1" s="1"/>
  <c r="BC134" i="1" s="1"/>
  <c r="BC135" i="1" s="1"/>
  <c r="BC136" i="1" s="1"/>
  <c r="BC137" i="1" s="1"/>
  <c r="BC138" i="1" s="1"/>
  <c r="BC139" i="1" s="1"/>
  <c r="BC140" i="1" s="1"/>
  <c r="BC141" i="1" s="1"/>
  <c r="BC142" i="1" s="1"/>
  <c r="BC143" i="1" s="1"/>
  <c r="BC144" i="1" s="1"/>
  <c r="BC145" i="1" s="1"/>
  <c r="BC146" i="1" s="1"/>
  <c r="BC147" i="1" s="1"/>
  <c r="BC148" i="1" s="1"/>
  <c r="BC149" i="1" s="1"/>
  <c r="BC150" i="1" s="1"/>
  <c r="BC151" i="1" s="1"/>
  <c r="BC152" i="1" s="1"/>
  <c r="BC153" i="1" s="1"/>
  <c r="BC154" i="1" s="1"/>
  <c r="BC155" i="1" s="1"/>
  <c r="BC156" i="1" s="1"/>
  <c r="BC157" i="1" s="1"/>
  <c r="BC158" i="1" s="1"/>
  <c r="BC159" i="1" s="1"/>
  <c r="BC160" i="1" s="1"/>
  <c r="BC161" i="1" s="1"/>
  <c r="BC162" i="1" s="1"/>
  <c r="BC163" i="1" s="1"/>
  <c r="BC164" i="1" s="1"/>
  <c r="BC165" i="1" s="1"/>
  <c r="BC166" i="1" s="1"/>
  <c r="BC167" i="1" s="1"/>
  <c r="BC168" i="1" s="1"/>
  <c r="BC169" i="1" s="1"/>
  <c r="BC170" i="1" s="1"/>
  <c r="BC171" i="1" s="1"/>
  <c r="BC172" i="1" s="1"/>
  <c r="BC173" i="1" s="1"/>
  <c r="BC174" i="1" s="1"/>
  <c r="BC175" i="1" s="1"/>
  <c r="BC176" i="1" s="1"/>
  <c r="BC177" i="1" s="1"/>
  <c r="BC178" i="1" s="1"/>
  <c r="BC179" i="1" s="1"/>
  <c r="BC180" i="1" s="1"/>
  <c r="BC181" i="1" s="1"/>
  <c r="BC182" i="1" s="1"/>
  <c r="BC183" i="1" s="1"/>
  <c r="BC184" i="1" s="1"/>
  <c r="BC185" i="1" s="1"/>
  <c r="BC186" i="1" s="1"/>
  <c r="BC187" i="1" s="1"/>
  <c r="BC188" i="1" s="1"/>
  <c r="BC189" i="1" s="1"/>
  <c r="BC190" i="1" s="1"/>
  <c r="BC191" i="1" s="1"/>
  <c r="BC192" i="1" s="1"/>
  <c r="BC193" i="1" s="1"/>
  <c r="BC194" i="1" s="1"/>
  <c r="BC195" i="1" s="1"/>
  <c r="BC196" i="1" s="1"/>
  <c r="BC197" i="1" s="1"/>
  <c r="BC198" i="1" s="1"/>
  <c r="BC199" i="1" s="1"/>
  <c r="BC200" i="1" s="1"/>
  <c r="BC201" i="1" s="1"/>
  <c r="BC202" i="1" s="1"/>
  <c r="BC203" i="1" s="1"/>
  <c r="BC204" i="1" s="1"/>
  <c r="BC205" i="1" s="1"/>
  <c r="BC206" i="1" s="1"/>
  <c r="BC207" i="1" s="1"/>
  <c r="BC208" i="1" s="1"/>
  <c r="BC209" i="1" s="1"/>
  <c r="BC210" i="1" s="1"/>
  <c r="BC211" i="1" s="1"/>
  <c r="BC212" i="1" s="1"/>
  <c r="BC213" i="1" s="1"/>
  <c r="BC214" i="1" s="1"/>
  <c r="BC215" i="1" s="1"/>
  <c r="BC216" i="1" s="1"/>
  <c r="BC217" i="1" s="1"/>
  <c r="BC218" i="1" s="1"/>
  <c r="BC219" i="1" s="1"/>
  <c r="BC220" i="1" s="1"/>
  <c r="BC221" i="1" s="1"/>
  <c r="BC222" i="1" s="1"/>
  <c r="BC223" i="1" s="1"/>
  <c r="BC224" i="1" s="1"/>
  <c r="BC225" i="1" s="1"/>
  <c r="BC226" i="1" s="1"/>
  <c r="BC227" i="1" s="1"/>
  <c r="BC228" i="1" s="1"/>
  <c r="BC229" i="1" s="1"/>
  <c r="BC230" i="1" s="1"/>
  <c r="BC231" i="1" s="1"/>
  <c r="BC232" i="1" s="1"/>
  <c r="BC233" i="1" s="1"/>
  <c r="BC234" i="1" s="1"/>
  <c r="BC235" i="1" s="1"/>
  <c r="BC236" i="1" s="1"/>
  <c r="BC237" i="1" s="1"/>
  <c r="BC238" i="1" s="1"/>
  <c r="BC239" i="1" s="1"/>
  <c r="BC240" i="1" s="1"/>
  <c r="BC241" i="1" s="1"/>
  <c r="BC242" i="1" s="1"/>
  <c r="BC243" i="1" s="1"/>
  <c r="BC244" i="1" s="1"/>
  <c r="BC245" i="1" s="1"/>
  <c r="BC246" i="1" s="1"/>
  <c r="BC247" i="1" s="1"/>
  <c r="BC248" i="1" s="1"/>
  <c r="BC249" i="1" s="1"/>
  <c r="BC250" i="1" s="1"/>
  <c r="BC251" i="1" s="1"/>
  <c r="BC252" i="1" s="1"/>
  <c r="BC253" i="1" s="1"/>
  <c r="BC254" i="1" s="1"/>
  <c r="BC255" i="1" s="1"/>
  <c r="BC256" i="1" s="1"/>
  <c r="BC257" i="1" s="1"/>
  <c r="BC258" i="1" s="1"/>
  <c r="BC259" i="1" s="1"/>
  <c r="BC260" i="1" s="1"/>
  <c r="BC261" i="1" s="1"/>
  <c r="BC262" i="1" s="1"/>
  <c r="BC263" i="1" s="1"/>
  <c r="BC264" i="1" s="1"/>
  <c r="BC265" i="1" s="1"/>
  <c r="BC266" i="1" s="1"/>
  <c r="BC267" i="1" s="1"/>
  <c r="BC268" i="1" s="1"/>
  <c r="BC269" i="1" s="1"/>
  <c r="BC270" i="1" s="1"/>
  <c r="BC271" i="1" s="1"/>
  <c r="BC272" i="1" s="1"/>
  <c r="BC273" i="1" s="1"/>
  <c r="BC274" i="1" s="1"/>
  <c r="BC275" i="1" s="1"/>
  <c r="BC276" i="1" s="1"/>
  <c r="BC277" i="1" s="1"/>
  <c r="BC278" i="1" s="1"/>
  <c r="BC279" i="1" s="1"/>
  <c r="BC280" i="1" s="1"/>
  <c r="BC281" i="1" s="1"/>
  <c r="BC282" i="1" s="1"/>
  <c r="BC283" i="1" s="1"/>
  <c r="BC284" i="1" s="1"/>
  <c r="BC285" i="1" s="1"/>
  <c r="BC286" i="1" s="1"/>
  <c r="BC287" i="1" s="1"/>
  <c r="BC288" i="1" s="1"/>
  <c r="BC289" i="1" s="1"/>
  <c r="BC290" i="1" s="1"/>
  <c r="BC291" i="1" s="1"/>
  <c r="BC292" i="1" s="1"/>
  <c r="BC293" i="1" s="1"/>
  <c r="BC294" i="1" s="1"/>
  <c r="BC295" i="1" s="1"/>
  <c r="BC296" i="1" s="1"/>
  <c r="BC297" i="1" s="1"/>
  <c r="BC298" i="1" s="1"/>
  <c r="BC299" i="1" s="1"/>
  <c r="BC300" i="1" s="1"/>
  <c r="BC301" i="1" s="1"/>
  <c r="BC302" i="1" s="1"/>
  <c r="BC303" i="1" s="1"/>
  <c r="BC304" i="1" s="1"/>
  <c r="BC305" i="1" s="1"/>
  <c r="BC306" i="1" s="1"/>
  <c r="BC307" i="1" s="1"/>
  <c r="BC308" i="1" s="1"/>
  <c r="BC309" i="1" s="1"/>
  <c r="BC310" i="1" s="1"/>
  <c r="BC311" i="1" s="1"/>
  <c r="BC312" i="1" s="1"/>
  <c r="BC313" i="1" s="1"/>
  <c r="BC314" i="1" s="1"/>
  <c r="BC315" i="1" s="1"/>
  <c r="BC316" i="1" s="1"/>
  <c r="BC317" i="1" s="1"/>
  <c r="BC318" i="1" s="1"/>
  <c r="BC319" i="1" s="1"/>
  <c r="BC320" i="1" s="1"/>
  <c r="BC321" i="1" s="1"/>
  <c r="BC322" i="1" s="1"/>
  <c r="BC323" i="1" s="1"/>
  <c r="BC324" i="1" s="1"/>
  <c r="BC325" i="1" s="1"/>
  <c r="BC326" i="1" s="1"/>
  <c r="BC327" i="1" s="1"/>
  <c r="BC328" i="1" s="1"/>
  <c r="BC329" i="1" s="1"/>
  <c r="BC330" i="1" s="1"/>
  <c r="BC331" i="1" s="1"/>
  <c r="BC332" i="1" s="1"/>
  <c r="BC333" i="1" s="1"/>
  <c r="BC334" i="1" s="1"/>
  <c r="BC335" i="1" s="1"/>
  <c r="BC336" i="1" s="1"/>
  <c r="BC337" i="1" s="1"/>
  <c r="BC338" i="1" s="1"/>
  <c r="BC339" i="1" s="1"/>
  <c r="BC340" i="1" s="1"/>
  <c r="BC341" i="1" s="1"/>
  <c r="BC342" i="1" s="1"/>
  <c r="BC343" i="1" s="1"/>
  <c r="BC344" i="1" s="1"/>
  <c r="BC345" i="1" s="1"/>
  <c r="BC346" i="1" s="1"/>
  <c r="BC347" i="1" s="1"/>
  <c r="BC348" i="1" s="1"/>
  <c r="BC349" i="1" s="1"/>
  <c r="BC350" i="1" s="1"/>
  <c r="BC351" i="1" s="1"/>
  <c r="BC352" i="1" s="1"/>
  <c r="BC353" i="1" s="1"/>
  <c r="BC354" i="1" s="1"/>
  <c r="BC355" i="1" s="1"/>
  <c r="BC356" i="1" s="1"/>
  <c r="BC357" i="1" s="1"/>
  <c r="BC358" i="1" s="1"/>
  <c r="BC359" i="1" s="1"/>
  <c r="BC360" i="1" s="1"/>
  <c r="BC361" i="1" s="1"/>
  <c r="BC362" i="1" s="1"/>
  <c r="BC363" i="1" s="1"/>
  <c r="BC364" i="1" s="1"/>
  <c r="BC365" i="1" s="1"/>
  <c r="BC366" i="1" s="1"/>
  <c r="BC367" i="1" s="1"/>
  <c r="BC368" i="1" s="1"/>
  <c r="BC369" i="1" s="1"/>
  <c r="BC370" i="1" s="1"/>
  <c r="BC371" i="1" s="1"/>
  <c r="BC372" i="1" s="1"/>
  <c r="BC373" i="1" s="1"/>
  <c r="BC374" i="1" s="1"/>
  <c r="BC375" i="1" s="1"/>
  <c r="BC376" i="1" s="1"/>
  <c r="BC377" i="1" s="1"/>
  <c r="BC378" i="1" s="1"/>
  <c r="BC379" i="1" s="1"/>
  <c r="BC380" i="1" s="1"/>
  <c r="BC381" i="1" s="1"/>
  <c r="BC382" i="1" s="1"/>
  <c r="BC383" i="1" s="1"/>
  <c r="BD24" i="1"/>
  <c r="U2" i="1"/>
  <c r="AL26" i="1"/>
  <c r="AH25" i="1"/>
  <c r="AI25" i="1"/>
  <c r="R75" i="1"/>
  <c r="S74" i="1"/>
  <c r="AB383" i="1"/>
  <c r="AB382" i="1"/>
  <c r="AB381" i="1"/>
  <c r="AB380" i="1"/>
  <c r="AB379" i="1"/>
  <c r="AB378" i="1"/>
  <c r="AB377" i="1"/>
  <c r="AC376" i="1"/>
  <c r="AC375" i="1"/>
  <c r="AC374" i="1"/>
  <c r="AC373" i="1"/>
  <c r="AC372" i="1"/>
  <c r="AC371" i="1"/>
  <c r="AC370" i="1"/>
  <c r="AC369" i="1"/>
  <c r="AC368" i="1"/>
  <c r="AA383" i="1"/>
  <c r="AC380" i="1"/>
  <c r="AA379" i="1"/>
  <c r="AB376" i="1"/>
  <c r="AB375" i="1"/>
  <c r="AB374" i="1"/>
  <c r="AB373" i="1"/>
  <c r="AB372" i="1"/>
  <c r="AB371" i="1"/>
  <c r="AB370" i="1"/>
  <c r="AB369" i="1"/>
  <c r="AB368" i="1"/>
  <c r="AA367" i="1"/>
  <c r="AA366" i="1"/>
  <c r="AA365" i="1"/>
  <c r="AA364" i="1"/>
  <c r="AA363" i="1"/>
  <c r="AA362" i="1"/>
  <c r="AA361" i="1"/>
  <c r="AA360" i="1"/>
  <c r="AA359" i="1"/>
  <c r="AA358" i="1"/>
  <c r="AA357" i="1"/>
  <c r="AA356" i="1"/>
  <c r="AA355" i="1"/>
  <c r="AA354" i="1"/>
  <c r="AA353" i="1"/>
  <c r="AA352" i="1"/>
  <c r="AA351" i="1"/>
  <c r="AA350" i="1"/>
  <c r="AC383" i="1"/>
  <c r="AC382" i="1"/>
  <c r="AC381" i="1"/>
  <c r="AA373" i="1"/>
  <c r="AA369" i="1"/>
  <c r="AA381" i="1"/>
  <c r="AA380" i="1"/>
  <c r="AC379" i="1"/>
  <c r="AC378" i="1"/>
  <c r="AC377" i="1"/>
  <c r="AA374" i="1"/>
  <c r="AC365" i="1"/>
  <c r="AB364" i="1"/>
  <c r="AA382" i="1"/>
  <c r="AA378" i="1"/>
  <c r="AA377" i="1"/>
  <c r="AA372" i="1"/>
  <c r="AA371" i="1"/>
  <c r="AC366" i="1"/>
  <c r="AB366" i="1"/>
  <c r="AC363" i="1"/>
  <c r="AB362" i="1"/>
  <c r="AC359" i="1"/>
  <c r="AB358" i="1"/>
  <c r="AC355" i="1"/>
  <c r="AA368" i="1"/>
  <c r="AC367" i="1"/>
  <c r="AB363" i="1"/>
  <c r="AC360" i="1"/>
  <c r="AB359" i="1"/>
  <c r="AC356" i="1"/>
  <c r="AB355" i="1"/>
  <c r="AC352" i="1"/>
  <c r="AB351" i="1"/>
  <c r="AA349" i="1"/>
  <c r="AA348" i="1"/>
  <c r="AA347" i="1"/>
  <c r="AC361" i="1"/>
  <c r="AC357" i="1"/>
  <c r="AB354" i="1"/>
  <c r="AB353" i="1"/>
  <c r="AC348" i="1"/>
  <c r="AB347" i="1"/>
  <c r="AB313" i="1"/>
  <c r="AB312" i="1"/>
  <c r="AB311" i="1"/>
  <c r="AB310" i="1"/>
  <c r="AB309" i="1"/>
  <c r="AB308" i="1"/>
  <c r="AB307" i="1"/>
  <c r="AB306" i="1"/>
  <c r="AB305" i="1"/>
  <c r="AB304" i="1"/>
  <c r="AB303" i="1"/>
  <c r="AB302" i="1"/>
  <c r="AB301" i="1"/>
  <c r="AB300" i="1"/>
  <c r="AB299" i="1"/>
  <c r="AB298" i="1"/>
  <c r="AB297" i="1"/>
  <c r="AB296" i="1"/>
  <c r="AB295" i="1"/>
  <c r="AB294" i="1"/>
  <c r="AA376" i="1"/>
  <c r="AC364" i="1"/>
  <c r="AB361" i="1"/>
  <c r="AB357" i="1"/>
  <c r="AB352" i="1"/>
  <c r="AC351" i="1"/>
  <c r="AC350" i="1"/>
  <c r="AC349" i="1"/>
  <c r="AB348" i="1"/>
  <c r="AC346" i="1"/>
  <c r="AC345" i="1"/>
  <c r="AC344" i="1"/>
  <c r="AC343" i="1"/>
  <c r="AC342" i="1"/>
  <c r="AC341" i="1"/>
  <c r="AC340" i="1"/>
  <c r="AC339" i="1"/>
  <c r="AC338" i="1"/>
  <c r="AC337" i="1"/>
  <c r="AC336" i="1"/>
  <c r="AC335" i="1"/>
  <c r="AC334" i="1"/>
  <c r="AC333" i="1"/>
  <c r="AC332" i="1"/>
  <c r="AC331" i="1"/>
  <c r="AC330" i="1"/>
  <c r="AC329" i="1"/>
  <c r="AC328" i="1"/>
  <c r="AC327" i="1"/>
  <c r="AC326" i="1"/>
  <c r="AC325" i="1"/>
  <c r="AC324" i="1"/>
  <c r="AC323" i="1"/>
  <c r="AC322" i="1"/>
  <c r="AC321" i="1"/>
  <c r="AC320" i="1"/>
  <c r="AC319" i="1"/>
  <c r="AC318" i="1"/>
  <c r="AC317" i="1"/>
  <c r="AA375" i="1"/>
  <c r="AB367" i="1"/>
  <c r="AB365" i="1"/>
  <c r="AC362" i="1"/>
  <c r="AC354" i="1"/>
  <c r="AA346" i="1"/>
  <c r="AB343" i="1"/>
  <c r="AA342" i="1"/>
  <c r="AB339" i="1"/>
  <c r="AA338" i="1"/>
  <c r="AB335" i="1"/>
  <c r="AA334" i="1"/>
  <c r="AB331" i="1"/>
  <c r="AA330" i="1"/>
  <c r="AB327" i="1"/>
  <c r="AA326" i="1"/>
  <c r="AB323" i="1"/>
  <c r="AA322" i="1"/>
  <c r="AB319" i="1"/>
  <c r="AA318" i="1"/>
  <c r="AC316" i="1"/>
  <c r="AB315" i="1"/>
  <c r="AA314" i="1"/>
  <c r="AA311" i="1"/>
  <c r="AC310" i="1"/>
  <c r="AA307" i="1"/>
  <c r="AC306" i="1"/>
  <c r="AA303" i="1"/>
  <c r="AC302" i="1"/>
  <c r="AA299" i="1"/>
  <c r="AC298" i="1"/>
  <c r="AA295" i="1"/>
  <c r="AC294" i="1"/>
  <c r="AB293" i="1"/>
  <c r="AB292" i="1"/>
  <c r="AB291" i="1"/>
  <c r="AB290" i="1"/>
  <c r="AB289" i="1"/>
  <c r="AB288" i="1"/>
  <c r="AB287" i="1"/>
  <c r="AB286" i="1"/>
  <c r="AB285" i="1"/>
  <c r="AB284" i="1"/>
  <c r="AB283" i="1"/>
  <c r="AB282" i="1"/>
  <c r="AB281" i="1"/>
  <c r="AB280" i="1"/>
  <c r="AB279" i="1"/>
  <c r="AB278" i="1"/>
  <c r="AB277" i="1"/>
  <c r="AB276" i="1"/>
  <c r="AB275" i="1"/>
  <c r="AB274" i="1"/>
  <c r="AB273" i="1"/>
  <c r="AB272" i="1"/>
  <c r="AB271" i="1"/>
  <c r="AB270" i="1"/>
  <c r="AB269" i="1"/>
  <c r="AA370" i="1"/>
  <c r="AB356" i="1"/>
  <c r="AB344" i="1"/>
  <c r="AA343" i="1"/>
  <c r="AB340" i="1"/>
  <c r="AA339" i="1"/>
  <c r="AB336" i="1"/>
  <c r="AA335" i="1"/>
  <c r="AB332" i="1"/>
  <c r="AA331" i="1"/>
  <c r="AB328" i="1"/>
  <c r="AA327" i="1"/>
  <c r="AB324" i="1"/>
  <c r="AA323" i="1"/>
  <c r="AB320" i="1"/>
  <c r="AA319" i="1"/>
  <c r="AB316" i="1"/>
  <c r="AA315" i="1"/>
  <c r="AC313" i="1"/>
  <c r="AA310" i="1"/>
  <c r="AC309" i="1"/>
  <c r="AA306" i="1"/>
  <c r="AC305" i="1"/>
  <c r="AA302" i="1"/>
  <c r="AC301" i="1"/>
  <c r="AA298" i="1"/>
  <c r="AC297" i="1"/>
  <c r="AA294" i="1"/>
  <c r="AA293" i="1"/>
  <c r="AA292" i="1"/>
  <c r="AA291" i="1"/>
  <c r="AA290" i="1"/>
  <c r="AA289" i="1"/>
  <c r="AA288" i="1"/>
  <c r="AA287" i="1"/>
  <c r="AA286" i="1"/>
  <c r="AA285" i="1"/>
  <c r="AA284" i="1"/>
  <c r="AA283" i="1"/>
  <c r="AA282" i="1"/>
  <c r="AA281" i="1"/>
  <c r="AA280" i="1"/>
  <c r="AA279" i="1"/>
  <c r="AA278" i="1"/>
  <c r="AA277" i="1"/>
  <c r="AA276" i="1"/>
  <c r="AA275" i="1"/>
  <c r="AA274" i="1"/>
  <c r="AA273" i="1"/>
  <c r="AA272" i="1"/>
  <c r="AA271" i="1"/>
  <c r="AA270" i="1"/>
  <c r="AA269" i="1"/>
  <c r="AB360" i="1"/>
  <c r="AB350" i="1"/>
  <c r="AB345" i="1"/>
  <c r="AB341" i="1"/>
  <c r="AB337" i="1"/>
  <c r="AB333" i="1"/>
  <c r="AB329" i="1"/>
  <c r="AB325" i="1"/>
  <c r="AB321" i="1"/>
  <c r="AB317" i="1"/>
  <c r="AB314" i="1"/>
  <c r="AC311" i="1"/>
  <c r="AC307" i="1"/>
  <c r="AC303" i="1"/>
  <c r="AC299" i="1"/>
  <c r="AC295" i="1"/>
  <c r="AC292" i="1"/>
  <c r="AC288" i="1"/>
  <c r="AC284" i="1"/>
  <c r="AC280" i="1"/>
  <c r="AC276" i="1"/>
  <c r="AC272" i="1"/>
  <c r="AC268" i="1"/>
  <c r="AC267" i="1"/>
  <c r="AC266" i="1"/>
  <c r="AC265" i="1"/>
  <c r="AC264" i="1"/>
  <c r="AC263" i="1"/>
  <c r="AC262" i="1"/>
  <c r="AC261" i="1"/>
  <c r="AC260" i="1"/>
  <c r="AC259" i="1"/>
  <c r="AC258" i="1"/>
  <c r="AC257" i="1"/>
  <c r="AC256" i="1"/>
  <c r="AC255" i="1"/>
  <c r="AC254" i="1"/>
  <c r="AC253" i="1"/>
  <c r="AC252" i="1"/>
  <c r="AC251" i="1"/>
  <c r="AC250" i="1"/>
  <c r="AC249" i="1"/>
  <c r="AC248" i="1"/>
  <c r="AC247" i="1"/>
  <c r="AC246" i="1"/>
  <c r="AC245" i="1"/>
  <c r="AC244" i="1"/>
  <c r="AC243" i="1"/>
  <c r="AC242" i="1"/>
  <c r="AC241" i="1"/>
  <c r="AC240" i="1"/>
  <c r="AC239" i="1"/>
  <c r="AC238" i="1"/>
  <c r="AC237" i="1"/>
  <c r="AC236" i="1"/>
  <c r="AC235" i="1"/>
  <c r="AC234" i="1"/>
  <c r="AC233" i="1"/>
  <c r="AC232" i="1"/>
  <c r="AC231" i="1"/>
  <c r="AC230" i="1"/>
  <c r="AC229" i="1"/>
  <c r="AC228" i="1"/>
  <c r="AC227" i="1"/>
  <c r="AC226" i="1"/>
  <c r="AC225" i="1"/>
  <c r="AC224" i="1"/>
  <c r="AC223" i="1"/>
  <c r="AC222" i="1"/>
  <c r="AC221" i="1"/>
  <c r="AC220" i="1"/>
  <c r="AC219" i="1"/>
  <c r="AC218" i="1"/>
  <c r="AC217" i="1"/>
  <c r="AC216" i="1"/>
  <c r="AC215" i="1"/>
  <c r="AC214" i="1"/>
  <c r="AC213" i="1"/>
  <c r="AC212" i="1"/>
  <c r="AC211" i="1"/>
  <c r="AC210" i="1"/>
  <c r="AC209" i="1"/>
  <c r="AC208" i="1"/>
  <c r="AC207" i="1"/>
  <c r="AC206" i="1"/>
  <c r="AC205" i="1"/>
  <c r="AC204" i="1"/>
  <c r="AC203" i="1"/>
  <c r="AC202" i="1"/>
  <c r="AC201" i="1"/>
  <c r="AC200" i="1"/>
  <c r="AC199" i="1"/>
  <c r="AC198" i="1"/>
  <c r="AC197" i="1"/>
  <c r="AC196" i="1"/>
  <c r="AC195" i="1"/>
  <c r="AC194" i="1"/>
  <c r="AC193" i="1"/>
  <c r="AC192" i="1"/>
  <c r="AC191" i="1"/>
  <c r="AC190" i="1"/>
  <c r="AC189" i="1"/>
  <c r="AC188" i="1"/>
  <c r="AC358" i="1"/>
  <c r="AC347" i="1"/>
  <c r="AA345" i="1"/>
  <c r="AA341" i="1"/>
  <c r="AA337" i="1"/>
  <c r="AA333" i="1"/>
  <c r="AA329" i="1"/>
  <c r="AA325" i="1"/>
  <c r="AA321" i="1"/>
  <c r="AA317" i="1"/>
  <c r="AA316" i="1"/>
  <c r="AC312" i="1"/>
  <c r="AC308" i="1"/>
  <c r="AC304" i="1"/>
  <c r="AC300" i="1"/>
  <c r="AC296" i="1"/>
  <c r="AC291" i="1"/>
  <c r="AC287" i="1"/>
  <c r="AC283" i="1"/>
  <c r="AC279" i="1"/>
  <c r="AC275" i="1"/>
  <c r="AC271" i="1"/>
  <c r="AB268" i="1"/>
  <c r="AB267" i="1"/>
  <c r="AB266" i="1"/>
  <c r="AB265" i="1"/>
  <c r="AB264" i="1"/>
  <c r="AB263" i="1"/>
  <c r="AB262" i="1"/>
  <c r="AB261" i="1"/>
  <c r="AB260" i="1"/>
  <c r="AB259" i="1"/>
  <c r="AB258" i="1"/>
  <c r="AB257" i="1"/>
  <c r="AB256" i="1"/>
  <c r="AB255" i="1"/>
  <c r="AB254" i="1"/>
  <c r="AB253" i="1"/>
  <c r="AB252" i="1"/>
  <c r="AB251" i="1"/>
  <c r="AB250" i="1"/>
  <c r="AB249" i="1"/>
  <c r="AB248" i="1"/>
  <c r="AB247" i="1"/>
  <c r="AB246" i="1"/>
  <c r="AB245" i="1"/>
  <c r="AB244" i="1"/>
  <c r="AB243" i="1"/>
  <c r="AB242" i="1"/>
  <c r="AB241" i="1"/>
  <c r="AB240" i="1"/>
  <c r="AB239" i="1"/>
  <c r="AB238" i="1"/>
  <c r="AB237" i="1"/>
  <c r="AB236" i="1"/>
  <c r="AB235" i="1"/>
  <c r="AB234" i="1"/>
  <c r="AB233" i="1"/>
  <c r="AB232" i="1"/>
  <c r="AB231" i="1"/>
  <c r="AB230" i="1"/>
  <c r="AB229" i="1"/>
  <c r="AB228" i="1"/>
  <c r="AB227" i="1"/>
  <c r="AB226" i="1"/>
  <c r="AB225" i="1"/>
  <c r="AB224" i="1"/>
  <c r="AB223" i="1"/>
  <c r="AB222" i="1"/>
  <c r="AB221" i="1"/>
  <c r="AB220" i="1"/>
  <c r="AB219" i="1"/>
  <c r="AB218" i="1"/>
  <c r="AB217" i="1"/>
  <c r="AB216" i="1"/>
  <c r="AB215" i="1"/>
  <c r="AB214" i="1"/>
  <c r="AB213" i="1"/>
  <c r="AB212" i="1"/>
  <c r="AB211" i="1"/>
  <c r="AB210" i="1"/>
  <c r="AB209" i="1"/>
  <c r="AB208" i="1"/>
  <c r="AB207" i="1"/>
  <c r="AB206" i="1"/>
  <c r="AB205" i="1"/>
  <c r="AB204" i="1"/>
  <c r="AB203" i="1"/>
  <c r="AB202" i="1"/>
  <c r="AB201" i="1"/>
  <c r="AB200" i="1"/>
  <c r="AB199" i="1"/>
  <c r="AB198" i="1"/>
  <c r="AB197" i="1"/>
  <c r="AB196" i="1"/>
  <c r="AB195" i="1"/>
  <c r="AB194" i="1"/>
  <c r="AB193" i="1"/>
  <c r="AB192" i="1"/>
  <c r="AB191" i="1"/>
  <c r="AB190" i="1"/>
  <c r="AB189" i="1"/>
  <c r="AB188" i="1"/>
  <c r="AB187" i="1"/>
  <c r="AB186" i="1"/>
  <c r="AB185" i="1"/>
  <c r="AB184" i="1"/>
  <c r="AB183" i="1"/>
  <c r="AB182" i="1"/>
  <c r="AB181" i="1"/>
  <c r="AB180" i="1"/>
  <c r="AB179" i="1"/>
  <c r="AB178" i="1"/>
  <c r="AB177" i="1"/>
  <c r="AB176" i="1"/>
  <c r="AB346" i="1"/>
  <c r="AB338" i="1"/>
  <c r="AB330" i="1"/>
  <c r="AB322" i="1"/>
  <c r="AC315" i="1"/>
  <c r="AA312" i="1"/>
  <c r="AA308" i="1"/>
  <c r="AA304" i="1"/>
  <c r="AA300" i="1"/>
  <c r="AA296" i="1"/>
  <c r="AC293" i="1"/>
  <c r="AC289" i="1"/>
  <c r="AC285" i="1"/>
  <c r="AC281" i="1"/>
  <c r="AC277" i="1"/>
  <c r="AC273" i="1"/>
  <c r="AC269" i="1"/>
  <c r="AA265" i="1"/>
  <c r="AA261" i="1"/>
  <c r="AA257" i="1"/>
  <c r="AA253" i="1"/>
  <c r="AA249" i="1"/>
  <c r="AA245" i="1"/>
  <c r="AA241" i="1"/>
  <c r="AA237" i="1"/>
  <c r="AA233" i="1"/>
  <c r="AA229" i="1"/>
  <c r="AA225" i="1"/>
  <c r="AA221" i="1"/>
  <c r="AA217" i="1"/>
  <c r="AA213" i="1"/>
  <c r="AA209" i="1"/>
  <c r="AA205" i="1"/>
  <c r="AA201" i="1"/>
  <c r="AA197" i="1"/>
  <c r="AA193" i="1"/>
  <c r="AA189" i="1"/>
  <c r="AA185" i="1"/>
  <c r="AC184" i="1"/>
  <c r="AA181" i="1"/>
  <c r="AC180" i="1"/>
  <c r="AA177" i="1"/>
  <c r="AC176" i="1"/>
  <c r="AB175" i="1"/>
  <c r="AB174" i="1"/>
  <c r="AB173" i="1"/>
  <c r="AB172" i="1"/>
  <c r="AB171" i="1"/>
  <c r="AB170" i="1"/>
  <c r="AB169" i="1"/>
  <c r="AB168" i="1"/>
  <c r="AB167" i="1"/>
  <c r="AB166" i="1"/>
  <c r="AB165" i="1"/>
  <c r="AB164" i="1"/>
  <c r="AB163" i="1"/>
  <c r="AB162" i="1"/>
  <c r="AB161" i="1"/>
  <c r="AB160" i="1"/>
  <c r="AB159" i="1"/>
  <c r="AB158" i="1"/>
  <c r="AB157" i="1"/>
  <c r="AB156" i="1"/>
  <c r="AB155" i="1"/>
  <c r="AB154" i="1"/>
  <c r="AB153" i="1"/>
  <c r="AB152" i="1"/>
  <c r="AB151" i="1"/>
  <c r="AB150" i="1"/>
  <c r="AB149" i="1"/>
  <c r="AB148" i="1"/>
  <c r="AB147" i="1"/>
  <c r="AB146" i="1"/>
  <c r="AB145" i="1"/>
  <c r="AB144" i="1"/>
  <c r="AB143" i="1"/>
  <c r="AB142" i="1"/>
  <c r="AB141" i="1"/>
  <c r="AB140" i="1"/>
  <c r="AB139" i="1"/>
  <c r="AB138" i="1"/>
  <c r="AB137" i="1"/>
  <c r="AB136" i="1"/>
  <c r="AB135" i="1"/>
  <c r="AB134" i="1"/>
  <c r="AB133" i="1"/>
  <c r="AB132" i="1"/>
  <c r="AB131" i="1"/>
  <c r="AB130" i="1"/>
  <c r="AB129" i="1"/>
  <c r="AB128" i="1"/>
  <c r="AB127" i="1"/>
  <c r="AB126" i="1"/>
  <c r="AB125" i="1"/>
  <c r="AB124" i="1"/>
  <c r="AB123" i="1"/>
  <c r="AB122" i="1"/>
  <c r="AA340" i="1"/>
  <c r="AA332" i="1"/>
  <c r="AA324" i="1"/>
  <c r="AA313" i="1"/>
  <c r="AA309" i="1"/>
  <c r="AA305" i="1"/>
  <c r="AA301" i="1"/>
  <c r="AA297" i="1"/>
  <c r="AA268" i="1"/>
  <c r="AA264" i="1"/>
  <c r="AA260" i="1"/>
  <c r="AA256" i="1"/>
  <c r="AA252" i="1"/>
  <c r="AA248" i="1"/>
  <c r="AA244" i="1"/>
  <c r="AA240" i="1"/>
  <c r="AA236" i="1"/>
  <c r="AA232" i="1"/>
  <c r="AA228" i="1"/>
  <c r="AA224" i="1"/>
  <c r="AA220" i="1"/>
  <c r="AA216" i="1"/>
  <c r="AA212" i="1"/>
  <c r="AA208" i="1"/>
  <c r="AA204" i="1"/>
  <c r="AA200" i="1"/>
  <c r="AA196" i="1"/>
  <c r="AA192" i="1"/>
  <c r="AA188" i="1"/>
  <c r="AC187" i="1"/>
  <c r="AA184" i="1"/>
  <c r="AC183" i="1"/>
  <c r="AA180" i="1"/>
  <c r="AC179" i="1"/>
  <c r="AA176" i="1"/>
  <c r="AA175" i="1"/>
  <c r="AA174" i="1"/>
  <c r="AA173" i="1"/>
  <c r="AA172" i="1"/>
  <c r="AA171" i="1"/>
  <c r="AA170" i="1"/>
  <c r="AA169" i="1"/>
  <c r="AA168" i="1"/>
  <c r="AA167" i="1"/>
  <c r="AA166" i="1"/>
  <c r="AA165" i="1"/>
  <c r="AA164" i="1"/>
  <c r="AA163" i="1"/>
  <c r="AA162" i="1"/>
  <c r="AA161" i="1"/>
  <c r="AA160" i="1"/>
  <c r="AA159" i="1"/>
  <c r="AA158" i="1"/>
  <c r="AA157" i="1"/>
  <c r="AA156" i="1"/>
  <c r="AA155" i="1"/>
  <c r="AA154" i="1"/>
  <c r="AA153" i="1"/>
  <c r="AA152" i="1"/>
  <c r="AA151" i="1"/>
  <c r="AA150" i="1"/>
  <c r="AA149" i="1"/>
  <c r="AA148" i="1"/>
  <c r="AA147" i="1"/>
  <c r="AA146" i="1"/>
  <c r="AA145" i="1"/>
  <c r="AA144" i="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336" i="1"/>
  <c r="AA320" i="1"/>
  <c r="AC353" i="1"/>
  <c r="AB342" i="1"/>
  <c r="AB326" i="1"/>
  <c r="AA266" i="1"/>
  <c r="AA262" i="1"/>
  <c r="AA258" i="1"/>
  <c r="AB349" i="1"/>
  <c r="AA344" i="1"/>
  <c r="AA328" i="1"/>
  <c r="AC314" i="1"/>
  <c r="AC286" i="1"/>
  <c r="AC278" i="1"/>
  <c r="AC270" i="1"/>
  <c r="AB334" i="1"/>
  <c r="AA255" i="1"/>
  <c r="AA251" i="1"/>
  <c r="AA247" i="1"/>
  <c r="AA243" i="1"/>
  <c r="AA239" i="1"/>
  <c r="AA235" i="1"/>
  <c r="AA231" i="1"/>
  <c r="AA227" i="1"/>
  <c r="AA223" i="1"/>
  <c r="AA219" i="1"/>
  <c r="AA215" i="1"/>
  <c r="AB318" i="1"/>
  <c r="AC290" i="1"/>
  <c r="AC282" i="1"/>
  <c r="AC274" i="1"/>
  <c r="AA254" i="1"/>
  <c r="AA250" i="1"/>
  <c r="AA246" i="1"/>
  <c r="AA242" i="1"/>
  <c r="AA238" i="1"/>
  <c r="AA234" i="1"/>
  <c r="AA230" i="1"/>
  <c r="AA226" i="1"/>
  <c r="AA222" i="1"/>
  <c r="AA218" i="1"/>
  <c r="AA211" i="1"/>
  <c r="AA207" i="1"/>
  <c r="AA203" i="1"/>
  <c r="AA199" i="1"/>
  <c r="AA195" i="1"/>
  <c r="AA191" i="1"/>
  <c r="AC173" i="1"/>
  <c r="AC169" i="1"/>
  <c r="AC165" i="1"/>
  <c r="AC161" i="1"/>
  <c r="AC157" i="1"/>
  <c r="AC153" i="1"/>
  <c r="AC149" i="1"/>
  <c r="AC145" i="1"/>
  <c r="AC141" i="1"/>
  <c r="AC137" i="1"/>
  <c r="AC133" i="1"/>
  <c r="AC129" i="1"/>
  <c r="AC125" i="1"/>
  <c r="AC121" i="1"/>
  <c r="AA267" i="1"/>
  <c r="AA259" i="1"/>
  <c r="AC185" i="1"/>
  <c r="AC181" i="1"/>
  <c r="AC177" i="1"/>
  <c r="AC172" i="1"/>
  <c r="AC168" i="1"/>
  <c r="AC164" i="1"/>
  <c r="AC160" i="1"/>
  <c r="AC156" i="1"/>
  <c r="AC152" i="1"/>
  <c r="AC148" i="1"/>
  <c r="AC144" i="1"/>
  <c r="AC140" i="1"/>
  <c r="AC136" i="1"/>
  <c r="AC132" i="1"/>
  <c r="AC128" i="1"/>
  <c r="AC124" i="1"/>
  <c r="AA206" i="1"/>
  <c r="AA202" i="1"/>
  <c r="AA198" i="1"/>
  <c r="AA194" i="1"/>
  <c r="AA190" i="1"/>
  <c r="AC186" i="1"/>
  <c r="AC182" i="1"/>
  <c r="AC178" i="1"/>
  <c r="AC175" i="1"/>
  <c r="AC171" i="1"/>
  <c r="AC167" i="1"/>
  <c r="AC163" i="1"/>
  <c r="AC159" i="1"/>
  <c r="AC155" i="1"/>
  <c r="AC151" i="1"/>
  <c r="AC146" i="1"/>
  <c r="AC142" i="1"/>
  <c r="AC138" i="1"/>
  <c r="AC134" i="1"/>
  <c r="AC130" i="1"/>
  <c r="AC126" i="1"/>
  <c r="AC120" i="1"/>
  <c r="AC119" i="1"/>
  <c r="AC118" i="1"/>
  <c r="AC117" i="1"/>
  <c r="AC116" i="1"/>
  <c r="AC115" i="1"/>
  <c r="AC114" i="1"/>
  <c r="AC113" i="1"/>
  <c r="AC112" i="1"/>
  <c r="AC111" i="1"/>
  <c r="AC110" i="1"/>
  <c r="AC109" i="1"/>
  <c r="AC108" i="1"/>
  <c r="AC107" i="1"/>
  <c r="AC106" i="1"/>
  <c r="AC105" i="1"/>
  <c r="AC104" i="1"/>
  <c r="AC103" i="1"/>
  <c r="AC102" i="1"/>
  <c r="AC101" i="1"/>
  <c r="AC100" i="1"/>
  <c r="AC99" i="1"/>
  <c r="AC98" i="1"/>
  <c r="AC97" i="1"/>
  <c r="AC96" i="1"/>
  <c r="AC95" i="1"/>
  <c r="AC94" i="1"/>
  <c r="AC93" i="1"/>
  <c r="AC92" i="1"/>
  <c r="AC91" i="1"/>
  <c r="AC90" i="1"/>
  <c r="AC89" i="1"/>
  <c r="AC88" i="1"/>
  <c r="AC87" i="1"/>
  <c r="AC86" i="1"/>
  <c r="AC85" i="1"/>
  <c r="AC84" i="1"/>
  <c r="AC83" i="1"/>
  <c r="AC82" i="1"/>
  <c r="AC81" i="1"/>
  <c r="AC80" i="1"/>
  <c r="AC79" i="1"/>
  <c r="AC78" i="1"/>
  <c r="AC77" i="1"/>
  <c r="AC76" i="1"/>
  <c r="AC75" i="1"/>
  <c r="AC74" i="1"/>
  <c r="AC73" i="1"/>
  <c r="AC72" i="1"/>
  <c r="AA210" i="1"/>
  <c r="AA187" i="1"/>
  <c r="AA182" i="1"/>
  <c r="AA179" i="1"/>
  <c r="AC147" i="1"/>
  <c r="AC143" i="1"/>
  <c r="AC139" i="1"/>
  <c r="AC135" i="1"/>
  <c r="AC131" i="1"/>
  <c r="AC127" i="1"/>
  <c r="AC123" i="1"/>
  <c r="AC122" i="1"/>
  <c r="AA119" i="1"/>
  <c r="AA118" i="1"/>
  <c r="AA117" i="1"/>
  <c r="AA116" i="1"/>
  <c r="AA115" i="1"/>
  <c r="AA114" i="1"/>
  <c r="AA113" i="1"/>
  <c r="AA112" i="1"/>
  <c r="AA111" i="1"/>
  <c r="AA110" i="1"/>
  <c r="AA109" i="1"/>
  <c r="AA108" i="1"/>
  <c r="AA107" i="1"/>
  <c r="AA106" i="1"/>
  <c r="AA105" i="1"/>
  <c r="AA104" i="1"/>
  <c r="AA103" i="1"/>
  <c r="AA102" i="1"/>
  <c r="AA101" i="1"/>
  <c r="AA100" i="1"/>
  <c r="AA99" i="1"/>
  <c r="AA98" i="1"/>
  <c r="AA97" i="1"/>
  <c r="AA96" i="1"/>
  <c r="AA95" i="1"/>
  <c r="AA94" i="1"/>
  <c r="AA93" i="1"/>
  <c r="AA92" i="1"/>
  <c r="AA91" i="1"/>
  <c r="AA90" i="1"/>
  <c r="AA89" i="1"/>
  <c r="AA88" i="1"/>
  <c r="AA87" i="1"/>
  <c r="AA86" i="1"/>
  <c r="AA85" i="1"/>
  <c r="AA84" i="1"/>
  <c r="AA83" i="1"/>
  <c r="AA82" i="1"/>
  <c r="AA81" i="1"/>
  <c r="AA80" i="1"/>
  <c r="AA183" i="1"/>
  <c r="AB121" i="1"/>
  <c r="AC71" i="1"/>
  <c r="AC70" i="1"/>
  <c r="AC69" i="1"/>
  <c r="AC68" i="1"/>
  <c r="AC67" i="1"/>
  <c r="AC66" i="1"/>
  <c r="AC65" i="1"/>
  <c r="AC64" i="1"/>
  <c r="AC63" i="1"/>
  <c r="AC62" i="1"/>
  <c r="AC61" i="1"/>
  <c r="AC60" i="1"/>
  <c r="AC59" i="1"/>
  <c r="AC58" i="1"/>
  <c r="AC57" i="1"/>
  <c r="AC56" i="1"/>
  <c r="AC55" i="1"/>
  <c r="AC54" i="1"/>
  <c r="AC53" i="1"/>
  <c r="AC52" i="1"/>
  <c r="AC51" i="1"/>
  <c r="AC50" i="1"/>
  <c r="AC49" i="1"/>
  <c r="AC48" i="1"/>
  <c r="AC47" i="1"/>
  <c r="AC46" i="1"/>
  <c r="AC45" i="1"/>
  <c r="AC44" i="1"/>
  <c r="AC43" i="1"/>
  <c r="AC42" i="1"/>
  <c r="AC41" i="1"/>
  <c r="AC40" i="1"/>
  <c r="AC39" i="1"/>
  <c r="AC38" i="1"/>
  <c r="AC37" i="1"/>
  <c r="AC36" i="1"/>
  <c r="AC35" i="1"/>
  <c r="AC34" i="1"/>
  <c r="AC33" i="1"/>
  <c r="AC32" i="1"/>
  <c r="AC31" i="1"/>
  <c r="AC30" i="1"/>
  <c r="AC29" i="1"/>
  <c r="AC28" i="1"/>
  <c r="AC27" i="1"/>
  <c r="AC26" i="1"/>
  <c r="AC25" i="1"/>
  <c r="AC24" i="1"/>
  <c r="AE24" i="1" s="1"/>
  <c r="AB120" i="1"/>
  <c r="AB119" i="1"/>
  <c r="AB118" i="1"/>
  <c r="AB117" i="1"/>
  <c r="AB116" i="1"/>
  <c r="AB115" i="1"/>
  <c r="AB114" i="1"/>
  <c r="AB112" i="1"/>
  <c r="AB111" i="1"/>
  <c r="AB110" i="1"/>
  <c r="AB109" i="1"/>
  <c r="AB108" i="1"/>
  <c r="AB107" i="1"/>
  <c r="AB106" i="1"/>
  <c r="AB105" i="1"/>
  <c r="AB104" i="1"/>
  <c r="AB103" i="1"/>
  <c r="AB102" i="1"/>
  <c r="AB97" i="1"/>
  <c r="AB95" i="1"/>
  <c r="AB93" i="1"/>
  <c r="AB92" i="1"/>
  <c r="AB90" i="1"/>
  <c r="AB87" i="1"/>
  <c r="AB83" i="1"/>
  <c r="AA79" i="1"/>
  <c r="AA76" i="1"/>
  <c r="AA75" i="1"/>
  <c r="AA74" i="1"/>
  <c r="AA73" i="1"/>
  <c r="AA71" i="1"/>
  <c r="AA62" i="1"/>
  <c r="AA61" i="1"/>
  <c r="AA58" i="1"/>
  <c r="AA57" i="1"/>
  <c r="AA56" i="1"/>
  <c r="AA55" i="1"/>
  <c r="AA48" i="1"/>
  <c r="AA42" i="1"/>
  <c r="AA41" i="1"/>
  <c r="AA263" i="1"/>
  <c r="AA186" i="1"/>
  <c r="AC174" i="1"/>
  <c r="AC166" i="1"/>
  <c r="AC158" i="1"/>
  <c r="AC150" i="1"/>
  <c r="AB79" i="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AB39" i="1"/>
  <c r="AB38" i="1"/>
  <c r="AB37" i="1"/>
  <c r="AB36" i="1"/>
  <c r="AB35" i="1"/>
  <c r="AB34" i="1"/>
  <c r="AB33" i="1"/>
  <c r="AB32" i="1"/>
  <c r="AB31" i="1"/>
  <c r="AB30" i="1"/>
  <c r="AB29" i="1"/>
  <c r="AB28" i="1"/>
  <c r="AB27" i="1"/>
  <c r="AB26" i="1"/>
  <c r="AB25" i="1"/>
  <c r="AB24" i="1"/>
  <c r="AB113" i="1"/>
  <c r="AB101" i="1"/>
  <c r="AB100" i="1"/>
  <c r="AB99" i="1"/>
  <c r="AB98" i="1"/>
  <c r="AB96" i="1"/>
  <c r="AB91" i="1"/>
  <c r="AB89" i="1"/>
  <c r="AB88" i="1"/>
  <c r="AB86" i="1"/>
  <c r="AB85" i="1"/>
  <c r="AB84" i="1"/>
  <c r="AA78" i="1"/>
  <c r="AA70" i="1"/>
  <c r="AA67" i="1"/>
  <c r="AA65" i="1"/>
  <c r="AA64" i="1"/>
  <c r="AA63" i="1"/>
  <c r="AA54" i="1"/>
  <c r="AA53" i="1"/>
  <c r="AA52" i="1"/>
  <c r="AA50" i="1"/>
  <c r="AA49" i="1"/>
  <c r="AA47" i="1"/>
  <c r="AA45" i="1"/>
  <c r="AA43" i="1"/>
  <c r="AA36" i="1"/>
  <c r="AA34" i="1"/>
  <c r="AA32" i="1"/>
  <c r="AA31" i="1"/>
  <c r="AA30" i="1"/>
  <c r="AA28" i="1"/>
  <c r="AA27" i="1"/>
  <c r="AA25" i="1"/>
  <c r="AA24" i="1"/>
  <c r="AA214" i="1"/>
  <c r="AB94" i="1"/>
  <c r="AB82" i="1"/>
  <c r="AB81" i="1"/>
  <c r="AB80" i="1"/>
  <c r="AA77" i="1"/>
  <c r="AA72" i="1"/>
  <c r="AA69" i="1"/>
  <c r="AA68" i="1"/>
  <c r="AA66" i="1"/>
  <c r="AA60" i="1"/>
  <c r="AA59" i="1"/>
  <c r="AA51" i="1"/>
  <c r="AA46" i="1"/>
  <c r="AA44" i="1"/>
  <c r="AA40" i="1"/>
  <c r="AA39" i="1"/>
  <c r="AA38" i="1"/>
  <c r="AA37" i="1"/>
  <c r="AA35" i="1"/>
  <c r="AA33" i="1"/>
  <c r="AA29" i="1"/>
  <c r="AA26" i="1"/>
  <c r="AA178" i="1"/>
  <c r="AC170" i="1"/>
  <c r="AC162" i="1"/>
  <c r="AC154" i="1"/>
  <c r="AD24" i="1"/>
  <c r="AD25" i="1" s="1"/>
  <c r="AD26" i="1" s="1"/>
  <c r="AD27" i="1" s="1"/>
  <c r="AD28" i="1" s="1"/>
  <c r="AD29" i="1" s="1"/>
  <c r="AD30" i="1" s="1"/>
  <c r="AD31" i="1" s="1"/>
  <c r="AD32" i="1" s="1"/>
  <c r="AD33" i="1" s="1"/>
  <c r="AD34" i="1" s="1"/>
  <c r="AD35" i="1" s="1"/>
  <c r="AD36" i="1" s="1"/>
  <c r="AD37" i="1" s="1"/>
  <c r="AD38" i="1" s="1"/>
  <c r="AD39" i="1" s="1"/>
  <c r="AD40" i="1" s="1"/>
  <c r="AD41" i="1" s="1"/>
  <c r="AD42" i="1" s="1"/>
  <c r="AD43" i="1" s="1"/>
  <c r="AD44" i="1" s="1"/>
  <c r="AD45" i="1" s="1"/>
  <c r="AD46" i="1" s="1"/>
  <c r="AD47" i="1" s="1"/>
  <c r="AD48" i="1" s="1"/>
  <c r="AD49" i="1" s="1"/>
  <c r="AD50" i="1" s="1"/>
  <c r="AD51" i="1" s="1"/>
  <c r="AD52" i="1" s="1"/>
  <c r="AD53" i="1" s="1"/>
  <c r="AD54" i="1" s="1"/>
  <c r="AD55" i="1" s="1"/>
  <c r="AD56" i="1" s="1"/>
  <c r="AD57" i="1" s="1"/>
  <c r="AD58" i="1" s="1"/>
  <c r="AD59" i="1" s="1"/>
  <c r="AD60" i="1" s="1"/>
  <c r="AD61" i="1" s="1"/>
  <c r="AD62" i="1" s="1"/>
  <c r="AD63" i="1" s="1"/>
  <c r="AD64" i="1" s="1"/>
  <c r="AD65" i="1" s="1"/>
  <c r="AD66" i="1" s="1"/>
  <c r="AD67" i="1" s="1"/>
  <c r="AD68" i="1" s="1"/>
  <c r="AD69" i="1" s="1"/>
  <c r="AD70" i="1" s="1"/>
  <c r="AD71" i="1" s="1"/>
  <c r="AD72" i="1" s="1"/>
  <c r="AD73" i="1" s="1"/>
  <c r="AD74" i="1" s="1"/>
  <c r="AD75" i="1" s="1"/>
  <c r="AD76" i="1" s="1"/>
  <c r="AD77" i="1" s="1"/>
  <c r="AD78" i="1" s="1"/>
  <c r="AD79" i="1" s="1"/>
  <c r="AD80" i="1" s="1"/>
  <c r="AD81" i="1" s="1"/>
  <c r="AD82" i="1" s="1"/>
  <c r="AD83" i="1" s="1"/>
  <c r="AD84" i="1" s="1"/>
  <c r="AD85" i="1" s="1"/>
  <c r="AD86" i="1" s="1"/>
  <c r="AD87" i="1" s="1"/>
  <c r="AD88" i="1" s="1"/>
  <c r="AD89" i="1" s="1"/>
  <c r="AD90" i="1" s="1"/>
  <c r="AD91" i="1" s="1"/>
  <c r="AD92" i="1" s="1"/>
  <c r="AD93" i="1" s="1"/>
  <c r="AD94" i="1" s="1"/>
  <c r="AD95" i="1" s="1"/>
  <c r="AD96" i="1" s="1"/>
  <c r="AD97" i="1" s="1"/>
  <c r="AD98" i="1" s="1"/>
  <c r="AD99" i="1" s="1"/>
  <c r="AD100" i="1" s="1"/>
  <c r="AD101" i="1" s="1"/>
  <c r="AD102" i="1" s="1"/>
  <c r="AD103" i="1" s="1"/>
  <c r="AD104" i="1" s="1"/>
  <c r="AD105" i="1" s="1"/>
  <c r="AD106" i="1" s="1"/>
  <c r="AD107" i="1" s="1"/>
  <c r="AD108" i="1" s="1"/>
  <c r="AD109" i="1" s="1"/>
  <c r="AD110" i="1" s="1"/>
  <c r="AD111" i="1" s="1"/>
  <c r="AD112" i="1" s="1"/>
  <c r="AD113" i="1" s="1"/>
  <c r="AD114" i="1" s="1"/>
  <c r="AD115" i="1" s="1"/>
  <c r="AD116" i="1" s="1"/>
  <c r="AD117" i="1" s="1"/>
  <c r="AD118" i="1" s="1"/>
  <c r="AD119" i="1" s="1"/>
  <c r="AD120" i="1" s="1"/>
  <c r="AD121" i="1" s="1"/>
  <c r="AD122" i="1" s="1"/>
  <c r="AD123" i="1" s="1"/>
  <c r="AD124" i="1" s="1"/>
  <c r="AD125" i="1" s="1"/>
  <c r="AD126" i="1" s="1"/>
  <c r="AD127" i="1" s="1"/>
  <c r="AD128" i="1" s="1"/>
  <c r="AD129" i="1" s="1"/>
  <c r="AD130" i="1" s="1"/>
  <c r="AD131" i="1" s="1"/>
  <c r="AD132" i="1" s="1"/>
  <c r="AD133" i="1" s="1"/>
  <c r="AD134" i="1" s="1"/>
  <c r="AD135" i="1" s="1"/>
  <c r="AD136" i="1" s="1"/>
  <c r="AD137" i="1" s="1"/>
  <c r="AD138" i="1" s="1"/>
  <c r="AD139" i="1" s="1"/>
  <c r="AD140" i="1" s="1"/>
  <c r="AD141" i="1" s="1"/>
  <c r="AD142" i="1" s="1"/>
  <c r="AD143" i="1" s="1"/>
  <c r="AD144" i="1" s="1"/>
  <c r="AD145" i="1" s="1"/>
  <c r="AD146" i="1" s="1"/>
  <c r="AD147" i="1" s="1"/>
  <c r="AD148" i="1" s="1"/>
  <c r="AD149" i="1" s="1"/>
  <c r="AD150" i="1" s="1"/>
  <c r="AD151" i="1" s="1"/>
  <c r="AD152" i="1" s="1"/>
  <c r="AD153" i="1" s="1"/>
  <c r="AD154" i="1" s="1"/>
  <c r="AD155" i="1" s="1"/>
  <c r="AD156" i="1" s="1"/>
  <c r="AD157" i="1" s="1"/>
  <c r="AD158" i="1" s="1"/>
  <c r="AD159" i="1" s="1"/>
  <c r="AD160" i="1" s="1"/>
  <c r="AD161" i="1" s="1"/>
  <c r="AD162" i="1" s="1"/>
  <c r="AD163" i="1" s="1"/>
  <c r="AD164" i="1" s="1"/>
  <c r="AD165" i="1" s="1"/>
  <c r="AD166" i="1" s="1"/>
  <c r="AD167" i="1" s="1"/>
  <c r="AD168" i="1" s="1"/>
  <c r="AD169" i="1" s="1"/>
  <c r="AD170" i="1" s="1"/>
  <c r="AD171" i="1" s="1"/>
  <c r="AD172" i="1" s="1"/>
  <c r="AD173" i="1" s="1"/>
  <c r="AD174" i="1" s="1"/>
  <c r="AD175" i="1" s="1"/>
  <c r="AD176" i="1" s="1"/>
  <c r="AD177" i="1" s="1"/>
  <c r="AD178" i="1" s="1"/>
  <c r="AD179" i="1" s="1"/>
  <c r="AD180" i="1" s="1"/>
  <c r="AD181" i="1" s="1"/>
  <c r="AD182" i="1" s="1"/>
  <c r="AD183" i="1" s="1"/>
  <c r="AD184" i="1" s="1"/>
  <c r="AD185" i="1" s="1"/>
  <c r="AD186" i="1" s="1"/>
  <c r="AD187" i="1" s="1"/>
  <c r="AD188" i="1" s="1"/>
  <c r="AD189" i="1" s="1"/>
  <c r="AD190" i="1" s="1"/>
  <c r="AD191" i="1" s="1"/>
  <c r="AD192" i="1" s="1"/>
  <c r="AD193" i="1" s="1"/>
  <c r="AD194" i="1" s="1"/>
  <c r="AD195" i="1" s="1"/>
  <c r="AD196" i="1" s="1"/>
  <c r="AD197" i="1" s="1"/>
  <c r="AD198" i="1" s="1"/>
  <c r="AD199" i="1" s="1"/>
  <c r="AD200" i="1" s="1"/>
  <c r="AD201" i="1" s="1"/>
  <c r="AD202" i="1" s="1"/>
  <c r="AD203" i="1" s="1"/>
  <c r="AD204" i="1" s="1"/>
  <c r="AD205" i="1" s="1"/>
  <c r="AD206" i="1" s="1"/>
  <c r="AD207" i="1" s="1"/>
  <c r="AD208" i="1" s="1"/>
  <c r="AD209" i="1" s="1"/>
  <c r="AD210" i="1" s="1"/>
  <c r="AD211" i="1" s="1"/>
  <c r="AD212" i="1" s="1"/>
  <c r="AD213" i="1" s="1"/>
  <c r="AD214" i="1" s="1"/>
  <c r="AD215" i="1" s="1"/>
  <c r="AD216" i="1" s="1"/>
  <c r="AD217" i="1" s="1"/>
  <c r="AD218" i="1" s="1"/>
  <c r="AD219" i="1" s="1"/>
  <c r="AD220" i="1" s="1"/>
  <c r="AD221" i="1" s="1"/>
  <c r="AD222" i="1" s="1"/>
  <c r="AD223" i="1" s="1"/>
  <c r="AD224" i="1" s="1"/>
  <c r="AD225" i="1" s="1"/>
  <c r="AD226" i="1" s="1"/>
  <c r="AD227" i="1" s="1"/>
  <c r="AD228" i="1" s="1"/>
  <c r="AD229" i="1" s="1"/>
  <c r="AD230" i="1" s="1"/>
  <c r="AD231" i="1" s="1"/>
  <c r="AD232" i="1" s="1"/>
  <c r="AD233" i="1" s="1"/>
  <c r="AD234" i="1" s="1"/>
  <c r="AD235" i="1" s="1"/>
  <c r="AD236" i="1" s="1"/>
  <c r="AD237" i="1" s="1"/>
  <c r="AD238" i="1" s="1"/>
  <c r="AD239" i="1" s="1"/>
  <c r="AD240" i="1" s="1"/>
  <c r="AD241" i="1" s="1"/>
  <c r="AD242" i="1" s="1"/>
  <c r="AD243" i="1" s="1"/>
  <c r="AD244" i="1" s="1"/>
  <c r="AD245" i="1" s="1"/>
  <c r="AD246" i="1" s="1"/>
  <c r="AD247" i="1" s="1"/>
  <c r="AD248" i="1" s="1"/>
  <c r="AD249" i="1" s="1"/>
  <c r="AD250" i="1" s="1"/>
  <c r="AD251" i="1" s="1"/>
  <c r="AD252" i="1" s="1"/>
  <c r="AD253" i="1" s="1"/>
  <c r="AD254" i="1" s="1"/>
  <c r="AD255" i="1" s="1"/>
  <c r="AD256" i="1" s="1"/>
  <c r="AD257" i="1" s="1"/>
  <c r="AD258" i="1" s="1"/>
  <c r="AD259" i="1" s="1"/>
  <c r="AD260" i="1" s="1"/>
  <c r="AD261" i="1" s="1"/>
  <c r="AD262" i="1" s="1"/>
  <c r="AD263" i="1" s="1"/>
  <c r="AD264" i="1" s="1"/>
  <c r="AD265" i="1" s="1"/>
  <c r="AD266" i="1" s="1"/>
  <c r="AD267" i="1" s="1"/>
  <c r="AD268" i="1" s="1"/>
  <c r="AD269" i="1" s="1"/>
  <c r="AD270" i="1" s="1"/>
  <c r="AD271" i="1" s="1"/>
  <c r="AD272" i="1" s="1"/>
  <c r="AD273" i="1" s="1"/>
  <c r="AD274" i="1" s="1"/>
  <c r="AD275" i="1" s="1"/>
  <c r="AD276" i="1" s="1"/>
  <c r="AD277" i="1" s="1"/>
  <c r="AD278" i="1" s="1"/>
  <c r="AD279" i="1" s="1"/>
  <c r="AD280" i="1" s="1"/>
  <c r="AD281" i="1" s="1"/>
  <c r="AD282" i="1" s="1"/>
  <c r="AD283" i="1" s="1"/>
  <c r="AD284" i="1" s="1"/>
  <c r="AD285" i="1" s="1"/>
  <c r="AD286" i="1" s="1"/>
  <c r="AD287" i="1" s="1"/>
  <c r="AD288" i="1" s="1"/>
  <c r="AD289" i="1" s="1"/>
  <c r="AD290" i="1" s="1"/>
  <c r="AD291" i="1" s="1"/>
  <c r="AD292" i="1" s="1"/>
  <c r="AD293" i="1" s="1"/>
  <c r="AD294" i="1" s="1"/>
  <c r="AD295" i="1" s="1"/>
  <c r="AD296" i="1" s="1"/>
  <c r="AD297" i="1" s="1"/>
  <c r="AD298" i="1" s="1"/>
  <c r="AD299" i="1" s="1"/>
  <c r="AD300" i="1" s="1"/>
  <c r="AD301" i="1" s="1"/>
  <c r="AD302" i="1" s="1"/>
  <c r="AD303" i="1" s="1"/>
  <c r="AD304" i="1" s="1"/>
  <c r="AD305" i="1" s="1"/>
  <c r="AD306" i="1" s="1"/>
  <c r="AD307" i="1" s="1"/>
  <c r="AD308" i="1" s="1"/>
  <c r="AD309" i="1" s="1"/>
  <c r="AD310" i="1" s="1"/>
  <c r="AD311" i="1" s="1"/>
  <c r="AD312" i="1" s="1"/>
  <c r="AD313" i="1" s="1"/>
  <c r="AD314" i="1" s="1"/>
  <c r="AD315" i="1" s="1"/>
  <c r="AD316" i="1" s="1"/>
  <c r="AD317" i="1" s="1"/>
  <c r="AD318" i="1" s="1"/>
  <c r="AD319" i="1" s="1"/>
  <c r="AD320" i="1" s="1"/>
  <c r="AD321" i="1" s="1"/>
  <c r="AD322" i="1" s="1"/>
  <c r="AD323" i="1" s="1"/>
  <c r="AD324" i="1" s="1"/>
  <c r="AD325" i="1" s="1"/>
  <c r="AD326" i="1" s="1"/>
  <c r="AD327" i="1" s="1"/>
  <c r="AD328" i="1" s="1"/>
  <c r="AD329" i="1" s="1"/>
  <c r="AD330" i="1" s="1"/>
  <c r="AD331" i="1" s="1"/>
  <c r="AD332" i="1" s="1"/>
  <c r="AD333" i="1" s="1"/>
  <c r="AD334" i="1" s="1"/>
  <c r="AD335" i="1" s="1"/>
  <c r="AD336" i="1" s="1"/>
  <c r="AD337" i="1" s="1"/>
  <c r="AD338" i="1" s="1"/>
  <c r="AD339" i="1" s="1"/>
  <c r="AD340" i="1" s="1"/>
  <c r="AD341" i="1" s="1"/>
  <c r="AD342" i="1" s="1"/>
  <c r="AD343" i="1" s="1"/>
  <c r="AD344" i="1" s="1"/>
  <c r="AD345" i="1" s="1"/>
  <c r="AD346" i="1" s="1"/>
  <c r="AD347" i="1" s="1"/>
  <c r="AD348" i="1" s="1"/>
  <c r="AD349" i="1" s="1"/>
  <c r="AD350" i="1" s="1"/>
  <c r="AD351" i="1" s="1"/>
  <c r="AD352" i="1" s="1"/>
  <c r="AD353" i="1" s="1"/>
  <c r="AD354" i="1" s="1"/>
  <c r="AD355" i="1" s="1"/>
  <c r="AD356" i="1" s="1"/>
  <c r="AD357" i="1" s="1"/>
  <c r="AD358" i="1" s="1"/>
  <c r="AD359" i="1" s="1"/>
  <c r="AD360" i="1" s="1"/>
  <c r="AD361" i="1" s="1"/>
  <c r="AD362" i="1" s="1"/>
  <c r="AD363" i="1" s="1"/>
  <c r="AD364" i="1" s="1"/>
  <c r="AD365" i="1" s="1"/>
  <c r="AD366" i="1" s="1"/>
  <c r="AD367" i="1" s="1"/>
  <c r="AD368" i="1" s="1"/>
  <c r="AD369" i="1" s="1"/>
  <c r="AD370" i="1" s="1"/>
  <c r="AD371" i="1" s="1"/>
  <c r="AD372" i="1" s="1"/>
  <c r="AD373" i="1" s="1"/>
  <c r="AD374" i="1" s="1"/>
  <c r="AD375" i="1" s="1"/>
  <c r="AD376" i="1" s="1"/>
  <c r="AD377" i="1" s="1"/>
  <c r="AD378" i="1" s="1"/>
  <c r="AD379" i="1" s="1"/>
  <c r="AD380" i="1" s="1"/>
  <c r="AD381" i="1" s="1"/>
  <c r="AD382" i="1" s="1"/>
  <c r="AD383" i="1" s="1"/>
  <c r="P294" i="1"/>
  <c r="Q294" i="1" s="1"/>
  <c r="P328" i="1"/>
  <c r="Q328" i="1" s="1"/>
  <c r="P344" i="1"/>
  <c r="Q344" i="1" s="1"/>
  <c r="P279" i="1"/>
  <c r="Q279" i="1" s="1"/>
  <c r="P297" i="1"/>
  <c r="Q297" i="1" s="1"/>
  <c r="P305" i="1"/>
  <c r="Q305" i="1" s="1"/>
  <c r="P313" i="1"/>
  <c r="Q313" i="1" s="1"/>
  <c r="P321" i="1"/>
  <c r="Q321" i="1" s="1"/>
  <c r="P337" i="1"/>
  <c r="Q337" i="1" s="1"/>
  <c r="P362" i="1"/>
  <c r="Q362" i="1" s="1"/>
  <c r="P307" i="1"/>
  <c r="Q307" i="1" s="1"/>
  <c r="P327" i="1"/>
  <c r="Q327" i="1" s="1"/>
  <c r="P343" i="1"/>
  <c r="Q343" i="1" s="1"/>
  <c r="P304" i="1"/>
  <c r="Q304" i="1" s="1"/>
  <c r="P322" i="1"/>
  <c r="Q322" i="1" s="1"/>
  <c r="P338" i="1"/>
  <c r="Q338" i="1" s="1"/>
  <c r="P350" i="1"/>
  <c r="Q350" i="1" s="1"/>
  <c r="P359" i="1"/>
  <c r="Q359" i="1" s="1"/>
  <c r="P354" i="1"/>
  <c r="Q354" i="1" s="1"/>
  <c r="P356" i="1"/>
  <c r="Q356" i="1" s="1"/>
  <c r="P368" i="1"/>
  <c r="Q368" i="1" s="1"/>
  <c r="P372" i="1"/>
  <c r="Q372" i="1" s="1"/>
  <c r="P376" i="1"/>
  <c r="Q376" i="1" s="1"/>
  <c r="P380" i="1"/>
  <c r="Q380" i="1" s="1"/>
  <c r="M27" i="1"/>
  <c r="I26" i="1"/>
  <c r="J26" i="1"/>
  <c r="X23" i="1"/>
  <c r="AK25" i="1"/>
  <c r="D376" i="1"/>
  <c r="D375" i="1"/>
  <c r="D374" i="1"/>
  <c r="D373" i="1"/>
  <c r="D372" i="1"/>
  <c r="D371" i="1"/>
  <c r="D370" i="1"/>
  <c r="D369" i="1"/>
  <c r="D383" i="1"/>
  <c r="C382" i="1"/>
  <c r="B381" i="1"/>
  <c r="D379" i="1"/>
  <c r="C378" i="1"/>
  <c r="B377" i="1"/>
  <c r="B368" i="1"/>
  <c r="B367" i="1"/>
  <c r="B366" i="1"/>
  <c r="B365" i="1"/>
  <c r="B364" i="1"/>
  <c r="B363" i="1"/>
  <c r="B362" i="1"/>
  <c r="B361" i="1"/>
  <c r="B360" i="1"/>
  <c r="B359" i="1"/>
  <c r="B358" i="1"/>
  <c r="B357" i="1"/>
  <c r="B356" i="1"/>
  <c r="B355" i="1"/>
  <c r="B354" i="1"/>
  <c r="B353" i="1"/>
  <c r="B352" i="1"/>
  <c r="B351" i="1"/>
  <c r="C381" i="1"/>
  <c r="C380" i="1"/>
  <c r="C379" i="1"/>
  <c r="D378" i="1"/>
  <c r="C376" i="1"/>
  <c r="B375" i="1"/>
  <c r="C372" i="1"/>
  <c r="B371" i="1"/>
  <c r="D368" i="1"/>
  <c r="D367" i="1"/>
  <c r="D366" i="1"/>
  <c r="D365" i="1"/>
  <c r="D364" i="1"/>
  <c r="D363" i="1"/>
  <c r="D362" i="1"/>
  <c r="D361" i="1"/>
  <c r="D360" i="1"/>
  <c r="D359" i="1"/>
  <c r="D358" i="1"/>
  <c r="D357" i="1"/>
  <c r="D356" i="1"/>
  <c r="D355" i="1"/>
  <c r="D354" i="1"/>
  <c r="D353" i="1"/>
  <c r="D352" i="1"/>
  <c r="D351" i="1"/>
  <c r="D382" i="1"/>
  <c r="D381" i="1"/>
  <c r="D380" i="1"/>
  <c r="D377" i="1"/>
  <c r="C371" i="1"/>
  <c r="C370" i="1"/>
  <c r="C369" i="1"/>
  <c r="C367" i="1"/>
  <c r="C383" i="1"/>
  <c r="B382" i="1"/>
  <c r="B380" i="1"/>
  <c r="B379" i="1"/>
  <c r="B378" i="1"/>
  <c r="C377" i="1"/>
  <c r="B376" i="1"/>
  <c r="B370" i="1"/>
  <c r="B369" i="1"/>
  <c r="C368" i="1"/>
  <c r="C375" i="1"/>
  <c r="C373" i="1"/>
  <c r="C366" i="1"/>
  <c r="C365" i="1"/>
  <c r="C364" i="1"/>
  <c r="C361" i="1"/>
  <c r="C357" i="1"/>
  <c r="B373" i="1"/>
  <c r="C362" i="1"/>
  <c r="C358" i="1"/>
  <c r="C354" i="1"/>
  <c r="D350" i="1"/>
  <c r="D349" i="1"/>
  <c r="D348" i="1"/>
  <c r="B374" i="1"/>
  <c r="C363" i="1"/>
  <c r="C359" i="1"/>
  <c r="C355" i="1"/>
  <c r="C350" i="1"/>
  <c r="B349"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B350"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C360" i="1"/>
  <c r="B348" i="1"/>
  <c r="D345" i="1"/>
  <c r="D341" i="1"/>
  <c r="D337" i="1"/>
  <c r="D333" i="1"/>
  <c r="D329" i="1"/>
  <c r="D325" i="1"/>
  <c r="D321" i="1"/>
  <c r="D317" i="1"/>
  <c r="B314" i="1"/>
  <c r="D313" i="1"/>
  <c r="B310" i="1"/>
  <c r="D309" i="1"/>
  <c r="B306" i="1"/>
  <c r="D305" i="1"/>
  <c r="B302" i="1"/>
  <c r="D301" i="1"/>
  <c r="B298" i="1"/>
  <c r="D297"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B383" i="1"/>
  <c r="B372" i="1"/>
  <c r="C353" i="1"/>
  <c r="C351" i="1"/>
  <c r="D346" i="1"/>
  <c r="D342" i="1"/>
  <c r="D338" i="1"/>
  <c r="D334" i="1"/>
  <c r="D330" i="1"/>
  <c r="D326" i="1"/>
  <c r="D322" i="1"/>
  <c r="D318" i="1"/>
  <c r="D315" i="1"/>
  <c r="B313" i="1"/>
  <c r="D312" i="1"/>
  <c r="B309" i="1"/>
  <c r="D308" i="1"/>
  <c r="B305" i="1"/>
  <c r="D304" i="1"/>
  <c r="B301" i="1"/>
  <c r="D300" i="1"/>
  <c r="B297" i="1"/>
  <c r="D296"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C374" i="1"/>
  <c r="C352" i="1"/>
  <c r="D344" i="1"/>
  <c r="D340" i="1"/>
  <c r="D336" i="1"/>
  <c r="D332" i="1"/>
  <c r="D328" i="1"/>
  <c r="D324" i="1"/>
  <c r="D320" i="1"/>
  <c r="B316" i="1"/>
  <c r="D293" i="1"/>
  <c r="D289" i="1"/>
  <c r="D285" i="1"/>
  <c r="D281" i="1"/>
  <c r="D277" i="1"/>
  <c r="D273"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347" i="1"/>
  <c r="D343" i="1"/>
  <c r="D339" i="1"/>
  <c r="D335" i="1"/>
  <c r="D331" i="1"/>
  <c r="D327" i="1"/>
  <c r="D323" i="1"/>
  <c r="D319" i="1"/>
  <c r="B315" i="1"/>
  <c r="D314" i="1"/>
  <c r="D311" i="1"/>
  <c r="D310" i="1"/>
  <c r="D307" i="1"/>
  <c r="D306" i="1"/>
  <c r="D303" i="1"/>
  <c r="D302" i="1"/>
  <c r="D299" i="1"/>
  <c r="D298" i="1"/>
  <c r="D295" i="1"/>
  <c r="D292" i="1"/>
  <c r="D288" i="1"/>
  <c r="D284" i="1"/>
  <c r="D280" i="1"/>
  <c r="D276" i="1"/>
  <c r="D272"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D291" i="1"/>
  <c r="D287" i="1"/>
  <c r="D283" i="1"/>
  <c r="D279" i="1"/>
  <c r="D275" i="1"/>
  <c r="D271" i="1"/>
  <c r="B266" i="1"/>
  <c r="B262" i="1"/>
  <c r="B258" i="1"/>
  <c r="B254" i="1"/>
  <c r="B250" i="1"/>
  <c r="B246" i="1"/>
  <c r="B242" i="1"/>
  <c r="B238" i="1"/>
  <c r="B234" i="1"/>
  <c r="B230" i="1"/>
  <c r="B226" i="1"/>
  <c r="B222" i="1"/>
  <c r="B218" i="1"/>
  <c r="B214" i="1"/>
  <c r="B210" i="1"/>
  <c r="B206" i="1"/>
  <c r="B202" i="1"/>
  <c r="B198" i="1"/>
  <c r="B194" i="1"/>
  <c r="B190" i="1"/>
  <c r="B188" i="1"/>
  <c r="D187" i="1"/>
  <c r="B184" i="1"/>
  <c r="D183" i="1"/>
  <c r="B180" i="1"/>
  <c r="D179"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D316" i="1"/>
  <c r="B312" i="1"/>
  <c r="B308" i="1"/>
  <c r="B304" i="1"/>
  <c r="B300" i="1"/>
  <c r="B296" i="1"/>
  <c r="B269" i="1"/>
  <c r="B265" i="1"/>
  <c r="B261" i="1"/>
  <c r="B257" i="1"/>
  <c r="B253" i="1"/>
  <c r="B249" i="1"/>
  <c r="B245" i="1"/>
  <c r="B241" i="1"/>
  <c r="B237" i="1"/>
  <c r="B233" i="1"/>
  <c r="B229" i="1"/>
  <c r="B225" i="1"/>
  <c r="B221" i="1"/>
  <c r="B217" i="1"/>
  <c r="B213" i="1"/>
  <c r="B209" i="1"/>
  <c r="B205" i="1"/>
  <c r="B201" i="1"/>
  <c r="B197" i="1"/>
  <c r="B193" i="1"/>
  <c r="B189" i="1"/>
  <c r="B187" i="1"/>
  <c r="D186" i="1"/>
  <c r="B183" i="1"/>
  <c r="D182" i="1"/>
  <c r="B179" i="1"/>
  <c r="D178"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D294" i="1"/>
  <c r="D290" i="1"/>
  <c r="D286" i="1"/>
  <c r="D282" i="1"/>
  <c r="D278" i="1"/>
  <c r="D274" i="1"/>
  <c r="D270" i="1"/>
  <c r="C356" i="1"/>
  <c r="C349" i="1"/>
  <c r="B311" i="1"/>
  <c r="B303" i="1"/>
  <c r="B295" i="1"/>
  <c r="B268" i="1"/>
  <c r="B264" i="1"/>
  <c r="B260" i="1"/>
  <c r="C348" i="1"/>
  <c r="B307" i="1"/>
  <c r="B299" i="1"/>
  <c r="B267" i="1"/>
  <c r="B263" i="1"/>
  <c r="B259" i="1"/>
  <c r="B255" i="1"/>
  <c r="B251" i="1"/>
  <c r="B247" i="1"/>
  <c r="B243" i="1"/>
  <c r="B239" i="1"/>
  <c r="B235" i="1"/>
  <c r="B231" i="1"/>
  <c r="B227" i="1"/>
  <c r="B223" i="1"/>
  <c r="B219" i="1"/>
  <c r="B215" i="1"/>
  <c r="B212" i="1"/>
  <c r="B208" i="1"/>
  <c r="B207" i="1"/>
  <c r="B203" i="1"/>
  <c r="B199" i="1"/>
  <c r="B195" i="1"/>
  <c r="B191" i="1"/>
  <c r="B186" i="1"/>
  <c r="B182" i="1"/>
  <c r="B178" i="1"/>
  <c r="D174" i="1"/>
  <c r="D170" i="1"/>
  <c r="D166" i="1"/>
  <c r="D162" i="1"/>
  <c r="D158" i="1"/>
  <c r="D154" i="1"/>
  <c r="D150" i="1"/>
  <c r="D146" i="1"/>
  <c r="D142" i="1"/>
  <c r="D138" i="1"/>
  <c r="D134" i="1"/>
  <c r="D130" i="1"/>
  <c r="D126" i="1"/>
  <c r="D173" i="1"/>
  <c r="D169" i="1"/>
  <c r="D165" i="1"/>
  <c r="D161" i="1"/>
  <c r="D157" i="1"/>
  <c r="D153" i="1"/>
  <c r="D149" i="1"/>
  <c r="D145" i="1"/>
  <c r="D141" i="1"/>
  <c r="D137" i="1"/>
  <c r="D133" i="1"/>
  <c r="D129" i="1"/>
  <c r="D125" i="1"/>
  <c r="B211" i="1"/>
  <c r="B204" i="1"/>
  <c r="B200" i="1"/>
  <c r="B196" i="1"/>
  <c r="B192" i="1"/>
  <c r="D188" i="1"/>
  <c r="D185" i="1"/>
  <c r="D184" i="1"/>
  <c r="D181" i="1"/>
  <c r="D180" i="1"/>
  <c r="D177" i="1"/>
  <c r="D176" i="1"/>
  <c r="D172" i="1"/>
  <c r="D168" i="1"/>
  <c r="D164" i="1"/>
  <c r="D160" i="1"/>
  <c r="D156" i="1"/>
  <c r="D152" i="1"/>
  <c r="B256" i="1"/>
  <c r="B252" i="1"/>
  <c r="B248" i="1"/>
  <c r="B244" i="1"/>
  <c r="B240" i="1"/>
  <c r="B236" i="1"/>
  <c r="B232" i="1"/>
  <c r="B228" i="1"/>
  <c r="B224" i="1"/>
  <c r="B220" i="1"/>
  <c r="B216" i="1"/>
  <c r="D175" i="1"/>
  <c r="D171" i="1"/>
  <c r="D167" i="1"/>
  <c r="D163" i="1"/>
  <c r="D159" i="1"/>
  <c r="D155" i="1"/>
  <c r="D151" i="1"/>
  <c r="D148" i="1"/>
  <c r="D144" i="1"/>
  <c r="D140" i="1"/>
  <c r="D136" i="1"/>
  <c r="D132" i="1"/>
  <c r="D128" i="1"/>
  <c r="D124" i="1"/>
  <c r="D123" i="1"/>
  <c r="D122"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B181" i="1"/>
  <c r="D147" i="1"/>
  <c r="D143" i="1"/>
  <c r="D139" i="1"/>
  <c r="D135" i="1"/>
  <c r="D131" i="1"/>
  <c r="D127" i="1"/>
  <c r="D121" i="1"/>
  <c r="D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F24" i="1" s="1"/>
  <c r="C119" i="1"/>
  <c r="C118" i="1"/>
  <c r="C117" i="1"/>
  <c r="C116" i="1"/>
  <c r="C115" i="1"/>
  <c r="C114" i="1"/>
  <c r="C113" i="1"/>
  <c r="C112" i="1"/>
  <c r="C111" i="1"/>
  <c r="C110" i="1"/>
  <c r="C109" i="1"/>
  <c r="C108" i="1"/>
  <c r="C106" i="1"/>
  <c r="C105" i="1"/>
  <c r="C104" i="1"/>
  <c r="C103" i="1"/>
  <c r="C97" i="1"/>
  <c r="C95" i="1"/>
  <c r="C93" i="1"/>
  <c r="C92" i="1"/>
  <c r="C88" i="1"/>
  <c r="C86" i="1"/>
  <c r="C84" i="1"/>
  <c r="B69" i="1"/>
  <c r="B68" i="1"/>
  <c r="B65" i="1"/>
  <c r="B55" i="1"/>
  <c r="B54" i="1"/>
  <c r="B52" i="1"/>
  <c r="B48" i="1"/>
  <c r="B47" i="1"/>
  <c r="B40" i="1"/>
  <c r="C76" i="1"/>
  <c r="C74" i="1"/>
  <c r="B185" i="1"/>
  <c r="C121"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102" i="1"/>
  <c r="C101" i="1"/>
  <c r="C100" i="1"/>
  <c r="C98" i="1"/>
  <c r="C96" i="1"/>
  <c r="C91" i="1"/>
  <c r="C87" i="1"/>
  <c r="C83" i="1"/>
  <c r="C82" i="1"/>
  <c r="C81" i="1"/>
  <c r="C80" i="1"/>
  <c r="B64" i="1"/>
  <c r="B62" i="1"/>
  <c r="B60" i="1"/>
  <c r="B57" i="1"/>
  <c r="B53" i="1"/>
  <c r="B51" i="1"/>
  <c r="B50" i="1"/>
  <c r="B46" i="1"/>
  <c r="B45" i="1"/>
  <c r="B44" i="1"/>
  <c r="B43" i="1"/>
  <c r="B42" i="1"/>
  <c r="B41" i="1"/>
  <c r="B39" i="1"/>
  <c r="B38" i="1"/>
  <c r="B36" i="1"/>
  <c r="B35" i="1"/>
  <c r="B34" i="1"/>
  <c r="B32" i="1"/>
  <c r="B31" i="1"/>
  <c r="B29" i="1"/>
  <c r="B28" i="1"/>
  <c r="B26" i="1"/>
  <c r="B177" i="1"/>
  <c r="C79" i="1"/>
  <c r="C78" i="1"/>
  <c r="C77" i="1"/>
  <c r="C73" i="1"/>
  <c r="E24" i="1"/>
  <c r="E25" i="1" s="1"/>
  <c r="E26" i="1" s="1"/>
  <c r="E27" i="1" s="1"/>
  <c r="E28" i="1" s="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 r="E97" i="1" s="1"/>
  <c r="E98" i="1" s="1"/>
  <c r="E99" i="1" s="1"/>
  <c r="E100" i="1" s="1"/>
  <c r="E101" i="1" s="1"/>
  <c r="E102" i="1" s="1"/>
  <c r="E103" i="1" s="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 r="E189" i="1" s="1"/>
  <c r="E190" i="1" s="1"/>
  <c r="E191" i="1" s="1"/>
  <c r="E192" i="1" s="1"/>
  <c r="E193" i="1" s="1"/>
  <c r="E194" i="1" s="1"/>
  <c r="E195" i="1" s="1"/>
  <c r="E196" i="1" s="1"/>
  <c r="E197" i="1" s="1"/>
  <c r="E198" i="1" s="1"/>
  <c r="E199" i="1" s="1"/>
  <c r="E200" i="1" s="1"/>
  <c r="E201" i="1" s="1"/>
  <c r="E202" i="1" s="1"/>
  <c r="E203" i="1" s="1"/>
  <c r="E204" i="1" s="1"/>
  <c r="E205" i="1" s="1"/>
  <c r="E206" i="1" s="1"/>
  <c r="E207" i="1" s="1"/>
  <c r="E208" i="1" s="1"/>
  <c r="E209" i="1" s="1"/>
  <c r="E210" i="1" s="1"/>
  <c r="E211" i="1" s="1"/>
  <c r="E212" i="1" s="1"/>
  <c r="E213" i="1" s="1"/>
  <c r="E214" i="1" s="1"/>
  <c r="E215" i="1" s="1"/>
  <c r="E216" i="1" s="1"/>
  <c r="E217" i="1" s="1"/>
  <c r="E218" i="1" s="1"/>
  <c r="E219" i="1" s="1"/>
  <c r="E220" i="1" s="1"/>
  <c r="E221" i="1" s="1"/>
  <c r="E222" i="1" s="1"/>
  <c r="E223" i="1" s="1"/>
  <c r="E224" i="1" s="1"/>
  <c r="E225" i="1" s="1"/>
  <c r="E226" i="1" s="1"/>
  <c r="E227" i="1" s="1"/>
  <c r="E228" i="1" s="1"/>
  <c r="E229" i="1" s="1"/>
  <c r="E230" i="1" s="1"/>
  <c r="E231" i="1" s="1"/>
  <c r="E232" i="1" s="1"/>
  <c r="E233" i="1" s="1"/>
  <c r="E234" i="1" s="1"/>
  <c r="E235" i="1" s="1"/>
  <c r="E236" i="1" s="1"/>
  <c r="E237" i="1" s="1"/>
  <c r="E238" i="1" s="1"/>
  <c r="E239" i="1" s="1"/>
  <c r="E240" i="1" s="1"/>
  <c r="E241" i="1" s="1"/>
  <c r="E242" i="1" s="1"/>
  <c r="E243" i="1" s="1"/>
  <c r="E244" i="1" s="1"/>
  <c r="E245" i="1" s="1"/>
  <c r="E246" i="1" s="1"/>
  <c r="E247" i="1" s="1"/>
  <c r="E248" i="1" s="1"/>
  <c r="E249" i="1" s="1"/>
  <c r="E250" i="1" s="1"/>
  <c r="E251" i="1" s="1"/>
  <c r="E252" i="1" s="1"/>
  <c r="E253" i="1" s="1"/>
  <c r="E254" i="1" s="1"/>
  <c r="E255" i="1" s="1"/>
  <c r="E256" i="1" s="1"/>
  <c r="E257" i="1" s="1"/>
  <c r="E258" i="1" s="1"/>
  <c r="E259" i="1" s="1"/>
  <c r="E260" i="1" s="1"/>
  <c r="E261" i="1" s="1"/>
  <c r="E262" i="1" s="1"/>
  <c r="E263" i="1" s="1"/>
  <c r="E264" i="1" s="1"/>
  <c r="E265" i="1" s="1"/>
  <c r="E266" i="1" s="1"/>
  <c r="E267" i="1" s="1"/>
  <c r="E268" i="1" s="1"/>
  <c r="E269" i="1" s="1"/>
  <c r="E270" i="1" s="1"/>
  <c r="E271" i="1" s="1"/>
  <c r="E272" i="1" s="1"/>
  <c r="E273" i="1" s="1"/>
  <c r="E274" i="1" s="1"/>
  <c r="E275" i="1" s="1"/>
  <c r="E276" i="1" s="1"/>
  <c r="E277" i="1" s="1"/>
  <c r="E278" i="1" s="1"/>
  <c r="E279" i="1" s="1"/>
  <c r="E280" i="1" s="1"/>
  <c r="E281" i="1" s="1"/>
  <c r="E282" i="1" s="1"/>
  <c r="E283" i="1" s="1"/>
  <c r="E284" i="1" s="1"/>
  <c r="E285" i="1" s="1"/>
  <c r="E286" i="1" s="1"/>
  <c r="E287" i="1" s="1"/>
  <c r="E288" i="1" s="1"/>
  <c r="E289" i="1" s="1"/>
  <c r="E290" i="1" s="1"/>
  <c r="E291" i="1" s="1"/>
  <c r="E292" i="1" s="1"/>
  <c r="E293" i="1" s="1"/>
  <c r="E294" i="1" s="1"/>
  <c r="E295" i="1" s="1"/>
  <c r="E296" i="1" s="1"/>
  <c r="E297" i="1" s="1"/>
  <c r="E298" i="1" s="1"/>
  <c r="E299" i="1" s="1"/>
  <c r="E300" i="1" s="1"/>
  <c r="E301" i="1" s="1"/>
  <c r="E302" i="1" s="1"/>
  <c r="E303" i="1" s="1"/>
  <c r="E304" i="1" s="1"/>
  <c r="E305" i="1" s="1"/>
  <c r="E306" i="1" s="1"/>
  <c r="E307" i="1" s="1"/>
  <c r="E308" i="1" s="1"/>
  <c r="E309" i="1" s="1"/>
  <c r="E310" i="1" s="1"/>
  <c r="E311" i="1" s="1"/>
  <c r="E312" i="1" s="1"/>
  <c r="E313" i="1" s="1"/>
  <c r="E314" i="1" s="1"/>
  <c r="E315" i="1" s="1"/>
  <c r="E316" i="1" s="1"/>
  <c r="E317" i="1" s="1"/>
  <c r="E318" i="1" s="1"/>
  <c r="E319" i="1" s="1"/>
  <c r="E320" i="1" s="1"/>
  <c r="E321" i="1" s="1"/>
  <c r="E322" i="1" s="1"/>
  <c r="E323" i="1" s="1"/>
  <c r="E324" i="1" s="1"/>
  <c r="E325" i="1" s="1"/>
  <c r="E326" i="1" s="1"/>
  <c r="E327" i="1" s="1"/>
  <c r="E328" i="1" s="1"/>
  <c r="E329" i="1" s="1"/>
  <c r="E330" i="1" s="1"/>
  <c r="E331" i="1" s="1"/>
  <c r="E332" i="1" s="1"/>
  <c r="E333" i="1" s="1"/>
  <c r="E334" i="1" s="1"/>
  <c r="E335" i="1" s="1"/>
  <c r="E336" i="1" s="1"/>
  <c r="E337" i="1" s="1"/>
  <c r="E338" i="1" s="1"/>
  <c r="E339" i="1" s="1"/>
  <c r="E340" i="1" s="1"/>
  <c r="E341" i="1" s="1"/>
  <c r="E342" i="1" s="1"/>
  <c r="E343" i="1" s="1"/>
  <c r="E344" i="1" s="1"/>
  <c r="E345" i="1" s="1"/>
  <c r="E346" i="1" s="1"/>
  <c r="E347" i="1" s="1"/>
  <c r="E348" i="1" s="1"/>
  <c r="E349" i="1" s="1"/>
  <c r="E350" i="1" s="1"/>
  <c r="E351" i="1" s="1"/>
  <c r="E352" i="1" s="1"/>
  <c r="E353" i="1" s="1"/>
  <c r="E354" i="1" s="1"/>
  <c r="E355" i="1" s="1"/>
  <c r="E356" i="1" s="1"/>
  <c r="E357" i="1" s="1"/>
  <c r="E358" i="1" s="1"/>
  <c r="E359" i="1" s="1"/>
  <c r="E360" i="1" s="1"/>
  <c r="E361" i="1" s="1"/>
  <c r="E362" i="1" s="1"/>
  <c r="E363" i="1" s="1"/>
  <c r="E364" i="1" s="1"/>
  <c r="E365" i="1" s="1"/>
  <c r="E366" i="1" s="1"/>
  <c r="E367" i="1" s="1"/>
  <c r="E368" i="1" s="1"/>
  <c r="E369" i="1" s="1"/>
  <c r="E370" i="1" s="1"/>
  <c r="E371" i="1" s="1"/>
  <c r="E372" i="1" s="1"/>
  <c r="E373" i="1" s="1"/>
  <c r="E374" i="1" s="1"/>
  <c r="E375" i="1" s="1"/>
  <c r="E376" i="1" s="1"/>
  <c r="E377" i="1" s="1"/>
  <c r="E378" i="1" s="1"/>
  <c r="E379" i="1" s="1"/>
  <c r="E380" i="1" s="1"/>
  <c r="E381" i="1" s="1"/>
  <c r="E382" i="1" s="1"/>
  <c r="E383" i="1" s="1"/>
  <c r="C107" i="1"/>
  <c r="C99" i="1"/>
  <c r="C94" i="1"/>
  <c r="C90" i="1"/>
  <c r="C89" i="1"/>
  <c r="C85" i="1"/>
  <c r="B72" i="1"/>
  <c r="B71" i="1"/>
  <c r="B70" i="1"/>
  <c r="B67" i="1"/>
  <c r="B66" i="1"/>
  <c r="B63" i="1"/>
  <c r="B61" i="1"/>
  <c r="B59" i="1"/>
  <c r="B58" i="1"/>
  <c r="B56" i="1"/>
  <c r="B49" i="1"/>
  <c r="B37" i="1"/>
  <c r="B33" i="1"/>
  <c r="B30" i="1"/>
  <c r="B27" i="1"/>
  <c r="B25" i="1"/>
  <c r="B24" i="1"/>
  <c r="C120" i="1"/>
  <c r="C75" i="1"/>
  <c r="P315" i="1"/>
  <c r="Q315" i="1" s="1"/>
  <c r="P332" i="1"/>
  <c r="Q332" i="1" s="1"/>
  <c r="P365" i="1"/>
  <c r="Q365" i="1" s="1"/>
  <c r="P283" i="1"/>
  <c r="Q283" i="1" s="1"/>
  <c r="P298" i="1"/>
  <c r="Q298" i="1" s="1"/>
  <c r="P306" i="1"/>
  <c r="Q306" i="1" s="1"/>
  <c r="P314" i="1"/>
  <c r="Q314" i="1" s="1"/>
  <c r="P325" i="1"/>
  <c r="Q325" i="1" s="1"/>
  <c r="P341" i="1"/>
  <c r="Q341" i="1" s="1"/>
  <c r="P295" i="1"/>
  <c r="Q295" i="1" s="1"/>
  <c r="P311" i="1"/>
  <c r="Q311" i="1" s="1"/>
  <c r="P331" i="1"/>
  <c r="Q331" i="1" s="1"/>
  <c r="P347" i="1"/>
  <c r="Q347" i="1" s="1"/>
  <c r="P308" i="1"/>
  <c r="Q308" i="1" s="1"/>
  <c r="P326" i="1"/>
  <c r="Q326" i="1" s="1"/>
  <c r="P342" i="1"/>
  <c r="Q342" i="1" s="1"/>
  <c r="P352" i="1"/>
  <c r="Q352" i="1" s="1"/>
  <c r="P363" i="1"/>
  <c r="Q363" i="1" s="1"/>
  <c r="P353" i="1"/>
  <c r="Q353" i="1" s="1"/>
  <c r="P360" i="1"/>
  <c r="Q360" i="1" s="1"/>
  <c r="P369" i="1"/>
  <c r="Q369" i="1" s="1"/>
  <c r="P373" i="1"/>
  <c r="Q373" i="1" s="1"/>
  <c r="P377" i="1"/>
  <c r="Q377" i="1" s="1"/>
  <c r="P381" i="1"/>
  <c r="Q381" i="1" s="1"/>
  <c r="AQ81" i="1"/>
  <c r="AR80" i="1"/>
  <c r="AN130" i="1"/>
  <c r="AO129" i="1"/>
  <c r="AP129" i="1" s="1"/>
  <c r="AW23" i="1"/>
  <c r="BJ27" i="1" l="1"/>
  <c r="BH27" i="1"/>
  <c r="BI27" i="1"/>
  <c r="BD25" i="1"/>
  <c r="BE24" i="1"/>
  <c r="BV23" i="1"/>
  <c r="AQ82" i="1"/>
  <c r="AR81" i="1"/>
  <c r="G24" i="1"/>
  <c r="H24" i="1" s="1"/>
  <c r="N24" i="1" s="1"/>
  <c r="F25" i="1"/>
  <c r="AN131" i="1"/>
  <c r="AO130" i="1"/>
  <c r="AP130" i="1" s="1"/>
  <c r="M28" i="1"/>
  <c r="J27" i="1"/>
  <c r="I27" i="1"/>
  <c r="K27" i="1"/>
  <c r="L27" i="1"/>
  <c r="AF24" i="1"/>
  <c r="AG24" i="1" s="1"/>
  <c r="AM24" i="1" s="1"/>
  <c r="AS24" i="1" s="1"/>
  <c r="AE25" i="1"/>
  <c r="R76" i="1"/>
  <c r="S75" i="1"/>
  <c r="AL27" i="1"/>
  <c r="AH26" i="1"/>
  <c r="AI26" i="1"/>
  <c r="AK26" i="1"/>
  <c r="AJ26" i="1"/>
  <c r="BF24" i="1" l="1"/>
  <c r="BL24" i="1" s="1"/>
  <c r="BR24" i="1" s="1"/>
  <c r="BJ28" i="1"/>
  <c r="BI28" i="1"/>
  <c r="BH28" i="1"/>
  <c r="BE25" i="1"/>
  <c r="BD26" i="1"/>
  <c r="AU24" i="1"/>
  <c r="AT24" i="1"/>
  <c r="AQ83" i="1"/>
  <c r="AR82" i="1"/>
  <c r="AF25" i="1"/>
  <c r="AG25" i="1" s="1"/>
  <c r="AM25" i="1" s="1"/>
  <c r="AS25" i="1" s="1"/>
  <c r="AE26" i="1"/>
  <c r="R77" i="1"/>
  <c r="S76" i="1"/>
  <c r="G25" i="1"/>
  <c r="H25" i="1" s="1"/>
  <c r="N25" i="1" s="1"/>
  <c r="T25" i="1" s="1"/>
  <c r="W25" i="1" s="1"/>
  <c r="F26" i="1"/>
  <c r="AL28" i="1"/>
  <c r="AH27" i="1"/>
  <c r="AI27" i="1"/>
  <c r="AK27" i="1"/>
  <c r="AJ27" i="1"/>
  <c r="J28" i="1"/>
  <c r="M29" i="1"/>
  <c r="I28" i="1"/>
  <c r="K28" i="1"/>
  <c r="L28" i="1"/>
  <c r="AN132" i="1"/>
  <c r="AO131" i="1"/>
  <c r="AP131" i="1" s="1"/>
  <c r="V2" i="1"/>
  <c r="T24" i="1"/>
  <c r="BT24" i="1" l="1"/>
  <c r="BV24" i="1"/>
  <c r="BS24" i="1"/>
  <c r="BL25" i="1"/>
  <c r="BR25" i="1" s="1"/>
  <c r="BW25" i="1" s="1"/>
  <c r="BF25" i="1"/>
  <c r="BJ29" i="1"/>
  <c r="BI29" i="1"/>
  <c r="BH29" i="1"/>
  <c r="BD27" i="1"/>
  <c r="BE26" i="1"/>
  <c r="BW24" i="1"/>
  <c r="T2" i="1"/>
  <c r="W24" i="1"/>
  <c r="W2" i="1"/>
  <c r="V25" i="1"/>
  <c r="V24" i="1"/>
  <c r="U24" i="1"/>
  <c r="U25" i="1" s="1"/>
  <c r="U26" i="1" s="1"/>
  <c r="AU25" i="1"/>
  <c r="AI28" i="1"/>
  <c r="AL29" i="1"/>
  <c r="AH28" i="1"/>
  <c r="AK28" i="1"/>
  <c r="AJ28" i="1"/>
  <c r="G26" i="1"/>
  <c r="H26" i="1" s="1"/>
  <c r="N26" i="1" s="1"/>
  <c r="T26" i="1" s="1"/>
  <c r="W26" i="1" s="1"/>
  <c r="F27" i="1"/>
  <c r="R78" i="1"/>
  <c r="S77" i="1"/>
  <c r="AQ84" i="1"/>
  <c r="AR83" i="1"/>
  <c r="AN133" i="1"/>
  <c r="AO132" i="1"/>
  <c r="AP132" i="1" s="1"/>
  <c r="M30" i="1"/>
  <c r="I29" i="1"/>
  <c r="J29" i="1"/>
  <c r="K29" i="1"/>
  <c r="L29" i="1"/>
  <c r="AE27" i="1"/>
  <c r="AF26" i="1"/>
  <c r="AG26" i="1" s="1"/>
  <c r="AM26" i="1" s="1"/>
  <c r="AS26" i="1" s="1"/>
  <c r="AT25" i="1"/>
  <c r="AU26" i="1"/>
  <c r="BT25" i="1" l="1"/>
  <c r="BF26" i="1"/>
  <c r="BL26" i="1" s="1"/>
  <c r="BR26" i="1" s="1"/>
  <c r="BS25" i="1"/>
  <c r="BJ30" i="1"/>
  <c r="BI30" i="1"/>
  <c r="BH30" i="1"/>
  <c r="BV25" i="1"/>
  <c r="BD28" i="1"/>
  <c r="BE27" i="1"/>
  <c r="AF27" i="1"/>
  <c r="AG27" i="1" s="1"/>
  <c r="AM27" i="1" s="1"/>
  <c r="AS27" i="1" s="1"/>
  <c r="AE28" i="1"/>
  <c r="M31" i="1"/>
  <c r="J30" i="1"/>
  <c r="I30" i="1"/>
  <c r="K30" i="1"/>
  <c r="L30" i="1"/>
  <c r="AI29" i="1"/>
  <c r="AL30" i="1"/>
  <c r="AH29" i="1"/>
  <c r="AK29" i="1"/>
  <c r="AJ29" i="1"/>
  <c r="Y26" i="1"/>
  <c r="AV26" i="1" s="1"/>
  <c r="Y24" i="1"/>
  <c r="Y25" i="1"/>
  <c r="AV25" i="1" s="1"/>
  <c r="X24" i="1"/>
  <c r="X25" i="1" s="1"/>
  <c r="X26" i="1" s="1"/>
  <c r="AT26" i="1"/>
  <c r="AT27" i="1" s="1"/>
  <c r="G27" i="1"/>
  <c r="H27" i="1" s="1"/>
  <c r="N27" i="1" s="1"/>
  <c r="T27" i="1" s="1"/>
  <c r="F28" i="1"/>
  <c r="V26" i="1"/>
  <c r="R79" i="1"/>
  <c r="S78" i="1"/>
  <c r="AN134" i="1"/>
  <c r="AO133" i="1"/>
  <c r="AP133" i="1" s="1"/>
  <c r="AQ85" i="1"/>
  <c r="AR84" i="1"/>
  <c r="BS26" i="1" l="1"/>
  <c r="BV26" i="1"/>
  <c r="BT26" i="1"/>
  <c r="BF27" i="1"/>
  <c r="BL27" i="1" s="1"/>
  <c r="BR27" i="1" s="1"/>
  <c r="BJ31" i="1"/>
  <c r="BH31" i="1"/>
  <c r="BI31" i="1"/>
  <c r="BD29" i="1"/>
  <c r="BE28" i="1"/>
  <c r="R80" i="1"/>
  <c r="S79" i="1"/>
  <c r="W27" i="1"/>
  <c r="V27" i="1"/>
  <c r="AV24" i="1"/>
  <c r="AF28" i="1"/>
  <c r="AG28" i="1" s="1"/>
  <c r="AM28" i="1" s="1"/>
  <c r="AS28" i="1" s="1"/>
  <c r="AE29" i="1"/>
  <c r="F29" i="1"/>
  <c r="G28" i="1"/>
  <c r="H28" i="1" s="1"/>
  <c r="N28" i="1" s="1"/>
  <c r="T28" i="1" s="1"/>
  <c r="X27" i="1"/>
  <c r="M32" i="1"/>
  <c r="J31" i="1"/>
  <c r="I31" i="1"/>
  <c r="K31" i="1"/>
  <c r="L31" i="1"/>
  <c r="AL31" i="1"/>
  <c r="AI30" i="1"/>
  <c r="AH30" i="1"/>
  <c r="AK30" i="1"/>
  <c r="AJ30" i="1"/>
  <c r="AU27" i="1"/>
  <c r="AU28" i="1"/>
  <c r="AQ86" i="1"/>
  <c r="AR85" i="1"/>
  <c r="AN135" i="1"/>
  <c r="AO134" i="1"/>
  <c r="AP134" i="1" s="1"/>
  <c r="U27" i="1"/>
  <c r="BW26" i="1" l="1"/>
  <c r="BT27" i="1"/>
  <c r="BV27" i="1"/>
  <c r="BS27" i="1"/>
  <c r="BF28" i="1"/>
  <c r="BL28" i="1" s="1"/>
  <c r="BR28" i="1" s="1"/>
  <c r="BT28" i="1" s="1"/>
  <c r="BJ32" i="1"/>
  <c r="BI32" i="1"/>
  <c r="BH32" i="1"/>
  <c r="BD30" i="1"/>
  <c r="BE29" i="1"/>
  <c r="AQ87" i="1"/>
  <c r="AR86" i="1"/>
  <c r="AN136" i="1"/>
  <c r="AO135" i="1"/>
  <c r="AP135" i="1" s="1"/>
  <c r="AL32" i="1"/>
  <c r="AI31" i="1"/>
  <c r="AH31" i="1"/>
  <c r="AK31" i="1"/>
  <c r="AJ31" i="1"/>
  <c r="AT28" i="1"/>
  <c r="Y27" i="1"/>
  <c r="W28" i="1"/>
  <c r="X28" i="1" s="1"/>
  <c r="V28" i="1"/>
  <c r="R81" i="1"/>
  <c r="S80" i="1"/>
  <c r="F30" i="1"/>
  <c r="G29" i="1"/>
  <c r="H29" i="1" s="1"/>
  <c r="N29" i="1" s="1"/>
  <c r="T29" i="1" s="1"/>
  <c r="U28" i="1"/>
  <c r="M33" i="1"/>
  <c r="J32" i="1"/>
  <c r="I32" i="1"/>
  <c r="K32" i="1"/>
  <c r="L32" i="1"/>
  <c r="AE30" i="1"/>
  <c r="AF29" i="1"/>
  <c r="AG29" i="1" s="1"/>
  <c r="AM29" i="1" s="1"/>
  <c r="AS29" i="1" s="1"/>
  <c r="AX24" i="1"/>
  <c r="AX25" i="1"/>
  <c r="AX26" i="1"/>
  <c r="AW24" i="1"/>
  <c r="AW25" i="1" s="1"/>
  <c r="AW26" i="1" s="1"/>
  <c r="BS28" i="1" l="1"/>
  <c r="BW27" i="1"/>
  <c r="BF29" i="1"/>
  <c r="BL29" i="1" s="1"/>
  <c r="BR29" i="1" s="1"/>
  <c r="BV28" i="1"/>
  <c r="BJ33" i="1"/>
  <c r="BI33" i="1"/>
  <c r="BH33" i="1"/>
  <c r="BD31" i="1"/>
  <c r="BE30" i="1"/>
  <c r="AU29" i="1"/>
  <c r="R82" i="1"/>
  <c r="S81" i="1"/>
  <c r="AE31" i="1"/>
  <c r="AF30" i="1"/>
  <c r="AG30" i="1" s="1"/>
  <c r="AM30" i="1" s="1"/>
  <c r="AS30" i="1" s="1"/>
  <c r="AU30" i="1" s="1"/>
  <c r="W29" i="1"/>
  <c r="V29" i="1"/>
  <c r="X29" i="1"/>
  <c r="AV27" i="1"/>
  <c r="J33" i="1"/>
  <c r="M34" i="1"/>
  <c r="I33" i="1"/>
  <c r="K33" i="1"/>
  <c r="L33" i="1"/>
  <c r="F31" i="1"/>
  <c r="G30" i="1"/>
  <c r="H30" i="1" s="1"/>
  <c r="N30" i="1" s="1"/>
  <c r="T30" i="1" s="1"/>
  <c r="AW27" i="1"/>
  <c r="U29" i="1"/>
  <c r="AL33" i="1"/>
  <c r="AH32" i="1"/>
  <c r="AI32" i="1"/>
  <c r="AK32" i="1"/>
  <c r="AJ32" i="1"/>
  <c r="AQ88" i="1"/>
  <c r="AR87" i="1"/>
  <c r="Y28" i="1"/>
  <c r="AV28" i="1" s="1"/>
  <c r="Y29" i="1"/>
  <c r="AV29" i="1" s="1"/>
  <c r="AN137" i="1"/>
  <c r="AO136" i="1"/>
  <c r="AP136" i="1" s="1"/>
  <c r="AT29" i="1"/>
  <c r="AT30" i="1" s="1"/>
  <c r="BW28" i="1" l="1"/>
  <c r="BV29" i="1"/>
  <c r="BS29" i="1"/>
  <c r="BT29" i="1"/>
  <c r="BF30" i="1"/>
  <c r="BL30" i="1" s="1"/>
  <c r="BR30" i="1" s="1"/>
  <c r="BJ34" i="1"/>
  <c r="BI34" i="1"/>
  <c r="BH34" i="1"/>
  <c r="BD32" i="1"/>
  <c r="BE31" i="1"/>
  <c r="AI33" i="1"/>
  <c r="AL34" i="1"/>
  <c r="AH33" i="1"/>
  <c r="AK33" i="1"/>
  <c r="AJ33" i="1"/>
  <c r="AW28" i="1"/>
  <c r="AW29" i="1" s="1"/>
  <c r="AN138" i="1"/>
  <c r="AO137" i="1"/>
  <c r="AP137" i="1" s="1"/>
  <c r="W30" i="1"/>
  <c r="V30" i="1"/>
  <c r="R83" i="1"/>
  <c r="S82" i="1"/>
  <c r="F32" i="1"/>
  <c r="G31" i="1"/>
  <c r="H31" i="1" s="1"/>
  <c r="N31" i="1" s="1"/>
  <c r="T31" i="1" s="1"/>
  <c r="M35" i="1"/>
  <c r="J34" i="1"/>
  <c r="I34" i="1"/>
  <c r="K34" i="1"/>
  <c r="L34" i="1"/>
  <c r="AX28" i="1"/>
  <c r="AX29" i="1"/>
  <c r="AX27" i="1"/>
  <c r="AQ89" i="1"/>
  <c r="AR88" i="1"/>
  <c r="U30" i="1"/>
  <c r="U31" i="1" s="1"/>
  <c r="X30" i="1"/>
  <c r="AE32" i="1"/>
  <c r="AF31" i="1"/>
  <c r="AG31" i="1" s="1"/>
  <c r="AM31" i="1" s="1"/>
  <c r="AS31" i="1" s="1"/>
  <c r="AU31" i="1" s="1"/>
  <c r="BW29" i="1" l="1"/>
  <c r="BV30" i="1"/>
  <c r="BS30" i="1"/>
  <c r="BF31" i="1"/>
  <c r="BL31" i="1" s="1"/>
  <c r="BR31" i="1" s="1"/>
  <c r="BT30" i="1"/>
  <c r="BW30" i="1"/>
  <c r="BJ35" i="1"/>
  <c r="BH35" i="1"/>
  <c r="BI35" i="1"/>
  <c r="BD33" i="1"/>
  <c r="BE32" i="1"/>
  <c r="W31" i="1"/>
  <c r="V31" i="1"/>
  <c r="R84" i="1"/>
  <c r="S83" i="1"/>
  <c r="G32" i="1"/>
  <c r="H32" i="1" s="1"/>
  <c r="N32" i="1" s="1"/>
  <c r="T32" i="1" s="1"/>
  <c r="F33" i="1"/>
  <c r="Y30" i="1"/>
  <c r="Y31" i="1"/>
  <c r="AV31" i="1" s="1"/>
  <c r="AQ90" i="1"/>
  <c r="AR89" i="1"/>
  <c r="AT31" i="1"/>
  <c r="AH34" i="1"/>
  <c r="AI34" i="1"/>
  <c r="AL35" i="1"/>
  <c r="AK34" i="1"/>
  <c r="AJ34" i="1"/>
  <c r="AF32" i="1"/>
  <c r="AG32" i="1" s="1"/>
  <c r="AM32" i="1" s="1"/>
  <c r="AS32" i="1" s="1"/>
  <c r="AU32" i="1" s="1"/>
  <c r="AE33" i="1"/>
  <c r="U32" i="1"/>
  <c r="I35" i="1"/>
  <c r="J35" i="1"/>
  <c r="M36" i="1"/>
  <c r="K35" i="1"/>
  <c r="L35" i="1"/>
  <c r="AN139" i="1"/>
  <c r="AO138" i="1"/>
  <c r="AP138" i="1" s="1"/>
  <c r="BS31" i="1" l="1"/>
  <c r="BT31" i="1"/>
  <c r="BL32" i="1"/>
  <c r="BR32" i="1" s="1"/>
  <c r="BF32" i="1"/>
  <c r="BJ36" i="1"/>
  <c r="BI36" i="1"/>
  <c r="BH36" i="1"/>
  <c r="BW31" i="1"/>
  <c r="BV31" i="1"/>
  <c r="BD34" i="1"/>
  <c r="BE33" i="1"/>
  <c r="AH35" i="1"/>
  <c r="AI35" i="1"/>
  <c r="AL36" i="1"/>
  <c r="AK35" i="1"/>
  <c r="AJ35" i="1"/>
  <c r="W32" i="1"/>
  <c r="Y32" i="1" s="1"/>
  <c r="AV32" i="1" s="1"/>
  <c r="V32" i="1"/>
  <c r="J36" i="1"/>
  <c r="M37" i="1"/>
  <c r="I36" i="1"/>
  <c r="K36" i="1"/>
  <c r="L36" i="1"/>
  <c r="AE34" i="1"/>
  <c r="AF33" i="1"/>
  <c r="AG33" i="1" s="1"/>
  <c r="AM33" i="1" s="1"/>
  <c r="AS33" i="1" s="1"/>
  <c r="AU33" i="1" s="1"/>
  <c r="AV30" i="1"/>
  <c r="X31" i="1"/>
  <c r="X32" i="1" s="1"/>
  <c r="AT32" i="1"/>
  <c r="AT33" i="1" s="1"/>
  <c r="AN140" i="1"/>
  <c r="AO139" i="1"/>
  <c r="AP139" i="1" s="1"/>
  <c r="AQ91" i="1"/>
  <c r="AR90" i="1"/>
  <c r="F34" i="1"/>
  <c r="G33" i="1"/>
  <c r="H33" i="1" s="1"/>
  <c r="N33" i="1" s="1"/>
  <c r="T33" i="1" s="1"/>
  <c r="R85" i="1"/>
  <c r="S84" i="1"/>
  <c r="BS32" i="1" l="1"/>
  <c r="BF33" i="1"/>
  <c r="BL33" i="1" s="1"/>
  <c r="BR33" i="1" s="1"/>
  <c r="BT32" i="1"/>
  <c r="BW32" i="1"/>
  <c r="BJ37" i="1"/>
  <c r="BI37" i="1"/>
  <c r="BH37" i="1"/>
  <c r="BD35" i="1"/>
  <c r="BE34" i="1"/>
  <c r="W33" i="1"/>
  <c r="Y33" i="1" s="1"/>
  <c r="V33" i="1"/>
  <c r="U33" i="1"/>
  <c r="AX31" i="1"/>
  <c r="AX32" i="1"/>
  <c r="AX30" i="1"/>
  <c r="AW30" i="1"/>
  <c r="AW31" i="1" s="1"/>
  <c r="AW32" i="1" s="1"/>
  <c r="F35" i="1"/>
  <c r="G34" i="1"/>
  <c r="H34" i="1" s="1"/>
  <c r="N34" i="1" s="1"/>
  <c r="T34" i="1" s="1"/>
  <c r="X33" i="1"/>
  <c r="AH36" i="1"/>
  <c r="AL37" i="1"/>
  <c r="AI36" i="1"/>
  <c r="AK36" i="1"/>
  <c r="AJ36" i="1"/>
  <c r="AN141" i="1"/>
  <c r="AO140" i="1"/>
  <c r="AP140" i="1" s="1"/>
  <c r="R86" i="1"/>
  <c r="S85" i="1"/>
  <c r="AQ92" i="1"/>
  <c r="AR91" i="1"/>
  <c r="AF34" i="1"/>
  <c r="AG34" i="1" s="1"/>
  <c r="AM34" i="1" s="1"/>
  <c r="AS34" i="1" s="1"/>
  <c r="AU34" i="1" s="1"/>
  <c r="AE35" i="1"/>
  <c r="J37" i="1"/>
  <c r="M38" i="1"/>
  <c r="I37" i="1"/>
  <c r="K37" i="1"/>
  <c r="L37" i="1"/>
  <c r="BT33" i="1" l="1"/>
  <c r="BW33" i="1"/>
  <c r="BS33" i="1"/>
  <c r="BL34" i="1"/>
  <c r="BR34" i="1" s="1"/>
  <c r="BT34" i="1" s="1"/>
  <c r="BF34" i="1"/>
  <c r="BV32" i="1"/>
  <c r="BV33" i="1" s="1"/>
  <c r="BJ38" i="1"/>
  <c r="BI38" i="1"/>
  <c r="BH38" i="1"/>
  <c r="BD36" i="1"/>
  <c r="BE35" i="1"/>
  <c r="G35" i="1"/>
  <c r="H35" i="1" s="1"/>
  <c r="N35" i="1" s="1"/>
  <c r="T35" i="1" s="1"/>
  <c r="F36" i="1"/>
  <c r="AT34" i="1"/>
  <c r="R87" i="1"/>
  <c r="S86" i="1"/>
  <c r="U34" i="1"/>
  <c r="AE36" i="1"/>
  <c r="AF35" i="1"/>
  <c r="AG35" i="1" s="1"/>
  <c r="AM35" i="1" s="1"/>
  <c r="AS35" i="1" s="1"/>
  <c r="AU35" i="1" s="1"/>
  <c r="AL38" i="1"/>
  <c r="AI37" i="1"/>
  <c r="AH37" i="1"/>
  <c r="AK37" i="1"/>
  <c r="AJ37" i="1"/>
  <c r="M39" i="1"/>
  <c r="J38" i="1"/>
  <c r="I38" i="1"/>
  <c r="K38" i="1"/>
  <c r="L38" i="1"/>
  <c r="AQ93" i="1"/>
  <c r="AR92" i="1"/>
  <c r="AN142" i="1"/>
  <c r="AO141" i="1"/>
  <c r="AP141" i="1" s="1"/>
  <c r="W34" i="1"/>
  <c r="Y34" i="1" s="1"/>
  <c r="AV34" i="1" s="1"/>
  <c r="V34" i="1"/>
  <c r="AV33" i="1"/>
  <c r="BS34" i="1" l="1"/>
  <c r="BW34" i="1"/>
  <c r="BF35" i="1"/>
  <c r="BL35" i="1" s="1"/>
  <c r="BR35" i="1" s="1"/>
  <c r="BV34" i="1"/>
  <c r="BJ39" i="1"/>
  <c r="BH39" i="1"/>
  <c r="BI39" i="1"/>
  <c r="BE36" i="1"/>
  <c r="BD37" i="1"/>
  <c r="R88" i="1"/>
  <c r="S87" i="1"/>
  <c r="AX34" i="1"/>
  <c r="AX33" i="1"/>
  <c r="AN143" i="1"/>
  <c r="AO142" i="1"/>
  <c r="AP142" i="1" s="1"/>
  <c r="J39" i="1"/>
  <c r="M40" i="1"/>
  <c r="I39" i="1"/>
  <c r="K39" i="1"/>
  <c r="L39" i="1"/>
  <c r="AE37" i="1"/>
  <c r="AF36" i="1"/>
  <c r="AG36" i="1" s="1"/>
  <c r="AM36" i="1" s="1"/>
  <c r="AS36" i="1" s="1"/>
  <c r="AU36" i="1" s="1"/>
  <c r="AT35" i="1"/>
  <c r="AT36" i="1" s="1"/>
  <c r="AQ94" i="1"/>
  <c r="AR93" i="1"/>
  <c r="AW33" i="1"/>
  <c r="AW34" i="1" s="1"/>
  <c r="AW35" i="1" s="1"/>
  <c r="U35" i="1"/>
  <c r="U36" i="1" s="1"/>
  <c r="G36" i="1"/>
  <c r="H36" i="1" s="1"/>
  <c r="N36" i="1" s="1"/>
  <c r="T36" i="1" s="1"/>
  <c r="F37" i="1"/>
  <c r="X34" i="1"/>
  <c r="X35" i="1" s="1"/>
  <c r="AL39" i="1"/>
  <c r="AI38" i="1"/>
  <c r="AH38" i="1"/>
  <c r="AK38" i="1"/>
  <c r="AJ38" i="1"/>
  <c r="W35" i="1"/>
  <c r="Y35" i="1" s="1"/>
  <c r="AV35" i="1" s="1"/>
  <c r="AX35" i="1" s="1"/>
  <c r="V35" i="1"/>
  <c r="BT35" i="1" l="1"/>
  <c r="BW35" i="1"/>
  <c r="BS35" i="1"/>
  <c r="BL36" i="1"/>
  <c r="BR36" i="1" s="1"/>
  <c r="BW36" i="1" s="1"/>
  <c r="BF36" i="1"/>
  <c r="BJ40" i="1"/>
  <c r="BI40" i="1"/>
  <c r="BH40" i="1"/>
  <c r="BE37" i="1"/>
  <c r="BD38" i="1"/>
  <c r="AH39" i="1"/>
  <c r="AI39" i="1"/>
  <c r="AL40" i="1"/>
  <c r="AK39" i="1"/>
  <c r="AJ39" i="1"/>
  <c r="W36" i="1"/>
  <c r="Y36" i="1" s="1"/>
  <c r="AV36" i="1" s="1"/>
  <c r="AX36" i="1" s="1"/>
  <c r="V36" i="1"/>
  <c r="AQ95" i="1"/>
  <c r="AR94" i="1"/>
  <c r="AN144" i="1"/>
  <c r="AO143" i="1"/>
  <c r="AP143" i="1" s="1"/>
  <c r="X36" i="1"/>
  <c r="F38" i="1"/>
  <c r="G37" i="1"/>
  <c r="H37" i="1" s="1"/>
  <c r="N37" i="1" s="1"/>
  <c r="T37" i="1" s="1"/>
  <c r="U37" i="1" s="1"/>
  <c r="AE38" i="1"/>
  <c r="AF37" i="1"/>
  <c r="AG37" i="1" s="1"/>
  <c r="AM37" i="1" s="1"/>
  <c r="AS37" i="1" s="1"/>
  <c r="AU37" i="1" s="1"/>
  <c r="J40" i="1"/>
  <c r="I40" i="1"/>
  <c r="M41" i="1"/>
  <c r="K40" i="1"/>
  <c r="L40" i="1"/>
  <c r="R89" i="1"/>
  <c r="S88" i="1"/>
  <c r="BS36" i="1" l="1"/>
  <c r="BT36" i="1"/>
  <c r="BF37" i="1"/>
  <c r="BL37" i="1" s="1"/>
  <c r="BR37" i="1" s="1"/>
  <c r="BV35" i="1"/>
  <c r="BV36" i="1" s="1"/>
  <c r="BJ41" i="1"/>
  <c r="BI41" i="1"/>
  <c r="BH41" i="1"/>
  <c r="BD39" i="1"/>
  <c r="BE38" i="1"/>
  <c r="AH40" i="1"/>
  <c r="AI40" i="1"/>
  <c r="AL41" i="1"/>
  <c r="AK40" i="1"/>
  <c r="AJ40" i="1"/>
  <c r="X37" i="1"/>
  <c r="W37" i="1"/>
  <c r="Y37" i="1" s="1"/>
  <c r="AV37" i="1" s="1"/>
  <c r="AX37" i="1" s="1"/>
  <c r="V37" i="1"/>
  <c r="AN145" i="1"/>
  <c r="AO144" i="1"/>
  <c r="AP144" i="1" s="1"/>
  <c r="I41" i="1"/>
  <c r="J41" i="1"/>
  <c r="M42" i="1"/>
  <c r="K41" i="1"/>
  <c r="L41" i="1"/>
  <c r="AE39" i="1"/>
  <c r="AF38" i="1"/>
  <c r="AG38" i="1" s="1"/>
  <c r="AM38" i="1" s="1"/>
  <c r="AS38" i="1" s="1"/>
  <c r="AU38" i="1" s="1"/>
  <c r="R90" i="1"/>
  <c r="S89" i="1"/>
  <c r="G38" i="1"/>
  <c r="H38" i="1" s="1"/>
  <c r="N38" i="1" s="1"/>
  <c r="T38" i="1" s="1"/>
  <c r="F39" i="1"/>
  <c r="AT37" i="1"/>
  <c r="AT38" i="1" s="1"/>
  <c r="AQ96" i="1"/>
  <c r="AR95" i="1"/>
  <c r="AW36" i="1"/>
  <c r="AW37" i="1" s="1"/>
  <c r="BW37" i="1" l="1"/>
  <c r="BT37" i="1"/>
  <c r="BS37" i="1"/>
  <c r="BL38" i="1"/>
  <c r="BR38" i="1" s="1"/>
  <c r="BS38" i="1" s="1"/>
  <c r="BF38" i="1"/>
  <c r="BJ42" i="1"/>
  <c r="BI42" i="1"/>
  <c r="BH42" i="1"/>
  <c r="BV37" i="1"/>
  <c r="BD40" i="1"/>
  <c r="BE39" i="1"/>
  <c r="R91" i="1"/>
  <c r="S90" i="1"/>
  <c r="AH41" i="1"/>
  <c r="AI41" i="1"/>
  <c r="AL42" i="1"/>
  <c r="AK41" i="1"/>
  <c r="AJ41" i="1"/>
  <c r="I42" i="1"/>
  <c r="J42" i="1"/>
  <c r="M43" i="1"/>
  <c r="K42" i="1"/>
  <c r="L42" i="1"/>
  <c r="AN146" i="1"/>
  <c r="AO145" i="1"/>
  <c r="AP145" i="1" s="1"/>
  <c r="G39" i="1"/>
  <c r="H39" i="1" s="1"/>
  <c r="N39" i="1" s="1"/>
  <c r="T39" i="1" s="1"/>
  <c r="F40" i="1"/>
  <c r="W38" i="1"/>
  <c r="Y38" i="1" s="1"/>
  <c r="AV38" i="1" s="1"/>
  <c r="AX38" i="1" s="1"/>
  <c r="V38" i="1"/>
  <c r="AE40" i="1"/>
  <c r="AF39" i="1"/>
  <c r="AG39" i="1" s="1"/>
  <c r="AM39" i="1" s="1"/>
  <c r="AS39" i="1" s="1"/>
  <c r="AU39" i="1" s="1"/>
  <c r="AQ97" i="1"/>
  <c r="AR96" i="1"/>
  <c r="U38" i="1"/>
  <c r="U39" i="1" s="1"/>
  <c r="BT38" i="1" l="1"/>
  <c r="BF39" i="1"/>
  <c r="BL39" i="1" s="1"/>
  <c r="BR39" i="1" s="1"/>
  <c r="BJ43" i="1"/>
  <c r="BH43" i="1"/>
  <c r="BI43" i="1"/>
  <c r="BV38" i="1"/>
  <c r="BW38" i="1"/>
  <c r="BD41" i="1"/>
  <c r="BE40" i="1"/>
  <c r="M44" i="1"/>
  <c r="J43" i="1"/>
  <c r="I43" i="1"/>
  <c r="K43" i="1"/>
  <c r="L43" i="1"/>
  <c r="X38" i="1"/>
  <c r="F41" i="1"/>
  <c r="G40" i="1"/>
  <c r="H40" i="1" s="1"/>
  <c r="N40" i="1" s="1"/>
  <c r="T40" i="1" s="1"/>
  <c r="AN147" i="1"/>
  <c r="AO146" i="1"/>
  <c r="AP146" i="1" s="1"/>
  <c r="AL43" i="1"/>
  <c r="AI42" i="1"/>
  <c r="AH42" i="1"/>
  <c r="AK42" i="1"/>
  <c r="AJ42" i="1"/>
  <c r="U40" i="1"/>
  <c r="W39" i="1"/>
  <c r="Y39" i="1" s="1"/>
  <c r="AV39" i="1" s="1"/>
  <c r="AX39" i="1" s="1"/>
  <c r="V39" i="1"/>
  <c r="AT39" i="1"/>
  <c r="AE41" i="1"/>
  <c r="AF40" i="1"/>
  <c r="AG40" i="1" s="1"/>
  <c r="AM40" i="1" s="1"/>
  <c r="AS40" i="1" s="1"/>
  <c r="AU40" i="1" s="1"/>
  <c r="AQ98" i="1"/>
  <c r="AR97" i="1"/>
  <c r="AW38" i="1"/>
  <c r="R92" i="1"/>
  <c r="S91" i="1"/>
  <c r="BT39" i="1" l="1"/>
  <c r="BV39" i="1"/>
  <c r="BS39" i="1"/>
  <c r="BL40" i="1"/>
  <c r="BR40" i="1" s="1"/>
  <c r="BF40" i="1"/>
  <c r="BJ44" i="1"/>
  <c r="BI44" i="1"/>
  <c r="BH44" i="1"/>
  <c r="BD42" i="1"/>
  <c r="BE41" i="1"/>
  <c r="AT40" i="1"/>
  <c r="AI43" i="1"/>
  <c r="AL44" i="1"/>
  <c r="AH43" i="1"/>
  <c r="AK43" i="1"/>
  <c r="AJ43" i="1"/>
  <c r="F42" i="1"/>
  <c r="G41" i="1"/>
  <c r="H41" i="1" s="1"/>
  <c r="N41" i="1" s="1"/>
  <c r="T41" i="1" s="1"/>
  <c r="AQ99" i="1"/>
  <c r="AR98" i="1"/>
  <c r="X39" i="1"/>
  <c r="AN148" i="1"/>
  <c r="AO147" i="1"/>
  <c r="AP147" i="1" s="1"/>
  <c r="J44" i="1"/>
  <c r="M45" i="1"/>
  <c r="I44" i="1"/>
  <c r="K44" i="1"/>
  <c r="L44" i="1"/>
  <c r="R93" i="1"/>
  <c r="S92" i="1"/>
  <c r="AW39" i="1"/>
  <c r="AE42" i="1"/>
  <c r="AF41" i="1"/>
  <c r="AG41" i="1" s="1"/>
  <c r="AM41" i="1" s="1"/>
  <c r="AS41" i="1" s="1"/>
  <c r="AU41" i="1" s="1"/>
  <c r="W40" i="1"/>
  <c r="Y40" i="1" s="1"/>
  <c r="AV40" i="1" s="1"/>
  <c r="AX40" i="1" s="1"/>
  <c r="V40" i="1"/>
  <c r="BW39" i="1" l="1"/>
  <c r="BS40" i="1"/>
  <c r="BT40" i="1"/>
  <c r="BF41" i="1"/>
  <c r="BL41" i="1" s="1"/>
  <c r="BR41" i="1" s="1"/>
  <c r="BJ45" i="1"/>
  <c r="BI45" i="1"/>
  <c r="BH45" i="1"/>
  <c r="BV40" i="1"/>
  <c r="BW40" i="1"/>
  <c r="BD43" i="1"/>
  <c r="BE42" i="1"/>
  <c r="W41" i="1"/>
  <c r="Y41" i="1" s="1"/>
  <c r="AV41" i="1" s="1"/>
  <c r="AX41" i="1" s="1"/>
  <c r="V41" i="1"/>
  <c r="R94" i="1"/>
  <c r="S93" i="1"/>
  <c r="AE43" i="1"/>
  <c r="AF42" i="1"/>
  <c r="AG42" i="1" s="1"/>
  <c r="AM42" i="1" s="1"/>
  <c r="AS42" i="1" s="1"/>
  <c r="AU42" i="1" s="1"/>
  <c r="F43" i="1"/>
  <c r="G42" i="1"/>
  <c r="H42" i="1" s="1"/>
  <c r="N42" i="1" s="1"/>
  <c r="T42" i="1" s="1"/>
  <c r="AL45" i="1"/>
  <c r="AH44" i="1"/>
  <c r="AI44" i="1"/>
  <c r="AK44" i="1"/>
  <c r="AJ44" i="1"/>
  <c r="AW40" i="1"/>
  <c r="AW41" i="1" s="1"/>
  <c r="M46" i="1"/>
  <c r="I45" i="1"/>
  <c r="J45" i="1"/>
  <c r="K45" i="1"/>
  <c r="L45" i="1"/>
  <c r="X40" i="1"/>
  <c r="X41" i="1" s="1"/>
  <c r="U41" i="1"/>
  <c r="U42" i="1" s="1"/>
  <c r="AN149" i="1"/>
  <c r="AO148" i="1"/>
  <c r="AP148" i="1" s="1"/>
  <c r="AQ100" i="1"/>
  <c r="AR99" i="1"/>
  <c r="AT41" i="1"/>
  <c r="BT41" i="1" l="1"/>
  <c r="BV41" i="1"/>
  <c r="BS41" i="1"/>
  <c r="BL42" i="1"/>
  <c r="BR42" i="1" s="1"/>
  <c r="BF42" i="1"/>
  <c r="BJ46" i="1"/>
  <c r="BI46" i="1"/>
  <c r="BH46" i="1"/>
  <c r="BD44" i="1"/>
  <c r="BE43" i="1"/>
  <c r="M47" i="1"/>
  <c r="J46" i="1"/>
  <c r="I46" i="1"/>
  <c r="K46" i="1"/>
  <c r="L46" i="1"/>
  <c r="W42" i="1"/>
  <c r="Y42" i="1" s="1"/>
  <c r="AV42" i="1" s="1"/>
  <c r="AX42" i="1" s="1"/>
  <c r="V42" i="1"/>
  <c r="AT42" i="1"/>
  <c r="AN150" i="1"/>
  <c r="AO149" i="1"/>
  <c r="AP149" i="1" s="1"/>
  <c r="G43" i="1"/>
  <c r="H43" i="1" s="1"/>
  <c r="N43" i="1" s="1"/>
  <c r="T43" i="1" s="1"/>
  <c r="F44" i="1"/>
  <c r="R95" i="1"/>
  <c r="S94" i="1"/>
  <c r="AW42" i="1"/>
  <c r="AQ101" i="1"/>
  <c r="AR100" i="1"/>
  <c r="X42" i="1"/>
  <c r="AL46" i="1"/>
  <c r="AI45" i="1"/>
  <c r="AH45" i="1"/>
  <c r="AK45" i="1"/>
  <c r="AJ45" i="1"/>
  <c r="AE44" i="1"/>
  <c r="AF43" i="1"/>
  <c r="AG43" i="1" s="1"/>
  <c r="AM43" i="1" s="1"/>
  <c r="AS43" i="1" s="1"/>
  <c r="AU43" i="1" s="1"/>
  <c r="BW41" i="1" l="1"/>
  <c r="BS42" i="1"/>
  <c r="BF43" i="1"/>
  <c r="BL43" i="1" s="1"/>
  <c r="BR43" i="1" s="1"/>
  <c r="BT42" i="1"/>
  <c r="BJ47" i="1"/>
  <c r="BH47" i="1"/>
  <c r="BI47" i="1"/>
  <c r="BV42" i="1"/>
  <c r="BW42" i="1"/>
  <c r="BD45" i="1"/>
  <c r="BE44" i="1"/>
  <c r="W43" i="1"/>
  <c r="Y43" i="1" s="1"/>
  <c r="AV43" i="1" s="1"/>
  <c r="AX43" i="1" s="1"/>
  <c r="V43" i="1"/>
  <c r="AF44" i="1"/>
  <c r="AG44" i="1" s="1"/>
  <c r="AM44" i="1" s="1"/>
  <c r="AS44" i="1" s="1"/>
  <c r="AU44" i="1" s="1"/>
  <c r="AE45" i="1"/>
  <c r="AQ102" i="1"/>
  <c r="AR101" i="1"/>
  <c r="R96" i="1"/>
  <c r="S95" i="1"/>
  <c r="AN151" i="1"/>
  <c r="AO150" i="1"/>
  <c r="AP150" i="1" s="1"/>
  <c r="AW43" i="1"/>
  <c r="AH46" i="1"/>
  <c r="AI46" i="1"/>
  <c r="AL47" i="1"/>
  <c r="AK46" i="1"/>
  <c r="AJ46" i="1"/>
  <c r="U43" i="1"/>
  <c r="F45" i="1"/>
  <c r="G44" i="1"/>
  <c r="H44" i="1" s="1"/>
  <c r="N44" i="1" s="1"/>
  <c r="T44" i="1" s="1"/>
  <c r="AT43" i="1"/>
  <c r="M48" i="1"/>
  <c r="I47" i="1"/>
  <c r="J47" i="1"/>
  <c r="K47" i="1"/>
  <c r="L47" i="1"/>
  <c r="BS43" i="1" l="1"/>
  <c r="BT43" i="1"/>
  <c r="BL44" i="1"/>
  <c r="BR44" i="1" s="1"/>
  <c r="BF44" i="1"/>
  <c r="BJ48" i="1"/>
  <c r="BI48" i="1"/>
  <c r="BH48" i="1"/>
  <c r="BV43" i="1"/>
  <c r="BW43" i="1"/>
  <c r="BD46" i="1"/>
  <c r="BE45" i="1"/>
  <c r="AI47" i="1"/>
  <c r="AL48" i="1"/>
  <c r="AH47" i="1"/>
  <c r="AK47" i="1"/>
  <c r="AJ47" i="1"/>
  <c r="R97" i="1"/>
  <c r="S96" i="1"/>
  <c r="M49" i="1"/>
  <c r="J48" i="1"/>
  <c r="I48" i="1"/>
  <c r="K48" i="1"/>
  <c r="L48" i="1"/>
  <c r="U44" i="1"/>
  <c r="X43" i="1"/>
  <c r="F46" i="1"/>
  <c r="G45" i="1"/>
  <c r="H45" i="1" s="1"/>
  <c r="N45" i="1" s="1"/>
  <c r="T45" i="1" s="1"/>
  <c r="AT44" i="1"/>
  <c r="AN152" i="1"/>
  <c r="AO151" i="1"/>
  <c r="AP151" i="1" s="1"/>
  <c r="AQ103" i="1"/>
  <c r="AR102" i="1"/>
  <c r="W44" i="1"/>
  <c r="Y44" i="1" s="1"/>
  <c r="AV44" i="1" s="1"/>
  <c r="AX44" i="1" s="1"/>
  <c r="V44" i="1"/>
  <c r="AE46" i="1"/>
  <c r="AF45" i="1"/>
  <c r="AG45" i="1" s="1"/>
  <c r="AM45" i="1" s="1"/>
  <c r="AS45" i="1" s="1"/>
  <c r="AU45" i="1" s="1"/>
  <c r="BS44" i="1" l="1"/>
  <c r="BF45" i="1"/>
  <c r="BL45" i="1" s="1"/>
  <c r="BR45" i="1" s="1"/>
  <c r="BT44" i="1"/>
  <c r="BJ49" i="1"/>
  <c r="BI49" i="1"/>
  <c r="BH49" i="1"/>
  <c r="BV44" i="1"/>
  <c r="BW44" i="1"/>
  <c r="BD47" i="1"/>
  <c r="BE46" i="1"/>
  <c r="F47" i="1"/>
  <c r="G46" i="1"/>
  <c r="H46" i="1" s="1"/>
  <c r="N46" i="1" s="1"/>
  <c r="T46" i="1" s="1"/>
  <c r="J49" i="1"/>
  <c r="M50" i="1"/>
  <c r="I49" i="1"/>
  <c r="K49" i="1"/>
  <c r="L49" i="1"/>
  <c r="AT45" i="1"/>
  <c r="X44" i="1"/>
  <c r="AN153" i="1"/>
  <c r="AO152" i="1"/>
  <c r="AP152" i="1" s="1"/>
  <c r="AE47" i="1"/>
  <c r="AF46" i="1"/>
  <c r="AG46" i="1" s="1"/>
  <c r="AM46" i="1" s="1"/>
  <c r="AS46" i="1" s="1"/>
  <c r="AU46" i="1" s="1"/>
  <c r="AQ104" i="1"/>
  <c r="AR103" i="1"/>
  <c r="AW44" i="1"/>
  <c r="R98" i="1"/>
  <c r="S97" i="1"/>
  <c r="AH48" i="1"/>
  <c r="AL49" i="1"/>
  <c r="AI48" i="1"/>
  <c r="AK48" i="1"/>
  <c r="AJ48" i="1"/>
  <c r="W45" i="1"/>
  <c r="Y45" i="1" s="1"/>
  <c r="AV45" i="1" s="1"/>
  <c r="AX45" i="1" s="1"/>
  <c r="V45" i="1"/>
  <c r="U45" i="1"/>
  <c r="U46" i="1" s="1"/>
  <c r="BS45" i="1" l="1"/>
  <c r="BT45" i="1"/>
  <c r="BV45" i="1"/>
  <c r="BL46" i="1"/>
  <c r="BR46" i="1" s="1"/>
  <c r="BF46" i="1"/>
  <c r="BJ50" i="1"/>
  <c r="BI50" i="1"/>
  <c r="BH50" i="1"/>
  <c r="BD48" i="1"/>
  <c r="BE47" i="1"/>
  <c r="AW45" i="1"/>
  <c r="AE48" i="1"/>
  <c r="AF47" i="1"/>
  <c r="AG47" i="1" s="1"/>
  <c r="AM47" i="1" s="1"/>
  <c r="AS47" i="1" s="1"/>
  <c r="AU47" i="1" s="1"/>
  <c r="AT46" i="1"/>
  <c r="AT47" i="1" s="1"/>
  <c r="J50" i="1"/>
  <c r="M51" i="1"/>
  <c r="I50" i="1"/>
  <c r="K50" i="1"/>
  <c r="L50" i="1"/>
  <c r="AH49" i="1"/>
  <c r="AI49" i="1"/>
  <c r="AL50" i="1"/>
  <c r="AK49" i="1"/>
  <c r="AJ49" i="1"/>
  <c r="AQ105" i="1"/>
  <c r="AR104" i="1"/>
  <c r="AN154" i="1"/>
  <c r="AO153" i="1"/>
  <c r="AP153" i="1" s="1"/>
  <c r="W46" i="1"/>
  <c r="Y46" i="1" s="1"/>
  <c r="AV46" i="1" s="1"/>
  <c r="AX46" i="1" s="1"/>
  <c r="V46" i="1"/>
  <c r="R99" i="1"/>
  <c r="S98" i="1"/>
  <c r="X45" i="1"/>
  <c r="X46" i="1" s="1"/>
  <c r="F48" i="1"/>
  <c r="G47" i="1"/>
  <c r="H47" i="1" s="1"/>
  <c r="N47" i="1" s="1"/>
  <c r="T47" i="1" s="1"/>
  <c r="BW45" i="1" l="1"/>
  <c r="BT46" i="1"/>
  <c r="BF47" i="1"/>
  <c r="BL47" i="1" s="1"/>
  <c r="BR47" i="1" s="1"/>
  <c r="BS46" i="1"/>
  <c r="BJ51" i="1"/>
  <c r="BH51" i="1"/>
  <c r="BI51" i="1"/>
  <c r="BV46" i="1"/>
  <c r="BW46" i="1"/>
  <c r="BD49" i="1"/>
  <c r="BE48" i="1"/>
  <c r="AI50" i="1"/>
  <c r="AL51" i="1"/>
  <c r="AH50" i="1"/>
  <c r="AK50" i="1"/>
  <c r="AJ50" i="1"/>
  <c r="W47" i="1"/>
  <c r="Y47" i="1" s="1"/>
  <c r="AV47" i="1" s="1"/>
  <c r="AX47" i="1" s="1"/>
  <c r="V47" i="1"/>
  <c r="R100" i="1"/>
  <c r="S99" i="1"/>
  <c r="AN155" i="1"/>
  <c r="AO154" i="1"/>
  <c r="AP154" i="1" s="1"/>
  <c r="U47" i="1"/>
  <c r="J51" i="1"/>
  <c r="M52" i="1"/>
  <c r="I51" i="1"/>
  <c r="K51" i="1"/>
  <c r="L51" i="1"/>
  <c r="AE49" i="1"/>
  <c r="AF48" i="1"/>
  <c r="AG48" i="1" s="1"/>
  <c r="AM48" i="1" s="1"/>
  <c r="AS48" i="1" s="1"/>
  <c r="AU48" i="1" s="1"/>
  <c r="F49" i="1"/>
  <c r="G48" i="1"/>
  <c r="H48" i="1" s="1"/>
  <c r="N48" i="1" s="1"/>
  <c r="T48" i="1" s="1"/>
  <c r="X47" i="1"/>
  <c r="AQ106" i="1"/>
  <c r="AR105" i="1"/>
  <c r="AW46" i="1"/>
  <c r="AW47" i="1" s="1"/>
  <c r="BT47" i="1" l="1"/>
  <c r="BV47" i="1"/>
  <c r="BS47" i="1"/>
  <c r="BL48" i="1"/>
  <c r="BR48" i="1" s="1"/>
  <c r="BF48" i="1"/>
  <c r="BJ52" i="1"/>
  <c r="BI52" i="1"/>
  <c r="BH52" i="1"/>
  <c r="BD50" i="1"/>
  <c r="BE49" i="1"/>
  <c r="W48" i="1"/>
  <c r="Y48" i="1" s="1"/>
  <c r="AV48" i="1" s="1"/>
  <c r="AX48" i="1" s="1"/>
  <c r="V48" i="1"/>
  <c r="AF49" i="1"/>
  <c r="AG49" i="1" s="1"/>
  <c r="AM49" i="1" s="1"/>
  <c r="AS49" i="1" s="1"/>
  <c r="AU49" i="1" s="1"/>
  <c r="AE50" i="1"/>
  <c r="M53" i="1"/>
  <c r="I52" i="1"/>
  <c r="J52" i="1"/>
  <c r="K52" i="1"/>
  <c r="L52" i="1"/>
  <c r="AN156" i="1"/>
  <c r="AO155" i="1"/>
  <c r="AP155" i="1" s="1"/>
  <c r="G49" i="1"/>
  <c r="H49" i="1" s="1"/>
  <c r="N49" i="1" s="1"/>
  <c r="T49" i="1" s="1"/>
  <c r="F50" i="1"/>
  <c r="AT48" i="1"/>
  <c r="AT49" i="1" s="1"/>
  <c r="AL52" i="1"/>
  <c r="AI51" i="1"/>
  <c r="AH51" i="1"/>
  <c r="AK51" i="1"/>
  <c r="AJ51" i="1"/>
  <c r="AQ107" i="1"/>
  <c r="AR106" i="1"/>
  <c r="U48" i="1"/>
  <c r="R101" i="1"/>
  <c r="S100" i="1"/>
  <c r="BW47" i="1" l="1"/>
  <c r="BT48" i="1"/>
  <c r="BS48" i="1"/>
  <c r="BF49" i="1"/>
  <c r="BL49" i="1" s="1"/>
  <c r="BR49" i="1" s="1"/>
  <c r="BJ53" i="1"/>
  <c r="BI53" i="1"/>
  <c r="BH53" i="1"/>
  <c r="BV48" i="1"/>
  <c r="BW48" i="1"/>
  <c r="BD51" i="1"/>
  <c r="BE50" i="1"/>
  <c r="G50" i="1"/>
  <c r="H50" i="1" s="1"/>
  <c r="N50" i="1" s="1"/>
  <c r="T50" i="1" s="1"/>
  <c r="F51" i="1"/>
  <c r="AQ108" i="1"/>
  <c r="AR107" i="1"/>
  <c r="W49" i="1"/>
  <c r="Y49" i="1" s="1"/>
  <c r="AV49" i="1" s="1"/>
  <c r="AX49" i="1" s="1"/>
  <c r="V49" i="1"/>
  <c r="AE51" i="1"/>
  <c r="AF50" i="1"/>
  <c r="AG50" i="1" s="1"/>
  <c r="AM50" i="1" s="1"/>
  <c r="AS50" i="1" s="1"/>
  <c r="AU50" i="1" s="1"/>
  <c r="M54" i="1"/>
  <c r="J53" i="1"/>
  <c r="I53" i="1"/>
  <c r="K53" i="1"/>
  <c r="L53" i="1"/>
  <c r="R102" i="1"/>
  <c r="S101" i="1"/>
  <c r="X48" i="1"/>
  <c r="X49" i="1" s="1"/>
  <c r="AI52" i="1"/>
  <c r="AL53" i="1"/>
  <c r="AH52" i="1"/>
  <c r="AK52" i="1"/>
  <c r="AJ52" i="1"/>
  <c r="U49" i="1"/>
  <c r="U50" i="1" s="1"/>
  <c r="AN157" i="1"/>
  <c r="AO156" i="1"/>
  <c r="AP156" i="1" s="1"/>
  <c r="AW48" i="1"/>
  <c r="AW49" i="1" s="1"/>
  <c r="BT49" i="1" l="1"/>
  <c r="BV49" i="1"/>
  <c r="BS49" i="1"/>
  <c r="BL50" i="1"/>
  <c r="BR50" i="1" s="1"/>
  <c r="BF50" i="1"/>
  <c r="BJ54" i="1"/>
  <c r="BI54" i="1"/>
  <c r="BH54" i="1"/>
  <c r="BW49" i="1"/>
  <c r="BE51" i="1"/>
  <c r="BD52" i="1"/>
  <c r="AT50" i="1"/>
  <c r="AH53" i="1"/>
  <c r="AI53" i="1"/>
  <c r="AL54" i="1"/>
  <c r="AK53" i="1"/>
  <c r="AJ53" i="1"/>
  <c r="AE52" i="1"/>
  <c r="AF51" i="1"/>
  <c r="AG51" i="1" s="1"/>
  <c r="AM51" i="1" s="1"/>
  <c r="AS51" i="1" s="1"/>
  <c r="AU51" i="1" s="1"/>
  <c r="AQ109" i="1"/>
  <c r="AR108" i="1"/>
  <c r="U51" i="1"/>
  <c r="R103" i="1"/>
  <c r="S102" i="1"/>
  <c r="F52" i="1"/>
  <c r="G51" i="1"/>
  <c r="H51" i="1" s="1"/>
  <c r="N51" i="1" s="1"/>
  <c r="T51" i="1" s="1"/>
  <c r="AN158" i="1"/>
  <c r="AO157" i="1"/>
  <c r="AP157" i="1" s="1"/>
  <c r="X50" i="1"/>
  <c r="J54" i="1"/>
  <c r="M55" i="1"/>
  <c r="I54" i="1"/>
  <c r="K54" i="1"/>
  <c r="L54" i="1"/>
  <c r="W50" i="1"/>
  <c r="Y50" i="1" s="1"/>
  <c r="AV50" i="1" s="1"/>
  <c r="AX50" i="1" s="1"/>
  <c r="V50" i="1"/>
  <c r="BF51" i="1" l="1"/>
  <c r="BL51" i="1" s="1"/>
  <c r="BR51" i="1" s="1"/>
  <c r="BT50" i="1"/>
  <c r="BS50" i="1"/>
  <c r="BJ55" i="1"/>
  <c r="BH55" i="1"/>
  <c r="BI55" i="1"/>
  <c r="BV50" i="1"/>
  <c r="BW50" i="1"/>
  <c r="BE52" i="1"/>
  <c r="BD53" i="1"/>
  <c r="AW50" i="1"/>
  <c r="AF52" i="1"/>
  <c r="AG52" i="1" s="1"/>
  <c r="AM52" i="1" s="1"/>
  <c r="AS52" i="1" s="1"/>
  <c r="AU52" i="1" s="1"/>
  <c r="AE53" i="1"/>
  <c r="J55" i="1"/>
  <c r="M56" i="1"/>
  <c r="I55" i="1"/>
  <c r="K55" i="1"/>
  <c r="L55" i="1"/>
  <c r="AN159" i="1"/>
  <c r="AO158" i="1"/>
  <c r="AP158" i="1" s="1"/>
  <c r="R104" i="1"/>
  <c r="S103" i="1"/>
  <c r="F53" i="1"/>
  <c r="G52" i="1"/>
  <c r="H52" i="1" s="1"/>
  <c r="N52" i="1" s="1"/>
  <c r="T52" i="1" s="1"/>
  <c r="AI54" i="1"/>
  <c r="AL55" i="1"/>
  <c r="AH54" i="1"/>
  <c r="AK54" i="1"/>
  <c r="AJ54" i="1"/>
  <c r="W51" i="1"/>
  <c r="Y51" i="1" s="1"/>
  <c r="AV51" i="1" s="1"/>
  <c r="AX51" i="1" s="1"/>
  <c r="V51" i="1"/>
  <c r="AQ110" i="1"/>
  <c r="AR109" i="1"/>
  <c r="AT51" i="1"/>
  <c r="AT52" i="1" s="1"/>
  <c r="BT51" i="1" l="1"/>
  <c r="BV51" i="1"/>
  <c r="BS51" i="1"/>
  <c r="BL52" i="1"/>
  <c r="BR52" i="1" s="1"/>
  <c r="BF52" i="1"/>
  <c r="BJ56" i="1"/>
  <c r="BI56" i="1"/>
  <c r="BH56" i="1"/>
  <c r="BW51" i="1"/>
  <c r="BE53" i="1"/>
  <c r="BD54" i="1"/>
  <c r="G53" i="1"/>
  <c r="H53" i="1" s="1"/>
  <c r="N53" i="1" s="1"/>
  <c r="T53" i="1" s="1"/>
  <c r="F54" i="1"/>
  <c r="W52" i="1"/>
  <c r="Y52" i="1" s="1"/>
  <c r="AV52" i="1" s="1"/>
  <c r="AX52" i="1" s="1"/>
  <c r="V52" i="1"/>
  <c r="AF53" i="1"/>
  <c r="AG53" i="1" s="1"/>
  <c r="AM53" i="1" s="1"/>
  <c r="AS53" i="1" s="1"/>
  <c r="AU53" i="1" s="1"/>
  <c r="AE54" i="1"/>
  <c r="AL56" i="1"/>
  <c r="AH55" i="1"/>
  <c r="AI55" i="1"/>
  <c r="AK55" i="1"/>
  <c r="AJ55" i="1"/>
  <c r="AN160" i="1"/>
  <c r="AO159" i="1"/>
  <c r="AP159" i="1" s="1"/>
  <c r="J56" i="1"/>
  <c r="M57" i="1"/>
  <c r="I56" i="1"/>
  <c r="K56" i="1"/>
  <c r="L56" i="1"/>
  <c r="AW51" i="1"/>
  <c r="AW52" i="1" s="1"/>
  <c r="R105" i="1"/>
  <c r="S104" i="1"/>
  <c r="AT53" i="1"/>
  <c r="X51" i="1"/>
  <c r="X52" i="1" s="1"/>
  <c r="AQ111" i="1"/>
  <c r="AR110" i="1"/>
  <c r="U52" i="1"/>
  <c r="U53" i="1" s="1"/>
  <c r="BS52" i="1" l="1"/>
  <c r="BT52" i="1"/>
  <c r="BF53" i="1"/>
  <c r="BL53" i="1" s="1"/>
  <c r="BR53" i="1" s="1"/>
  <c r="BJ57" i="1"/>
  <c r="BI57" i="1"/>
  <c r="BH57" i="1"/>
  <c r="BV52" i="1"/>
  <c r="BW52" i="1"/>
  <c r="BE54" i="1"/>
  <c r="BD55" i="1"/>
  <c r="R106" i="1"/>
  <c r="S105" i="1"/>
  <c r="AN161" i="1"/>
  <c r="AO160" i="1"/>
  <c r="AP160" i="1" s="1"/>
  <c r="M58" i="1"/>
  <c r="J57" i="1"/>
  <c r="I57" i="1"/>
  <c r="K57" i="1"/>
  <c r="L57" i="1"/>
  <c r="AI56" i="1"/>
  <c r="AL57" i="1"/>
  <c r="AH56" i="1"/>
  <c r="AK56" i="1"/>
  <c r="AJ56" i="1"/>
  <c r="AF54" i="1"/>
  <c r="AG54" i="1" s="1"/>
  <c r="AM54" i="1" s="1"/>
  <c r="AS54" i="1" s="1"/>
  <c r="AU54" i="1" s="1"/>
  <c r="AE55" i="1"/>
  <c r="G54" i="1"/>
  <c r="H54" i="1" s="1"/>
  <c r="N54" i="1" s="1"/>
  <c r="T54" i="1" s="1"/>
  <c r="F55" i="1"/>
  <c r="AQ112" i="1"/>
  <c r="AR111" i="1"/>
  <c r="W53" i="1"/>
  <c r="Y53" i="1" s="1"/>
  <c r="AV53" i="1" s="1"/>
  <c r="AX53" i="1" s="1"/>
  <c r="V53" i="1"/>
  <c r="BS53" i="1" l="1"/>
  <c r="BV53" i="1"/>
  <c r="BT53" i="1"/>
  <c r="BL54" i="1"/>
  <c r="BR54" i="1" s="1"/>
  <c r="BF54" i="1"/>
  <c r="BJ58" i="1"/>
  <c r="BI58" i="1"/>
  <c r="BH58" i="1"/>
  <c r="BW53" i="1"/>
  <c r="BE55" i="1"/>
  <c r="BD56" i="1"/>
  <c r="W54" i="1"/>
  <c r="Y54" i="1" s="1"/>
  <c r="AV54" i="1" s="1"/>
  <c r="AX54" i="1" s="1"/>
  <c r="V54" i="1"/>
  <c r="AQ113" i="1"/>
  <c r="AR112" i="1"/>
  <c r="AE56" i="1"/>
  <c r="AF55" i="1"/>
  <c r="AG55" i="1" s="1"/>
  <c r="AM55" i="1" s="1"/>
  <c r="AS55" i="1" s="1"/>
  <c r="AU55" i="1" s="1"/>
  <c r="I58" i="1"/>
  <c r="J58" i="1"/>
  <c r="M59" i="1"/>
  <c r="K58" i="1"/>
  <c r="L58" i="1"/>
  <c r="R107" i="1"/>
  <c r="S106" i="1"/>
  <c r="X53" i="1"/>
  <c r="X54" i="1" s="1"/>
  <c r="AW53" i="1"/>
  <c r="AW54" i="1" s="1"/>
  <c r="F56" i="1"/>
  <c r="G55" i="1"/>
  <c r="H55" i="1" s="1"/>
  <c r="N55" i="1" s="1"/>
  <c r="T55" i="1" s="1"/>
  <c r="AT54" i="1"/>
  <c r="AT55" i="1" s="1"/>
  <c r="AH57" i="1"/>
  <c r="AI57" i="1"/>
  <c r="AL58" i="1"/>
  <c r="AK57" i="1"/>
  <c r="AJ57" i="1"/>
  <c r="AN162" i="1"/>
  <c r="AO161" i="1"/>
  <c r="AP161" i="1" s="1"/>
  <c r="U54" i="1"/>
  <c r="BT54" i="1" l="1"/>
  <c r="BS54" i="1"/>
  <c r="BF55" i="1"/>
  <c r="BL55" i="1" s="1"/>
  <c r="BR55" i="1" s="1"/>
  <c r="BJ59" i="1"/>
  <c r="BH59" i="1"/>
  <c r="BI59" i="1"/>
  <c r="BV54" i="1"/>
  <c r="BW54" i="1"/>
  <c r="BE56" i="1"/>
  <c r="BD57" i="1"/>
  <c r="R108" i="1"/>
  <c r="S107" i="1"/>
  <c r="AN163" i="1"/>
  <c r="AO162" i="1"/>
  <c r="AP162" i="1" s="1"/>
  <c r="U55" i="1"/>
  <c r="AQ114" i="1"/>
  <c r="AR113" i="1"/>
  <c r="W55" i="1"/>
  <c r="Y55" i="1" s="1"/>
  <c r="AV55" i="1" s="1"/>
  <c r="AX55" i="1" s="1"/>
  <c r="V55" i="1"/>
  <c r="AI58" i="1"/>
  <c r="AL59" i="1"/>
  <c r="AH58" i="1"/>
  <c r="AK58" i="1"/>
  <c r="AJ58" i="1"/>
  <c r="F57" i="1"/>
  <c r="G56" i="1"/>
  <c r="H56" i="1" s="1"/>
  <c r="N56" i="1" s="1"/>
  <c r="T56" i="1" s="1"/>
  <c r="I59" i="1"/>
  <c r="M60" i="1"/>
  <c r="J59" i="1"/>
  <c r="K59" i="1"/>
  <c r="L59" i="1"/>
  <c r="AF56" i="1"/>
  <c r="AG56" i="1" s="1"/>
  <c r="AM56" i="1" s="1"/>
  <c r="AS56" i="1" s="1"/>
  <c r="AU56" i="1" s="1"/>
  <c r="AE57" i="1"/>
  <c r="BT55" i="1" l="1"/>
  <c r="BS55" i="1"/>
  <c r="BF56" i="1"/>
  <c r="BL56" i="1" s="1"/>
  <c r="BR56" i="1" s="1"/>
  <c r="BJ60" i="1"/>
  <c r="BI60" i="1"/>
  <c r="BH60" i="1"/>
  <c r="BV55" i="1"/>
  <c r="BW55" i="1"/>
  <c r="BE57" i="1"/>
  <c r="BD58" i="1"/>
  <c r="AT56" i="1"/>
  <c r="W56" i="1"/>
  <c r="Y56" i="1" s="1"/>
  <c r="AV56" i="1" s="1"/>
  <c r="AX56" i="1" s="1"/>
  <c r="V56" i="1"/>
  <c r="AF57" i="1"/>
  <c r="AG57" i="1" s="1"/>
  <c r="AM57" i="1" s="1"/>
  <c r="AS57" i="1" s="1"/>
  <c r="AU57" i="1" s="1"/>
  <c r="AE58" i="1"/>
  <c r="F58" i="1"/>
  <c r="G57" i="1"/>
  <c r="H57" i="1" s="1"/>
  <c r="N57" i="1" s="1"/>
  <c r="T57" i="1" s="1"/>
  <c r="AI59" i="1"/>
  <c r="AL60" i="1"/>
  <c r="AH59" i="1"/>
  <c r="AK59" i="1"/>
  <c r="AJ59" i="1"/>
  <c r="U56" i="1"/>
  <c r="R109" i="1"/>
  <c r="S108" i="1"/>
  <c r="M61" i="1"/>
  <c r="J60" i="1"/>
  <c r="I60" i="1"/>
  <c r="K60" i="1"/>
  <c r="L60" i="1"/>
  <c r="AQ115" i="1"/>
  <c r="AR114" i="1"/>
  <c r="AW55" i="1"/>
  <c r="AW56" i="1" s="1"/>
  <c r="X55" i="1"/>
  <c r="X56" i="1" s="1"/>
  <c r="AN164" i="1"/>
  <c r="AO163" i="1"/>
  <c r="AP163" i="1" s="1"/>
  <c r="BS56" i="1" l="1"/>
  <c r="BT56" i="1"/>
  <c r="BF57" i="1"/>
  <c r="BL57" i="1" s="1"/>
  <c r="BR57" i="1" s="1"/>
  <c r="BJ61" i="1"/>
  <c r="BI61" i="1"/>
  <c r="BH61" i="1"/>
  <c r="BV56" i="1"/>
  <c r="BW56" i="1"/>
  <c r="BE58" i="1"/>
  <c r="BD59" i="1"/>
  <c r="W57" i="1"/>
  <c r="Y57" i="1" s="1"/>
  <c r="AV57" i="1" s="1"/>
  <c r="AX57" i="1" s="1"/>
  <c r="V57" i="1"/>
  <c r="AN165" i="1"/>
  <c r="AO164" i="1"/>
  <c r="AP164" i="1" s="1"/>
  <c r="M62" i="1"/>
  <c r="J61" i="1"/>
  <c r="I61" i="1"/>
  <c r="K61" i="1"/>
  <c r="L61" i="1"/>
  <c r="R110" i="1"/>
  <c r="S109" i="1"/>
  <c r="F59" i="1"/>
  <c r="G58" i="1"/>
  <c r="H58" i="1" s="1"/>
  <c r="N58" i="1" s="1"/>
  <c r="T58" i="1" s="1"/>
  <c r="X57" i="1"/>
  <c r="AQ116" i="1"/>
  <c r="AR115" i="1"/>
  <c r="U57" i="1"/>
  <c r="AL61" i="1"/>
  <c r="AH60" i="1"/>
  <c r="AI60" i="1"/>
  <c r="AK60" i="1"/>
  <c r="AJ60" i="1"/>
  <c r="AF58" i="1"/>
  <c r="AG58" i="1" s="1"/>
  <c r="AM58" i="1" s="1"/>
  <c r="AS58" i="1" s="1"/>
  <c r="AU58" i="1" s="1"/>
  <c r="AE59" i="1"/>
  <c r="AT57" i="1"/>
  <c r="AT58" i="1" s="1"/>
  <c r="BT57" i="1" l="1"/>
  <c r="BW57" i="1"/>
  <c r="BS57" i="1"/>
  <c r="BF58" i="1"/>
  <c r="BL58" i="1" s="1"/>
  <c r="BR58" i="1" s="1"/>
  <c r="BJ62" i="1"/>
  <c r="BI62" i="1"/>
  <c r="BH62" i="1"/>
  <c r="BV57" i="1"/>
  <c r="BE59" i="1"/>
  <c r="BD60" i="1"/>
  <c r="R111" i="1"/>
  <c r="S110" i="1"/>
  <c r="W58" i="1"/>
  <c r="Y58" i="1" s="1"/>
  <c r="AV58" i="1" s="1"/>
  <c r="AX58" i="1" s="1"/>
  <c r="V58" i="1"/>
  <c r="M63" i="1"/>
  <c r="J62" i="1"/>
  <c r="I62" i="1"/>
  <c r="K62" i="1"/>
  <c r="L62" i="1"/>
  <c r="AI61" i="1"/>
  <c r="AL62" i="1"/>
  <c r="AH61" i="1"/>
  <c r="AK61" i="1"/>
  <c r="AJ61" i="1"/>
  <c r="AE60" i="1"/>
  <c r="AF59" i="1"/>
  <c r="AG59" i="1" s="1"/>
  <c r="AM59" i="1" s="1"/>
  <c r="AS59" i="1" s="1"/>
  <c r="AU59" i="1" s="1"/>
  <c r="G59" i="1"/>
  <c r="H59" i="1" s="1"/>
  <c r="N59" i="1" s="1"/>
  <c r="T59" i="1" s="1"/>
  <c r="F60" i="1"/>
  <c r="AT59" i="1"/>
  <c r="U58" i="1"/>
  <c r="U59" i="1" s="1"/>
  <c r="AQ117" i="1"/>
  <c r="AR116" i="1"/>
  <c r="AN166" i="1"/>
  <c r="AO165" i="1"/>
  <c r="AP165" i="1" s="1"/>
  <c r="AW57" i="1"/>
  <c r="BT58" i="1" l="1"/>
  <c r="BS58" i="1"/>
  <c r="BV58" i="1"/>
  <c r="BL59" i="1"/>
  <c r="BR59" i="1" s="1"/>
  <c r="BF59" i="1"/>
  <c r="BJ63" i="1"/>
  <c r="BH63" i="1"/>
  <c r="BI63" i="1"/>
  <c r="BE60" i="1"/>
  <c r="BD61" i="1"/>
  <c r="AF60" i="1"/>
  <c r="AG60" i="1" s="1"/>
  <c r="AM60" i="1" s="1"/>
  <c r="AS60" i="1" s="1"/>
  <c r="AU60" i="1" s="1"/>
  <c r="AE61" i="1"/>
  <c r="AL63" i="1"/>
  <c r="AI62" i="1"/>
  <c r="AH62" i="1"/>
  <c r="AK62" i="1"/>
  <c r="AJ62" i="1"/>
  <c r="AW58" i="1"/>
  <c r="AQ118" i="1"/>
  <c r="AR117" i="1"/>
  <c r="G60" i="1"/>
  <c r="H60" i="1" s="1"/>
  <c r="N60" i="1" s="1"/>
  <c r="T60" i="1" s="1"/>
  <c r="F61" i="1"/>
  <c r="X58" i="1"/>
  <c r="W59" i="1"/>
  <c r="Y59" i="1" s="1"/>
  <c r="AV59" i="1" s="1"/>
  <c r="AX59" i="1" s="1"/>
  <c r="V59" i="1"/>
  <c r="J63" i="1"/>
  <c r="I63" i="1"/>
  <c r="M64" i="1"/>
  <c r="K63" i="1"/>
  <c r="L63" i="1"/>
  <c r="AN167" i="1"/>
  <c r="AO166" i="1"/>
  <c r="AP166" i="1" s="1"/>
  <c r="AT60" i="1"/>
  <c r="R112" i="1"/>
  <c r="S111" i="1"/>
  <c r="BW58" i="1" l="1"/>
  <c r="BT59" i="1"/>
  <c r="BF60" i="1"/>
  <c r="BL60" i="1" s="1"/>
  <c r="BR60" i="1" s="1"/>
  <c r="BS59" i="1"/>
  <c r="BJ64" i="1"/>
  <c r="BI64" i="1"/>
  <c r="BH64" i="1"/>
  <c r="BV59" i="1"/>
  <c r="BW59" i="1"/>
  <c r="BE61" i="1"/>
  <c r="BD62" i="1"/>
  <c r="I64" i="1"/>
  <c r="J64" i="1"/>
  <c r="M65" i="1"/>
  <c r="K64" i="1"/>
  <c r="L64" i="1"/>
  <c r="AI63" i="1"/>
  <c r="AL64" i="1"/>
  <c r="AH63" i="1"/>
  <c r="AK63" i="1"/>
  <c r="AJ63" i="1"/>
  <c r="AN168" i="1"/>
  <c r="AO167" i="1"/>
  <c r="AP167" i="1" s="1"/>
  <c r="X59" i="1"/>
  <c r="AQ119" i="1"/>
  <c r="AR118" i="1"/>
  <c r="AE62" i="1"/>
  <c r="AF61" i="1"/>
  <c r="AG61" i="1" s="1"/>
  <c r="AM61" i="1" s="1"/>
  <c r="AS61" i="1" s="1"/>
  <c r="AU61" i="1" s="1"/>
  <c r="R113" i="1"/>
  <c r="S112" i="1"/>
  <c r="AW59" i="1"/>
  <c r="F62" i="1"/>
  <c r="G61" i="1"/>
  <c r="H61" i="1" s="1"/>
  <c r="N61" i="1" s="1"/>
  <c r="T61" i="1" s="1"/>
  <c r="AT61" i="1"/>
  <c r="W60" i="1"/>
  <c r="Y60" i="1" s="1"/>
  <c r="AV60" i="1" s="1"/>
  <c r="AX60" i="1" s="1"/>
  <c r="V60" i="1"/>
  <c r="U60" i="1"/>
  <c r="BT60" i="1" l="1"/>
  <c r="BS60" i="1"/>
  <c r="BV60" i="1"/>
  <c r="BL61" i="1"/>
  <c r="BR61" i="1" s="1"/>
  <c r="BF61" i="1"/>
  <c r="BJ65" i="1"/>
  <c r="BI65" i="1"/>
  <c r="BH65" i="1"/>
  <c r="BE62" i="1"/>
  <c r="BD63" i="1"/>
  <c r="AW60" i="1"/>
  <c r="AE63" i="1"/>
  <c r="AF62" i="1"/>
  <c r="AG62" i="1" s="1"/>
  <c r="AM62" i="1" s="1"/>
  <c r="AS62" i="1" s="1"/>
  <c r="AU62" i="1" s="1"/>
  <c r="W61" i="1"/>
  <c r="Y61" i="1" s="1"/>
  <c r="AV61" i="1" s="1"/>
  <c r="AX61" i="1" s="1"/>
  <c r="V61" i="1"/>
  <c r="AN169" i="1"/>
  <c r="AO168" i="1"/>
  <c r="AP168" i="1" s="1"/>
  <c r="AI64" i="1"/>
  <c r="AH64" i="1"/>
  <c r="AL65" i="1"/>
  <c r="AK64" i="1"/>
  <c r="AJ64" i="1"/>
  <c r="J65" i="1"/>
  <c r="M66" i="1"/>
  <c r="I65" i="1"/>
  <c r="K65" i="1"/>
  <c r="L65" i="1"/>
  <c r="G62" i="1"/>
  <c r="H62" i="1" s="1"/>
  <c r="N62" i="1" s="1"/>
  <c r="T62" i="1" s="1"/>
  <c r="F63" i="1"/>
  <c r="R114" i="1"/>
  <c r="S113" i="1"/>
  <c r="AQ120" i="1"/>
  <c r="AR119" i="1"/>
  <c r="U61" i="1"/>
  <c r="X60" i="1"/>
  <c r="X61" i="1" s="1"/>
  <c r="BW60" i="1" l="1"/>
  <c r="BF62" i="1"/>
  <c r="BL62" i="1" s="1"/>
  <c r="BR62" i="1" s="1"/>
  <c r="BT61" i="1"/>
  <c r="BS61" i="1"/>
  <c r="BJ66" i="1"/>
  <c r="BI66" i="1"/>
  <c r="BH66" i="1"/>
  <c r="BV61" i="1"/>
  <c r="BW61" i="1"/>
  <c r="BE63" i="1"/>
  <c r="BD64" i="1"/>
  <c r="W62" i="1"/>
  <c r="Y62" i="1" s="1"/>
  <c r="AV62" i="1" s="1"/>
  <c r="AX62" i="1" s="1"/>
  <c r="V62" i="1"/>
  <c r="AN170" i="1"/>
  <c r="AO169" i="1"/>
  <c r="AP169" i="1" s="1"/>
  <c r="AQ121" i="1"/>
  <c r="AR120" i="1"/>
  <c r="J66" i="1"/>
  <c r="I66" i="1"/>
  <c r="M67" i="1"/>
  <c r="K66" i="1"/>
  <c r="L66" i="1"/>
  <c r="AL66" i="1"/>
  <c r="AI65" i="1"/>
  <c r="AH65" i="1"/>
  <c r="AK65" i="1"/>
  <c r="AJ65" i="1"/>
  <c r="X62" i="1"/>
  <c r="AF63" i="1"/>
  <c r="AG63" i="1" s="1"/>
  <c r="AM63" i="1" s="1"/>
  <c r="AS63" i="1" s="1"/>
  <c r="AU63" i="1" s="1"/>
  <c r="AE64" i="1"/>
  <c r="AW61" i="1"/>
  <c r="AW62" i="1" s="1"/>
  <c r="U62" i="1"/>
  <c r="U63" i="1" s="1"/>
  <c r="R115" i="1"/>
  <c r="S114" i="1"/>
  <c r="G63" i="1"/>
  <c r="H63" i="1" s="1"/>
  <c r="N63" i="1" s="1"/>
  <c r="T63" i="1" s="1"/>
  <c r="F64" i="1"/>
  <c r="AT62" i="1"/>
  <c r="BS62" i="1" l="1"/>
  <c r="BT62" i="1"/>
  <c r="BW62" i="1"/>
  <c r="BF63" i="1"/>
  <c r="BL63" i="1" s="1"/>
  <c r="BR63" i="1" s="1"/>
  <c r="BJ67" i="1"/>
  <c r="BH67" i="1"/>
  <c r="BI67" i="1"/>
  <c r="BV62" i="1"/>
  <c r="BE64" i="1"/>
  <c r="BD65" i="1"/>
  <c r="G64" i="1"/>
  <c r="H64" i="1" s="1"/>
  <c r="N64" i="1" s="1"/>
  <c r="T64" i="1" s="1"/>
  <c r="F65" i="1"/>
  <c r="J67" i="1"/>
  <c r="I67" i="1"/>
  <c r="M68" i="1"/>
  <c r="K67" i="1"/>
  <c r="L67" i="1"/>
  <c r="AT63" i="1"/>
  <c r="AE65" i="1"/>
  <c r="AF64" i="1"/>
  <c r="AG64" i="1" s="1"/>
  <c r="AM64" i="1" s="1"/>
  <c r="AS64" i="1" s="1"/>
  <c r="AU64" i="1" s="1"/>
  <c r="AN171" i="1"/>
  <c r="AO170" i="1"/>
  <c r="AP170" i="1" s="1"/>
  <c r="W63" i="1"/>
  <c r="Y63" i="1" s="1"/>
  <c r="AV63" i="1" s="1"/>
  <c r="AX63" i="1" s="1"/>
  <c r="V63" i="1"/>
  <c r="AL67" i="1"/>
  <c r="AI66" i="1"/>
  <c r="AH66" i="1"/>
  <c r="AK66" i="1"/>
  <c r="AJ66" i="1"/>
  <c r="R116" i="1"/>
  <c r="S115" i="1"/>
  <c r="U64" i="1"/>
  <c r="AQ122" i="1"/>
  <c r="AR121" i="1"/>
  <c r="BT63" i="1" l="1"/>
  <c r="BS63" i="1"/>
  <c r="BV63" i="1"/>
  <c r="BL64" i="1"/>
  <c r="BR64" i="1" s="1"/>
  <c r="BF64" i="1"/>
  <c r="BJ68" i="1"/>
  <c r="BI68" i="1"/>
  <c r="BH68" i="1"/>
  <c r="BE65" i="1"/>
  <c r="BD66" i="1"/>
  <c r="AF65" i="1"/>
  <c r="AG65" i="1" s="1"/>
  <c r="AM65" i="1" s="1"/>
  <c r="AS65" i="1" s="1"/>
  <c r="AU65" i="1" s="1"/>
  <c r="AE66" i="1"/>
  <c r="R117" i="1"/>
  <c r="S116" i="1"/>
  <c r="AT64" i="1"/>
  <c r="AT65" i="1" s="1"/>
  <c r="X63" i="1"/>
  <c r="AQ123" i="1"/>
  <c r="AR122" i="1"/>
  <c r="AI67" i="1"/>
  <c r="AL68" i="1"/>
  <c r="AH67" i="1"/>
  <c r="AK67" i="1"/>
  <c r="AJ67" i="1"/>
  <c r="AN172" i="1"/>
  <c r="AO171" i="1"/>
  <c r="AP171" i="1" s="1"/>
  <c r="J68" i="1"/>
  <c r="M69" i="1"/>
  <c r="I68" i="1"/>
  <c r="K68" i="1"/>
  <c r="L68" i="1"/>
  <c r="G65" i="1"/>
  <c r="H65" i="1" s="1"/>
  <c r="N65" i="1" s="1"/>
  <c r="T65" i="1" s="1"/>
  <c r="U65" i="1" s="1"/>
  <c r="F66" i="1"/>
  <c r="AW63" i="1"/>
  <c r="W64" i="1"/>
  <c r="Y64" i="1" s="1"/>
  <c r="AV64" i="1" s="1"/>
  <c r="AX64" i="1" s="1"/>
  <c r="V64" i="1"/>
  <c r="BW63" i="1" l="1"/>
  <c r="BF65" i="1"/>
  <c r="BL65" i="1" s="1"/>
  <c r="BR65" i="1" s="1"/>
  <c r="BS64" i="1"/>
  <c r="BT64" i="1"/>
  <c r="BJ69" i="1"/>
  <c r="BI69" i="1"/>
  <c r="BH69" i="1"/>
  <c r="BV64" i="1"/>
  <c r="BW64" i="1"/>
  <c r="BE66" i="1"/>
  <c r="BD67" i="1"/>
  <c r="AQ124" i="1"/>
  <c r="AR123" i="1"/>
  <c r="G66" i="1"/>
  <c r="H66" i="1" s="1"/>
  <c r="N66" i="1" s="1"/>
  <c r="T66" i="1" s="1"/>
  <c r="F67" i="1"/>
  <c r="AN173" i="1"/>
  <c r="AO172" i="1"/>
  <c r="AP172" i="1" s="1"/>
  <c r="AI68" i="1"/>
  <c r="AL69" i="1"/>
  <c r="AH68" i="1"/>
  <c r="AK68" i="1"/>
  <c r="AJ68" i="1"/>
  <c r="X64" i="1"/>
  <c r="X65" i="1" s="1"/>
  <c r="R118" i="1"/>
  <c r="S117" i="1"/>
  <c r="W65" i="1"/>
  <c r="Y65" i="1" s="1"/>
  <c r="AV65" i="1" s="1"/>
  <c r="AX65" i="1" s="1"/>
  <c r="V65" i="1"/>
  <c r="J69" i="1"/>
  <c r="M70" i="1"/>
  <c r="I69" i="1"/>
  <c r="K69" i="1"/>
  <c r="L69" i="1"/>
  <c r="AF66" i="1"/>
  <c r="AG66" i="1" s="1"/>
  <c r="AM66" i="1" s="1"/>
  <c r="AS66" i="1" s="1"/>
  <c r="AU66" i="1" s="1"/>
  <c r="AE67" i="1"/>
  <c r="AW64" i="1"/>
  <c r="BT65" i="1" l="1"/>
  <c r="BS65" i="1"/>
  <c r="BV65" i="1"/>
  <c r="BL66" i="1"/>
  <c r="BR66" i="1" s="1"/>
  <c r="BF66" i="1"/>
  <c r="BJ70" i="1"/>
  <c r="BI70" i="1"/>
  <c r="BH70" i="1"/>
  <c r="BE67" i="1"/>
  <c r="BD68" i="1"/>
  <c r="AF67" i="1"/>
  <c r="AG67" i="1" s="1"/>
  <c r="AM67" i="1" s="1"/>
  <c r="AS67" i="1" s="1"/>
  <c r="AU67" i="1" s="1"/>
  <c r="AE68" i="1"/>
  <c r="M71" i="1"/>
  <c r="J70" i="1"/>
  <c r="I70" i="1"/>
  <c r="K70" i="1"/>
  <c r="L70" i="1"/>
  <c r="AT66" i="1"/>
  <c r="AT67" i="1" s="1"/>
  <c r="AW65" i="1"/>
  <c r="R119" i="1"/>
  <c r="S118" i="1"/>
  <c r="AN174" i="1"/>
  <c r="AO173" i="1"/>
  <c r="AP173" i="1" s="1"/>
  <c r="AQ125" i="1"/>
  <c r="AR124" i="1"/>
  <c r="AL70" i="1"/>
  <c r="AI69" i="1"/>
  <c r="AH69" i="1"/>
  <c r="AK69" i="1"/>
  <c r="AJ69" i="1"/>
  <c r="G67" i="1"/>
  <c r="H67" i="1" s="1"/>
  <c r="N67" i="1" s="1"/>
  <c r="T67" i="1" s="1"/>
  <c r="F68" i="1"/>
  <c r="W66" i="1"/>
  <c r="Y66" i="1" s="1"/>
  <c r="AV66" i="1" s="1"/>
  <c r="AX66" i="1" s="1"/>
  <c r="V66" i="1"/>
  <c r="U66" i="1"/>
  <c r="U67" i="1" s="1"/>
  <c r="BW65" i="1" l="1"/>
  <c r="BS66" i="1"/>
  <c r="BT66" i="1"/>
  <c r="BF67" i="1"/>
  <c r="BL67" i="1" s="1"/>
  <c r="BR67" i="1" s="1"/>
  <c r="BJ71" i="1"/>
  <c r="BH71" i="1"/>
  <c r="BI71" i="1"/>
  <c r="BV66" i="1"/>
  <c r="BW66" i="1"/>
  <c r="BE68" i="1"/>
  <c r="BD69" i="1"/>
  <c r="G68" i="1"/>
  <c r="H68" i="1" s="1"/>
  <c r="N68" i="1" s="1"/>
  <c r="T68" i="1" s="1"/>
  <c r="U68" i="1" s="1"/>
  <c r="F69" i="1"/>
  <c r="W67" i="1"/>
  <c r="Y67" i="1" s="1"/>
  <c r="AV67" i="1" s="1"/>
  <c r="AX67" i="1" s="1"/>
  <c r="V67" i="1"/>
  <c r="AQ126" i="1"/>
  <c r="AR125" i="1"/>
  <c r="R120" i="1"/>
  <c r="S119" i="1"/>
  <c r="J71" i="1"/>
  <c r="M72" i="1"/>
  <c r="I71" i="1"/>
  <c r="K71" i="1"/>
  <c r="L71" i="1"/>
  <c r="AI70" i="1"/>
  <c r="AL71" i="1"/>
  <c r="AH70" i="1"/>
  <c r="AK70" i="1"/>
  <c r="AJ70" i="1"/>
  <c r="AW66" i="1"/>
  <c r="AW67" i="1" s="1"/>
  <c r="AE69" i="1"/>
  <c r="AF68" i="1"/>
  <c r="AG68" i="1" s="1"/>
  <c r="AM68" i="1" s="1"/>
  <c r="AS68" i="1" s="1"/>
  <c r="AU68" i="1" s="1"/>
  <c r="X66" i="1"/>
  <c r="X67" i="1" s="1"/>
  <c r="AN175" i="1"/>
  <c r="AO174" i="1"/>
  <c r="AP174" i="1" s="1"/>
  <c r="AT68" i="1"/>
  <c r="BT67" i="1" l="1"/>
  <c r="BV67" i="1"/>
  <c r="BS67" i="1"/>
  <c r="BL68" i="1"/>
  <c r="BR68" i="1" s="1"/>
  <c r="BF68" i="1"/>
  <c r="BJ72" i="1"/>
  <c r="BI72" i="1"/>
  <c r="BH72" i="1"/>
  <c r="BW67" i="1"/>
  <c r="BE69" i="1"/>
  <c r="BD70" i="1"/>
  <c r="R121" i="1"/>
  <c r="S120" i="1"/>
  <c r="AI71" i="1"/>
  <c r="AL72" i="1"/>
  <c r="AH71" i="1"/>
  <c r="AJ71" i="1"/>
  <c r="AK71" i="1"/>
  <c r="M73" i="1"/>
  <c r="I72" i="1"/>
  <c r="J72" i="1"/>
  <c r="L72" i="1"/>
  <c r="K72" i="1"/>
  <c r="AF69" i="1"/>
  <c r="AG69" i="1" s="1"/>
  <c r="AM69" i="1" s="1"/>
  <c r="AS69" i="1" s="1"/>
  <c r="AU69" i="1" s="1"/>
  <c r="AE70" i="1"/>
  <c r="AQ127" i="1"/>
  <c r="AR126" i="1"/>
  <c r="F70" i="1"/>
  <c r="G69" i="1"/>
  <c r="H69" i="1" s="1"/>
  <c r="N69" i="1" s="1"/>
  <c r="T69" i="1" s="1"/>
  <c r="AN176" i="1"/>
  <c r="AO175" i="1"/>
  <c r="AP175" i="1" s="1"/>
  <c r="W68" i="1"/>
  <c r="Y68" i="1" s="1"/>
  <c r="AV68" i="1" s="1"/>
  <c r="AX68" i="1" s="1"/>
  <c r="V68" i="1"/>
  <c r="BS68" i="1" l="1"/>
  <c r="BT68" i="1"/>
  <c r="BF69" i="1"/>
  <c r="BL69" i="1" s="1"/>
  <c r="BR69" i="1" s="1"/>
  <c r="BJ73" i="1"/>
  <c r="BI73" i="1"/>
  <c r="BH73" i="1"/>
  <c r="BV68" i="1"/>
  <c r="BW68" i="1"/>
  <c r="BE70" i="1"/>
  <c r="BD71" i="1"/>
  <c r="G70" i="1"/>
  <c r="H70" i="1" s="1"/>
  <c r="N70" i="1" s="1"/>
  <c r="T70" i="1" s="1"/>
  <c r="F71" i="1"/>
  <c r="AN177" i="1"/>
  <c r="AO176" i="1"/>
  <c r="AP176" i="1" s="1"/>
  <c r="AQ128" i="1"/>
  <c r="AR127" i="1"/>
  <c r="AT69" i="1"/>
  <c r="W69" i="1"/>
  <c r="Y69" i="1" s="1"/>
  <c r="AV69" i="1" s="1"/>
  <c r="AX69" i="1" s="1"/>
  <c r="V69" i="1"/>
  <c r="AF70" i="1"/>
  <c r="AG70" i="1" s="1"/>
  <c r="AM70" i="1" s="1"/>
  <c r="AS70" i="1" s="1"/>
  <c r="AU70" i="1" s="1"/>
  <c r="AE71" i="1"/>
  <c r="X68" i="1"/>
  <c r="X69" i="1" s="1"/>
  <c r="R122" i="1"/>
  <c r="S121" i="1"/>
  <c r="AW68" i="1"/>
  <c r="M74" i="1"/>
  <c r="J73" i="1"/>
  <c r="I73" i="1"/>
  <c r="L73" i="1"/>
  <c r="K73" i="1"/>
  <c r="AL73" i="1"/>
  <c r="AJ72" i="1"/>
  <c r="AI72" i="1"/>
  <c r="AK72" i="1"/>
  <c r="AH72" i="1"/>
  <c r="U69" i="1"/>
  <c r="U70" i="1" s="1"/>
  <c r="BT69" i="1" l="1"/>
  <c r="BV69" i="1"/>
  <c r="BS69" i="1"/>
  <c r="BL70" i="1"/>
  <c r="BR70" i="1" s="1"/>
  <c r="BF70" i="1"/>
  <c r="BJ74" i="1"/>
  <c r="BI74" i="1"/>
  <c r="BH74" i="1"/>
  <c r="BE71" i="1"/>
  <c r="BD72" i="1"/>
  <c r="M75" i="1"/>
  <c r="J74" i="1"/>
  <c r="I74" i="1"/>
  <c r="K74" i="1"/>
  <c r="L74" i="1"/>
  <c r="AW69" i="1"/>
  <c r="AE72" i="1"/>
  <c r="AF71" i="1"/>
  <c r="AG71" i="1" s="1"/>
  <c r="AM71" i="1" s="1"/>
  <c r="AS71" i="1" s="1"/>
  <c r="AU71" i="1" s="1"/>
  <c r="AT70" i="1"/>
  <c r="AT71" i="1" s="1"/>
  <c r="AN178" i="1"/>
  <c r="AO177" i="1"/>
  <c r="AP177" i="1" s="1"/>
  <c r="AL74" i="1"/>
  <c r="AJ73" i="1"/>
  <c r="AH73" i="1"/>
  <c r="AI73" i="1"/>
  <c r="AK73" i="1"/>
  <c r="R123" i="1"/>
  <c r="S122" i="1"/>
  <c r="AQ129" i="1"/>
  <c r="AR128" i="1"/>
  <c r="F72" i="1"/>
  <c r="G71" i="1"/>
  <c r="H71" i="1" s="1"/>
  <c r="N71" i="1" s="1"/>
  <c r="T71" i="1" s="1"/>
  <c r="W70" i="1"/>
  <c r="Y70" i="1" s="1"/>
  <c r="AV70" i="1" s="1"/>
  <c r="AX70" i="1" s="1"/>
  <c r="V70" i="1"/>
  <c r="BW69" i="1" l="1"/>
  <c r="BS70" i="1"/>
  <c r="BF71" i="1"/>
  <c r="BL71" i="1" s="1"/>
  <c r="BR71" i="1" s="1"/>
  <c r="BT70" i="1"/>
  <c r="BJ75" i="1"/>
  <c r="BI75" i="1"/>
  <c r="BH75" i="1"/>
  <c r="BV70" i="1"/>
  <c r="BW70" i="1"/>
  <c r="BE72" i="1"/>
  <c r="BD73" i="1"/>
  <c r="W71" i="1"/>
  <c r="Y71" i="1" s="1"/>
  <c r="AV71" i="1" s="1"/>
  <c r="AX71" i="1" s="1"/>
  <c r="V71" i="1"/>
  <c r="AF72" i="1"/>
  <c r="AG72" i="1" s="1"/>
  <c r="AM72" i="1" s="1"/>
  <c r="AS72" i="1" s="1"/>
  <c r="AU72" i="1" s="1"/>
  <c r="AE73" i="1"/>
  <c r="F73" i="1"/>
  <c r="G72" i="1"/>
  <c r="H72" i="1" s="1"/>
  <c r="N72" i="1" s="1"/>
  <c r="T72" i="1" s="1"/>
  <c r="R124" i="1"/>
  <c r="S123" i="1"/>
  <c r="AN179" i="1"/>
  <c r="AO178" i="1"/>
  <c r="AP178" i="1" s="1"/>
  <c r="AW70" i="1"/>
  <c r="AW71" i="1" s="1"/>
  <c r="AL75" i="1"/>
  <c r="AJ74" i="1"/>
  <c r="AK74" i="1"/>
  <c r="AI74" i="1"/>
  <c r="AH74" i="1"/>
  <c r="AT72" i="1"/>
  <c r="X70" i="1"/>
  <c r="X71" i="1" s="1"/>
  <c r="AQ130" i="1"/>
  <c r="AR129" i="1"/>
  <c r="U71" i="1"/>
  <c r="M76" i="1"/>
  <c r="J75" i="1"/>
  <c r="I75" i="1"/>
  <c r="K75" i="1"/>
  <c r="L75" i="1"/>
  <c r="BS71" i="1" l="1"/>
  <c r="BT71" i="1"/>
  <c r="BL72" i="1"/>
  <c r="BR72" i="1" s="1"/>
  <c r="BF72" i="1"/>
  <c r="BJ76" i="1"/>
  <c r="BI76" i="1"/>
  <c r="BH76" i="1"/>
  <c r="BV71" i="1"/>
  <c r="BW71" i="1"/>
  <c r="BE73" i="1"/>
  <c r="BD74" i="1"/>
  <c r="W72" i="1"/>
  <c r="Y72" i="1" s="1"/>
  <c r="AV72" i="1" s="1"/>
  <c r="AX72" i="1" s="1"/>
  <c r="V72" i="1"/>
  <c r="AW72" i="1"/>
  <c r="AF73" i="1"/>
  <c r="AG73" i="1" s="1"/>
  <c r="AM73" i="1" s="1"/>
  <c r="AS73" i="1" s="1"/>
  <c r="AU73" i="1" s="1"/>
  <c r="AE74" i="1"/>
  <c r="U72" i="1"/>
  <c r="AT73" i="1"/>
  <c r="AN180" i="1"/>
  <c r="AO179" i="1"/>
  <c r="AP179" i="1" s="1"/>
  <c r="G73" i="1"/>
  <c r="H73" i="1" s="1"/>
  <c r="N73" i="1" s="1"/>
  <c r="T73" i="1" s="1"/>
  <c r="F74" i="1"/>
  <c r="AQ131" i="1"/>
  <c r="AR130" i="1"/>
  <c r="R125" i="1"/>
  <c r="S124" i="1"/>
  <c r="M77" i="1"/>
  <c r="J76" i="1"/>
  <c r="I76" i="1"/>
  <c r="K76" i="1"/>
  <c r="L76" i="1"/>
  <c r="AL76" i="1"/>
  <c r="AJ75" i="1"/>
  <c r="AK75" i="1"/>
  <c r="AH75" i="1"/>
  <c r="AI75" i="1"/>
  <c r="BS72" i="1" l="1"/>
  <c r="BT72" i="1"/>
  <c r="BF73" i="1"/>
  <c r="BL73" i="1" s="1"/>
  <c r="BR73" i="1" s="1"/>
  <c r="BJ77" i="1"/>
  <c r="BI77" i="1"/>
  <c r="BH77" i="1"/>
  <c r="BV72" i="1"/>
  <c r="BW72" i="1"/>
  <c r="BE74" i="1"/>
  <c r="BD75" i="1"/>
  <c r="R126" i="1"/>
  <c r="S125" i="1"/>
  <c r="W73" i="1"/>
  <c r="Y73" i="1" s="1"/>
  <c r="AV73" i="1" s="1"/>
  <c r="AX73" i="1" s="1"/>
  <c r="V73" i="1"/>
  <c r="AL77" i="1"/>
  <c r="AJ76" i="1"/>
  <c r="AI76" i="1"/>
  <c r="AH76" i="1"/>
  <c r="AK76" i="1"/>
  <c r="AQ132" i="1"/>
  <c r="AR131" i="1"/>
  <c r="AN181" i="1"/>
  <c r="AO180" i="1"/>
  <c r="AP180" i="1" s="1"/>
  <c r="AF74" i="1"/>
  <c r="AG74" i="1" s="1"/>
  <c r="AM74" i="1" s="1"/>
  <c r="AS74" i="1" s="1"/>
  <c r="AU74" i="1" s="1"/>
  <c r="AE75" i="1"/>
  <c r="U73" i="1"/>
  <c r="M78" i="1"/>
  <c r="J77" i="1"/>
  <c r="I77" i="1"/>
  <c r="L77" i="1"/>
  <c r="K77" i="1"/>
  <c r="G74" i="1"/>
  <c r="H74" i="1" s="1"/>
  <c r="N74" i="1" s="1"/>
  <c r="T74" i="1" s="1"/>
  <c r="F75" i="1"/>
  <c r="X72" i="1"/>
  <c r="BS73" i="1" l="1"/>
  <c r="BV73" i="1"/>
  <c r="BT73" i="1"/>
  <c r="BL74" i="1"/>
  <c r="BR74" i="1" s="1"/>
  <c r="BF74" i="1"/>
  <c r="BJ78" i="1"/>
  <c r="BI78" i="1"/>
  <c r="BH78" i="1"/>
  <c r="BE75" i="1"/>
  <c r="BD76" i="1"/>
  <c r="W74" i="1"/>
  <c r="Y74" i="1" s="1"/>
  <c r="AV74" i="1" s="1"/>
  <c r="AX74" i="1" s="1"/>
  <c r="V74" i="1"/>
  <c r="AE76" i="1"/>
  <c r="AF75" i="1"/>
  <c r="AG75" i="1" s="1"/>
  <c r="AM75" i="1" s="1"/>
  <c r="AS75" i="1" s="1"/>
  <c r="AU75" i="1" s="1"/>
  <c r="M79" i="1"/>
  <c r="I78" i="1"/>
  <c r="J78" i="1"/>
  <c r="K78" i="1"/>
  <c r="L78" i="1"/>
  <c r="X73" i="1"/>
  <c r="X74" i="1" s="1"/>
  <c r="AQ133" i="1"/>
  <c r="AR132" i="1"/>
  <c r="AT74" i="1"/>
  <c r="AW73" i="1"/>
  <c r="AW74" i="1" s="1"/>
  <c r="AL78" i="1"/>
  <c r="AJ77" i="1"/>
  <c r="AH77" i="1"/>
  <c r="AI77" i="1"/>
  <c r="AK77" i="1"/>
  <c r="G75" i="1"/>
  <c r="H75" i="1" s="1"/>
  <c r="N75" i="1" s="1"/>
  <c r="T75" i="1" s="1"/>
  <c r="F76" i="1"/>
  <c r="U74" i="1"/>
  <c r="AN182" i="1"/>
  <c r="AO181" i="1"/>
  <c r="AP181" i="1" s="1"/>
  <c r="R127" i="1"/>
  <c r="S126" i="1"/>
  <c r="BW73" i="1" l="1"/>
  <c r="BF75" i="1"/>
  <c r="BL75" i="1" s="1"/>
  <c r="BR75" i="1" s="1"/>
  <c r="BT74" i="1"/>
  <c r="BS74" i="1"/>
  <c r="BJ79" i="1"/>
  <c r="BI79" i="1"/>
  <c r="BH79" i="1"/>
  <c r="BV74" i="1"/>
  <c r="BW74" i="1"/>
  <c r="BE76" i="1"/>
  <c r="BD77" i="1"/>
  <c r="AN183" i="1"/>
  <c r="AO182" i="1"/>
  <c r="AP182" i="1" s="1"/>
  <c r="AJ78" i="1"/>
  <c r="AL79" i="1"/>
  <c r="AK78" i="1"/>
  <c r="AI78" i="1"/>
  <c r="AH78" i="1"/>
  <c r="AQ134" i="1"/>
  <c r="AR133" i="1"/>
  <c r="AE77" i="1"/>
  <c r="AF76" i="1"/>
  <c r="AG76" i="1" s="1"/>
  <c r="AM76" i="1" s="1"/>
  <c r="AS76" i="1" s="1"/>
  <c r="AU76" i="1" s="1"/>
  <c r="U75" i="1"/>
  <c r="U76" i="1" s="1"/>
  <c r="R128" i="1"/>
  <c r="S127" i="1"/>
  <c r="G76" i="1"/>
  <c r="H76" i="1" s="1"/>
  <c r="N76" i="1" s="1"/>
  <c r="T76" i="1" s="1"/>
  <c r="F77" i="1"/>
  <c r="W75" i="1"/>
  <c r="Y75" i="1" s="1"/>
  <c r="AV75" i="1" s="1"/>
  <c r="AX75" i="1" s="1"/>
  <c r="V75" i="1"/>
  <c r="AT75" i="1"/>
  <c r="I79" i="1"/>
  <c r="M80" i="1"/>
  <c r="J79" i="1"/>
  <c r="K79" i="1"/>
  <c r="L79" i="1"/>
  <c r="BT75" i="1" l="1"/>
  <c r="BV75" i="1"/>
  <c r="BS75" i="1"/>
  <c r="BL76" i="1"/>
  <c r="BR76" i="1" s="1"/>
  <c r="BF76" i="1"/>
  <c r="BJ80" i="1"/>
  <c r="BI80" i="1"/>
  <c r="BH80" i="1"/>
  <c r="BW75" i="1"/>
  <c r="BE77" i="1"/>
  <c r="BD78" i="1"/>
  <c r="G77" i="1"/>
  <c r="H77" i="1" s="1"/>
  <c r="N77" i="1" s="1"/>
  <c r="T77" i="1" s="1"/>
  <c r="F78" i="1"/>
  <c r="AQ135" i="1"/>
  <c r="AR134" i="1"/>
  <c r="W76" i="1"/>
  <c r="Y76" i="1" s="1"/>
  <c r="AV76" i="1" s="1"/>
  <c r="AX76" i="1" s="1"/>
  <c r="V76" i="1"/>
  <c r="AT76" i="1"/>
  <c r="AT77" i="1" s="1"/>
  <c r="X75" i="1"/>
  <c r="X76" i="1" s="1"/>
  <c r="AE78" i="1"/>
  <c r="AF77" i="1"/>
  <c r="AG77" i="1" s="1"/>
  <c r="AM77" i="1" s="1"/>
  <c r="AS77" i="1" s="1"/>
  <c r="AU77" i="1" s="1"/>
  <c r="K80" i="1"/>
  <c r="I80" i="1"/>
  <c r="M81" i="1"/>
  <c r="L80" i="1"/>
  <c r="J80" i="1"/>
  <c r="U77" i="1"/>
  <c r="AL80" i="1"/>
  <c r="AJ79" i="1"/>
  <c r="AH79" i="1"/>
  <c r="AK79" i="1"/>
  <c r="AI79" i="1"/>
  <c r="AW75" i="1"/>
  <c r="AW76" i="1" s="1"/>
  <c r="R129" i="1"/>
  <c r="S128" i="1"/>
  <c r="AN184" i="1"/>
  <c r="AO183" i="1"/>
  <c r="AP183" i="1" s="1"/>
  <c r="BS76" i="1" l="1"/>
  <c r="BF77" i="1"/>
  <c r="BL77" i="1" s="1"/>
  <c r="BR77" i="1" s="1"/>
  <c r="BT76" i="1"/>
  <c r="BJ81" i="1"/>
  <c r="BI81" i="1"/>
  <c r="BH81" i="1"/>
  <c r="BV76" i="1"/>
  <c r="BW76" i="1"/>
  <c r="BE78" i="1"/>
  <c r="BD79" i="1"/>
  <c r="R130" i="1"/>
  <c r="S129" i="1"/>
  <c r="AQ136" i="1"/>
  <c r="AR135" i="1"/>
  <c r="AN185" i="1"/>
  <c r="AO184" i="1"/>
  <c r="AP184" i="1" s="1"/>
  <c r="AJ80" i="1"/>
  <c r="AL81" i="1"/>
  <c r="AH80" i="1"/>
  <c r="AK80" i="1"/>
  <c r="AI80" i="1"/>
  <c r="K81" i="1"/>
  <c r="M82" i="1"/>
  <c r="I81" i="1"/>
  <c r="L81" i="1"/>
  <c r="J81" i="1"/>
  <c r="G78" i="1"/>
  <c r="H78" i="1" s="1"/>
  <c r="N78" i="1" s="1"/>
  <c r="T78" i="1" s="1"/>
  <c r="U78" i="1" s="1"/>
  <c r="F79" i="1"/>
  <c r="AF78" i="1"/>
  <c r="AG78" i="1" s="1"/>
  <c r="AM78" i="1" s="1"/>
  <c r="AS78" i="1" s="1"/>
  <c r="AU78" i="1" s="1"/>
  <c r="AE79" i="1"/>
  <c r="W77" i="1"/>
  <c r="Y77" i="1" s="1"/>
  <c r="AV77" i="1" s="1"/>
  <c r="AX77" i="1" s="1"/>
  <c r="V77" i="1"/>
  <c r="BS77" i="1" l="1"/>
  <c r="BV77" i="1"/>
  <c r="BT77" i="1"/>
  <c r="BL78" i="1"/>
  <c r="BR78" i="1" s="1"/>
  <c r="BF78" i="1"/>
  <c r="BJ82" i="1"/>
  <c r="BI82" i="1"/>
  <c r="BH82" i="1"/>
  <c r="BE79" i="1"/>
  <c r="BD80" i="1"/>
  <c r="K82" i="1"/>
  <c r="M83" i="1"/>
  <c r="I82" i="1"/>
  <c r="L82" i="1"/>
  <c r="J82" i="1"/>
  <c r="AN186" i="1"/>
  <c r="AO185" i="1"/>
  <c r="AP185" i="1" s="1"/>
  <c r="AW77" i="1"/>
  <c r="AJ81" i="1"/>
  <c r="AL82" i="1"/>
  <c r="AH81" i="1"/>
  <c r="AK81" i="1"/>
  <c r="AI81" i="1"/>
  <c r="X77" i="1"/>
  <c r="X78" i="1" s="1"/>
  <c r="AQ137" i="1"/>
  <c r="AR136" i="1"/>
  <c r="W78" i="1"/>
  <c r="Y78" i="1" s="1"/>
  <c r="AV78" i="1" s="1"/>
  <c r="AX78" i="1" s="1"/>
  <c r="V78" i="1"/>
  <c r="AE80" i="1"/>
  <c r="AF79" i="1"/>
  <c r="AG79" i="1" s="1"/>
  <c r="AM79" i="1" s="1"/>
  <c r="AS79" i="1" s="1"/>
  <c r="AU79" i="1" s="1"/>
  <c r="F80" i="1"/>
  <c r="G79" i="1"/>
  <c r="H79" i="1" s="1"/>
  <c r="N79" i="1" s="1"/>
  <c r="T79" i="1" s="1"/>
  <c r="AT78" i="1"/>
  <c r="AT79" i="1" s="1"/>
  <c r="R131" i="1"/>
  <c r="S130" i="1"/>
  <c r="BW77" i="1" l="1"/>
  <c r="BT78" i="1"/>
  <c r="BS78" i="1"/>
  <c r="BF79" i="1"/>
  <c r="BL79" i="1" s="1"/>
  <c r="BR79" i="1" s="1"/>
  <c r="BJ83" i="1"/>
  <c r="BH83" i="1"/>
  <c r="BI83" i="1"/>
  <c r="BV78" i="1"/>
  <c r="BW78" i="1"/>
  <c r="BE80" i="1"/>
  <c r="BD81" i="1"/>
  <c r="AQ138" i="1"/>
  <c r="AR137" i="1"/>
  <c r="W79" i="1"/>
  <c r="Y79" i="1" s="1"/>
  <c r="AV79" i="1" s="1"/>
  <c r="AX79" i="1" s="1"/>
  <c r="V79" i="1"/>
  <c r="AN187" i="1"/>
  <c r="AO186" i="1"/>
  <c r="AP186" i="1" s="1"/>
  <c r="R132" i="1"/>
  <c r="S131" i="1"/>
  <c r="F81" i="1"/>
  <c r="G80" i="1"/>
  <c r="H80" i="1" s="1"/>
  <c r="N80" i="1" s="1"/>
  <c r="T80" i="1" s="1"/>
  <c r="AE81" i="1"/>
  <c r="AF80" i="1"/>
  <c r="AG80" i="1" s="1"/>
  <c r="AM80" i="1" s="1"/>
  <c r="AS80" i="1" s="1"/>
  <c r="AU80" i="1" s="1"/>
  <c r="AJ82" i="1"/>
  <c r="AL83" i="1"/>
  <c r="AH82" i="1"/>
  <c r="AK82" i="1"/>
  <c r="AI82" i="1"/>
  <c r="M84" i="1"/>
  <c r="K83" i="1"/>
  <c r="I83" i="1"/>
  <c r="J83" i="1"/>
  <c r="L83" i="1"/>
  <c r="AT80" i="1"/>
  <c r="AW78" i="1"/>
  <c r="U79" i="1"/>
  <c r="U80" i="1" s="1"/>
  <c r="BT79" i="1" l="1"/>
  <c r="BV79" i="1"/>
  <c r="BS79" i="1"/>
  <c r="BL80" i="1"/>
  <c r="BR80" i="1" s="1"/>
  <c r="BF80" i="1"/>
  <c r="BJ84" i="1"/>
  <c r="BI84" i="1"/>
  <c r="BH84" i="1"/>
  <c r="BE81" i="1"/>
  <c r="BD82" i="1"/>
  <c r="R133" i="1"/>
  <c r="S132" i="1"/>
  <c r="M85" i="1"/>
  <c r="I84" i="1"/>
  <c r="K84" i="1"/>
  <c r="L84" i="1"/>
  <c r="J84" i="1"/>
  <c r="W80" i="1"/>
  <c r="Y80" i="1" s="1"/>
  <c r="AV80" i="1" s="1"/>
  <c r="AX80" i="1" s="1"/>
  <c r="V80" i="1"/>
  <c r="AW79" i="1"/>
  <c r="F82" i="1"/>
  <c r="G81" i="1"/>
  <c r="H81" i="1" s="1"/>
  <c r="N81" i="1" s="1"/>
  <c r="T81" i="1" s="1"/>
  <c r="AN188" i="1"/>
  <c r="AO187" i="1"/>
  <c r="AP187" i="1" s="1"/>
  <c r="AL84" i="1"/>
  <c r="AJ83" i="1"/>
  <c r="AH83" i="1"/>
  <c r="AI83" i="1"/>
  <c r="AK83" i="1"/>
  <c r="AE82" i="1"/>
  <c r="AF81" i="1"/>
  <c r="AG81" i="1" s="1"/>
  <c r="AM81" i="1" s="1"/>
  <c r="AS81" i="1" s="1"/>
  <c r="AU81" i="1" s="1"/>
  <c r="U81" i="1"/>
  <c r="AT81" i="1"/>
  <c r="X79" i="1"/>
  <c r="AQ139" i="1"/>
  <c r="AR138" i="1"/>
  <c r="BW79" i="1" l="1"/>
  <c r="BS80" i="1"/>
  <c r="BT80" i="1"/>
  <c r="BF81" i="1"/>
  <c r="BL81" i="1" s="1"/>
  <c r="BR81" i="1" s="1"/>
  <c r="BJ85" i="1"/>
  <c r="BI85" i="1"/>
  <c r="BH85" i="1"/>
  <c r="BV80" i="1"/>
  <c r="BW80" i="1"/>
  <c r="BE82" i="1"/>
  <c r="BD83" i="1"/>
  <c r="AJ84" i="1"/>
  <c r="AL85" i="1"/>
  <c r="AH84" i="1"/>
  <c r="AI84" i="1"/>
  <c r="AK84" i="1"/>
  <c r="K85" i="1"/>
  <c r="M86" i="1"/>
  <c r="I85" i="1"/>
  <c r="L85" i="1"/>
  <c r="J85" i="1"/>
  <c r="AN189" i="1"/>
  <c r="AO188" i="1"/>
  <c r="AP188" i="1" s="1"/>
  <c r="F83" i="1"/>
  <c r="G82" i="1"/>
  <c r="H82" i="1" s="1"/>
  <c r="N82" i="1" s="1"/>
  <c r="T82" i="1" s="1"/>
  <c r="U82" i="1" s="1"/>
  <c r="AW80" i="1"/>
  <c r="AQ140" i="1"/>
  <c r="AR139" i="1"/>
  <c r="X80" i="1"/>
  <c r="AE83" i="1"/>
  <c r="AF82" i="1"/>
  <c r="AG82" i="1" s="1"/>
  <c r="AM82" i="1" s="1"/>
  <c r="AS82" i="1" s="1"/>
  <c r="AU82" i="1" s="1"/>
  <c r="W81" i="1"/>
  <c r="Y81" i="1" s="1"/>
  <c r="AV81" i="1" s="1"/>
  <c r="AX81" i="1" s="1"/>
  <c r="V81" i="1"/>
  <c r="R134" i="1"/>
  <c r="S133" i="1"/>
  <c r="BS81" i="1" l="1"/>
  <c r="BT81" i="1"/>
  <c r="BV81" i="1"/>
  <c r="BL82" i="1"/>
  <c r="BR82" i="1" s="1"/>
  <c r="BF82" i="1"/>
  <c r="BJ86" i="1"/>
  <c r="BI86" i="1"/>
  <c r="BH86" i="1"/>
  <c r="BE83" i="1"/>
  <c r="BD84" i="1"/>
  <c r="M87" i="1"/>
  <c r="K86" i="1"/>
  <c r="I86" i="1"/>
  <c r="L86" i="1"/>
  <c r="J86" i="1"/>
  <c r="AN190" i="1"/>
  <c r="AO189" i="1"/>
  <c r="AP189" i="1" s="1"/>
  <c r="AQ141" i="1"/>
  <c r="AR140" i="1"/>
  <c r="F84" i="1"/>
  <c r="G83" i="1"/>
  <c r="H83" i="1" s="1"/>
  <c r="N83" i="1" s="1"/>
  <c r="T83" i="1" s="1"/>
  <c r="R135" i="1"/>
  <c r="S134" i="1"/>
  <c r="AE84" i="1"/>
  <c r="AF83" i="1"/>
  <c r="AG83" i="1" s="1"/>
  <c r="AM83" i="1" s="1"/>
  <c r="AS83" i="1" s="1"/>
  <c r="AU83" i="1" s="1"/>
  <c r="AW81" i="1"/>
  <c r="AT82" i="1"/>
  <c r="AL86" i="1"/>
  <c r="AJ85" i="1"/>
  <c r="AH85" i="1"/>
  <c r="AI85" i="1"/>
  <c r="AK85" i="1"/>
  <c r="W82" i="1"/>
  <c r="Y82" i="1" s="1"/>
  <c r="AV82" i="1" s="1"/>
  <c r="AX82" i="1" s="1"/>
  <c r="V82" i="1"/>
  <c r="X81" i="1"/>
  <c r="BW81" i="1" l="1"/>
  <c r="BF83" i="1"/>
  <c r="BL83" i="1" s="1"/>
  <c r="BR83" i="1" s="1"/>
  <c r="BT82" i="1"/>
  <c r="BS82" i="1"/>
  <c r="BJ87" i="1"/>
  <c r="BI87" i="1"/>
  <c r="BH87" i="1"/>
  <c r="BV82" i="1"/>
  <c r="BW82" i="1"/>
  <c r="BE84" i="1"/>
  <c r="BD85" i="1"/>
  <c r="W83" i="1"/>
  <c r="Y83" i="1" s="1"/>
  <c r="AV83" i="1" s="1"/>
  <c r="AX83" i="1" s="1"/>
  <c r="V83" i="1"/>
  <c r="AE85" i="1"/>
  <c r="AF84" i="1"/>
  <c r="AG84" i="1" s="1"/>
  <c r="AM84" i="1" s="1"/>
  <c r="AS84" i="1" s="1"/>
  <c r="AU84" i="1" s="1"/>
  <c r="F85" i="1"/>
  <c r="G84" i="1"/>
  <c r="H84" i="1" s="1"/>
  <c r="N84" i="1" s="1"/>
  <c r="T84" i="1" s="1"/>
  <c r="AN191" i="1"/>
  <c r="AO190" i="1"/>
  <c r="AP190" i="1" s="1"/>
  <c r="AL87" i="1"/>
  <c r="AJ86" i="1"/>
  <c r="AH86" i="1"/>
  <c r="AK86" i="1"/>
  <c r="AI86" i="1"/>
  <c r="X82" i="1"/>
  <c r="X83" i="1" s="1"/>
  <c r="AT83" i="1"/>
  <c r="M88" i="1"/>
  <c r="K87" i="1"/>
  <c r="I87" i="1"/>
  <c r="L87" i="1"/>
  <c r="J87" i="1"/>
  <c r="AW82" i="1"/>
  <c r="AW83" i="1" s="1"/>
  <c r="R136" i="1"/>
  <c r="S135" i="1"/>
  <c r="AQ142" i="1"/>
  <c r="AR141" i="1"/>
  <c r="U83" i="1"/>
  <c r="U84" i="1" s="1"/>
  <c r="BT83" i="1" l="1"/>
  <c r="BS83" i="1"/>
  <c r="BV83" i="1"/>
  <c r="BL84" i="1"/>
  <c r="BR84" i="1" s="1"/>
  <c r="BF84" i="1"/>
  <c r="BJ88" i="1"/>
  <c r="BI88" i="1"/>
  <c r="BH88" i="1"/>
  <c r="BE85" i="1"/>
  <c r="BD86" i="1"/>
  <c r="R137" i="1"/>
  <c r="S136" i="1"/>
  <c r="X84" i="1"/>
  <c r="AN192" i="1"/>
  <c r="AO191" i="1"/>
  <c r="AP191" i="1" s="1"/>
  <c r="AE86" i="1"/>
  <c r="AF85" i="1"/>
  <c r="AG85" i="1" s="1"/>
  <c r="AM85" i="1" s="1"/>
  <c r="AS85" i="1" s="1"/>
  <c r="AU85" i="1" s="1"/>
  <c r="AL88" i="1"/>
  <c r="AJ87" i="1"/>
  <c r="AH87" i="1"/>
  <c r="AI87" i="1"/>
  <c r="AK87" i="1"/>
  <c r="W84" i="1"/>
  <c r="Y84" i="1" s="1"/>
  <c r="AV84" i="1" s="1"/>
  <c r="AX84" i="1" s="1"/>
  <c r="V84" i="1"/>
  <c r="AT84" i="1"/>
  <c r="AQ143" i="1"/>
  <c r="AR142" i="1"/>
  <c r="M89" i="1"/>
  <c r="K88" i="1"/>
  <c r="I88" i="1"/>
  <c r="L88" i="1"/>
  <c r="J88" i="1"/>
  <c r="F86" i="1"/>
  <c r="G85" i="1"/>
  <c r="H85" i="1" s="1"/>
  <c r="N85" i="1" s="1"/>
  <c r="T85" i="1" s="1"/>
  <c r="U85" i="1" s="1"/>
  <c r="BW83" i="1" l="1"/>
  <c r="BF85" i="1"/>
  <c r="BL85" i="1" s="1"/>
  <c r="BR85" i="1" s="1"/>
  <c r="BT84" i="1"/>
  <c r="BS84" i="1"/>
  <c r="BS85" i="1" s="1"/>
  <c r="BJ89" i="1"/>
  <c r="BI89" i="1"/>
  <c r="BH89" i="1"/>
  <c r="BV84" i="1"/>
  <c r="BW84" i="1"/>
  <c r="BE86" i="1"/>
  <c r="BD87" i="1"/>
  <c r="F87" i="1"/>
  <c r="G86" i="1"/>
  <c r="H86" i="1" s="1"/>
  <c r="N86" i="1" s="1"/>
  <c r="T86" i="1" s="1"/>
  <c r="AJ88" i="1"/>
  <c r="AL89" i="1"/>
  <c r="AH88" i="1"/>
  <c r="AK88" i="1"/>
  <c r="AI88" i="1"/>
  <c r="R138" i="1"/>
  <c r="S137" i="1"/>
  <c r="W85" i="1"/>
  <c r="Y85" i="1" s="1"/>
  <c r="AV85" i="1" s="1"/>
  <c r="AX85" i="1" s="1"/>
  <c r="V85" i="1"/>
  <c r="AQ144" i="1"/>
  <c r="AR143" i="1"/>
  <c r="AE87" i="1"/>
  <c r="AF86" i="1"/>
  <c r="AG86" i="1" s="1"/>
  <c r="AM86" i="1" s="1"/>
  <c r="AS86" i="1" s="1"/>
  <c r="AU86" i="1" s="1"/>
  <c r="K89" i="1"/>
  <c r="M90" i="1"/>
  <c r="I89" i="1"/>
  <c r="L89" i="1"/>
  <c r="J89" i="1"/>
  <c r="AT85" i="1"/>
  <c r="AT86" i="1" s="1"/>
  <c r="AW84" i="1"/>
  <c r="AW85" i="1" s="1"/>
  <c r="AN193" i="1"/>
  <c r="AO192" i="1"/>
  <c r="AP192" i="1" s="1"/>
  <c r="BT85" i="1" l="1"/>
  <c r="BF86" i="1"/>
  <c r="BL86" i="1" s="1"/>
  <c r="BR86" i="1" s="1"/>
  <c r="BJ90" i="1"/>
  <c r="BI90" i="1"/>
  <c r="BH90" i="1"/>
  <c r="BV85" i="1"/>
  <c r="BW85" i="1"/>
  <c r="BE87" i="1"/>
  <c r="BD88" i="1"/>
  <c r="W86" i="1"/>
  <c r="Y86" i="1" s="1"/>
  <c r="AV86" i="1" s="1"/>
  <c r="AX86" i="1" s="1"/>
  <c r="V86" i="1"/>
  <c r="AQ145" i="1"/>
  <c r="AR144" i="1"/>
  <c r="R139" i="1"/>
  <c r="S138" i="1"/>
  <c r="F88" i="1"/>
  <c r="G87" i="1"/>
  <c r="H87" i="1" s="1"/>
  <c r="N87" i="1" s="1"/>
  <c r="T87" i="1" s="1"/>
  <c r="K90" i="1"/>
  <c r="M91" i="1"/>
  <c r="I90" i="1"/>
  <c r="J90" i="1"/>
  <c r="L90" i="1"/>
  <c r="AN194" i="1"/>
  <c r="AO193" i="1"/>
  <c r="AP193" i="1" s="1"/>
  <c r="AJ89" i="1"/>
  <c r="AL90" i="1"/>
  <c r="AH89" i="1"/>
  <c r="AK89" i="1"/>
  <c r="AI89" i="1"/>
  <c r="X85" i="1"/>
  <c r="X86" i="1" s="1"/>
  <c r="AW86" i="1"/>
  <c r="AE88" i="1"/>
  <c r="AF87" i="1"/>
  <c r="AG87" i="1" s="1"/>
  <c r="AM87" i="1" s="1"/>
  <c r="AS87" i="1" s="1"/>
  <c r="AU87" i="1" s="1"/>
  <c r="U86" i="1"/>
  <c r="U87" i="1" s="1"/>
  <c r="BT86" i="1" l="1"/>
  <c r="BV86" i="1"/>
  <c r="BS86" i="1"/>
  <c r="BL87" i="1"/>
  <c r="BR87" i="1" s="1"/>
  <c r="BF87" i="1"/>
  <c r="BJ91" i="1"/>
  <c r="BH91" i="1"/>
  <c r="BI91" i="1"/>
  <c r="BW86" i="1"/>
  <c r="BE88" i="1"/>
  <c r="BD89" i="1"/>
  <c r="R140" i="1"/>
  <c r="S139" i="1"/>
  <c r="K91" i="1"/>
  <c r="M92" i="1"/>
  <c r="I91" i="1"/>
  <c r="J91" i="1"/>
  <c r="L91" i="1"/>
  <c r="AN195" i="1"/>
  <c r="AO194" i="1"/>
  <c r="AP194" i="1" s="1"/>
  <c r="AJ90" i="1"/>
  <c r="AL91" i="1"/>
  <c r="AH90" i="1"/>
  <c r="AK90" i="1"/>
  <c r="AI90" i="1"/>
  <c r="W87" i="1"/>
  <c r="Y87" i="1" s="1"/>
  <c r="AV87" i="1" s="1"/>
  <c r="AX87" i="1" s="1"/>
  <c r="V87" i="1"/>
  <c r="AE89" i="1"/>
  <c r="AF88" i="1"/>
  <c r="AG88" i="1" s="1"/>
  <c r="AM88" i="1" s="1"/>
  <c r="AS88" i="1" s="1"/>
  <c r="AU88" i="1" s="1"/>
  <c r="F89" i="1"/>
  <c r="G88" i="1"/>
  <c r="H88" i="1" s="1"/>
  <c r="N88" i="1" s="1"/>
  <c r="T88" i="1" s="1"/>
  <c r="AQ146" i="1"/>
  <c r="AR145" i="1"/>
  <c r="AT87" i="1"/>
  <c r="AT88" i="1" s="1"/>
  <c r="BT87" i="1" l="1"/>
  <c r="BF88" i="1"/>
  <c r="BL88" i="1" s="1"/>
  <c r="BR88" i="1" s="1"/>
  <c r="BS87" i="1"/>
  <c r="BJ92" i="1"/>
  <c r="BI92" i="1"/>
  <c r="BH92" i="1"/>
  <c r="BV87" i="1"/>
  <c r="BW87" i="1"/>
  <c r="BE89" i="1"/>
  <c r="BD90" i="1"/>
  <c r="AE90" i="1"/>
  <c r="AF89" i="1"/>
  <c r="AG89" i="1" s="1"/>
  <c r="AM89" i="1" s="1"/>
  <c r="AS89" i="1" s="1"/>
  <c r="AU89" i="1" s="1"/>
  <c r="AJ91" i="1"/>
  <c r="AH91" i="1"/>
  <c r="AL92" i="1"/>
  <c r="AI91" i="1"/>
  <c r="AK91" i="1"/>
  <c r="AN196" i="1"/>
  <c r="AO195" i="1"/>
  <c r="AP195" i="1" s="1"/>
  <c r="R141" i="1"/>
  <c r="S140" i="1"/>
  <c r="W88" i="1"/>
  <c r="Y88" i="1" s="1"/>
  <c r="AV88" i="1" s="1"/>
  <c r="AX88" i="1" s="1"/>
  <c r="V88" i="1"/>
  <c r="U88" i="1"/>
  <c r="U89" i="1" s="1"/>
  <c r="AT89" i="1"/>
  <c r="F90" i="1"/>
  <c r="G89" i="1"/>
  <c r="H89" i="1" s="1"/>
  <c r="N89" i="1" s="1"/>
  <c r="T89" i="1" s="1"/>
  <c r="AQ147" i="1"/>
  <c r="AR146" i="1"/>
  <c r="AW87" i="1"/>
  <c r="M93" i="1"/>
  <c r="K92" i="1"/>
  <c r="I92" i="1"/>
  <c r="L92" i="1"/>
  <c r="J92" i="1"/>
  <c r="X87" i="1"/>
  <c r="BS88" i="1" l="1"/>
  <c r="BT88" i="1"/>
  <c r="BL89" i="1"/>
  <c r="BR89" i="1" s="1"/>
  <c r="BF89" i="1"/>
  <c r="BJ93" i="1"/>
  <c r="BI93" i="1"/>
  <c r="BH93" i="1"/>
  <c r="BV88" i="1"/>
  <c r="BW88" i="1"/>
  <c r="BE90" i="1"/>
  <c r="BD91" i="1"/>
  <c r="AQ148" i="1"/>
  <c r="AR147" i="1"/>
  <c r="M94" i="1"/>
  <c r="I93" i="1"/>
  <c r="K93" i="1"/>
  <c r="L93" i="1"/>
  <c r="J93" i="1"/>
  <c r="R142" i="1"/>
  <c r="S141" i="1"/>
  <c r="F91" i="1"/>
  <c r="G90" i="1"/>
  <c r="H90" i="1" s="1"/>
  <c r="N90" i="1" s="1"/>
  <c r="T90" i="1" s="1"/>
  <c r="AN197" i="1"/>
  <c r="AO196" i="1"/>
  <c r="AP196" i="1" s="1"/>
  <c r="X88" i="1"/>
  <c r="U90" i="1"/>
  <c r="AW88" i="1"/>
  <c r="W89" i="1"/>
  <c r="Y89" i="1" s="1"/>
  <c r="AV89" i="1" s="1"/>
  <c r="AX89" i="1" s="1"/>
  <c r="V89" i="1"/>
  <c r="AL93" i="1"/>
  <c r="AJ92" i="1"/>
  <c r="AH92" i="1"/>
  <c r="AK92" i="1"/>
  <c r="AI92" i="1"/>
  <c r="AE91" i="1"/>
  <c r="AF90" i="1"/>
  <c r="AG90" i="1" s="1"/>
  <c r="AM90" i="1" s="1"/>
  <c r="AS90" i="1" s="1"/>
  <c r="AU90" i="1" s="1"/>
  <c r="BF90" i="1" l="1"/>
  <c r="BL90" i="1" s="1"/>
  <c r="BR90" i="1" s="1"/>
  <c r="BT89" i="1"/>
  <c r="BS89" i="1"/>
  <c r="BJ94" i="1"/>
  <c r="BI94" i="1"/>
  <c r="BH94" i="1"/>
  <c r="BV89" i="1"/>
  <c r="BW89" i="1"/>
  <c r="BE91" i="1"/>
  <c r="BD92" i="1"/>
  <c r="X89" i="1"/>
  <c r="F92" i="1"/>
  <c r="G91" i="1"/>
  <c r="H91" i="1" s="1"/>
  <c r="N91" i="1" s="1"/>
  <c r="T91" i="1" s="1"/>
  <c r="U91" i="1"/>
  <c r="AN198" i="1"/>
  <c r="AO197" i="1"/>
  <c r="AP197" i="1" s="1"/>
  <c r="R143" i="1"/>
  <c r="S142" i="1"/>
  <c r="AT90" i="1"/>
  <c r="W90" i="1"/>
  <c r="Y90" i="1" s="1"/>
  <c r="AV90" i="1" s="1"/>
  <c r="AX90" i="1" s="1"/>
  <c r="V90" i="1"/>
  <c r="M95" i="1"/>
  <c r="K94" i="1"/>
  <c r="I94" i="1"/>
  <c r="L94" i="1"/>
  <c r="J94" i="1"/>
  <c r="AE92" i="1"/>
  <c r="AF91" i="1"/>
  <c r="AG91" i="1" s="1"/>
  <c r="AM91" i="1" s="1"/>
  <c r="AS91" i="1" s="1"/>
  <c r="AU91" i="1" s="1"/>
  <c r="AL94" i="1"/>
  <c r="AJ93" i="1"/>
  <c r="AH93" i="1"/>
  <c r="AI93" i="1"/>
  <c r="AK93" i="1"/>
  <c r="AW89" i="1"/>
  <c r="AW90" i="1" s="1"/>
  <c r="AQ149" i="1"/>
  <c r="AR148" i="1"/>
  <c r="BS90" i="1" l="1"/>
  <c r="BT90" i="1"/>
  <c r="BW90" i="1"/>
  <c r="BL91" i="1"/>
  <c r="BR91" i="1" s="1"/>
  <c r="BF91" i="1"/>
  <c r="BJ95" i="1"/>
  <c r="BI95" i="1"/>
  <c r="BH95" i="1"/>
  <c r="BE92" i="1"/>
  <c r="BD93" i="1"/>
  <c r="M96" i="1"/>
  <c r="K95" i="1"/>
  <c r="I95" i="1"/>
  <c r="J95" i="1"/>
  <c r="L95" i="1"/>
  <c r="U92" i="1"/>
  <c r="AL95" i="1"/>
  <c r="AJ94" i="1"/>
  <c r="AH94" i="1"/>
  <c r="AK94" i="1"/>
  <c r="AI94" i="1"/>
  <c r="W91" i="1"/>
  <c r="Y91" i="1" s="1"/>
  <c r="AV91" i="1" s="1"/>
  <c r="AX91" i="1" s="1"/>
  <c r="V91" i="1"/>
  <c r="F93" i="1"/>
  <c r="G92" i="1"/>
  <c r="H92" i="1" s="1"/>
  <c r="N92" i="1" s="1"/>
  <c r="T92" i="1" s="1"/>
  <c r="R144" i="1"/>
  <c r="S143" i="1"/>
  <c r="AQ150" i="1"/>
  <c r="AR149" i="1"/>
  <c r="AE93" i="1"/>
  <c r="AF92" i="1"/>
  <c r="AG92" i="1" s="1"/>
  <c r="AM92" i="1" s="1"/>
  <c r="AS92" i="1" s="1"/>
  <c r="AU92" i="1" s="1"/>
  <c r="AT91" i="1"/>
  <c r="AT92" i="1" s="1"/>
  <c r="AN199" i="1"/>
  <c r="AO198" i="1"/>
  <c r="AP198" i="1" s="1"/>
  <c r="X90" i="1"/>
  <c r="X91" i="1" s="1"/>
  <c r="BV90" i="1" l="1"/>
  <c r="BV91" i="1" s="1"/>
  <c r="BS91" i="1"/>
  <c r="BF92" i="1"/>
  <c r="BL92" i="1" s="1"/>
  <c r="BR92" i="1" s="1"/>
  <c r="BT91" i="1"/>
  <c r="BJ96" i="1"/>
  <c r="BI96" i="1"/>
  <c r="BH96" i="1"/>
  <c r="BW91" i="1"/>
  <c r="BE93" i="1"/>
  <c r="BD94" i="1"/>
  <c r="AQ151" i="1"/>
  <c r="AR150" i="1"/>
  <c r="F94" i="1"/>
  <c r="G93" i="1"/>
  <c r="H93" i="1" s="1"/>
  <c r="N93" i="1" s="1"/>
  <c r="T93" i="1" s="1"/>
  <c r="AL96" i="1"/>
  <c r="AH95" i="1"/>
  <c r="AJ95" i="1"/>
  <c r="AI95" i="1"/>
  <c r="AK95" i="1"/>
  <c r="AE94" i="1"/>
  <c r="AF93" i="1"/>
  <c r="AG93" i="1" s="1"/>
  <c r="AM93" i="1" s="1"/>
  <c r="AS93" i="1" s="1"/>
  <c r="AU93" i="1" s="1"/>
  <c r="R145" i="1"/>
  <c r="S144" i="1"/>
  <c r="M97" i="1"/>
  <c r="I96" i="1"/>
  <c r="K96" i="1"/>
  <c r="L96" i="1"/>
  <c r="J96" i="1"/>
  <c r="AT93" i="1"/>
  <c r="AN200" i="1"/>
  <c r="AO199" i="1"/>
  <c r="AP199" i="1" s="1"/>
  <c r="W92" i="1"/>
  <c r="Y92" i="1" s="1"/>
  <c r="AV92" i="1" s="1"/>
  <c r="AX92" i="1" s="1"/>
  <c r="V92" i="1"/>
  <c r="AW91" i="1"/>
  <c r="AW92" i="1" s="1"/>
  <c r="BT92" i="1" l="1"/>
  <c r="BS92" i="1"/>
  <c r="BV92" i="1"/>
  <c r="BL93" i="1"/>
  <c r="BR93" i="1" s="1"/>
  <c r="BF93" i="1"/>
  <c r="BJ97" i="1"/>
  <c r="BI97" i="1"/>
  <c r="BH97" i="1"/>
  <c r="BE94" i="1"/>
  <c r="BD95" i="1"/>
  <c r="W93" i="1"/>
  <c r="Y93" i="1" s="1"/>
  <c r="AV93" i="1" s="1"/>
  <c r="AX93" i="1" s="1"/>
  <c r="V93" i="1"/>
  <c r="AN201" i="1"/>
  <c r="AO200" i="1"/>
  <c r="AP200" i="1" s="1"/>
  <c r="X92" i="1"/>
  <c r="X93" i="1" s="1"/>
  <c r="AW93" i="1"/>
  <c r="R146" i="1"/>
  <c r="S145" i="1"/>
  <c r="U93" i="1"/>
  <c r="U94" i="1" s="1"/>
  <c r="F95" i="1"/>
  <c r="G94" i="1"/>
  <c r="H94" i="1" s="1"/>
  <c r="N94" i="1" s="1"/>
  <c r="T94" i="1" s="1"/>
  <c r="M98" i="1"/>
  <c r="K97" i="1"/>
  <c r="I97" i="1"/>
  <c r="L97" i="1"/>
  <c r="J97" i="1"/>
  <c r="AE95" i="1"/>
  <c r="AF94" i="1"/>
  <c r="AG94" i="1" s="1"/>
  <c r="AM94" i="1" s="1"/>
  <c r="AS94" i="1" s="1"/>
  <c r="AU94" i="1" s="1"/>
  <c r="AL97" i="1"/>
  <c r="AH96" i="1"/>
  <c r="AJ96" i="1"/>
  <c r="AK96" i="1"/>
  <c r="AI96" i="1"/>
  <c r="AQ152" i="1"/>
  <c r="AR151" i="1"/>
  <c r="BW92" i="1" l="1"/>
  <c r="BT93" i="1"/>
  <c r="BS93" i="1"/>
  <c r="BF94" i="1"/>
  <c r="BL94" i="1" s="1"/>
  <c r="BR94" i="1" s="1"/>
  <c r="BJ98" i="1"/>
  <c r="BI98" i="1"/>
  <c r="BH98" i="1"/>
  <c r="BV93" i="1"/>
  <c r="BW93" i="1"/>
  <c r="BE95" i="1"/>
  <c r="BD96" i="1"/>
  <c r="F96" i="1"/>
  <c r="G95" i="1"/>
  <c r="H95" i="1" s="1"/>
  <c r="N95" i="1" s="1"/>
  <c r="T95" i="1" s="1"/>
  <c r="AE96" i="1"/>
  <c r="AF95" i="1"/>
  <c r="AG95" i="1" s="1"/>
  <c r="AM95" i="1" s="1"/>
  <c r="AS95" i="1" s="1"/>
  <c r="AU95" i="1" s="1"/>
  <c r="U95" i="1"/>
  <c r="AN202" i="1"/>
  <c r="AO201" i="1"/>
  <c r="AP201" i="1" s="1"/>
  <c r="AQ153" i="1"/>
  <c r="AR152" i="1"/>
  <c r="K98" i="1"/>
  <c r="M99" i="1"/>
  <c r="I98" i="1"/>
  <c r="J98" i="1"/>
  <c r="L98" i="1"/>
  <c r="X94" i="1"/>
  <c r="AL98" i="1"/>
  <c r="AJ97" i="1"/>
  <c r="AH97" i="1"/>
  <c r="AK97" i="1"/>
  <c r="AI97" i="1"/>
  <c r="W94" i="1"/>
  <c r="Y94" i="1" s="1"/>
  <c r="AV94" i="1" s="1"/>
  <c r="AX94" i="1" s="1"/>
  <c r="V94" i="1"/>
  <c r="R147" i="1"/>
  <c r="S146" i="1"/>
  <c r="AT94" i="1"/>
  <c r="AT95" i="1" s="1"/>
  <c r="BT94" i="1" l="1"/>
  <c r="BV94" i="1"/>
  <c r="BS94" i="1"/>
  <c r="BL95" i="1"/>
  <c r="BR95" i="1" s="1"/>
  <c r="BF95" i="1"/>
  <c r="BJ99" i="1"/>
  <c r="BI99" i="1"/>
  <c r="BH99" i="1"/>
  <c r="BW94" i="1"/>
  <c r="BE96" i="1"/>
  <c r="BD97" i="1"/>
  <c r="AW94" i="1"/>
  <c r="AJ98" i="1"/>
  <c r="AL99" i="1"/>
  <c r="AH98" i="1"/>
  <c r="AK98" i="1"/>
  <c r="AI98" i="1"/>
  <c r="W95" i="1"/>
  <c r="Y95" i="1" s="1"/>
  <c r="AV95" i="1" s="1"/>
  <c r="AX95" i="1" s="1"/>
  <c r="V95" i="1"/>
  <c r="M100" i="1"/>
  <c r="K99" i="1"/>
  <c r="I99" i="1"/>
  <c r="J99" i="1"/>
  <c r="L99" i="1"/>
  <c r="AE97" i="1"/>
  <c r="AF96" i="1"/>
  <c r="AG96" i="1" s="1"/>
  <c r="AM96" i="1" s="1"/>
  <c r="AS96" i="1" s="1"/>
  <c r="AU96" i="1" s="1"/>
  <c r="AT96" i="1"/>
  <c r="AN203" i="1"/>
  <c r="AO202" i="1"/>
  <c r="AP202" i="1" s="1"/>
  <c r="R148" i="1"/>
  <c r="S147" i="1"/>
  <c r="AQ154" i="1"/>
  <c r="AR153" i="1"/>
  <c r="F97" i="1"/>
  <c r="G96" i="1"/>
  <c r="H96" i="1" s="1"/>
  <c r="N96" i="1" s="1"/>
  <c r="T96" i="1" s="1"/>
  <c r="BS95" i="1" l="1"/>
  <c r="BT95" i="1"/>
  <c r="BF96" i="1"/>
  <c r="BL96" i="1" s="1"/>
  <c r="BR96" i="1" s="1"/>
  <c r="BJ100" i="1"/>
  <c r="BI100" i="1"/>
  <c r="BH100" i="1"/>
  <c r="BV95" i="1"/>
  <c r="BW95" i="1"/>
  <c r="BE97" i="1"/>
  <c r="BD98" i="1"/>
  <c r="AQ155" i="1"/>
  <c r="AR154" i="1"/>
  <c r="AN204" i="1"/>
  <c r="AO203" i="1"/>
  <c r="AP203" i="1" s="1"/>
  <c r="W96" i="1"/>
  <c r="Y96" i="1" s="1"/>
  <c r="AV96" i="1" s="1"/>
  <c r="AX96" i="1" s="1"/>
  <c r="V96" i="1"/>
  <c r="AT97" i="1"/>
  <c r="X95" i="1"/>
  <c r="X96" i="1" s="1"/>
  <c r="K100" i="1"/>
  <c r="M101" i="1"/>
  <c r="I100" i="1"/>
  <c r="L100" i="1"/>
  <c r="J100" i="1"/>
  <c r="U96" i="1"/>
  <c r="AJ99" i="1"/>
  <c r="AL100" i="1"/>
  <c r="AH99" i="1"/>
  <c r="AI99" i="1"/>
  <c r="AK99" i="1"/>
  <c r="F98" i="1"/>
  <c r="G97" i="1"/>
  <c r="H97" i="1" s="1"/>
  <c r="N97" i="1" s="1"/>
  <c r="T97" i="1" s="1"/>
  <c r="R149" i="1"/>
  <c r="S148" i="1"/>
  <c r="AE98" i="1"/>
  <c r="AF97" i="1"/>
  <c r="AG97" i="1" s="1"/>
  <c r="AM97" i="1" s="1"/>
  <c r="AS97" i="1" s="1"/>
  <c r="AU97" i="1" s="1"/>
  <c r="AW95" i="1"/>
  <c r="AW96" i="1" s="1"/>
  <c r="BS96" i="1" l="1"/>
  <c r="BT96" i="1"/>
  <c r="BV96" i="1"/>
  <c r="BL97" i="1"/>
  <c r="BR97" i="1" s="1"/>
  <c r="BF97" i="1"/>
  <c r="BJ101" i="1"/>
  <c r="BI101" i="1"/>
  <c r="BH101" i="1"/>
  <c r="BE98" i="1"/>
  <c r="BD99" i="1"/>
  <c r="AJ100" i="1"/>
  <c r="AL101" i="1"/>
  <c r="AH100" i="1"/>
  <c r="AK100" i="1"/>
  <c r="AI100" i="1"/>
  <c r="R150" i="1"/>
  <c r="S149" i="1"/>
  <c r="U97" i="1"/>
  <c r="K101" i="1"/>
  <c r="M102" i="1"/>
  <c r="I101" i="1"/>
  <c r="L101" i="1"/>
  <c r="J101" i="1"/>
  <c r="F99" i="1"/>
  <c r="G98" i="1"/>
  <c r="H98" i="1" s="1"/>
  <c r="N98" i="1" s="1"/>
  <c r="T98" i="1" s="1"/>
  <c r="AN205" i="1"/>
  <c r="AO204" i="1"/>
  <c r="AP204" i="1" s="1"/>
  <c r="AE99" i="1"/>
  <c r="AF98" i="1"/>
  <c r="AG98" i="1" s="1"/>
  <c r="AM98" i="1" s="1"/>
  <c r="AS98" i="1" s="1"/>
  <c r="AU98" i="1" s="1"/>
  <c r="W97" i="1"/>
  <c r="Y97" i="1" s="1"/>
  <c r="AV97" i="1" s="1"/>
  <c r="AX97" i="1" s="1"/>
  <c r="V97" i="1"/>
  <c r="AQ156" i="1"/>
  <c r="AR155" i="1"/>
  <c r="BW96" i="1" l="1"/>
  <c r="BT97" i="1"/>
  <c r="BS97" i="1"/>
  <c r="BF98" i="1"/>
  <c r="BL98" i="1" s="1"/>
  <c r="BR98" i="1" s="1"/>
  <c r="BJ102" i="1"/>
  <c r="BI102" i="1"/>
  <c r="BH102" i="1"/>
  <c r="BV97" i="1"/>
  <c r="BW97" i="1"/>
  <c r="BE99" i="1"/>
  <c r="BD100" i="1"/>
  <c r="AT98" i="1"/>
  <c r="F100" i="1"/>
  <c r="G99" i="1"/>
  <c r="H99" i="1" s="1"/>
  <c r="N99" i="1" s="1"/>
  <c r="T99" i="1" s="1"/>
  <c r="R151" i="1"/>
  <c r="S150" i="1"/>
  <c r="AQ157" i="1"/>
  <c r="AR156" i="1"/>
  <c r="AE100" i="1"/>
  <c r="AF99" i="1"/>
  <c r="AG99" i="1" s="1"/>
  <c r="AM99" i="1" s="1"/>
  <c r="AS99" i="1" s="1"/>
  <c r="AU99" i="1" s="1"/>
  <c r="AW97" i="1"/>
  <c r="AJ101" i="1"/>
  <c r="AL102" i="1"/>
  <c r="AH101" i="1"/>
  <c r="AK101" i="1"/>
  <c r="AI101" i="1"/>
  <c r="AN206" i="1"/>
  <c r="AO205" i="1"/>
  <c r="AP205" i="1" s="1"/>
  <c r="W98" i="1"/>
  <c r="Y98" i="1" s="1"/>
  <c r="AV98" i="1" s="1"/>
  <c r="AX98" i="1" s="1"/>
  <c r="V98" i="1"/>
  <c r="K102" i="1"/>
  <c r="M103" i="1"/>
  <c r="I102" i="1"/>
  <c r="L102" i="1"/>
  <c r="J102" i="1"/>
  <c r="X97" i="1"/>
  <c r="X98" i="1" s="1"/>
  <c r="U98" i="1"/>
  <c r="U99" i="1" s="1"/>
  <c r="BT98" i="1" l="1"/>
  <c r="BV98" i="1"/>
  <c r="BS98" i="1"/>
  <c r="BL99" i="1"/>
  <c r="BR99" i="1" s="1"/>
  <c r="BF99" i="1"/>
  <c r="BJ103" i="1"/>
  <c r="BI103" i="1"/>
  <c r="BH103" i="1"/>
  <c r="BW98" i="1"/>
  <c r="BE100" i="1"/>
  <c r="BD101" i="1"/>
  <c r="AN207" i="1"/>
  <c r="AO206" i="1"/>
  <c r="AP206" i="1" s="1"/>
  <c r="R152" i="1"/>
  <c r="S151" i="1"/>
  <c r="W99" i="1"/>
  <c r="Y99" i="1" s="1"/>
  <c r="AV99" i="1" s="1"/>
  <c r="AX99" i="1" s="1"/>
  <c r="V99" i="1"/>
  <c r="AW98" i="1"/>
  <c r="AW99" i="1" s="1"/>
  <c r="AQ158" i="1"/>
  <c r="AR157" i="1"/>
  <c r="F101" i="1"/>
  <c r="G100" i="1"/>
  <c r="H100" i="1" s="1"/>
  <c r="N100" i="1" s="1"/>
  <c r="T100" i="1" s="1"/>
  <c r="AJ102" i="1"/>
  <c r="AL103" i="1"/>
  <c r="AH102" i="1"/>
  <c r="AK102" i="1"/>
  <c r="AI102" i="1"/>
  <c r="AE101" i="1"/>
  <c r="AF100" i="1"/>
  <c r="AG100" i="1" s="1"/>
  <c r="AM100" i="1" s="1"/>
  <c r="AS100" i="1" s="1"/>
  <c r="AU100" i="1" s="1"/>
  <c r="X99" i="1"/>
  <c r="K103" i="1"/>
  <c r="M104" i="1"/>
  <c r="I103" i="1"/>
  <c r="J103" i="1"/>
  <c r="L103" i="1"/>
  <c r="AT99" i="1"/>
  <c r="BF100" i="1" l="1"/>
  <c r="BL100" i="1" s="1"/>
  <c r="BR100" i="1" s="1"/>
  <c r="BT99" i="1"/>
  <c r="BS99" i="1"/>
  <c r="BJ104" i="1"/>
  <c r="BI104" i="1"/>
  <c r="BH104" i="1"/>
  <c r="BV99" i="1"/>
  <c r="BW99" i="1"/>
  <c r="BE101" i="1"/>
  <c r="BD102" i="1"/>
  <c r="W100" i="1"/>
  <c r="Y100" i="1" s="1"/>
  <c r="AV100" i="1" s="1"/>
  <c r="AX100" i="1" s="1"/>
  <c r="V100" i="1"/>
  <c r="AW100" i="1"/>
  <c r="AT100" i="1"/>
  <c r="R153" i="1"/>
  <c r="S152" i="1"/>
  <c r="K104" i="1"/>
  <c r="M105" i="1"/>
  <c r="I104" i="1"/>
  <c r="L104" i="1"/>
  <c r="J104" i="1"/>
  <c r="AE102" i="1"/>
  <c r="AF101" i="1"/>
  <c r="AG101" i="1" s="1"/>
  <c r="AM101" i="1" s="1"/>
  <c r="AS101" i="1" s="1"/>
  <c r="AU101" i="1" s="1"/>
  <c r="AJ103" i="1"/>
  <c r="AL104" i="1"/>
  <c r="AH103" i="1"/>
  <c r="AI103" i="1"/>
  <c r="AK103" i="1"/>
  <c r="F102" i="1"/>
  <c r="G101" i="1"/>
  <c r="H101" i="1" s="1"/>
  <c r="N101" i="1" s="1"/>
  <c r="T101" i="1" s="1"/>
  <c r="AQ159" i="1"/>
  <c r="AR158" i="1"/>
  <c r="U100" i="1"/>
  <c r="AN208" i="1"/>
  <c r="AO207" i="1"/>
  <c r="AP207" i="1" s="1"/>
  <c r="BT100" i="1" l="1"/>
  <c r="BS100" i="1"/>
  <c r="BV100" i="1"/>
  <c r="BL101" i="1"/>
  <c r="BR101" i="1" s="1"/>
  <c r="BF101" i="1"/>
  <c r="BJ105" i="1"/>
  <c r="BI105" i="1"/>
  <c r="BH105" i="1"/>
  <c r="BE102" i="1"/>
  <c r="BD103" i="1"/>
  <c r="AJ104" i="1"/>
  <c r="AL105" i="1"/>
  <c r="AH104" i="1"/>
  <c r="AI104" i="1"/>
  <c r="AK104" i="1"/>
  <c r="AQ160" i="1"/>
  <c r="AR159" i="1"/>
  <c r="AN209" i="1"/>
  <c r="AO208" i="1"/>
  <c r="AP208" i="1" s="1"/>
  <c r="W101" i="1"/>
  <c r="Y101" i="1" s="1"/>
  <c r="AV101" i="1" s="1"/>
  <c r="AX101" i="1" s="1"/>
  <c r="V101" i="1"/>
  <c r="R154" i="1"/>
  <c r="S153" i="1"/>
  <c r="U101" i="1"/>
  <c r="U102" i="1" s="1"/>
  <c r="F103" i="1"/>
  <c r="G102" i="1"/>
  <c r="H102" i="1" s="1"/>
  <c r="N102" i="1" s="1"/>
  <c r="T102" i="1" s="1"/>
  <c r="AE103" i="1"/>
  <c r="AF102" i="1"/>
  <c r="AG102" i="1" s="1"/>
  <c r="AM102" i="1" s="1"/>
  <c r="AS102" i="1" s="1"/>
  <c r="AU102" i="1" s="1"/>
  <c r="K105" i="1"/>
  <c r="M106" i="1"/>
  <c r="I105" i="1"/>
  <c r="L105" i="1"/>
  <c r="J105" i="1"/>
  <c r="AT101" i="1"/>
  <c r="X100" i="1"/>
  <c r="BW100" i="1" l="1"/>
  <c r="BT101" i="1"/>
  <c r="BF102" i="1"/>
  <c r="BL102" i="1" s="1"/>
  <c r="BR102" i="1" s="1"/>
  <c r="BS101" i="1"/>
  <c r="BJ106" i="1"/>
  <c r="BI106" i="1"/>
  <c r="BH106" i="1"/>
  <c r="BV101" i="1"/>
  <c r="BW101" i="1"/>
  <c r="BE103" i="1"/>
  <c r="BD104" i="1"/>
  <c r="W102" i="1"/>
  <c r="Y102" i="1" s="1"/>
  <c r="AV102" i="1" s="1"/>
  <c r="AX102" i="1" s="1"/>
  <c r="V102" i="1"/>
  <c r="AW101" i="1"/>
  <c r="AJ105" i="1"/>
  <c r="AL106" i="1"/>
  <c r="AH105" i="1"/>
  <c r="AK105" i="1"/>
  <c r="AI105" i="1"/>
  <c r="X101" i="1"/>
  <c r="X102" i="1" s="1"/>
  <c r="AE104" i="1"/>
  <c r="AF103" i="1"/>
  <c r="AG103" i="1" s="1"/>
  <c r="AM103" i="1" s="1"/>
  <c r="AS103" i="1" s="1"/>
  <c r="AU103" i="1" s="1"/>
  <c r="AQ161" i="1"/>
  <c r="AR160" i="1"/>
  <c r="AT102" i="1"/>
  <c r="AT103" i="1" s="1"/>
  <c r="K106" i="1"/>
  <c r="M107" i="1"/>
  <c r="I106" i="1"/>
  <c r="J106" i="1"/>
  <c r="L106" i="1"/>
  <c r="R155" i="1"/>
  <c r="S154" i="1"/>
  <c r="F104" i="1"/>
  <c r="G103" i="1"/>
  <c r="H103" i="1" s="1"/>
  <c r="N103" i="1" s="1"/>
  <c r="T103" i="1" s="1"/>
  <c r="AN210" i="1"/>
  <c r="AO209" i="1"/>
  <c r="AP209" i="1" s="1"/>
  <c r="BT102" i="1" l="1"/>
  <c r="BV102" i="1"/>
  <c r="BS102" i="1"/>
  <c r="BL103" i="1"/>
  <c r="BR103" i="1" s="1"/>
  <c r="BF103" i="1"/>
  <c r="BJ107" i="1"/>
  <c r="BH107" i="1"/>
  <c r="BI107" i="1"/>
  <c r="BW102" i="1"/>
  <c r="BE104" i="1"/>
  <c r="BD105" i="1"/>
  <c r="AJ106" i="1"/>
  <c r="AL107" i="1"/>
  <c r="AH106" i="1"/>
  <c r="AK106" i="1"/>
  <c r="AI106" i="1"/>
  <c r="F105" i="1"/>
  <c r="G104" i="1"/>
  <c r="H104" i="1" s="1"/>
  <c r="N104" i="1" s="1"/>
  <c r="T104" i="1" s="1"/>
  <c r="AN211" i="1"/>
  <c r="AO210" i="1"/>
  <c r="AP210" i="1" s="1"/>
  <c r="R156" i="1"/>
  <c r="S155" i="1"/>
  <c r="AQ162" i="1"/>
  <c r="AR161" i="1"/>
  <c r="AE105" i="1"/>
  <c r="AF104" i="1"/>
  <c r="AG104" i="1" s="1"/>
  <c r="AM104" i="1" s="1"/>
  <c r="AS104" i="1" s="1"/>
  <c r="AU104" i="1" s="1"/>
  <c r="K107" i="1"/>
  <c r="M108" i="1"/>
  <c r="I107" i="1"/>
  <c r="L107" i="1"/>
  <c r="J107" i="1"/>
  <c r="W103" i="1"/>
  <c r="Y103" i="1" s="1"/>
  <c r="AV103" i="1" s="1"/>
  <c r="AX103" i="1" s="1"/>
  <c r="V103" i="1"/>
  <c r="AW102" i="1"/>
  <c r="U103" i="1"/>
  <c r="U104" i="1" s="1"/>
  <c r="BS103" i="1" l="1"/>
  <c r="BF104" i="1"/>
  <c r="BL104" i="1" s="1"/>
  <c r="BR104" i="1" s="1"/>
  <c r="BT103" i="1"/>
  <c r="BJ108" i="1"/>
  <c r="BI108" i="1"/>
  <c r="BH108" i="1"/>
  <c r="BV103" i="1"/>
  <c r="BW103" i="1"/>
  <c r="BE105" i="1"/>
  <c r="BD106" i="1"/>
  <c r="F106" i="1"/>
  <c r="G105" i="1"/>
  <c r="H105" i="1" s="1"/>
  <c r="N105" i="1" s="1"/>
  <c r="T105" i="1" s="1"/>
  <c r="U105" i="1"/>
  <c r="AQ163" i="1"/>
  <c r="AR162" i="1"/>
  <c r="AN212" i="1"/>
  <c r="AO211" i="1"/>
  <c r="AP211" i="1" s="1"/>
  <c r="AJ107" i="1"/>
  <c r="AL108" i="1"/>
  <c r="AH107" i="1"/>
  <c r="AI107" i="1"/>
  <c r="AK107" i="1"/>
  <c r="AW103" i="1"/>
  <c r="X103" i="1"/>
  <c r="K108" i="1"/>
  <c r="M109" i="1"/>
  <c r="I108" i="1"/>
  <c r="L108" i="1"/>
  <c r="J108" i="1"/>
  <c r="AE106" i="1"/>
  <c r="AF105" i="1"/>
  <c r="AG105" i="1" s="1"/>
  <c r="AM105" i="1" s="1"/>
  <c r="AS105" i="1" s="1"/>
  <c r="AU105" i="1" s="1"/>
  <c r="R157" i="1"/>
  <c r="S156" i="1"/>
  <c r="W104" i="1"/>
  <c r="Y104" i="1" s="1"/>
  <c r="AV104" i="1" s="1"/>
  <c r="AX104" i="1" s="1"/>
  <c r="V104" i="1"/>
  <c r="AT104" i="1"/>
  <c r="AT105" i="1" s="1"/>
  <c r="BS104" i="1" l="1"/>
  <c r="BT104" i="1"/>
  <c r="BF105" i="1"/>
  <c r="BL105" i="1" s="1"/>
  <c r="BR105" i="1" s="1"/>
  <c r="BJ109" i="1"/>
  <c r="BI109" i="1"/>
  <c r="BH109" i="1"/>
  <c r="BV104" i="1"/>
  <c r="BW104" i="1"/>
  <c r="BE106" i="1"/>
  <c r="BD107" i="1"/>
  <c r="R158" i="1"/>
  <c r="S157" i="1"/>
  <c r="X104" i="1"/>
  <c r="AN213" i="1"/>
  <c r="AO212" i="1"/>
  <c r="AP212" i="1" s="1"/>
  <c r="W105" i="1"/>
  <c r="Y105" i="1" s="1"/>
  <c r="AV105" i="1" s="1"/>
  <c r="AX105" i="1" s="1"/>
  <c r="V105" i="1"/>
  <c r="AW104" i="1"/>
  <c r="AJ108" i="1"/>
  <c r="AL109" i="1"/>
  <c r="AH108" i="1"/>
  <c r="AI108" i="1"/>
  <c r="AK108" i="1"/>
  <c r="F107" i="1"/>
  <c r="G106" i="1"/>
  <c r="H106" i="1" s="1"/>
  <c r="N106" i="1" s="1"/>
  <c r="T106" i="1" s="1"/>
  <c r="AE107" i="1"/>
  <c r="AF106" i="1"/>
  <c r="AG106" i="1" s="1"/>
  <c r="AM106" i="1" s="1"/>
  <c r="AS106" i="1" s="1"/>
  <c r="AU106" i="1" s="1"/>
  <c r="K109" i="1"/>
  <c r="I109" i="1"/>
  <c r="M110" i="1"/>
  <c r="L109" i="1"/>
  <c r="J109" i="1"/>
  <c r="AQ164" i="1"/>
  <c r="AR163" i="1"/>
  <c r="BT105" i="1" l="1"/>
  <c r="BS105" i="1"/>
  <c r="BF106" i="1"/>
  <c r="BL106" i="1" s="1"/>
  <c r="BR106" i="1" s="1"/>
  <c r="BJ110" i="1"/>
  <c r="BI110" i="1"/>
  <c r="BH110" i="1"/>
  <c r="BV105" i="1"/>
  <c r="BW105" i="1"/>
  <c r="BE107" i="1"/>
  <c r="BD108" i="1"/>
  <c r="R159" i="1"/>
  <c r="S158" i="1"/>
  <c r="F108" i="1"/>
  <c r="G107" i="1"/>
  <c r="H107" i="1" s="1"/>
  <c r="N107" i="1" s="1"/>
  <c r="T107" i="1" s="1"/>
  <c r="K110" i="1"/>
  <c r="M111" i="1"/>
  <c r="L110" i="1"/>
  <c r="I110" i="1"/>
  <c r="J110" i="1"/>
  <c r="AE108" i="1"/>
  <c r="AF107" i="1"/>
  <c r="AG107" i="1" s="1"/>
  <c r="AM107" i="1" s="1"/>
  <c r="AS107" i="1" s="1"/>
  <c r="AU107" i="1" s="1"/>
  <c r="AW105" i="1"/>
  <c r="AN214" i="1"/>
  <c r="AO213" i="1"/>
  <c r="AP213" i="1" s="1"/>
  <c r="AT106" i="1"/>
  <c r="AT107" i="1" s="1"/>
  <c r="AQ165" i="1"/>
  <c r="AR164" i="1"/>
  <c r="W106" i="1"/>
  <c r="Y106" i="1" s="1"/>
  <c r="AV106" i="1" s="1"/>
  <c r="AX106" i="1" s="1"/>
  <c r="V106" i="1"/>
  <c r="X105" i="1"/>
  <c r="U106" i="1"/>
  <c r="U107" i="1" s="1"/>
  <c r="AJ109" i="1"/>
  <c r="AL110" i="1"/>
  <c r="AH109" i="1"/>
  <c r="AI109" i="1"/>
  <c r="AK109" i="1"/>
  <c r="BT106" i="1" l="1"/>
  <c r="BS106" i="1"/>
  <c r="BW106" i="1"/>
  <c r="BF107" i="1"/>
  <c r="BL107" i="1" s="1"/>
  <c r="BR107" i="1" s="1"/>
  <c r="BJ111" i="1"/>
  <c r="BI111" i="1"/>
  <c r="BH111" i="1"/>
  <c r="BV106" i="1"/>
  <c r="BE108" i="1"/>
  <c r="BD109" i="1"/>
  <c r="F109" i="1"/>
  <c r="G108" i="1"/>
  <c r="H108" i="1" s="1"/>
  <c r="N108" i="1" s="1"/>
  <c r="T108" i="1" s="1"/>
  <c r="AE109" i="1"/>
  <c r="AF108" i="1"/>
  <c r="AG108" i="1" s="1"/>
  <c r="AM108" i="1" s="1"/>
  <c r="AS108" i="1" s="1"/>
  <c r="AU108" i="1" s="1"/>
  <c r="K111" i="1"/>
  <c r="M112" i="1"/>
  <c r="I111" i="1"/>
  <c r="J111" i="1"/>
  <c r="L111" i="1"/>
  <c r="AJ110" i="1"/>
  <c r="AL111" i="1"/>
  <c r="AH110" i="1"/>
  <c r="AK110" i="1"/>
  <c r="AI110" i="1"/>
  <c r="AT108" i="1"/>
  <c r="U108" i="1"/>
  <c r="AN215" i="1"/>
  <c r="AO214" i="1"/>
  <c r="AP214" i="1" s="1"/>
  <c r="R160" i="1"/>
  <c r="S159" i="1"/>
  <c r="X106" i="1"/>
  <c r="AQ166" i="1"/>
  <c r="AR165" i="1"/>
  <c r="AW106" i="1"/>
  <c r="W107" i="1"/>
  <c r="Y107" i="1" s="1"/>
  <c r="AV107" i="1" s="1"/>
  <c r="AX107" i="1" s="1"/>
  <c r="V107" i="1"/>
  <c r="BF108" i="1" l="1"/>
  <c r="BL108" i="1" s="1"/>
  <c r="BR108" i="1" s="1"/>
  <c r="BT107" i="1"/>
  <c r="BS107" i="1"/>
  <c r="BI112" i="1"/>
  <c r="BJ112" i="1"/>
  <c r="BH112" i="1"/>
  <c r="BV107" i="1"/>
  <c r="BW107" i="1"/>
  <c r="BE109" i="1"/>
  <c r="BD110" i="1"/>
  <c r="R161" i="1"/>
  <c r="S160" i="1"/>
  <c r="AJ111" i="1"/>
  <c r="AL112" i="1"/>
  <c r="AH111" i="1"/>
  <c r="AI111" i="1"/>
  <c r="AK111" i="1"/>
  <c r="AE110" i="1"/>
  <c r="AF109" i="1"/>
  <c r="AG109" i="1" s="1"/>
  <c r="AM109" i="1" s="1"/>
  <c r="AS109" i="1" s="1"/>
  <c r="AU109" i="1" s="1"/>
  <c r="AQ167" i="1"/>
  <c r="AR166" i="1"/>
  <c r="K112" i="1"/>
  <c r="M113" i="1"/>
  <c r="L112" i="1"/>
  <c r="I112" i="1"/>
  <c r="J112" i="1"/>
  <c r="X107" i="1"/>
  <c r="AN216" i="1"/>
  <c r="AO215" i="1"/>
  <c r="AP215" i="1" s="1"/>
  <c r="W108" i="1"/>
  <c r="Y108" i="1" s="1"/>
  <c r="AV108" i="1" s="1"/>
  <c r="AX108" i="1" s="1"/>
  <c r="V108" i="1"/>
  <c r="AW107" i="1"/>
  <c r="F110" i="1"/>
  <c r="G109" i="1"/>
  <c r="H109" i="1" s="1"/>
  <c r="N109" i="1" s="1"/>
  <c r="T109" i="1" s="1"/>
  <c r="BT108" i="1" l="1"/>
  <c r="BV108" i="1"/>
  <c r="BS108" i="1"/>
  <c r="BL109" i="1"/>
  <c r="BR109" i="1" s="1"/>
  <c r="BF109" i="1"/>
  <c r="BJ113" i="1"/>
  <c r="BI113" i="1"/>
  <c r="BH113" i="1"/>
  <c r="BW108" i="1"/>
  <c r="BE110" i="1"/>
  <c r="BD111" i="1"/>
  <c r="AW108" i="1"/>
  <c r="AN217" i="1"/>
  <c r="AO216" i="1"/>
  <c r="AP216" i="1" s="1"/>
  <c r="W109" i="1"/>
  <c r="Y109" i="1" s="1"/>
  <c r="AV109" i="1" s="1"/>
  <c r="AX109" i="1" s="1"/>
  <c r="V109" i="1"/>
  <c r="X108" i="1"/>
  <c r="K113" i="1"/>
  <c r="M114" i="1"/>
  <c r="L113" i="1"/>
  <c r="J113" i="1"/>
  <c r="I113" i="1"/>
  <c r="AQ168" i="1"/>
  <c r="AR167" i="1"/>
  <c r="AT109" i="1"/>
  <c r="F111" i="1"/>
  <c r="G110" i="1"/>
  <c r="H110" i="1" s="1"/>
  <c r="N110" i="1" s="1"/>
  <c r="T110" i="1" s="1"/>
  <c r="U109" i="1"/>
  <c r="AE111" i="1"/>
  <c r="AF110" i="1"/>
  <c r="AG110" i="1" s="1"/>
  <c r="AM110" i="1" s="1"/>
  <c r="AS110" i="1" s="1"/>
  <c r="AU110" i="1" s="1"/>
  <c r="AJ112" i="1"/>
  <c r="AL113" i="1"/>
  <c r="AH112" i="1"/>
  <c r="AK112" i="1"/>
  <c r="AI112" i="1"/>
  <c r="R162" i="1"/>
  <c r="S161" i="1"/>
  <c r="BS109" i="1" l="1"/>
  <c r="BF110" i="1"/>
  <c r="BL110" i="1" s="1"/>
  <c r="BR110" i="1" s="1"/>
  <c r="BT109" i="1"/>
  <c r="BJ114" i="1"/>
  <c r="BI114" i="1"/>
  <c r="BH114" i="1"/>
  <c r="BV109" i="1"/>
  <c r="BW109" i="1"/>
  <c r="BE111" i="1"/>
  <c r="BD112" i="1"/>
  <c r="AQ169" i="1"/>
  <c r="AR168" i="1"/>
  <c r="K114" i="1"/>
  <c r="M115" i="1"/>
  <c r="J114" i="1"/>
  <c r="L114" i="1"/>
  <c r="I114" i="1"/>
  <c r="AE112" i="1"/>
  <c r="AF111" i="1"/>
  <c r="AG111" i="1" s="1"/>
  <c r="AM111" i="1" s="1"/>
  <c r="AS111" i="1" s="1"/>
  <c r="AU111" i="1" s="1"/>
  <c r="F112" i="1"/>
  <c r="G111" i="1"/>
  <c r="H111" i="1" s="1"/>
  <c r="N111" i="1" s="1"/>
  <c r="T111" i="1" s="1"/>
  <c r="R163" i="1"/>
  <c r="S162" i="1"/>
  <c r="X109" i="1"/>
  <c r="AN218" i="1"/>
  <c r="AO217" i="1"/>
  <c r="AP217" i="1" s="1"/>
  <c r="W110" i="1"/>
  <c r="Y110" i="1" s="1"/>
  <c r="AV110" i="1" s="1"/>
  <c r="AX110" i="1" s="1"/>
  <c r="V110" i="1"/>
  <c r="AJ113" i="1"/>
  <c r="AL114" i="1"/>
  <c r="AH113" i="1"/>
  <c r="AK113" i="1"/>
  <c r="AI113" i="1"/>
  <c r="AT110" i="1"/>
  <c r="AT111" i="1" s="1"/>
  <c r="U110" i="1"/>
  <c r="U111" i="1" s="1"/>
  <c r="AW109" i="1"/>
  <c r="BT110" i="1" l="1"/>
  <c r="BS110" i="1"/>
  <c r="BL111" i="1"/>
  <c r="BR111" i="1" s="1"/>
  <c r="BF111" i="1"/>
  <c r="BJ115" i="1"/>
  <c r="BH115" i="1"/>
  <c r="BI115" i="1"/>
  <c r="BV110" i="1"/>
  <c r="BW110" i="1"/>
  <c r="BE112" i="1"/>
  <c r="BD113" i="1"/>
  <c r="AJ114" i="1"/>
  <c r="AL115" i="1"/>
  <c r="AH114" i="1"/>
  <c r="AK114" i="1"/>
  <c r="AI114" i="1"/>
  <c r="AN219" i="1"/>
  <c r="AO218" i="1"/>
  <c r="AP218" i="1" s="1"/>
  <c r="AE113" i="1"/>
  <c r="AF112" i="1"/>
  <c r="AG112" i="1" s="1"/>
  <c r="AM112" i="1" s="1"/>
  <c r="AS112" i="1" s="1"/>
  <c r="AU112" i="1" s="1"/>
  <c r="K115" i="1"/>
  <c r="M116" i="1"/>
  <c r="I115" i="1"/>
  <c r="J115" i="1"/>
  <c r="L115" i="1"/>
  <c r="AT112" i="1"/>
  <c r="AW110" i="1"/>
  <c r="X110" i="1"/>
  <c r="W111" i="1"/>
  <c r="Y111" i="1" s="1"/>
  <c r="AV111" i="1" s="1"/>
  <c r="AX111" i="1" s="1"/>
  <c r="V111" i="1"/>
  <c r="F113" i="1"/>
  <c r="G112" i="1"/>
  <c r="H112" i="1" s="1"/>
  <c r="N112" i="1" s="1"/>
  <c r="T112" i="1" s="1"/>
  <c r="U112" i="1" s="1"/>
  <c r="R164" i="1"/>
  <c r="S163" i="1"/>
  <c r="AQ170" i="1"/>
  <c r="AR169" i="1"/>
  <c r="BS111" i="1" l="1"/>
  <c r="BF112" i="1"/>
  <c r="BL112" i="1" s="1"/>
  <c r="BR112" i="1" s="1"/>
  <c r="BT111" i="1"/>
  <c r="BI116" i="1"/>
  <c r="BJ116" i="1"/>
  <c r="BH116" i="1"/>
  <c r="BV111" i="1"/>
  <c r="BW111" i="1"/>
  <c r="BE113" i="1"/>
  <c r="BD114" i="1"/>
  <c r="R165" i="1"/>
  <c r="S164" i="1"/>
  <c r="AE114" i="1"/>
  <c r="AF113" i="1"/>
  <c r="AG113" i="1" s="1"/>
  <c r="AM113" i="1" s="1"/>
  <c r="AS113" i="1" s="1"/>
  <c r="AU113" i="1" s="1"/>
  <c r="K116" i="1"/>
  <c r="M117" i="1"/>
  <c r="L116" i="1"/>
  <c r="I116" i="1"/>
  <c r="J116" i="1"/>
  <c r="W112" i="1"/>
  <c r="Y112" i="1" s="1"/>
  <c r="AV112" i="1" s="1"/>
  <c r="AX112" i="1" s="1"/>
  <c r="V112" i="1"/>
  <c r="X111" i="1"/>
  <c r="X112" i="1" s="1"/>
  <c r="AN220" i="1"/>
  <c r="AO219" i="1"/>
  <c r="AP219" i="1" s="1"/>
  <c r="AJ115" i="1"/>
  <c r="AL116" i="1"/>
  <c r="AH115" i="1"/>
  <c r="AI115" i="1"/>
  <c r="AK115" i="1"/>
  <c r="AQ171" i="1"/>
  <c r="AR170" i="1"/>
  <c r="F114" i="1"/>
  <c r="G113" i="1"/>
  <c r="H113" i="1" s="1"/>
  <c r="N113" i="1" s="1"/>
  <c r="T113" i="1" s="1"/>
  <c r="AW111" i="1"/>
  <c r="AW112" i="1" s="1"/>
  <c r="BS112" i="1" l="1"/>
  <c r="BT112" i="1"/>
  <c r="BF113" i="1"/>
  <c r="BL113" i="1" s="1"/>
  <c r="BR113" i="1" s="1"/>
  <c r="BJ117" i="1"/>
  <c r="BI117" i="1"/>
  <c r="BH117" i="1"/>
  <c r="BV112" i="1"/>
  <c r="BW112" i="1"/>
  <c r="BE114" i="1"/>
  <c r="BD115" i="1"/>
  <c r="AN221" i="1"/>
  <c r="AO220" i="1"/>
  <c r="AP220" i="1" s="1"/>
  <c r="K117" i="1"/>
  <c r="M118" i="1"/>
  <c r="L117" i="1"/>
  <c r="J117" i="1"/>
  <c r="I117" i="1"/>
  <c r="AT113" i="1"/>
  <c r="W113" i="1"/>
  <c r="Y113" i="1" s="1"/>
  <c r="AV113" i="1" s="1"/>
  <c r="AX113" i="1" s="1"/>
  <c r="V113" i="1"/>
  <c r="AQ172" i="1"/>
  <c r="AR171" i="1"/>
  <c r="AJ116" i="1"/>
  <c r="AL117" i="1"/>
  <c r="AH116" i="1"/>
  <c r="AI116" i="1"/>
  <c r="AK116" i="1"/>
  <c r="X113" i="1"/>
  <c r="R166" i="1"/>
  <c r="S165" i="1"/>
  <c r="F115" i="1"/>
  <c r="G114" i="1"/>
  <c r="H114" i="1" s="1"/>
  <c r="N114" i="1" s="1"/>
  <c r="T114" i="1" s="1"/>
  <c r="AE115" i="1"/>
  <c r="AF114" i="1"/>
  <c r="AG114" i="1" s="1"/>
  <c r="AM114" i="1" s="1"/>
  <c r="AS114" i="1" s="1"/>
  <c r="AU114" i="1" s="1"/>
  <c r="U113" i="1"/>
  <c r="BT113" i="1" l="1"/>
  <c r="BF114" i="1"/>
  <c r="BL114" i="1" s="1"/>
  <c r="BR114" i="1" s="1"/>
  <c r="BS113" i="1"/>
  <c r="BJ118" i="1"/>
  <c r="BI118" i="1"/>
  <c r="BH118" i="1"/>
  <c r="BV113" i="1"/>
  <c r="BW113" i="1"/>
  <c r="BE115" i="1"/>
  <c r="BD116" i="1"/>
  <c r="AJ117" i="1"/>
  <c r="AL118" i="1"/>
  <c r="AH117" i="1"/>
  <c r="AI117" i="1"/>
  <c r="AK117" i="1"/>
  <c r="AW113" i="1"/>
  <c r="W114" i="1"/>
  <c r="Y114" i="1" s="1"/>
  <c r="AV114" i="1" s="1"/>
  <c r="AX114" i="1" s="1"/>
  <c r="V114" i="1"/>
  <c r="U114" i="1"/>
  <c r="F116" i="1"/>
  <c r="G115" i="1"/>
  <c r="H115" i="1" s="1"/>
  <c r="N115" i="1" s="1"/>
  <c r="T115" i="1" s="1"/>
  <c r="AN222" i="1"/>
  <c r="AO221" i="1"/>
  <c r="AP221" i="1" s="1"/>
  <c r="AE116" i="1"/>
  <c r="AF115" i="1"/>
  <c r="AG115" i="1" s="1"/>
  <c r="AM115" i="1" s="1"/>
  <c r="AS115" i="1" s="1"/>
  <c r="AU115" i="1" s="1"/>
  <c r="R167" i="1"/>
  <c r="S166" i="1"/>
  <c r="AQ173" i="1"/>
  <c r="AR172" i="1"/>
  <c r="AT114" i="1"/>
  <c r="K118" i="1"/>
  <c r="M119" i="1"/>
  <c r="I118" i="1"/>
  <c r="L118" i="1"/>
  <c r="J118" i="1"/>
  <c r="BT114" i="1" l="1"/>
  <c r="BS114" i="1"/>
  <c r="BW114" i="1"/>
  <c r="BF115" i="1"/>
  <c r="BL115" i="1" s="1"/>
  <c r="BR115" i="1" s="1"/>
  <c r="BJ119" i="1"/>
  <c r="BI119" i="1"/>
  <c r="BH119" i="1"/>
  <c r="BV114" i="1"/>
  <c r="BE116" i="1"/>
  <c r="BD117" i="1"/>
  <c r="W115" i="1"/>
  <c r="Y115" i="1" s="1"/>
  <c r="AV115" i="1" s="1"/>
  <c r="AX115" i="1" s="1"/>
  <c r="V115" i="1"/>
  <c r="F117" i="1"/>
  <c r="G116" i="1"/>
  <c r="H116" i="1" s="1"/>
  <c r="N116" i="1" s="1"/>
  <c r="T116" i="1" s="1"/>
  <c r="AW114" i="1"/>
  <c r="AW115" i="1" s="1"/>
  <c r="AJ118" i="1"/>
  <c r="AL119" i="1"/>
  <c r="AH118" i="1"/>
  <c r="AK118" i="1"/>
  <c r="AI118" i="1"/>
  <c r="K119" i="1"/>
  <c r="M120" i="1"/>
  <c r="J119" i="1"/>
  <c r="I119" i="1"/>
  <c r="L119" i="1"/>
  <c r="AQ174" i="1"/>
  <c r="AR173" i="1"/>
  <c r="AE117" i="1"/>
  <c r="AF116" i="1"/>
  <c r="AG116" i="1" s="1"/>
  <c r="AM116" i="1" s="1"/>
  <c r="AS116" i="1" s="1"/>
  <c r="AU116" i="1" s="1"/>
  <c r="AT115" i="1"/>
  <c r="AT116" i="1" s="1"/>
  <c r="R168" i="1"/>
  <c r="S167" i="1"/>
  <c r="AN223" i="1"/>
  <c r="AO222" i="1"/>
  <c r="AP222" i="1" s="1"/>
  <c r="U115" i="1"/>
  <c r="U116" i="1" s="1"/>
  <c r="X114" i="1"/>
  <c r="X115" i="1" s="1"/>
  <c r="BF116" i="1" l="1"/>
  <c r="BL116" i="1" s="1"/>
  <c r="BR116" i="1" s="1"/>
  <c r="BT115" i="1"/>
  <c r="BS115" i="1"/>
  <c r="BS116" i="1" s="1"/>
  <c r="BJ120" i="1"/>
  <c r="BI120" i="1"/>
  <c r="BH120" i="1"/>
  <c r="BV115" i="1"/>
  <c r="BW115" i="1"/>
  <c r="BE117" i="1"/>
  <c r="BD118" i="1"/>
  <c r="R169" i="1"/>
  <c r="S168" i="1"/>
  <c r="AN224" i="1"/>
  <c r="AO223" i="1"/>
  <c r="AP223" i="1" s="1"/>
  <c r="AL120" i="1"/>
  <c r="AJ119" i="1"/>
  <c r="AH119" i="1"/>
  <c r="AI119" i="1"/>
  <c r="AK119" i="1"/>
  <c r="F118" i="1"/>
  <c r="G117" i="1"/>
  <c r="H117" i="1" s="1"/>
  <c r="N117" i="1" s="1"/>
  <c r="T117" i="1" s="1"/>
  <c r="AE118" i="1"/>
  <c r="AF117" i="1"/>
  <c r="AG117" i="1" s="1"/>
  <c r="AM117" i="1" s="1"/>
  <c r="AS117" i="1" s="1"/>
  <c r="AU117" i="1" s="1"/>
  <c r="AQ175" i="1"/>
  <c r="AR174" i="1"/>
  <c r="M121" i="1"/>
  <c r="K120" i="1"/>
  <c r="L120" i="1"/>
  <c r="I120" i="1"/>
  <c r="J120" i="1"/>
  <c r="W116" i="1"/>
  <c r="Y116" i="1" s="1"/>
  <c r="AV116" i="1" s="1"/>
  <c r="AX116" i="1" s="1"/>
  <c r="V116" i="1"/>
  <c r="BT116" i="1" l="1"/>
  <c r="BV116" i="1"/>
  <c r="BF117" i="1"/>
  <c r="BL117" i="1" s="1"/>
  <c r="BR117" i="1" s="1"/>
  <c r="BJ121" i="1"/>
  <c r="BI121" i="1"/>
  <c r="BH121" i="1"/>
  <c r="BE118" i="1"/>
  <c r="BD119" i="1"/>
  <c r="W117" i="1"/>
  <c r="Y117" i="1" s="1"/>
  <c r="AV117" i="1" s="1"/>
  <c r="AX117" i="1" s="1"/>
  <c r="V117" i="1"/>
  <c r="AN225" i="1"/>
  <c r="AO224" i="1"/>
  <c r="AP224" i="1" s="1"/>
  <c r="AQ176" i="1"/>
  <c r="AR175" i="1"/>
  <c r="X116" i="1"/>
  <c r="X117" i="1" s="1"/>
  <c r="F119" i="1"/>
  <c r="G118" i="1"/>
  <c r="H118" i="1" s="1"/>
  <c r="N118" i="1" s="1"/>
  <c r="T118" i="1" s="1"/>
  <c r="AT117" i="1"/>
  <c r="AW116" i="1"/>
  <c r="AW117" i="1" s="1"/>
  <c r="AL121" i="1"/>
  <c r="AJ120" i="1"/>
  <c r="AK120" i="1"/>
  <c r="AI120" i="1"/>
  <c r="AH120" i="1"/>
  <c r="AE119" i="1"/>
  <c r="AF118" i="1"/>
  <c r="AG118" i="1" s="1"/>
  <c r="AM118" i="1" s="1"/>
  <c r="AS118" i="1" s="1"/>
  <c r="AU118" i="1" s="1"/>
  <c r="M122" i="1"/>
  <c r="K121" i="1"/>
  <c r="L121" i="1"/>
  <c r="I121" i="1"/>
  <c r="J121" i="1"/>
  <c r="U117" i="1"/>
  <c r="U118" i="1" s="1"/>
  <c r="R170" i="1"/>
  <c r="S169" i="1"/>
  <c r="BW116" i="1" l="1"/>
  <c r="BT117" i="1"/>
  <c r="BS117" i="1"/>
  <c r="BV117" i="1"/>
  <c r="BF118" i="1"/>
  <c r="BL118" i="1" s="1"/>
  <c r="BR118" i="1" s="1"/>
  <c r="BJ122" i="1"/>
  <c r="BI122" i="1"/>
  <c r="BH122" i="1"/>
  <c r="BE119" i="1"/>
  <c r="BD120" i="1"/>
  <c r="F120" i="1"/>
  <c r="G119" i="1"/>
  <c r="H119" i="1" s="1"/>
  <c r="N119" i="1" s="1"/>
  <c r="T119" i="1" s="1"/>
  <c r="M123" i="1"/>
  <c r="K122" i="1"/>
  <c r="L122" i="1"/>
  <c r="J122" i="1"/>
  <c r="I122" i="1"/>
  <c r="AN226" i="1"/>
  <c r="AO225" i="1"/>
  <c r="AP225" i="1" s="1"/>
  <c r="AL122" i="1"/>
  <c r="AJ121" i="1"/>
  <c r="AI121" i="1"/>
  <c r="AK121" i="1"/>
  <c r="AH121" i="1"/>
  <c r="R171" i="1"/>
  <c r="S170" i="1"/>
  <c r="AT118" i="1"/>
  <c r="AE120" i="1"/>
  <c r="AF119" i="1"/>
  <c r="AG119" i="1" s="1"/>
  <c r="AM119" i="1" s="1"/>
  <c r="AS119" i="1" s="1"/>
  <c r="AU119" i="1" s="1"/>
  <c r="W118" i="1"/>
  <c r="Y118" i="1" s="1"/>
  <c r="AV118" i="1" s="1"/>
  <c r="AX118" i="1" s="1"/>
  <c r="V118" i="1"/>
  <c r="AQ177" i="1"/>
  <c r="AR176" i="1"/>
  <c r="BW117" i="1" l="1"/>
  <c r="BT118" i="1"/>
  <c r="BS118" i="1"/>
  <c r="BF119" i="1"/>
  <c r="BL119" i="1" s="1"/>
  <c r="BR119" i="1" s="1"/>
  <c r="BJ123" i="1"/>
  <c r="BH123" i="1"/>
  <c r="BI123" i="1"/>
  <c r="BV118" i="1"/>
  <c r="BW118" i="1"/>
  <c r="BE120" i="1"/>
  <c r="BD121" i="1"/>
  <c r="R172" i="1"/>
  <c r="S171" i="1"/>
  <c r="AN227" i="1"/>
  <c r="AO226" i="1"/>
  <c r="AP226" i="1" s="1"/>
  <c r="AQ178" i="1"/>
  <c r="AR177" i="1"/>
  <c r="AL123" i="1"/>
  <c r="AJ122" i="1"/>
  <c r="AK122" i="1"/>
  <c r="AI122" i="1"/>
  <c r="AH122" i="1"/>
  <c r="X118" i="1"/>
  <c r="W119" i="1"/>
  <c r="Y119" i="1" s="1"/>
  <c r="AV119" i="1" s="1"/>
  <c r="AX119" i="1" s="1"/>
  <c r="V119" i="1"/>
  <c r="M124" i="1"/>
  <c r="L123" i="1"/>
  <c r="J123" i="1"/>
  <c r="K123" i="1"/>
  <c r="I123" i="1"/>
  <c r="AE121" i="1"/>
  <c r="AF120" i="1"/>
  <c r="AG120" i="1" s="1"/>
  <c r="AM120" i="1" s="1"/>
  <c r="AS120" i="1" s="1"/>
  <c r="AU120" i="1" s="1"/>
  <c r="AT119" i="1"/>
  <c r="U119" i="1"/>
  <c r="U120" i="1" s="1"/>
  <c r="AW118" i="1"/>
  <c r="F121" i="1"/>
  <c r="G120" i="1"/>
  <c r="H120" i="1" s="1"/>
  <c r="N120" i="1" s="1"/>
  <c r="T120" i="1" s="1"/>
  <c r="BT119" i="1" l="1"/>
  <c r="BW119" i="1"/>
  <c r="BS119" i="1"/>
  <c r="BF120" i="1"/>
  <c r="BL120" i="1" s="1"/>
  <c r="BR120" i="1" s="1"/>
  <c r="BJ124" i="1"/>
  <c r="BI124" i="1"/>
  <c r="BH124" i="1"/>
  <c r="BE121" i="1"/>
  <c r="BD122" i="1"/>
  <c r="W120" i="1"/>
  <c r="Y120" i="1" s="1"/>
  <c r="AV120" i="1" s="1"/>
  <c r="AX120" i="1" s="1"/>
  <c r="V120" i="1"/>
  <c r="AT120" i="1"/>
  <c r="AN228" i="1"/>
  <c r="AO227" i="1"/>
  <c r="AP227" i="1" s="1"/>
  <c r="M125" i="1"/>
  <c r="I124" i="1"/>
  <c r="K124" i="1"/>
  <c r="L124" i="1"/>
  <c r="J124" i="1"/>
  <c r="F122" i="1"/>
  <c r="G121" i="1"/>
  <c r="H121" i="1" s="1"/>
  <c r="N121" i="1" s="1"/>
  <c r="T121" i="1" s="1"/>
  <c r="AQ179" i="1"/>
  <c r="AR178" i="1"/>
  <c r="U121" i="1"/>
  <c r="AL124" i="1"/>
  <c r="AK123" i="1"/>
  <c r="AJ123" i="1"/>
  <c r="AI123" i="1"/>
  <c r="AH123" i="1"/>
  <c r="AW119" i="1"/>
  <c r="AW120" i="1" s="1"/>
  <c r="AE122" i="1"/>
  <c r="AF121" i="1"/>
  <c r="AG121" i="1" s="1"/>
  <c r="AM121" i="1" s="1"/>
  <c r="AS121" i="1" s="1"/>
  <c r="AU121" i="1" s="1"/>
  <c r="X119" i="1"/>
  <c r="X120" i="1" s="1"/>
  <c r="R173" i="1"/>
  <c r="S172" i="1"/>
  <c r="BV119" i="1" l="1"/>
  <c r="BW120" i="1"/>
  <c r="BT120" i="1"/>
  <c r="BS120" i="1"/>
  <c r="BF121" i="1"/>
  <c r="BL121" i="1" s="1"/>
  <c r="BR121" i="1" s="1"/>
  <c r="BJ125" i="1"/>
  <c r="BI125" i="1"/>
  <c r="BH125" i="1"/>
  <c r="BE122" i="1"/>
  <c r="BD123" i="1"/>
  <c r="G122" i="1"/>
  <c r="H122" i="1" s="1"/>
  <c r="N122" i="1" s="1"/>
  <c r="T122" i="1" s="1"/>
  <c r="F123" i="1"/>
  <c r="AT121" i="1"/>
  <c r="AQ180" i="1"/>
  <c r="AR179" i="1"/>
  <c r="AF122" i="1"/>
  <c r="AG122" i="1" s="1"/>
  <c r="AM122" i="1" s="1"/>
  <c r="AS122" i="1" s="1"/>
  <c r="AU122" i="1" s="1"/>
  <c r="AE123" i="1"/>
  <c r="M126" i="1"/>
  <c r="L125" i="1"/>
  <c r="I125" i="1"/>
  <c r="K125" i="1"/>
  <c r="J125" i="1"/>
  <c r="R174" i="1"/>
  <c r="S173" i="1"/>
  <c r="AL125" i="1"/>
  <c r="AH124" i="1"/>
  <c r="AJ124" i="1"/>
  <c r="AI124" i="1"/>
  <c r="AK124" i="1"/>
  <c r="W121" i="1"/>
  <c r="Y121" i="1" s="1"/>
  <c r="AV121" i="1" s="1"/>
  <c r="AX121" i="1" s="1"/>
  <c r="V121" i="1"/>
  <c r="AN229" i="1"/>
  <c r="AO228" i="1"/>
  <c r="AP228" i="1" s="1"/>
  <c r="BV120" i="1" l="1"/>
  <c r="BV121" i="1" s="1"/>
  <c r="BS121" i="1"/>
  <c r="BF122" i="1"/>
  <c r="BL122" i="1" s="1"/>
  <c r="BR122" i="1" s="1"/>
  <c r="BT121" i="1"/>
  <c r="BJ126" i="1"/>
  <c r="BI126" i="1"/>
  <c r="BH126" i="1"/>
  <c r="BW121" i="1"/>
  <c r="BE123" i="1"/>
  <c r="BD124" i="1"/>
  <c r="AF123" i="1"/>
  <c r="AG123" i="1" s="1"/>
  <c r="AM123" i="1" s="1"/>
  <c r="AS123" i="1" s="1"/>
  <c r="AU123" i="1" s="1"/>
  <c r="AE124" i="1"/>
  <c r="AT122" i="1"/>
  <c r="AT123" i="1" s="1"/>
  <c r="R175" i="1"/>
  <c r="S174" i="1"/>
  <c r="G123" i="1"/>
  <c r="H123" i="1" s="1"/>
  <c r="N123" i="1" s="1"/>
  <c r="T123" i="1" s="1"/>
  <c r="F124" i="1"/>
  <c r="AN230" i="1"/>
  <c r="AO229" i="1"/>
  <c r="AP229" i="1" s="1"/>
  <c r="X121" i="1"/>
  <c r="AW121" i="1"/>
  <c r="W122" i="1"/>
  <c r="Y122" i="1" s="1"/>
  <c r="AV122" i="1" s="1"/>
  <c r="AX122" i="1" s="1"/>
  <c r="V122" i="1"/>
  <c r="AL126" i="1"/>
  <c r="AI125" i="1"/>
  <c r="AJ125" i="1"/>
  <c r="AK125" i="1"/>
  <c r="AH125" i="1"/>
  <c r="M127" i="1"/>
  <c r="I126" i="1"/>
  <c r="L126" i="1"/>
  <c r="J126" i="1"/>
  <c r="K126" i="1"/>
  <c r="AQ181" i="1"/>
  <c r="AR180" i="1"/>
  <c r="U122" i="1"/>
  <c r="U123" i="1" s="1"/>
  <c r="BT122" i="1" l="1"/>
  <c r="BS122" i="1"/>
  <c r="BL123" i="1"/>
  <c r="BR123" i="1" s="1"/>
  <c r="BF123" i="1"/>
  <c r="BJ127" i="1"/>
  <c r="BI127" i="1"/>
  <c r="BH127" i="1"/>
  <c r="BV122" i="1"/>
  <c r="BW122" i="1"/>
  <c r="BE124" i="1"/>
  <c r="BD125" i="1"/>
  <c r="AN231" i="1"/>
  <c r="AO230" i="1"/>
  <c r="AP230" i="1" s="1"/>
  <c r="R176" i="1"/>
  <c r="S175" i="1"/>
  <c r="AQ182" i="1"/>
  <c r="AR181" i="1"/>
  <c r="AL127" i="1"/>
  <c r="AH126" i="1"/>
  <c r="AI126" i="1"/>
  <c r="AK126" i="1"/>
  <c r="AJ126" i="1"/>
  <c r="AW122" i="1"/>
  <c r="G124" i="1"/>
  <c r="H124" i="1" s="1"/>
  <c r="N124" i="1" s="1"/>
  <c r="T124" i="1" s="1"/>
  <c r="V124" i="1" s="1"/>
  <c r="F125" i="1"/>
  <c r="M128" i="1"/>
  <c r="J127" i="1"/>
  <c r="I127" i="1"/>
  <c r="K127" i="1"/>
  <c r="L127" i="1"/>
  <c r="X122" i="1"/>
  <c r="X123" i="1" s="1"/>
  <c r="X124" i="1" s="1"/>
  <c r="X125" i="1" s="1"/>
  <c r="X126" i="1" s="1"/>
  <c r="X127" i="1" s="1"/>
  <c r="X128" i="1" s="1"/>
  <c r="X129" i="1" s="1"/>
  <c r="X130" i="1" s="1"/>
  <c r="X131" i="1" s="1"/>
  <c r="X132" i="1" s="1"/>
  <c r="X133" i="1" s="1"/>
  <c r="X134" i="1" s="1"/>
  <c r="X135" i="1" s="1"/>
  <c r="X136" i="1" s="1"/>
  <c r="X137" i="1" s="1"/>
  <c r="X138" i="1" s="1"/>
  <c r="X139" i="1" s="1"/>
  <c r="X140" i="1" s="1"/>
  <c r="X141" i="1" s="1"/>
  <c r="X142" i="1" s="1"/>
  <c r="X143" i="1" s="1"/>
  <c r="X144" i="1" s="1"/>
  <c r="X145" i="1" s="1"/>
  <c r="X146" i="1" s="1"/>
  <c r="X147" i="1" s="1"/>
  <c r="X148" i="1" s="1"/>
  <c r="X149" i="1" s="1"/>
  <c r="X150" i="1" s="1"/>
  <c r="X151" i="1" s="1"/>
  <c r="X152" i="1" s="1"/>
  <c r="X153" i="1" s="1"/>
  <c r="X154" i="1" s="1"/>
  <c r="X155" i="1" s="1"/>
  <c r="X156" i="1" s="1"/>
  <c r="X157" i="1" s="1"/>
  <c r="X158" i="1" s="1"/>
  <c r="X159" i="1" s="1"/>
  <c r="X160" i="1" s="1"/>
  <c r="X161" i="1" s="1"/>
  <c r="X162" i="1" s="1"/>
  <c r="X163" i="1" s="1"/>
  <c r="X164" i="1" s="1"/>
  <c r="X165" i="1" s="1"/>
  <c r="X166" i="1" s="1"/>
  <c r="X167" i="1" s="1"/>
  <c r="X168" i="1" s="1"/>
  <c r="X169" i="1" s="1"/>
  <c r="X170" i="1" s="1"/>
  <c r="X171" i="1" s="1"/>
  <c r="X172" i="1" s="1"/>
  <c r="X173" i="1" s="1"/>
  <c r="X174" i="1" s="1"/>
  <c r="X175" i="1" s="1"/>
  <c r="X176" i="1" s="1"/>
  <c r="X177" i="1" s="1"/>
  <c r="X178" i="1" s="1"/>
  <c r="X179" i="1" s="1"/>
  <c r="X180" i="1" s="1"/>
  <c r="X181" i="1" s="1"/>
  <c r="X182" i="1" s="1"/>
  <c r="X183" i="1" s="1"/>
  <c r="X184" i="1" s="1"/>
  <c r="X185" i="1" s="1"/>
  <c r="X186" i="1" s="1"/>
  <c r="X187" i="1" s="1"/>
  <c r="X188" i="1" s="1"/>
  <c r="X189" i="1" s="1"/>
  <c r="X190" i="1" s="1"/>
  <c r="X191" i="1" s="1"/>
  <c r="X192" i="1" s="1"/>
  <c r="X193" i="1" s="1"/>
  <c r="X194" i="1" s="1"/>
  <c r="X195" i="1" s="1"/>
  <c r="X196" i="1" s="1"/>
  <c r="X197" i="1" s="1"/>
  <c r="X198" i="1" s="1"/>
  <c r="X199" i="1" s="1"/>
  <c r="X200" i="1" s="1"/>
  <c r="X201" i="1" s="1"/>
  <c r="X202" i="1" s="1"/>
  <c r="X203" i="1" s="1"/>
  <c r="X204" i="1" s="1"/>
  <c r="X205" i="1" s="1"/>
  <c r="X206" i="1" s="1"/>
  <c r="X207" i="1" s="1"/>
  <c r="X208" i="1" s="1"/>
  <c r="X209" i="1" s="1"/>
  <c r="X210" i="1" s="1"/>
  <c r="X211" i="1" s="1"/>
  <c r="X212" i="1" s="1"/>
  <c r="X213" i="1" s="1"/>
  <c r="X214" i="1" s="1"/>
  <c r="X215" i="1" s="1"/>
  <c r="X216" i="1" s="1"/>
  <c r="X217" i="1" s="1"/>
  <c r="X218" i="1" s="1"/>
  <c r="X219" i="1" s="1"/>
  <c r="X220" i="1" s="1"/>
  <c r="X221" i="1" s="1"/>
  <c r="X222" i="1" s="1"/>
  <c r="X223" i="1" s="1"/>
  <c r="X224" i="1" s="1"/>
  <c r="X225" i="1" s="1"/>
  <c r="X226" i="1" s="1"/>
  <c r="X227" i="1" s="1"/>
  <c r="X228" i="1" s="1"/>
  <c r="X229" i="1" s="1"/>
  <c r="X230" i="1" s="1"/>
  <c r="X231" i="1" s="1"/>
  <c r="X232" i="1" s="1"/>
  <c r="X233" i="1" s="1"/>
  <c r="X234" i="1" s="1"/>
  <c r="X235" i="1" s="1"/>
  <c r="X236" i="1" s="1"/>
  <c r="X237" i="1" s="1"/>
  <c r="X238" i="1" s="1"/>
  <c r="X239" i="1" s="1"/>
  <c r="X240" i="1" s="1"/>
  <c r="X241" i="1" s="1"/>
  <c r="X242" i="1" s="1"/>
  <c r="X243" i="1" s="1"/>
  <c r="X244" i="1" s="1"/>
  <c r="X245" i="1" s="1"/>
  <c r="X246" i="1" s="1"/>
  <c r="X247" i="1" s="1"/>
  <c r="X248" i="1" s="1"/>
  <c r="X249" i="1" s="1"/>
  <c r="X250" i="1" s="1"/>
  <c r="X251" i="1" s="1"/>
  <c r="X252" i="1" s="1"/>
  <c r="X253" i="1" s="1"/>
  <c r="X254" i="1" s="1"/>
  <c r="X255" i="1" s="1"/>
  <c r="X256" i="1" s="1"/>
  <c r="X257" i="1" s="1"/>
  <c r="X258" i="1" s="1"/>
  <c r="X259" i="1" s="1"/>
  <c r="X260" i="1" s="1"/>
  <c r="X261" i="1" s="1"/>
  <c r="X262" i="1" s="1"/>
  <c r="X263" i="1" s="1"/>
  <c r="X264" i="1" s="1"/>
  <c r="X265" i="1" s="1"/>
  <c r="X266" i="1" s="1"/>
  <c r="X267" i="1" s="1"/>
  <c r="X268" i="1" s="1"/>
  <c r="X269" i="1" s="1"/>
  <c r="X270" i="1" s="1"/>
  <c r="X271" i="1" s="1"/>
  <c r="X272" i="1" s="1"/>
  <c r="X273" i="1" s="1"/>
  <c r="X274" i="1" s="1"/>
  <c r="X275" i="1" s="1"/>
  <c r="X276" i="1" s="1"/>
  <c r="X277" i="1" s="1"/>
  <c r="X278" i="1" s="1"/>
  <c r="X279" i="1" s="1"/>
  <c r="X280" i="1" s="1"/>
  <c r="X281" i="1" s="1"/>
  <c r="X282" i="1" s="1"/>
  <c r="X283" i="1" s="1"/>
  <c r="X284" i="1" s="1"/>
  <c r="X285" i="1" s="1"/>
  <c r="X286" i="1" s="1"/>
  <c r="X287" i="1" s="1"/>
  <c r="X288" i="1" s="1"/>
  <c r="X289" i="1" s="1"/>
  <c r="X290" i="1" s="1"/>
  <c r="X291" i="1" s="1"/>
  <c r="X292" i="1" s="1"/>
  <c r="X293" i="1" s="1"/>
  <c r="X294" i="1" s="1"/>
  <c r="X295" i="1" s="1"/>
  <c r="X296" i="1" s="1"/>
  <c r="X297" i="1" s="1"/>
  <c r="X298" i="1" s="1"/>
  <c r="X299" i="1" s="1"/>
  <c r="X300" i="1" s="1"/>
  <c r="X301" i="1" s="1"/>
  <c r="X302" i="1" s="1"/>
  <c r="X303" i="1" s="1"/>
  <c r="X304" i="1" s="1"/>
  <c r="X305" i="1" s="1"/>
  <c r="X306" i="1" s="1"/>
  <c r="X307" i="1" s="1"/>
  <c r="X308" i="1" s="1"/>
  <c r="X309" i="1" s="1"/>
  <c r="X310" i="1" s="1"/>
  <c r="X311" i="1" s="1"/>
  <c r="X312" i="1" s="1"/>
  <c r="X313" i="1" s="1"/>
  <c r="X314" i="1" s="1"/>
  <c r="X315" i="1" s="1"/>
  <c r="X316" i="1" s="1"/>
  <c r="X317" i="1" s="1"/>
  <c r="X318" i="1" s="1"/>
  <c r="X319" i="1" s="1"/>
  <c r="X320" i="1" s="1"/>
  <c r="X321" i="1" s="1"/>
  <c r="X322" i="1" s="1"/>
  <c r="X323" i="1" s="1"/>
  <c r="X324" i="1" s="1"/>
  <c r="X325" i="1" s="1"/>
  <c r="X326" i="1" s="1"/>
  <c r="X327" i="1" s="1"/>
  <c r="X328" i="1" s="1"/>
  <c r="X329" i="1" s="1"/>
  <c r="X330" i="1" s="1"/>
  <c r="X331" i="1" s="1"/>
  <c r="X332" i="1" s="1"/>
  <c r="X333" i="1" s="1"/>
  <c r="X334" i="1" s="1"/>
  <c r="X335" i="1" s="1"/>
  <c r="X336" i="1" s="1"/>
  <c r="X337" i="1" s="1"/>
  <c r="X338" i="1" s="1"/>
  <c r="X339" i="1" s="1"/>
  <c r="X340" i="1" s="1"/>
  <c r="X341" i="1" s="1"/>
  <c r="X342" i="1" s="1"/>
  <c r="X343" i="1" s="1"/>
  <c r="X344" i="1" s="1"/>
  <c r="X345" i="1" s="1"/>
  <c r="X346" i="1" s="1"/>
  <c r="X347" i="1" s="1"/>
  <c r="X348" i="1" s="1"/>
  <c r="X349" i="1" s="1"/>
  <c r="X350" i="1" s="1"/>
  <c r="X351" i="1" s="1"/>
  <c r="X352" i="1" s="1"/>
  <c r="X353" i="1" s="1"/>
  <c r="X354" i="1" s="1"/>
  <c r="X355" i="1" s="1"/>
  <c r="X356" i="1" s="1"/>
  <c r="X357" i="1" s="1"/>
  <c r="X358" i="1" s="1"/>
  <c r="X359" i="1" s="1"/>
  <c r="X360" i="1" s="1"/>
  <c r="X361" i="1" s="1"/>
  <c r="X362" i="1" s="1"/>
  <c r="X363" i="1" s="1"/>
  <c r="X364" i="1" s="1"/>
  <c r="X365" i="1" s="1"/>
  <c r="X366" i="1" s="1"/>
  <c r="X367" i="1" s="1"/>
  <c r="X368" i="1" s="1"/>
  <c r="X369" i="1" s="1"/>
  <c r="X370" i="1" s="1"/>
  <c r="X371" i="1" s="1"/>
  <c r="X372" i="1" s="1"/>
  <c r="X373" i="1" s="1"/>
  <c r="X374" i="1" s="1"/>
  <c r="X375" i="1" s="1"/>
  <c r="X376" i="1" s="1"/>
  <c r="X377" i="1" s="1"/>
  <c r="X378" i="1" s="1"/>
  <c r="X379" i="1" s="1"/>
  <c r="X380" i="1" s="1"/>
  <c r="X381" i="1" s="1"/>
  <c r="X382" i="1" s="1"/>
  <c r="X383" i="1" s="1"/>
  <c r="W123" i="1"/>
  <c r="V123" i="1"/>
  <c r="AF124" i="1"/>
  <c r="AG124" i="1" s="1"/>
  <c r="AM124" i="1" s="1"/>
  <c r="AS124" i="1" s="1"/>
  <c r="AU124" i="1" s="1"/>
  <c r="AE125" i="1"/>
  <c r="BS123" i="1" l="1"/>
  <c r="BF124" i="1"/>
  <c r="BL124" i="1" s="1"/>
  <c r="BR124" i="1" s="1"/>
  <c r="BT123" i="1"/>
  <c r="BI128" i="1"/>
  <c r="BJ128" i="1"/>
  <c r="BH128" i="1"/>
  <c r="BV123" i="1"/>
  <c r="BW123" i="1"/>
  <c r="BE125" i="1"/>
  <c r="BD126" i="1"/>
  <c r="AF125" i="1"/>
  <c r="AG125" i="1" s="1"/>
  <c r="AM125" i="1" s="1"/>
  <c r="AS125" i="1" s="1"/>
  <c r="AU125" i="1" s="1"/>
  <c r="AE126" i="1"/>
  <c r="AT124" i="1"/>
  <c r="AL128" i="1"/>
  <c r="AK127" i="1"/>
  <c r="AH127" i="1"/>
  <c r="AJ127" i="1"/>
  <c r="AI127" i="1"/>
  <c r="Y333" i="1"/>
  <c r="Y328" i="1"/>
  <c r="Y246" i="1"/>
  <c r="Y176" i="1"/>
  <c r="Y130" i="1"/>
  <c r="Y374" i="1"/>
  <c r="Y221" i="1"/>
  <c r="Y332" i="1"/>
  <c r="Y175" i="1"/>
  <c r="Y191" i="1"/>
  <c r="Y372" i="1"/>
  <c r="Y205" i="1"/>
  <c r="Y148" i="1"/>
  <c r="Y320" i="1"/>
  <c r="Y207" i="1"/>
  <c r="Y253" i="1"/>
  <c r="Y353" i="1"/>
  <c r="Y323" i="1"/>
  <c r="Y290" i="1"/>
  <c r="Y292" i="1"/>
  <c r="Y343" i="1"/>
  <c r="Y213" i="1"/>
  <c r="Y305" i="1"/>
  <c r="Y142" i="1"/>
  <c r="Y382" i="1"/>
  <c r="Y2" i="1"/>
  <c r="Y373" i="1"/>
  <c r="Y224" i="1"/>
  <c r="Y296" i="1"/>
  <c r="Y203" i="1"/>
  <c r="Y141" i="1"/>
  <c r="Y313" i="1"/>
  <c r="Y234" i="1"/>
  <c r="Y157" i="1"/>
  <c r="Y298" i="1"/>
  <c r="Y371" i="1"/>
  <c r="Y300" i="1"/>
  <c r="Y189" i="1"/>
  <c r="Y214" i="1"/>
  <c r="Y188" i="1"/>
  <c r="Y125" i="1"/>
  <c r="AV125" i="1" s="1"/>
  <c r="Y368" i="1"/>
  <c r="Y341" i="1"/>
  <c r="Y256" i="1"/>
  <c r="Y173" i="1"/>
  <c r="Y270" i="1"/>
  <c r="Y252" i="1"/>
  <c r="Y355" i="1"/>
  <c r="Y331" i="1"/>
  <c r="Y351" i="1"/>
  <c r="Y330" i="1"/>
  <c r="Y127" i="1"/>
  <c r="Y186" i="1"/>
  <c r="Y165" i="1"/>
  <c r="Y262" i="1"/>
  <c r="Y215" i="1"/>
  <c r="Y158" i="1"/>
  <c r="Y231" i="1"/>
  <c r="Y345" i="1"/>
  <c r="Y337" i="1"/>
  <c r="Y324" i="1"/>
  <c r="Y275" i="1"/>
  <c r="Y131" i="1"/>
  <c r="Y311" i="1"/>
  <c r="Y293" i="1"/>
  <c r="Y316" i="1"/>
  <c r="Y129" i="1"/>
  <c r="Y325" i="1"/>
  <c r="Y274" i="1"/>
  <c r="Y257" i="1"/>
  <c r="Y149" i="1"/>
  <c r="Y269" i="1"/>
  <c r="Y315" i="1"/>
  <c r="Y277" i="1"/>
  <c r="Y219" i="1"/>
  <c r="Y193" i="1"/>
  <c r="Y160" i="1"/>
  <c r="Y286" i="1"/>
  <c r="Y226" i="1"/>
  <c r="Y263" i="1"/>
  <c r="Y178" i="1"/>
  <c r="Y155" i="1"/>
  <c r="Y354" i="1"/>
  <c r="Y342" i="1"/>
  <c r="Y268" i="1"/>
  <c r="Y198" i="1"/>
  <c r="Y281" i="1"/>
  <c r="Y185" i="1"/>
  <c r="Y209" i="1"/>
  <c r="Y334" i="1"/>
  <c r="Y310" i="1"/>
  <c r="Y278" i="1"/>
  <c r="Y243" i="1"/>
  <c r="Y138" i="1"/>
  <c r="Y128" i="1"/>
  <c r="Y204" i="1"/>
  <c r="Y166" i="1"/>
  <c r="Y357" i="1"/>
  <c r="Y318" i="1"/>
  <c r="Y307" i="1"/>
  <c r="Y210" i="1"/>
  <c r="Y288" i="1"/>
  <c r="Y195" i="1"/>
  <c r="Y326" i="1"/>
  <c r="Y247" i="1"/>
  <c r="Y294" i="1"/>
  <c r="Y238" i="1"/>
  <c r="Y304" i="1"/>
  <c r="Y218" i="1"/>
  <c r="Y365" i="1"/>
  <c r="Y229" i="1"/>
  <c r="Y123" i="1"/>
  <c r="AV123" i="1" s="1"/>
  <c r="AX123" i="1" s="1"/>
  <c r="Y327" i="1"/>
  <c r="Y227" i="1"/>
  <c r="Y183" i="1"/>
  <c r="Y170" i="1"/>
  <c r="Y242" i="1"/>
  <c r="Y169" i="1"/>
  <c r="Y381" i="1"/>
  <c r="Y279" i="1"/>
  <c r="Y162" i="1"/>
  <c r="Y285" i="1"/>
  <c r="Y383" i="1"/>
  <c r="Y153" i="1"/>
  <c r="Y295" i="1"/>
  <c r="Y179" i="1"/>
  <c r="Y239" i="1"/>
  <c r="Y336" i="1"/>
  <c r="Y378" i="1"/>
  <c r="Y237" i="1"/>
  <c r="Y377" i="1"/>
  <c r="Y220" i="1"/>
  <c r="Y199" i="1"/>
  <c r="Y258" i="1"/>
  <c r="Y132" i="1"/>
  <c r="Y319" i="1"/>
  <c r="Y349" i="1"/>
  <c r="Y147" i="1"/>
  <c r="Y133" i="1"/>
  <c r="Y346" i="1"/>
  <c r="Y161" i="1"/>
  <c r="Y154" i="1"/>
  <c r="Y375" i="1"/>
  <c r="Y284" i="1"/>
  <c r="Y339" i="1"/>
  <c r="Y271" i="1"/>
  <c r="Y206" i="1"/>
  <c r="Y329" i="1"/>
  <c r="Y308" i="1"/>
  <c r="Y177" i="1"/>
  <c r="Y171" i="1"/>
  <c r="Y360" i="1"/>
  <c r="Y356" i="1"/>
  <c r="Y233" i="1"/>
  <c r="Y196" i="1"/>
  <c r="Y217" i="1"/>
  <c r="Y144" i="1"/>
  <c r="Y283" i="1"/>
  <c r="Y139" i="1"/>
  <c r="Y352" i="1"/>
  <c r="Y267" i="1"/>
  <c r="Y369" i="1"/>
  <c r="Y180" i="1"/>
  <c r="Y303" i="1"/>
  <c r="Y230" i="1"/>
  <c r="Y126" i="1"/>
  <c r="Y249" i="1"/>
  <c r="Y379" i="1"/>
  <c r="Y143" i="1"/>
  <c r="Y202" i="1"/>
  <c r="Y251" i="1"/>
  <c r="Y140" i="1"/>
  <c r="Y190" i="1"/>
  <c r="Y309" i="1"/>
  <c r="Y150" i="1"/>
  <c r="Y245" i="1"/>
  <c r="Y145" i="1"/>
  <c r="Y235" i="1"/>
  <c r="Y134" i="1"/>
  <c r="Y184" i="1"/>
  <c r="Y338" i="1"/>
  <c r="Y266" i="1"/>
  <c r="Y260" i="1"/>
  <c r="AA2" i="1"/>
  <c r="Y312" i="1"/>
  <c r="Y364" i="1"/>
  <c r="Y187" i="1"/>
  <c r="Y146" i="1"/>
  <c r="Y280" i="1"/>
  <c r="Y314" i="1"/>
  <c r="Y241" i="1"/>
  <c r="Y282" i="1"/>
  <c r="Y159" i="1"/>
  <c r="Y192" i="1"/>
  <c r="Y181" i="1"/>
  <c r="Y255" i="1"/>
  <c r="Y259" i="1"/>
  <c r="Y137" i="1"/>
  <c r="Y201" i="1"/>
  <c r="Y348" i="1"/>
  <c r="Y321" i="1"/>
  <c r="Y376" i="1"/>
  <c r="Y358" i="1"/>
  <c r="Y302" i="1"/>
  <c r="Y344" i="1"/>
  <c r="Y232" i="1"/>
  <c r="Y291" i="1"/>
  <c r="Y248" i="1"/>
  <c r="Y370" i="1"/>
  <c r="Y172" i="1"/>
  <c r="Y194" i="1"/>
  <c r="Y340" i="1"/>
  <c r="Y135" i="1"/>
  <c r="Y289" i="1"/>
  <c r="Y335" i="1"/>
  <c r="Y367" i="1"/>
  <c r="Y265" i="1"/>
  <c r="Y366" i="1"/>
  <c r="Y276" i="1"/>
  <c r="Y272" i="1"/>
  <c r="Y197" i="1"/>
  <c r="Y222" i="1"/>
  <c r="Y168" i="1"/>
  <c r="Y200" i="1"/>
  <c r="Y223" i="1"/>
  <c r="Y380" i="1"/>
  <c r="Y225" i="1"/>
  <c r="Y254" i="1"/>
  <c r="Y299" i="1"/>
  <c r="Y362" i="1"/>
  <c r="Y359" i="1"/>
  <c r="Y152" i="1"/>
  <c r="Y174" i="1"/>
  <c r="Y240" i="1"/>
  <c r="Y136" i="1"/>
  <c r="Y297" i="1"/>
  <c r="Y347" i="1"/>
  <c r="Y264" i="1"/>
  <c r="Y124" i="1"/>
  <c r="AV124" i="1" s="1"/>
  <c r="AX124" i="1" s="1"/>
  <c r="Y322" i="1"/>
  <c r="Y261" i="1"/>
  <c r="Y250" i="1"/>
  <c r="Y273" i="1"/>
  <c r="Y244" i="1"/>
  <c r="Y167" i="1"/>
  <c r="Y363" i="1"/>
  <c r="Y287" i="1"/>
  <c r="Y156" i="1"/>
  <c r="Y361" i="1"/>
  <c r="Y301" i="1"/>
  <c r="Y182" i="1"/>
  <c r="Y164" i="1"/>
  <c r="Y216" i="1"/>
  <c r="Y211" i="1"/>
  <c r="Y306" i="1"/>
  <c r="Y317" i="1"/>
  <c r="Y350" i="1"/>
  <c r="Y163" i="1"/>
  <c r="Y236" i="1"/>
  <c r="Y212" i="1"/>
  <c r="Y208" i="1"/>
  <c r="Y151" i="1"/>
  <c r="Y228" i="1"/>
  <c r="G125" i="1"/>
  <c r="H125" i="1" s="1"/>
  <c r="N125" i="1" s="1"/>
  <c r="T125" i="1" s="1"/>
  <c r="V125" i="1" s="1"/>
  <c r="F126" i="1"/>
  <c r="U124" i="1"/>
  <c r="U125" i="1" s="1"/>
  <c r="R177" i="1"/>
  <c r="S176" i="1"/>
  <c r="M129" i="1"/>
  <c r="K128" i="1"/>
  <c r="I128" i="1"/>
  <c r="J128" i="1"/>
  <c r="L128" i="1"/>
  <c r="AW123" i="1"/>
  <c r="AW124" i="1" s="1"/>
  <c r="AW125" i="1" s="1"/>
  <c r="AQ183" i="1"/>
  <c r="AR182" i="1"/>
  <c r="AN232" i="1"/>
  <c r="AO231" i="1"/>
  <c r="AP231" i="1" s="1"/>
  <c r="BT124" i="1" l="1"/>
  <c r="BS124" i="1"/>
  <c r="BV124" i="1"/>
  <c r="BF125" i="1"/>
  <c r="BL125" i="1" s="1"/>
  <c r="BR125" i="1" s="1"/>
  <c r="BJ129" i="1"/>
  <c r="BI129" i="1"/>
  <c r="BH129" i="1"/>
  <c r="BE126" i="1"/>
  <c r="BD127" i="1"/>
  <c r="G126" i="1"/>
  <c r="H126" i="1" s="1"/>
  <c r="N126" i="1" s="1"/>
  <c r="T126" i="1" s="1"/>
  <c r="V126" i="1" s="1"/>
  <c r="F127" i="1"/>
  <c r="AL129" i="1"/>
  <c r="AH128" i="1"/>
  <c r="AJ128" i="1"/>
  <c r="AI128" i="1"/>
  <c r="AK128" i="1"/>
  <c r="AQ184" i="1"/>
  <c r="AR183" i="1"/>
  <c r="R178" i="1"/>
  <c r="S177" i="1"/>
  <c r="AC2" i="1" a="1"/>
  <c r="AC2" i="1" s="1"/>
  <c r="AB2" i="1" a="1"/>
  <c r="AB2" i="1" s="1"/>
  <c r="AT125" i="1"/>
  <c r="M130" i="1"/>
  <c r="I129" i="1"/>
  <c r="J129" i="1"/>
  <c r="L129" i="1"/>
  <c r="K129" i="1"/>
  <c r="AF126" i="1"/>
  <c r="AG126" i="1" s="1"/>
  <c r="AM126" i="1" s="1"/>
  <c r="AS126" i="1" s="1"/>
  <c r="AU126" i="1" s="1"/>
  <c r="AE127" i="1"/>
  <c r="AN233" i="1"/>
  <c r="AO232" i="1"/>
  <c r="AP232" i="1" s="1"/>
  <c r="U126" i="1"/>
  <c r="AX125" i="1"/>
  <c r="BT125" i="1" l="1"/>
  <c r="BS125" i="1"/>
  <c r="BW124" i="1"/>
  <c r="BF126" i="1"/>
  <c r="BL126" i="1" s="1"/>
  <c r="BR126" i="1" s="1"/>
  <c r="BJ130" i="1"/>
  <c r="BI130" i="1"/>
  <c r="BH130" i="1"/>
  <c r="BV125" i="1"/>
  <c r="BW125" i="1"/>
  <c r="BE127" i="1"/>
  <c r="BD128" i="1"/>
  <c r="G127" i="1"/>
  <c r="H127" i="1" s="1"/>
  <c r="N127" i="1" s="1"/>
  <c r="T127" i="1" s="1"/>
  <c r="V127" i="1" s="1"/>
  <c r="F128" i="1"/>
  <c r="AT126" i="1"/>
  <c r="AV126" i="1"/>
  <c r="R179" i="1"/>
  <c r="S178" i="1"/>
  <c r="AL130" i="1"/>
  <c r="AI129" i="1"/>
  <c r="AK129" i="1"/>
  <c r="AH129" i="1"/>
  <c r="AJ129" i="1"/>
  <c r="AF127" i="1"/>
  <c r="AG127" i="1" s="1"/>
  <c r="AM127" i="1" s="1"/>
  <c r="AS127" i="1" s="1"/>
  <c r="AE128" i="1"/>
  <c r="M131" i="1"/>
  <c r="L130" i="1"/>
  <c r="K130" i="1"/>
  <c r="I130" i="1"/>
  <c r="J130" i="1"/>
  <c r="AN234" i="1"/>
  <c r="AO233" i="1"/>
  <c r="AP233" i="1" s="1"/>
  <c r="AQ185" i="1"/>
  <c r="AR184" i="1"/>
  <c r="BS126" i="1" l="1"/>
  <c r="BT126" i="1"/>
  <c r="BW126" i="1"/>
  <c r="BF127" i="1"/>
  <c r="BL127" i="1" s="1"/>
  <c r="BR127" i="1" s="1"/>
  <c r="BJ131" i="1"/>
  <c r="BI131" i="1"/>
  <c r="BH131" i="1"/>
  <c r="BV126" i="1"/>
  <c r="BE128" i="1"/>
  <c r="BD129" i="1"/>
  <c r="M132" i="1"/>
  <c r="I131" i="1"/>
  <c r="J131" i="1"/>
  <c r="K131" i="1"/>
  <c r="L131" i="1"/>
  <c r="AT127" i="1"/>
  <c r="AQ186" i="1"/>
  <c r="AR185" i="1"/>
  <c r="AF128" i="1"/>
  <c r="AG128" i="1" s="1"/>
  <c r="AM128" i="1" s="1"/>
  <c r="AS128" i="1" s="1"/>
  <c r="AE129" i="1"/>
  <c r="R180" i="1"/>
  <c r="S179" i="1"/>
  <c r="U127" i="1"/>
  <c r="AU127" i="1"/>
  <c r="AV127" i="1"/>
  <c r="AX127" i="1" s="1"/>
  <c r="AX126" i="1"/>
  <c r="AW126" i="1"/>
  <c r="G128" i="1"/>
  <c r="H128" i="1" s="1"/>
  <c r="N128" i="1" s="1"/>
  <c r="T128" i="1" s="1"/>
  <c r="V128" i="1" s="1"/>
  <c r="F129" i="1"/>
  <c r="AN235" i="1"/>
  <c r="AO234" i="1"/>
  <c r="AP234" i="1" s="1"/>
  <c r="AL131" i="1"/>
  <c r="AJ130" i="1"/>
  <c r="AH130" i="1"/>
  <c r="AK130" i="1"/>
  <c r="AI130" i="1"/>
  <c r="BT127" i="1" l="1"/>
  <c r="BV127" i="1"/>
  <c r="BS127" i="1"/>
  <c r="BF128" i="1"/>
  <c r="BL128" i="1" s="1"/>
  <c r="BR128" i="1" s="1"/>
  <c r="BI132" i="1"/>
  <c r="BJ132" i="1"/>
  <c r="BH132" i="1"/>
  <c r="BW127" i="1"/>
  <c r="BE129" i="1"/>
  <c r="BD130" i="1"/>
  <c r="R181" i="1"/>
  <c r="S180" i="1"/>
  <c r="AQ187" i="1"/>
  <c r="AR186" i="1"/>
  <c r="AF129" i="1"/>
  <c r="AG129" i="1" s="1"/>
  <c r="AM129" i="1" s="1"/>
  <c r="AS129" i="1" s="1"/>
  <c r="AE130" i="1"/>
  <c r="AT128" i="1"/>
  <c r="G129" i="1"/>
  <c r="H129" i="1" s="1"/>
  <c r="N129" i="1" s="1"/>
  <c r="T129" i="1" s="1"/>
  <c r="V129" i="1" s="1"/>
  <c r="F130" i="1"/>
  <c r="AL132" i="1"/>
  <c r="AJ131" i="1"/>
  <c r="AH131" i="1"/>
  <c r="AI131" i="1"/>
  <c r="AK131" i="1"/>
  <c r="AW127" i="1"/>
  <c r="U128" i="1"/>
  <c r="M133" i="1"/>
  <c r="K132" i="1"/>
  <c r="I132" i="1"/>
  <c r="J132" i="1"/>
  <c r="L132" i="1"/>
  <c r="AU128" i="1"/>
  <c r="AV128" i="1"/>
  <c r="AX128" i="1" s="1"/>
  <c r="AN236" i="1"/>
  <c r="AO235" i="1"/>
  <c r="AP235" i="1" s="1"/>
  <c r="BS128" i="1" l="1"/>
  <c r="BF129" i="1"/>
  <c r="BL129" i="1" s="1"/>
  <c r="BR129" i="1" s="1"/>
  <c r="BT128" i="1"/>
  <c r="BJ133" i="1"/>
  <c r="BI133" i="1"/>
  <c r="BH133" i="1"/>
  <c r="BV128" i="1"/>
  <c r="BW128" i="1"/>
  <c r="BE130" i="1"/>
  <c r="BD131" i="1"/>
  <c r="AW128" i="1"/>
  <c r="AT129" i="1"/>
  <c r="AQ188" i="1"/>
  <c r="AR187" i="1"/>
  <c r="AL133" i="1"/>
  <c r="AK132" i="1"/>
  <c r="AH132" i="1"/>
  <c r="AJ132" i="1"/>
  <c r="AI132" i="1"/>
  <c r="AF130" i="1"/>
  <c r="AG130" i="1" s="1"/>
  <c r="AM130" i="1" s="1"/>
  <c r="AS130" i="1" s="1"/>
  <c r="AE131" i="1"/>
  <c r="U129" i="1"/>
  <c r="AN237" i="1"/>
  <c r="AO236" i="1"/>
  <c r="AP236" i="1" s="1"/>
  <c r="M134" i="1"/>
  <c r="J133" i="1"/>
  <c r="K133" i="1"/>
  <c r="I133" i="1"/>
  <c r="L133" i="1"/>
  <c r="G130" i="1"/>
  <c r="H130" i="1" s="1"/>
  <c r="N130" i="1" s="1"/>
  <c r="T130" i="1" s="1"/>
  <c r="V130" i="1" s="1"/>
  <c r="F131" i="1"/>
  <c r="AU129" i="1"/>
  <c r="AV129" i="1"/>
  <c r="AX129" i="1" s="1"/>
  <c r="R182" i="1"/>
  <c r="S181" i="1"/>
  <c r="BS129" i="1" l="1"/>
  <c r="BT129" i="1"/>
  <c r="BL130" i="1"/>
  <c r="BR130" i="1" s="1"/>
  <c r="BF130" i="1"/>
  <c r="BJ134" i="1"/>
  <c r="BI134" i="1"/>
  <c r="BH134" i="1"/>
  <c r="BV129" i="1"/>
  <c r="BW129" i="1"/>
  <c r="BE131" i="1"/>
  <c r="BD132" i="1"/>
  <c r="M135" i="1"/>
  <c r="I134" i="1"/>
  <c r="L134" i="1"/>
  <c r="J134" i="1"/>
  <c r="K134" i="1"/>
  <c r="AF131" i="1"/>
  <c r="AG131" i="1" s="1"/>
  <c r="AM131" i="1" s="1"/>
  <c r="AS131" i="1" s="1"/>
  <c r="AE132" i="1"/>
  <c r="AU130" i="1"/>
  <c r="AV130" i="1"/>
  <c r="AX130" i="1" s="1"/>
  <c r="G131" i="1"/>
  <c r="H131" i="1" s="1"/>
  <c r="N131" i="1" s="1"/>
  <c r="T131" i="1" s="1"/>
  <c r="V131" i="1" s="1"/>
  <c r="F132" i="1"/>
  <c r="AN238" i="1"/>
  <c r="AO237" i="1"/>
  <c r="AP237" i="1" s="1"/>
  <c r="AL134" i="1"/>
  <c r="AH133" i="1"/>
  <c r="AI133" i="1"/>
  <c r="AJ133" i="1"/>
  <c r="AK133" i="1"/>
  <c r="AT130" i="1"/>
  <c r="AT131" i="1" s="1"/>
  <c r="AQ189" i="1"/>
  <c r="AR188" i="1"/>
  <c r="R183" i="1"/>
  <c r="S182" i="1"/>
  <c r="U130" i="1"/>
  <c r="AW129" i="1"/>
  <c r="AW130" i="1" s="1"/>
  <c r="BT130" i="1" l="1"/>
  <c r="BS130" i="1"/>
  <c r="BF131" i="1"/>
  <c r="BL131" i="1" s="1"/>
  <c r="BR131" i="1" s="1"/>
  <c r="BJ135" i="1"/>
  <c r="BI135" i="1"/>
  <c r="BH135" i="1"/>
  <c r="BV130" i="1"/>
  <c r="BW130" i="1"/>
  <c r="BE132" i="1"/>
  <c r="BD133" i="1"/>
  <c r="AN239" i="1"/>
  <c r="AO238" i="1"/>
  <c r="AP238" i="1" s="1"/>
  <c r="AU131" i="1"/>
  <c r="AV131" i="1"/>
  <c r="AX131" i="1" s="1"/>
  <c r="R184" i="1"/>
  <c r="S183" i="1"/>
  <c r="AT132" i="1"/>
  <c r="G132" i="1"/>
  <c r="H132" i="1" s="1"/>
  <c r="N132" i="1" s="1"/>
  <c r="T132" i="1" s="1"/>
  <c r="V132" i="1" s="1"/>
  <c r="F133" i="1"/>
  <c r="AF132" i="1"/>
  <c r="AG132" i="1" s="1"/>
  <c r="AM132" i="1" s="1"/>
  <c r="AS132" i="1" s="1"/>
  <c r="AE133" i="1"/>
  <c r="AW131" i="1"/>
  <c r="AL135" i="1"/>
  <c r="AI134" i="1"/>
  <c r="AK134" i="1"/>
  <c r="AJ134" i="1"/>
  <c r="AH134" i="1"/>
  <c r="U131" i="1"/>
  <c r="AQ190" i="1"/>
  <c r="AR189" i="1"/>
  <c r="M136" i="1"/>
  <c r="J135" i="1"/>
  <c r="L135" i="1"/>
  <c r="K135" i="1"/>
  <c r="I135" i="1"/>
  <c r="BT131" i="1" l="1"/>
  <c r="BV131" i="1"/>
  <c r="BS131" i="1"/>
  <c r="BL132" i="1"/>
  <c r="BR132" i="1" s="1"/>
  <c r="BF132" i="1"/>
  <c r="BJ136" i="1"/>
  <c r="BI136" i="1"/>
  <c r="BH136" i="1"/>
  <c r="BW131" i="1"/>
  <c r="BE133" i="1"/>
  <c r="BD134" i="1"/>
  <c r="U132" i="1"/>
  <c r="AQ191" i="1"/>
  <c r="AR190" i="1"/>
  <c r="AF133" i="1"/>
  <c r="AG133" i="1" s="1"/>
  <c r="AM133" i="1" s="1"/>
  <c r="AS133" i="1" s="1"/>
  <c r="AE134" i="1"/>
  <c r="AT133" i="1"/>
  <c r="M137" i="1"/>
  <c r="L136" i="1"/>
  <c r="K136" i="1"/>
  <c r="I136" i="1"/>
  <c r="J136" i="1"/>
  <c r="AU132" i="1"/>
  <c r="AV132" i="1"/>
  <c r="AX132" i="1" s="1"/>
  <c r="AL136" i="1"/>
  <c r="AK135" i="1"/>
  <c r="AJ135" i="1"/>
  <c r="AH135" i="1"/>
  <c r="AI135" i="1"/>
  <c r="G133" i="1"/>
  <c r="H133" i="1" s="1"/>
  <c r="N133" i="1" s="1"/>
  <c r="T133" i="1" s="1"/>
  <c r="V133" i="1" s="1"/>
  <c r="F134" i="1"/>
  <c r="R185" i="1"/>
  <c r="S184" i="1"/>
  <c r="AN240" i="1"/>
  <c r="AO239" i="1"/>
  <c r="AP239" i="1" s="1"/>
  <c r="BS132" i="1" l="1"/>
  <c r="BT132" i="1"/>
  <c r="BF133" i="1"/>
  <c r="BL133" i="1" s="1"/>
  <c r="BR133" i="1" s="1"/>
  <c r="BJ137" i="1"/>
  <c r="BI137" i="1"/>
  <c r="BH137" i="1"/>
  <c r="BV132" i="1"/>
  <c r="BW132" i="1"/>
  <c r="BE134" i="1"/>
  <c r="BD135" i="1"/>
  <c r="AL137" i="1"/>
  <c r="AJ136" i="1"/>
  <c r="AK136" i="1"/>
  <c r="AI136" i="1"/>
  <c r="AH136" i="1"/>
  <c r="G134" i="1"/>
  <c r="H134" i="1" s="1"/>
  <c r="N134" i="1" s="1"/>
  <c r="T134" i="1" s="1"/>
  <c r="V134" i="1" s="1"/>
  <c r="F135" i="1"/>
  <c r="AU133" i="1"/>
  <c r="AV133" i="1"/>
  <c r="AX133" i="1" s="1"/>
  <c r="AQ192" i="1"/>
  <c r="AR191" i="1"/>
  <c r="R186" i="1"/>
  <c r="S185" i="1"/>
  <c r="AF134" i="1"/>
  <c r="AG134" i="1" s="1"/>
  <c r="AM134" i="1" s="1"/>
  <c r="AS134" i="1" s="1"/>
  <c r="AE135" i="1"/>
  <c r="AW132" i="1"/>
  <c r="AW133" i="1" s="1"/>
  <c r="AN241" i="1"/>
  <c r="AO240" i="1"/>
  <c r="AP240" i="1" s="1"/>
  <c r="M138" i="1"/>
  <c r="L137" i="1"/>
  <c r="I137" i="1"/>
  <c r="J137" i="1"/>
  <c r="K137" i="1"/>
  <c r="U133" i="1"/>
  <c r="BT133" i="1" l="1"/>
  <c r="BF134" i="1"/>
  <c r="BL134" i="1" s="1"/>
  <c r="BR134" i="1" s="1"/>
  <c r="BS133" i="1"/>
  <c r="BJ138" i="1"/>
  <c r="BI138" i="1"/>
  <c r="BH138" i="1"/>
  <c r="BV133" i="1"/>
  <c r="BW133" i="1"/>
  <c r="BE135" i="1"/>
  <c r="BD136" i="1"/>
  <c r="AU134" i="1"/>
  <c r="AV134" i="1"/>
  <c r="AX134" i="1" s="1"/>
  <c r="AQ193" i="1"/>
  <c r="AR192" i="1"/>
  <c r="G135" i="1"/>
  <c r="H135" i="1" s="1"/>
  <c r="N135" i="1" s="1"/>
  <c r="T135" i="1" s="1"/>
  <c r="V135" i="1" s="1"/>
  <c r="F136" i="1"/>
  <c r="AN242" i="1"/>
  <c r="AO241" i="1"/>
  <c r="AP241" i="1" s="1"/>
  <c r="AT134" i="1"/>
  <c r="U134" i="1"/>
  <c r="U135" i="1" s="1"/>
  <c r="AW134" i="1"/>
  <c r="R187" i="1"/>
  <c r="S186" i="1"/>
  <c r="M139" i="1"/>
  <c r="K138" i="1"/>
  <c r="I138" i="1"/>
  <c r="J138" i="1"/>
  <c r="L138" i="1"/>
  <c r="AF135" i="1"/>
  <c r="AG135" i="1" s="1"/>
  <c r="AM135" i="1" s="1"/>
  <c r="AS135" i="1" s="1"/>
  <c r="AE136" i="1"/>
  <c r="AL138" i="1"/>
  <c r="AI137" i="1"/>
  <c r="AK137" i="1"/>
  <c r="AH137" i="1"/>
  <c r="AJ137" i="1"/>
  <c r="BW134" i="1" l="1"/>
  <c r="BS134" i="1"/>
  <c r="BT134" i="1"/>
  <c r="BF135" i="1"/>
  <c r="BL135" i="1" s="1"/>
  <c r="BR135" i="1" s="1"/>
  <c r="BJ139" i="1"/>
  <c r="BH139" i="1"/>
  <c r="BI139" i="1"/>
  <c r="BE136" i="1"/>
  <c r="BD137" i="1"/>
  <c r="M140" i="1"/>
  <c r="L139" i="1"/>
  <c r="J139" i="1"/>
  <c r="K139" i="1"/>
  <c r="I139" i="1"/>
  <c r="AN243" i="1"/>
  <c r="AO242" i="1"/>
  <c r="AP242" i="1" s="1"/>
  <c r="AL139" i="1"/>
  <c r="AK138" i="1"/>
  <c r="AJ138" i="1"/>
  <c r="AI138" i="1"/>
  <c r="AH138" i="1"/>
  <c r="G136" i="1"/>
  <c r="H136" i="1" s="1"/>
  <c r="N136" i="1" s="1"/>
  <c r="T136" i="1" s="1"/>
  <c r="V136" i="1" s="1"/>
  <c r="F137" i="1"/>
  <c r="AU135" i="1"/>
  <c r="AV135" i="1"/>
  <c r="AX135" i="1" s="1"/>
  <c r="AW135" i="1"/>
  <c r="U136" i="1"/>
  <c r="AQ194" i="1"/>
  <c r="AR193" i="1"/>
  <c r="AF136" i="1"/>
  <c r="AG136" i="1" s="1"/>
  <c r="AM136" i="1" s="1"/>
  <c r="AS136" i="1" s="1"/>
  <c r="AE137" i="1"/>
  <c r="R188" i="1"/>
  <c r="S187" i="1"/>
  <c r="AT135" i="1"/>
  <c r="AT136" i="1" s="1"/>
  <c r="BV134" i="1" l="1"/>
  <c r="BV135" i="1"/>
  <c r="BT135" i="1"/>
  <c r="BS135" i="1"/>
  <c r="BF136" i="1"/>
  <c r="BL136" i="1" s="1"/>
  <c r="BR136" i="1" s="1"/>
  <c r="BJ140" i="1"/>
  <c r="BI140" i="1"/>
  <c r="BH140" i="1"/>
  <c r="BW135" i="1"/>
  <c r="BE137" i="1"/>
  <c r="BD138" i="1"/>
  <c r="AF137" i="1"/>
  <c r="AG137" i="1" s="1"/>
  <c r="AM137" i="1" s="1"/>
  <c r="AS137" i="1" s="1"/>
  <c r="AE138" i="1"/>
  <c r="G137" i="1"/>
  <c r="H137" i="1" s="1"/>
  <c r="N137" i="1" s="1"/>
  <c r="T137" i="1" s="1"/>
  <c r="V137" i="1" s="1"/>
  <c r="F138" i="1"/>
  <c r="M141" i="1"/>
  <c r="K140" i="1"/>
  <c r="I140" i="1"/>
  <c r="J140" i="1"/>
  <c r="L140" i="1"/>
  <c r="R189" i="1"/>
  <c r="S188" i="1"/>
  <c r="AQ195" i="1"/>
  <c r="AR194" i="1"/>
  <c r="AN244" i="1"/>
  <c r="AO243" i="1"/>
  <c r="AP243" i="1" s="1"/>
  <c r="AT137" i="1"/>
  <c r="AU136" i="1"/>
  <c r="AV136" i="1"/>
  <c r="AX136" i="1" s="1"/>
  <c r="AL140" i="1"/>
  <c r="AK139" i="1"/>
  <c r="AH139" i="1"/>
  <c r="AJ139" i="1"/>
  <c r="AI139" i="1"/>
  <c r="BV136" i="1" l="1"/>
  <c r="BT136" i="1"/>
  <c r="BS136" i="1"/>
  <c r="BF137" i="1"/>
  <c r="BL137" i="1" s="1"/>
  <c r="BR137" i="1" s="1"/>
  <c r="BJ141" i="1"/>
  <c r="BI141" i="1"/>
  <c r="BH141" i="1"/>
  <c r="BW136" i="1"/>
  <c r="BE138" i="1"/>
  <c r="BD139" i="1"/>
  <c r="U137" i="1"/>
  <c r="AL141" i="1"/>
  <c r="AJ140" i="1"/>
  <c r="AK140" i="1"/>
  <c r="AH140" i="1"/>
  <c r="AI140" i="1"/>
  <c r="R190" i="1"/>
  <c r="S189" i="1"/>
  <c r="AF138" i="1"/>
  <c r="AG138" i="1" s="1"/>
  <c r="AM138" i="1" s="1"/>
  <c r="AS138" i="1" s="1"/>
  <c r="AE139" i="1"/>
  <c r="AN245" i="1"/>
  <c r="AO244" i="1"/>
  <c r="AP244" i="1" s="1"/>
  <c r="AQ196" i="1"/>
  <c r="AR195" i="1"/>
  <c r="G138" i="1"/>
  <c r="H138" i="1" s="1"/>
  <c r="N138" i="1" s="1"/>
  <c r="T138" i="1" s="1"/>
  <c r="V138" i="1" s="1"/>
  <c r="F139" i="1"/>
  <c r="AT138" i="1"/>
  <c r="AW136" i="1"/>
  <c r="M142" i="1"/>
  <c r="L141" i="1"/>
  <c r="I141" i="1"/>
  <c r="J141" i="1"/>
  <c r="K141" i="1"/>
  <c r="AU137" i="1"/>
  <c r="AV137" i="1"/>
  <c r="AX137" i="1" s="1"/>
  <c r="BS137" i="1" l="1"/>
  <c r="BV137" i="1"/>
  <c r="BT137" i="1"/>
  <c r="BF138" i="1"/>
  <c r="BL138" i="1" s="1"/>
  <c r="BR138" i="1" s="1"/>
  <c r="BJ142" i="1"/>
  <c r="BI142" i="1"/>
  <c r="BH142" i="1"/>
  <c r="BE139" i="1"/>
  <c r="BD140" i="1"/>
  <c r="AN246" i="1"/>
  <c r="AO245" i="1"/>
  <c r="AP245" i="1" s="1"/>
  <c r="R191" i="1"/>
  <c r="S190" i="1"/>
  <c r="AW137" i="1"/>
  <c r="AF139" i="1"/>
  <c r="AG139" i="1" s="1"/>
  <c r="AM139" i="1" s="1"/>
  <c r="AS139" i="1" s="1"/>
  <c r="AE140" i="1"/>
  <c r="AL142" i="1"/>
  <c r="AI141" i="1"/>
  <c r="AK141" i="1"/>
  <c r="AH141" i="1"/>
  <c r="AJ141" i="1"/>
  <c r="M143" i="1"/>
  <c r="I142" i="1"/>
  <c r="L142" i="1"/>
  <c r="J142" i="1"/>
  <c r="K142" i="1"/>
  <c r="G139" i="1"/>
  <c r="H139" i="1" s="1"/>
  <c r="N139" i="1" s="1"/>
  <c r="T139" i="1" s="1"/>
  <c r="V139" i="1" s="1"/>
  <c r="F140" i="1"/>
  <c r="AQ197" i="1"/>
  <c r="AR196" i="1"/>
  <c r="AU138" i="1"/>
  <c r="AV138" i="1"/>
  <c r="AX138" i="1" s="1"/>
  <c r="U138" i="1"/>
  <c r="BW138" i="1" l="1"/>
  <c r="BT138" i="1"/>
  <c r="BS138" i="1"/>
  <c r="BF139" i="1"/>
  <c r="BL139" i="1" s="1"/>
  <c r="BR139" i="1" s="1"/>
  <c r="BW137" i="1"/>
  <c r="BJ143" i="1"/>
  <c r="BI143" i="1"/>
  <c r="BH143" i="1"/>
  <c r="BV138" i="1"/>
  <c r="BE140" i="1"/>
  <c r="BD141" i="1"/>
  <c r="G140" i="1"/>
  <c r="H140" i="1" s="1"/>
  <c r="N140" i="1" s="1"/>
  <c r="T140" i="1" s="1"/>
  <c r="V140" i="1" s="1"/>
  <c r="F141" i="1"/>
  <c r="AU139" i="1"/>
  <c r="AV139" i="1"/>
  <c r="AX139" i="1" s="1"/>
  <c r="R192" i="1"/>
  <c r="S191" i="1"/>
  <c r="U139" i="1"/>
  <c r="U140" i="1" s="1"/>
  <c r="AQ198" i="1"/>
  <c r="AR197" i="1"/>
  <c r="M144" i="1"/>
  <c r="J143" i="1"/>
  <c r="L143" i="1"/>
  <c r="I143" i="1"/>
  <c r="K143" i="1"/>
  <c r="AW138" i="1"/>
  <c r="AF140" i="1"/>
  <c r="AG140" i="1" s="1"/>
  <c r="AM140" i="1" s="1"/>
  <c r="AS140" i="1" s="1"/>
  <c r="AE141" i="1"/>
  <c r="AT139" i="1"/>
  <c r="AL143" i="1"/>
  <c r="AH142" i="1"/>
  <c r="AJ142" i="1"/>
  <c r="AI142" i="1"/>
  <c r="AK142" i="1"/>
  <c r="AN247" i="1"/>
  <c r="AO246" i="1"/>
  <c r="AP246" i="1" s="1"/>
  <c r="BS139" i="1" l="1"/>
  <c r="BF140" i="1"/>
  <c r="BL140" i="1" s="1"/>
  <c r="BR140" i="1" s="1"/>
  <c r="BT139" i="1"/>
  <c r="BI144" i="1"/>
  <c r="BJ144" i="1"/>
  <c r="BH144" i="1"/>
  <c r="BV139" i="1"/>
  <c r="BW139" i="1"/>
  <c r="BE141" i="1"/>
  <c r="BD142" i="1"/>
  <c r="AL144" i="1"/>
  <c r="AH143" i="1"/>
  <c r="AJ143" i="1"/>
  <c r="AK143" i="1"/>
  <c r="AI143" i="1"/>
  <c r="AQ199" i="1"/>
  <c r="AR198" i="1"/>
  <c r="AT140" i="1"/>
  <c r="AW139" i="1"/>
  <c r="AF141" i="1"/>
  <c r="AG141" i="1" s="1"/>
  <c r="AM141" i="1" s="1"/>
  <c r="AS141" i="1" s="1"/>
  <c r="AE142" i="1"/>
  <c r="M145" i="1"/>
  <c r="K144" i="1"/>
  <c r="I144" i="1"/>
  <c r="J144" i="1"/>
  <c r="L144" i="1"/>
  <c r="G141" i="1"/>
  <c r="H141" i="1" s="1"/>
  <c r="N141" i="1" s="1"/>
  <c r="T141" i="1" s="1"/>
  <c r="V141" i="1" s="1"/>
  <c r="F142" i="1"/>
  <c r="AN248" i="1"/>
  <c r="AO247" i="1"/>
  <c r="AP247" i="1" s="1"/>
  <c r="AU140" i="1"/>
  <c r="AV140" i="1"/>
  <c r="AX140" i="1" s="1"/>
  <c r="R193" i="1"/>
  <c r="S192" i="1"/>
  <c r="BS140" i="1" l="1"/>
  <c r="BV140" i="1"/>
  <c r="BT140" i="1"/>
  <c r="BF141" i="1"/>
  <c r="BL141" i="1" s="1"/>
  <c r="BR141" i="1" s="1"/>
  <c r="BJ145" i="1"/>
  <c r="BI145" i="1"/>
  <c r="BH145" i="1"/>
  <c r="BW140" i="1"/>
  <c r="BE142" i="1"/>
  <c r="BD143" i="1"/>
  <c r="AU141" i="1"/>
  <c r="AV141" i="1"/>
  <c r="AX141" i="1" s="1"/>
  <c r="AT141" i="1"/>
  <c r="M146" i="1"/>
  <c r="L145" i="1"/>
  <c r="I145" i="1"/>
  <c r="J145" i="1"/>
  <c r="K145" i="1"/>
  <c r="AW140" i="1"/>
  <c r="AW141" i="1" s="1"/>
  <c r="AQ200" i="1"/>
  <c r="AR199" i="1"/>
  <c r="G142" i="1"/>
  <c r="H142" i="1" s="1"/>
  <c r="N142" i="1" s="1"/>
  <c r="T142" i="1" s="1"/>
  <c r="V142" i="1" s="1"/>
  <c r="F143" i="1"/>
  <c r="R194" i="1"/>
  <c r="S193" i="1"/>
  <c r="AN249" i="1"/>
  <c r="AO248" i="1"/>
  <c r="AP248" i="1" s="1"/>
  <c r="AF142" i="1"/>
  <c r="AG142" i="1" s="1"/>
  <c r="AM142" i="1" s="1"/>
  <c r="AS142" i="1" s="1"/>
  <c r="AE143" i="1"/>
  <c r="U141" i="1"/>
  <c r="U142" i="1" s="1"/>
  <c r="AL145" i="1"/>
  <c r="AJ144" i="1"/>
  <c r="AI144" i="1"/>
  <c r="AK144" i="1"/>
  <c r="AH144" i="1"/>
  <c r="BT141" i="1" l="1"/>
  <c r="BF142" i="1"/>
  <c r="BL142" i="1" s="1"/>
  <c r="BR142" i="1" s="1"/>
  <c r="BS141" i="1"/>
  <c r="BJ146" i="1"/>
  <c r="BI146" i="1"/>
  <c r="BH146" i="1"/>
  <c r="BV141" i="1"/>
  <c r="BW141" i="1"/>
  <c r="BE143" i="1"/>
  <c r="BD144" i="1"/>
  <c r="AU142" i="1"/>
  <c r="AV142" i="1"/>
  <c r="AX142" i="1" s="1"/>
  <c r="R195" i="1"/>
  <c r="S194" i="1"/>
  <c r="AQ201" i="1"/>
  <c r="AR200" i="1"/>
  <c r="AT142" i="1"/>
  <c r="AT143" i="1" s="1"/>
  <c r="U143" i="1"/>
  <c r="AF143" i="1"/>
  <c r="AG143" i="1" s="1"/>
  <c r="AM143" i="1" s="1"/>
  <c r="AS143" i="1" s="1"/>
  <c r="AE144" i="1"/>
  <c r="AL146" i="1"/>
  <c r="AI145" i="1"/>
  <c r="AK145" i="1"/>
  <c r="AJ145" i="1"/>
  <c r="AH145" i="1"/>
  <c r="G143" i="1"/>
  <c r="H143" i="1" s="1"/>
  <c r="N143" i="1" s="1"/>
  <c r="T143" i="1" s="1"/>
  <c r="V143" i="1" s="1"/>
  <c r="F144" i="1"/>
  <c r="AW142" i="1"/>
  <c r="AN250" i="1"/>
  <c r="AO249" i="1"/>
  <c r="AP249" i="1" s="1"/>
  <c r="M147" i="1"/>
  <c r="L146" i="1"/>
  <c r="K146" i="1"/>
  <c r="J146" i="1"/>
  <c r="I146" i="1"/>
  <c r="BS142" i="1" l="1"/>
  <c r="BT142" i="1"/>
  <c r="BW142" i="1"/>
  <c r="BF143" i="1"/>
  <c r="BL143" i="1" s="1"/>
  <c r="BR143" i="1" s="1"/>
  <c r="BJ147" i="1"/>
  <c r="BH147" i="1"/>
  <c r="BI147" i="1"/>
  <c r="BV142" i="1"/>
  <c r="BE144" i="1"/>
  <c r="BD145" i="1"/>
  <c r="AL147" i="1"/>
  <c r="AK146" i="1"/>
  <c r="AJ146" i="1"/>
  <c r="AI146" i="1"/>
  <c r="AH146" i="1"/>
  <c r="AT144" i="1"/>
  <c r="R196" i="1"/>
  <c r="S195" i="1"/>
  <c r="M148" i="1"/>
  <c r="I147" i="1"/>
  <c r="J147" i="1"/>
  <c r="K147" i="1"/>
  <c r="L147" i="1"/>
  <c r="G144" i="1"/>
  <c r="H144" i="1" s="1"/>
  <c r="N144" i="1" s="1"/>
  <c r="T144" i="1" s="1"/>
  <c r="V144" i="1" s="1"/>
  <c r="F145" i="1"/>
  <c r="AF144" i="1"/>
  <c r="AG144" i="1" s="1"/>
  <c r="AM144" i="1" s="1"/>
  <c r="AS144" i="1" s="1"/>
  <c r="AE145" i="1"/>
  <c r="AN251" i="1"/>
  <c r="AO250" i="1"/>
  <c r="AP250" i="1" s="1"/>
  <c r="AU143" i="1"/>
  <c r="AV143" i="1"/>
  <c r="AX143" i="1" s="1"/>
  <c r="AQ202" i="1"/>
  <c r="AR201" i="1"/>
  <c r="BT143" i="1" l="1"/>
  <c r="BW143" i="1"/>
  <c r="BS143" i="1"/>
  <c r="BF144" i="1"/>
  <c r="BL144" i="1" s="1"/>
  <c r="BR144" i="1" s="1"/>
  <c r="BI148" i="1"/>
  <c r="BJ148" i="1"/>
  <c r="BH148" i="1"/>
  <c r="BE145" i="1"/>
  <c r="BD146" i="1"/>
  <c r="AL148" i="1"/>
  <c r="AH147" i="1"/>
  <c r="AJ147" i="1"/>
  <c r="AK147" i="1"/>
  <c r="AI147" i="1"/>
  <c r="M149" i="1"/>
  <c r="K148" i="1"/>
  <c r="I148" i="1"/>
  <c r="J148" i="1"/>
  <c r="L148" i="1"/>
  <c r="AU144" i="1"/>
  <c r="AV144" i="1"/>
  <c r="AX144" i="1" s="1"/>
  <c r="AW143" i="1"/>
  <c r="AN252" i="1"/>
  <c r="AO251" i="1"/>
  <c r="AP251" i="1" s="1"/>
  <c r="AF145" i="1"/>
  <c r="AG145" i="1" s="1"/>
  <c r="AM145" i="1" s="1"/>
  <c r="AS145" i="1" s="1"/>
  <c r="AT145" i="1" s="1"/>
  <c r="AE146" i="1"/>
  <c r="AQ203" i="1"/>
  <c r="AR202" i="1"/>
  <c r="G145" i="1"/>
  <c r="H145" i="1" s="1"/>
  <c r="N145" i="1" s="1"/>
  <c r="T145" i="1" s="1"/>
  <c r="V145" i="1" s="1"/>
  <c r="F146" i="1"/>
  <c r="R197" i="1"/>
  <c r="S196" i="1"/>
  <c r="U144" i="1"/>
  <c r="U145" i="1" s="1"/>
  <c r="BT144" i="1" l="1"/>
  <c r="BV143" i="1"/>
  <c r="BF145" i="1"/>
  <c r="BL145" i="1" s="1"/>
  <c r="BR145" i="1" s="1"/>
  <c r="BS144" i="1"/>
  <c r="BJ149" i="1"/>
  <c r="BI149" i="1"/>
  <c r="BH149" i="1"/>
  <c r="BW144" i="1"/>
  <c r="BE146" i="1"/>
  <c r="BD147" i="1"/>
  <c r="AF146" i="1"/>
  <c r="AG146" i="1" s="1"/>
  <c r="AM146" i="1" s="1"/>
  <c r="AS146" i="1" s="1"/>
  <c r="AE147" i="1"/>
  <c r="AW144" i="1"/>
  <c r="R198" i="1"/>
  <c r="S197" i="1"/>
  <c r="G146" i="1"/>
  <c r="H146" i="1" s="1"/>
  <c r="N146" i="1" s="1"/>
  <c r="T146" i="1" s="1"/>
  <c r="V146" i="1" s="1"/>
  <c r="F147" i="1"/>
  <c r="AQ204" i="1"/>
  <c r="AR203" i="1"/>
  <c r="AN253" i="1"/>
  <c r="AO252" i="1"/>
  <c r="AP252" i="1" s="1"/>
  <c r="M150" i="1"/>
  <c r="I149" i="1"/>
  <c r="J149" i="1"/>
  <c r="K149" i="1"/>
  <c r="L149" i="1"/>
  <c r="AU145" i="1"/>
  <c r="AV145" i="1"/>
  <c r="AX145" i="1" s="1"/>
  <c r="AL149" i="1"/>
  <c r="AK148" i="1"/>
  <c r="AH148" i="1"/>
  <c r="AJ148" i="1"/>
  <c r="AI148" i="1"/>
  <c r="BV144" i="1" l="1"/>
  <c r="BV145" i="1"/>
  <c r="BS145" i="1"/>
  <c r="BT145" i="1"/>
  <c r="BF146" i="1"/>
  <c r="BL146" i="1" s="1"/>
  <c r="BR146" i="1" s="1"/>
  <c r="BJ150" i="1"/>
  <c r="BI150" i="1"/>
  <c r="BH150" i="1"/>
  <c r="BW145" i="1"/>
  <c r="BE147" i="1"/>
  <c r="BD148" i="1"/>
  <c r="AF147" i="1"/>
  <c r="AG147" i="1" s="1"/>
  <c r="AM147" i="1" s="1"/>
  <c r="AS147" i="1" s="1"/>
  <c r="AE148" i="1"/>
  <c r="M151" i="1"/>
  <c r="J150" i="1"/>
  <c r="I150" i="1"/>
  <c r="K150" i="1"/>
  <c r="L150" i="1"/>
  <c r="AQ205" i="1"/>
  <c r="AR204" i="1"/>
  <c r="AU146" i="1"/>
  <c r="AV146" i="1"/>
  <c r="AX146" i="1" s="1"/>
  <c r="AL150" i="1"/>
  <c r="AH149" i="1"/>
  <c r="AI149" i="1"/>
  <c r="AK149" i="1"/>
  <c r="AJ149" i="1"/>
  <c r="G147" i="1"/>
  <c r="H147" i="1" s="1"/>
  <c r="N147" i="1" s="1"/>
  <c r="T147" i="1" s="1"/>
  <c r="V147" i="1" s="1"/>
  <c r="F148" i="1"/>
  <c r="R199" i="1"/>
  <c r="S198" i="1"/>
  <c r="U146" i="1"/>
  <c r="AN254" i="1"/>
  <c r="AO253" i="1"/>
  <c r="AP253" i="1" s="1"/>
  <c r="AW145" i="1"/>
  <c r="AT146" i="1"/>
  <c r="AT147" i="1" s="1"/>
  <c r="BS146" i="1" l="1"/>
  <c r="BT146" i="1"/>
  <c r="BF147" i="1"/>
  <c r="BL147" i="1" s="1"/>
  <c r="BR147" i="1" s="1"/>
  <c r="BJ151" i="1"/>
  <c r="BI151" i="1"/>
  <c r="BH151" i="1"/>
  <c r="BV146" i="1"/>
  <c r="BW146" i="1"/>
  <c r="BE148" i="1"/>
  <c r="BD149" i="1"/>
  <c r="AL151" i="1"/>
  <c r="AK150" i="1"/>
  <c r="AJ150" i="1"/>
  <c r="AI150" i="1"/>
  <c r="AH150" i="1"/>
  <c r="M152" i="1"/>
  <c r="J151" i="1"/>
  <c r="I151" i="1"/>
  <c r="K151" i="1"/>
  <c r="L151" i="1"/>
  <c r="AF148" i="1"/>
  <c r="AG148" i="1" s="1"/>
  <c r="AM148" i="1" s="1"/>
  <c r="AS148" i="1" s="1"/>
  <c r="AE149" i="1"/>
  <c r="R200" i="1"/>
  <c r="S199" i="1"/>
  <c r="AQ206" i="1"/>
  <c r="AR205" i="1"/>
  <c r="AN255" i="1"/>
  <c r="AO254" i="1"/>
  <c r="AP254" i="1" s="1"/>
  <c r="G148" i="1"/>
  <c r="H148" i="1" s="1"/>
  <c r="N148" i="1" s="1"/>
  <c r="T148" i="1" s="1"/>
  <c r="V148" i="1" s="1"/>
  <c r="F149" i="1"/>
  <c r="U147" i="1"/>
  <c r="AW146" i="1"/>
  <c r="AU147" i="1"/>
  <c r="AV147" i="1"/>
  <c r="AX147" i="1" s="1"/>
  <c r="BS147" i="1" l="1"/>
  <c r="BW147" i="1"/>
  <c r="BT147" i="1"/>
  <c r="BF148" i="1"/>
  <c r="BL148" i="1" s="1"/>
  <c r="BR148" i="1" s="1"/>
  <c r="BJ152" i="1"/>
  <c r="BI152" i="1"/>
  <c r="BH152" i="1"/>
  <c r="BV147" i="1"/>
  <c r="BE149" i="1"/>
  <c r="BD150" i="1"/>
  <c r="AU148" i="1"/>
  <c r="AV148" i="1"/>
  <c r="AX148" i="1" s="1"/>
  <c r="AQ207" i="1"/>
  <c r="AR206" i="1"/>
  <c r="U148" i="1"/>
  <c r="M153" i="1"/>
  <c r="K152" i="1"/>
  <c r="L152" i="1"/>
  <c r="I152" i="1"/>
  <c r="J152" i="1"/>
  <c r="AW147" i="1"/>
  <c r="AW148" i="1" s="1"/>
  <c r="AT148" i="1"/>
  <c r="AN256" i="1"/>
  <c r="AO255" i="1"/>
  <c r="AP255" i="1" s="1"/>
  <c r="R201" i="1"/>
  <c r="S200" i="1"/>
  <c r="AL152" i="1"/>
  <c r="AK151" i="1"/>
  <c r="AH151" i="1"/>
  <c r="AJ151" i="1"/>
  <c r="AI151" i="1"/>
  <c r="G149" i="1"/>
  <c r="H149" i="1" s="1"/>
  <c r="N149" i="1" s="1"/>
  <c r="T149" i="1" s="1"/>
  <c r="V149" i="1" s="1"/>
  <c r="F150" i="1"/>
  <c r="AF149" i="1"/>
  <c r="AG149" i="1" s="1"/>
  <c r="AM149" i="1" s="1"/>
  <c r="AS149" i="1" s="1"/>
  <c r="AE150" i="1"/>
  <c r="BV148" i="1" l="1"/>
  <c r="BT148" i="1"/>
  <c r="BS148" i="1"/>
  <c r="BF149" i="1"/>
  <c r="BL149" i="1" s="1"/>
  <c r="BR149" i="1" s="1"/>
  <c r="BJ153" i="1"/>
  <c r="BI153" i="1"/>
  <c r="BH153" i="1"/>
  <c r="BE150" i="1"/>
  <c r="BD151" i="1"/>
  <c r="G150" i="1"/>
  <c r="H150" i="1" s="1"/>
  <c r="N150" i="1" s="1"/>
  <c r="T150" i="1" s="1"/>
  <c r="V150" i="1" s="1"/>
  <c r="F151" i="1"/>
  <c r="R202" i="1"/>
  <c r="S201" i="1"/>
  <c r="M154" i="1"/>
  <c r="I153" i="1"/>
  <c r="J153" i="1"/>
  <c r="K153" i="1"/>
  <c r="L153" i="1"/>
  <c r="AQ208" i="1"/>
  <c r="AR207" i="1"/>
  <c r="AF150" i="1"/>
  <c r="AG150" i="1" s="1"/>
  <c r="AM150" i="1" s="1"/>
  <c r="AS150" i="1" s="1"/>
  <c r="AE151" i="1"/>
  <c r="AN257" i="1"/>
  <c r="AO256" i="1"/>
  <c r="AP256" i="1" s="1"/>
  <c r="AL153" i="1"/>
  <c r="AJ152" i="1"/>
  <c r="AI152" i="1"/>
  <c r="AH152" i="1"/>
  <c r="AK152" i="1"/>
  <c r="AU149" i="1"/>
  <c r="AV149" i="1"/>
  <c r="AX149" i="1" s="1"/>
  <c r="AT149" i="1"/>
  <c r="AT150" i="1" s="1"/>
  <c r="U149" i="1"/>
  <c r="U150" i="1" s="1"/>
  <c r="BS149" i="1" l="1"/>
  <c r="BT149" i="1"/>
  <c r="BW148" i="1"/>
  <c r="BF150" i="1"/>
  <c r="BL150" i="1" s="1"/>
  <c r="BR150" i="1" s="1"/>
  <c r="BJ154" i="1"/>
  <c r="BI154" i="1"/>
  <c r="BH154" i="1"/>
  <c r="BV149" i="1"/>
  <c r="BW149" i="1"/>
  <c r="BE151" i="1"/>
  <c r="BD152" i="1"/>
  <c r="AN258" i="1"/>
  <c r="AO257" i="1"/>
  <c r="AP257" i="1" s="1"/>
  <c r="AQ209" i="1"/>
  <c r="AR208" i="1"/>
  <c r="M155" i="1"/>
  <c r="K154" i="1"/>
  <c r="I154" i="1"/>
  <c r="J154" i="1"/>
  <c r="L154" i="1"/>
  <c r="R203" i="1"/>
  <c r="S202" i="1"/>
  <c r="AF151" i="1"/>
  <c r="AG151" i="1" s="1"/>
  <c r="AM151" i="1" s="1"/>
  <c r="AS151" i="1" s="1"/>
  <c r="AE152" i="1"/>
  <c r="AL154" i="1"/>
  <c r="AI153" i="1"/>
  <c r="AH153" i="1"/>
  <c r="AJ153" i="1"/>
  <c r="AK153" i="1"/>
  <c r="AU150" i="1"/>
  <c r="AV150" i="1"/>
  <c r="AX150" i="1" s="1"/>
  <c r="G151" i="1"/>
  <c r="H151" i="1" s="1"/>
  <c r="N151" i="1" s="1"/>
  <c r="T151" i="1" s="1"/>
  <c r="V151" i="1" s="1"/>
  <c r="F152" i="1"/>
  <c r="AT151" i="1"/>
  <c r="AW149" i="1"/>
  <c r="AW150" i="1" s="1"/>
  <c r="BS150" i="1" l="1"/>
  <c r="BT150" i="1"/>
  <c r="BF151" i="1"/>
  <c r="BL151" i="1" s="1"/>
  <c r="BR151" i="1" s="1"/>
  <c r="BJ155" i="1"/>
  <c r="BH155" i="1"/>
  <c r="BI155" i="1"/>
  <c r="BV150" i="1"/>
  <c r="BW150" i="1"/>
  <c r="BE152" i="1"/>
  <c r="BD153" i="1"/>
  <c r="AU151" i="1"/>
  <c r="AV151" i="1"/>
  <c r="AX151" i="1" s="1"/>
  <c r="G152" i="1"/>
  <c r="H152" i="1" s="1"/>
  <c r="N152" i="1" s="1"/>
  <c r="T152" i="1" s="1"/>
  <c r="V152" i="1" s="1"/>
  <c r="F153" i="1"/>
  <c r="AL155" i="1"/>
  <c r="AK154" i="1"/>
  <c r="AJ154" i="1"/>
  <c r="AI154" i="1"/>
  <c r="AH154" i="1"/>
  <c r="AQ210" i="1"/>
  <c r="AR209" i="1"/>
  <c r="U151" i="1"/>
  <c r="R204" i="1"/>
  <c r="S203" i="1"/>
  <c r="AF152" i="1"/>
  <c r="AG152" i="1" s="1"/>
  <c r="AM152" i="1" s="1"/>
  <c r="AS152" i="1" s="1"/>
  <c r="AE153" i="1"/>
  <c r="M156" i="1"/>
  <c r="J155" i="1"/>
  <c r="K155" i="1"/>
  <c r="L155" i="1"/>
  <c r="I155" i="1"/>
  <c r="AN259" i="1"/>
  <c r="AO258" i="1"/>
  <c r="AP258" i="1" s="1"/>
  <c r="BF152" i="1" l="1"/>
  <c r="BL152" i="1" s="1"/>
  <c r="BR152" i="1" s="1"/>
  <c r="BT151" i="1"/>
  <c r="BS151" i="1"/>
  <c r="BJ156" i="1"/>
  <c r="BI156" i="1"/>
  <c r="BH156" i="1"/>
  <c r="BV151" i="1"/>
  <c r="BW151" i="1"/>
  <c r="BE153" i="1"/>
  <c r="BD154" i="1"/>
  <c r="M157" i="1"/>
  <c r="L156" i="1"/>
  <c r="I156" i="1"/>
  <c r="K156" i="1"/>
  <c r="J156" i="1"/>
  <c r="AQ211" i="1"/>
  <c r="AR210" i="1"/>
  <c r="AU152" i="1"/>
  <c r="AV152" i="1"/>
  <c r="AX152" i="1" s="1"/>
  <c r="AL156" i="1"/>
  <c r="AK155" i="1"/>
  <c r="AH155" i="1"/>
  <c r="AJ155" i="1"/>
  <c r="AI155" i="1"/>
  <c r="AF153" i="1"/>
  <c r="AG153" i="1" s="1"/>
  <c r="AM153" i="1" s="1"/>
  <c r="AS153" i="1" s="1"/>
  <c r="AE154" i="1"/>
  <c r="R205" i="1"/>
  <c r="S204" i="1"/>
  <c r="AN260" i="1"/>
  <c r="AO259" i="1"/>
  <c r="AP259" i="1" s="1"/>
  <c r="AW151" i="1"/>
  <c r="AW152" i="1" s="1"/>
  <c r="U152" i="1"/>
  <c r="G153" i="1"/>
  <c r="H153" i="1" s="1"/>
  <c r="N153" i="1" s="1"/>
  <c r="T153" i="1" s="1"/>
  <c r="V153" i="1" s="1"/>
  <c r="F154" i="1"/>
  <c r="AT152" i="1"/>
  <c r="AT153" i="1" s="1"/>
  <c r="BS152" i="1" l="1"/>
  <c r="BT152" i="1"/>
  <c r="BW152" i="1"/>
  <c r="BF153" i="1"/>
  <c r="BL153" i="1" s="1"/>
  <c r="BR153" i="1" s="1"/>
  <c r="BJ157" i="1"/>
  <c r="BI157" i="1"/>
  <c r="BH157" i="1"/>
  <c r="BV152" i="1"/>
  <c r="BD155" i="1"/>
  <c r="BE154" i="1"/>
  <c r="G154" i="1"/>
  <c r="H154" i="1" s="1"/>
  <c r="N154" i="1" s="1"/>
  <c r="T154" i="1" s="1"/>
  <c r="V154" i="1" s="1"/>
  <c r="F155" i="1"/>
  <c r="U153" i="1"/>
  <c r="U154" i="1" s="1"/>
  <c r="AU153" i="1"/>
  <c r="AV153" i="1"/>
  <c r="AX153" i="1" s="1"/>
  <c r="AN261" i="1"/>
  <c r="AO260" i="1"/>
  <c r="AP260" i="1" s="1"/>
  <c r="AF154" i="1"/>
  <c r="AG154" i="1" s="1"/>
  <c r="AM154" i="1" s="1"/>
  <c r="AS154" i="1" s="1"/>
  <c r="AE155" i="1"/>
  <c r="R206" i="1"/>
  <c r="S205" i="1"/>
  <c r="AL157" i="1"/>
  <c r="AJ156" i="1"/>
  <c r="AI156" i="1"/>
  <c r="AH156" i="1"/>
  <c r="AK156" i="1"/>
  <c r="AQ212" i="1"/>
  <c r="AR211" i="1"/>
  <c r="M158" i="1"/>
  <c r="L157" i="1"/>
  <c r="J157" i="1"/>
  <c r="I157" i="1"/>
  <c r="K157" i="1"/>
  <c r="BV153" i="1" l="1"/>
  <c r="BS153" i="1"/>
  <c r="BT153" i="1"/>
  <c r="BF154" i="1"/>
  <c r="BL154" i="1" s="1"/>
  <c r="BR154" i="1" s="1"/>
  <c r="BJ158" i="1"/>
  <c r="BI158" i="1"/>
  <c r="BH158" i="1"/>
  <c r="BD156" i="1"/>
  <c r="BE155" i="1"/>
  <c r="AU154" i="1"/>
  <c r="AV154" i="1"/>
  <c r="AX154" i="1" s="1"/>
  <c r="AQ213" i="1"/>
  <c r="AR212" i="1"/>
  <c r="AW153" i="1"/>
  <c r="AW154" i="1" s="1"/>
  <c r="R207" i="1"/>
  <c r="S206" i="1"/>
  <c r="M159" i="1"/>
  <c r="I158" i="1"/>
  <c r="L158" i="1"/>
  <c r="J158" i="1"/>
  <c r="K158" i="1"/>
  <c r="AL158" i="1"/>
  <c r="AI157" i="1"/>
  <c r="AK157" i="1"/>
  <c r="AJ157" i="1"/>
  <c r="AH157" i="1"/>
  <c r="AT154" i="1"/>
  <c r="AT155" i="1" s="1"/>
  <c r="AN262" i="1"/>
  <c r="AO261" i="1"/>
  <c r="AP261" i="1" s="1"/>
  <c r="G155" i="1"/>
  <c r="H155" i="1" s="1"/>
  <c r="N155" i="1" s="1"/>
  <c r="T155" i="1" s="1"/>
  <c r="V155" i="1" s="1"/>
  <c r="F156" i="1"/>
  <c r="AF155" i="1"/>
  <c r="AG155" i="1" s="1"/>
  <c r="AM155" i="1" s="1"/>
  <c r="AS155" i="1" s="1"/>
  <c r="AE156" i="1"/>
  <c r="BS154" i="1" l="1"/>
  <c r="BV154" i="1"/>
  <c r="BT154" i="1"/>
  <c r="BF155" i="1"/>
  <c r="BL155" i="1" s="1"/>
  <c r="BR155" i="1" s="1"/>
  <c r="BW153" i="1"/>
  <c r="BJ159" i="1"/>
  <c r="BI159" i="1"/>
  <c r="BH159" i="1"/>
  <c r="BW154" i="1"/>
  <c r="BD157" i="1"/>
  <c r="BE156" i="1"/>
  <c r="AL159" i="1"/>
  <c r="AH158" i="1"/>
  <c r="AK158" i="1"/>
  <c r="AJ158" i="1"/>
  <c r="AI158" i="1"/>
  <c r="R208" i="1"/>
  <c r="S207" i="1"/>
  <c r="AQ214" i="1"/>
  <c r="AR213" i="1"/>
  <c r="AF156" i="1"/>
  <c r="AG156" i="1" s="1"/>
  <c r="AM156" i="1" s="1"/>
  <c r="AS156" i="1" s="1"/>
  <c r="AE157" i="1"/>
  <c r="M160" i="1"/>
  <c r="J159" i="1"/>
  <c r="L159" i="1"/>
  <c r="I159" i="1"/>
  <c r="K159" i="1"/>
  <c r="U155" i="1"/>
  <c r="G156" i="1"/>
  <c r="H156" i="1" s="1"/>
  <c r="N156" i="1" s="1"/>
  <c r="T156" i="1" s="1"/>
  <c r="V156" i="1" s="1"/>
  <c r="F157" i="1"/>
  <c r="AU155" i="1"/>
  <c r="AV155" i="1"/>
  <c r="AX155" i="1" s="1"/>
  <c r="AN263" i="1"/>
  <c r="AO262" i="1"/>
  <c r="AP262" i="1" s="1"/>
  <c r="BS155" i="1" l="1"/>
  <c r="BT155" i="1"/>
  <c r="BL156" i="1"/>
  <c r="BR156" i="1" s="1"/>
  <c r="BF156" i="1"/>
  <c r="BI160" i="1"/>
  <c r="BJ160" i="1"/>
  <c r="BH160" i="1"/>
  <c r="BV155" i="1"/>
  <c r="BW155" i="1"/>
  <c r="BD158" i="1"/>
  <c r="BE157" i="1"/>
  <c r="AU156" i="1"/>
  <c r="AV156" i="1"/>
  <c r="AX156" i="1" s="1"/>
  <c r="AN264" i="1"/>
  <c r="AO263" i="1"/>
  <c r="AP263" i="1" s="1"/>
  <c r="G157" i="1"/>
  <c r="H157" i="1" s="1"/>
  <c r="N157" i="1" s="1"/>
  <c r="T157" i="1" s="1"/>
  <c r="V157" i="1" s="1"/>
  <c r="F158" i="1"/>
  <c r="AF157" i="1"/>
  <c r="AG157" i="1" s="1"/>
  <c r="AM157" i="1" s="1"/>
  <c r="AS157" i="1" s="1"/>
  <c r="AE158" i="1"/>
  <c r="AQ215" i="1"/>
  <c r="AR214" i="1"/>
  <c r="U156" i="1"/>
  <c r="U157" i="1" s="1"/>
  <c r="AT156" i="1"/>
  <c r="AT157" i="1" s="1"/>
  <c r="R209" i="1"/>
  <c r="S208" i="1"/>
  <c r="AW155" i="1"/>
  <c r="AW156" i="1" s="1"/>
  <c r="M161" i="1"/>
  <c r="K160" i="1"/>
  <c r="L160" i="1"/>
  <c r="I160" i="1"/>
  <c r="J160" i="1"/>
  <c r="AL160" i="1"/>
  <c r="AK159" i="1"/>
  <c r="AH159" i="1"/>
  <c r="AJ159" i="1"/>
  <c r="AI159" i="1"/>
  <c r="BS156" i="1" l="1"/>
  <c r="BT156" i="1"/>
  <c r="BF157" i="1"/>
  <c r="BL157" i="1" s="1"/>
  <c r="BR157" i="1" s="1"/>
  <c r="BJ161" i="1"/>
  <c r="BI161" i="1"/>
  <c r="BH161" i="1"/>
  <c r="BV156" i="1"/>
  <c r="BW156" i="1"/>
  <c r="BD159" i="1"/>
  <c r="BE158" i="1"/>
  <c r="AF158" i="1"/>
  <c r="AG158" i="1" s="1"/>
  <c r="AM158" i="1" s="1"/>
  <c r="AS158" i="1" s="1"/>
  <c r="AE159" i="1"/>
  <c r="AW157" i="1"/>
  <c r="AU157" i="1"/>
  <c r="AV157" i="1"/>
  <c r="AX157" i="1" s="1"/>
  <c r="AN265" i="1"/>
  <c r="AO264" i="1"/>
  <c r="AP264" i="1" s="1"/>
  <c r="AL161" i="1"/>
  <c r="AJ160" i="1"/>
  <c r="AH160" i="1"/>
  <c r="AI160" i="1"/>
  <c r="AK160" i="1"/>
  <c r="G158" i="1"/>
  <c r="H158" i="1" s="1"/>
  <c r="N158" i="1" s="1"/>
  <c r="T158" i="1" s="1"/>
  <c r="V158" i="1" s="1"/>
  <c r="F159" i="1"/>
  <c r="M162" i="1"/>
  <c r="I161" i="1"/>
  <c r="K161" i="1"/>
  <c r="J161" i="1"/>
  <c r="L161" i="1"/>
  <c r="R210" i="1"/>
  <c r="S209" i="1"/>
  <c r="AQ216" i="1"/>
  <c r="AR215" i="1"/>
  <c r="BT157" i="1" l="1"/>
  <c r="BS157" i="1"/>
  <c r="BF158" i="1"/>
  <c r="BL158" i="1" s="1"/>
  <c r="BR158" i="1" s="1"/>
  <c r="BJ162" i="1"/>
  <c r="BI162" i="1"/>
  <c r="BH162" i="1"/>
  <c r="BV157" i="1"/>
  <c r="BW157" i="1"/>
  <c r="BD160" i="1"/>
  <c r="BE159" i="1"/>
  <c r="AF159" i="1"/>
  <c r="AG159" i="1" s="1"/>
  <c r="AM159" i="1" s="1"/>
  <c r="AS159" i="1" s="1"/>
  <c r="AE160" i="1"/>
  <c r="AW158" i="1"/>
  <c r="M163" i="1"/>
  <c r="L162" i="1"/>
  <c r="K162" i="1"/>
  <c r="I162" i="1"/>
  <c r="J162" i="1"/>
  <c r="AU158" i="1"/>
  <c r="AV158" i="1"/>
  <c r="AX158" i="1" s="1"/>
  <c r="AN266" i="1"/>
  <c r="AO265" i="1"/>
  <c r="AP265" i="1" s="1"/>
  <c r="R211" i="1"/>
  <c r="S210" i="1"/>
  <c r="AL162" i="1"/>
  <c r="AI161" i="1"/>
  <c r="AK161" i="1"/>
  <c r="AJ161" i="1"/>
  <c r="AH161" i="1"/>
  <c r="AQ217" i="1"/>
  <c r="AR216" i="1"/>
  <c r="G159" i="1"/>
  <c r="H159" i="1" s="1"/>
  <c r="N159" i="1" s="1"/>
  <c r="T159" i="1" s="1"/>
  <c r="V159" i="1" s="1"/>
  <c r="F160" i="1"/>
  <c r="U158" i="1"/>
  <c r="AT158" i="1"/>
  <c r="AT159" i="1" s="1"/>
  <c r="BT158" i="1" l="1"/>
  <c r="BF159" i="1"/>
  <c r="BL159" i="1" s="1"/>
  <c r="BR159" i="1" s="1"/>
  <c r="BS158" i="1"/>
  <c r="BJ163" i="1"/>
  <c r="BI163" i="1"/>
  <c r="BH163" i="1"/>
  <c r="BV158" i="1"/>
  <c r="BW158" i="1"/>
  <c r="BD161" i="1"/>
  <c r="BE160" i="1"/>
  <c r="U159" i="1"/>
  <c r="AQ218" i="1"/>
  <c r="AR217" i="1"/>
  <c r="M164" i="1"/>
  <c r="I163" i="1"/>
  <c r="L163" i="1"/>
  <c r="J163" i="1"/>
  <c r="K163" i="1"/>
  <c r="G160" i="1"/>
  <c r="H160" i="1" s="1"/>
  <c r="N160" i="1" s="1"/>
  <c r="T160" i="1" s="1"/>
  <c r="V160" i="1" s="1"/>
  <c r="F161" i="1"/>
  <c r="AL163" i="1"/>
  <c r="AJ162" i="1"/>
  <c r="AH162" i="1"/>
  <c r="AI162" i="1"/>
  <c r="AK162" i="1"/>
  <c r="AN267" i="1"/>
  <c r="AO266" i="1"/>
  <c r="AP266" i="1" s="1"/>
  <c r="AW159" i="1"/>
  <c r="AF160" i="1"/>
  <c r="AG160" i="1" s="1"/>
  <c r="AM160" i="1" s="1"/>
  <c r="AS160" i="1" s="1"/>
  <c r="AE161" i="1"/>
  <c r="R212" i="1"/>
  <c r="S211" i="1"/>
  <c r="AU159" i="1"/>
  <c r="AV159" i="1"/>
  <c r="AX159" i="1" s="1"/>
  <c r="BT159" i="1" l="1"/>
  <c r="BS159" i="1"/>
  <c r="BF160" i="1"/>
  <c r="BL160" i="1" s="1"/>
  <c r="BR160" i="1" s="1"/>
  <c r="BI164" i="1"/>
  <c r="BJ164" i="1"/>
  <c r="BH164" i="1"/>
  <c r="BV159" i="1"/>
  <c r="BW159" i="1"/>
  <c r="BD162" i="1"/>
  <c r="BE161" i="1"/>
  <c r="AQ219" i="1"/>
  <c r="AR218" i="1"/>
  <c r="AF161" i="1"/>
  <c r="AG161" i="1" s="1"/>
  <c r="AM161" i="1" s="1"/>
  <c r="AS161" i="1" s="1"/>
  <c r="AE162" i="1"/>
  <c r="AN268" i="1"/>
  <c r="AO267" i="1"/>
  <c r="AP267" i="1" s="1"/>
  <c r="M165" i="1"/>
  <c r="K164" i="1"/>
  <c r="J164" i="1"/>
  <c r="I164" i="1"/>
  <c r="L164" i="1"/>
  <c r="U160" i="1"/>
  <c r="U161" i="1" s="1"/>
  <c r="G161" i="1"/>
  <c r="H161" i="1" s="1"/>
  <c r="N161" i="1" s="1"/>
  <c r="T161" i="1" s="1"/>
  <c r="V161" i="1" s="1"/>
  <c r="F162" i="1"/>
  <c r="R213" i="1"/>
  <c r="S212" i="1"/>
  <c r="AU160" i="1"/>
  <c r="AV160" i="1"/>
  <c r="AX160" i="1" s="1"/>
  <c r="AL164" i="1"/>
  <c r="AH163" i="1"/>
  <c r="AK163" i="1"/>
  <c r="AJ163" i="1"/>
  <c r="AI163" i="1"/>
  <c r="AT160" i="1"/>
  <c r="BV160" i="1" l="1"/>
  <c r="BT160" i="1"/>
  <c r="BS160" i="1"/>
  <c r="BF161" i="1"/>
  <c r="BL161" i="1" s="1"/>
  <c r="BR161" i="1" s="1"/>
  <c r="BJ165" i="1"/>
  <c r="BI165" i="1"/>
  <c r="BH165" i="1"/>
  <c r="BD163" i="1"/>
  <c r="BE162" i="1"/>
  <c r="R214" i="1"/>
  <c r="S213" i="1"/>
  <c r="U162" i="1"/>
  <c r="AF162" i="1"/>
  <c r="AG162" i="1" s="1"/>
  <c r="AM162" i="1" s="1"/>
  <c r="AS162" i="1" s="1"/>
  <c r="AE163" i="1"/>
  <c r="AU161" i="1"/>
  <c r="AV161" i="1"/>
  <c r="AX161" i="1" s="1"/>
  <c r="G162" i="1"/>
  <c r="H162" i="1" s="1"/>
  <c r="N162" i="1" s="1"/>
  <c r="T162" i="1" s="1"/>
  <c r="V162" i="1" s="1"/>
  <c r="F163" i="1"/>
  <c r="M166" i="1"/>
  <c r="I165" i="1"/>
  <c r="K165" i="1"/>
  <c r="L165" i="1"/>
  <c r="J165" i="1"/>
  <c r="AT161" i="1"/>
  <c r="AL165" i="1"/>
  <c r="AH164" i="1"/>
  <c r="AK164" i="1"/>
  <c r="AJ164" i="1"/>
  <c r="AI164" i="1"/>
  <c r="AW160" i="1"/>
  <c r="AW161" i="1" s="1"/>
  <c r="AN269" i="1"/>
  <c r="AO268" i="1"/>
  <c r="AP268" i="1" s="1"/>
  <c r="AQ220" i="1"/>
  <c r="AR219" i="1"/>
  <c r="BS161" i="1" l="1"/>
  <c r="BT161" i="1"/>
  <c r="BW160" i="1"/>
  <c r="BF162" i="1"/>
  <c r="BL162" i="1" s="1"/>
  <c r="BR162" i="1" s="1"/>
  <c r="BJ166" i="1"/>
  <c r="BI166" i="1"/>
  <c r="BH166" i="1"/>
  <c r="BV161" i="1"/>
  <c r="BW161" i="1"/>
  <c r="BD164" i="1"/>
  <c r="BE163" i="1"/>
  <c r="AU162" i="1"/>
  <c r="AV162" i="1"/>
  <c r="AX162" i="1" s="1"/>
  <c r="M167" i="1"/>
  <c r="I166" i="1"/>
  <c r="L166" i="1"/>
  <c r="J166" i="1"/>
  <c r="K166" i="1"/>
  <c r="G163" i="1"/>
  <c r="H163" i="1" s="1"/>
  <c r="N163" i="1" s="1"/>
  <c r="T163" i="1" s="1"/>
  <c r="V163" i="1" s="1"/>
  <c r="F164" i="1"/>
  <c r="AT162" i="1"/>
  <c r="AN270" i="1"/>
  <c r="AO269" i="1"/>
  <c r="AP269" i="1" s="1"/>
  <c r="AQ221" i="1"/>
  <c r="AR220" i="1"/>
  <c r="AL166" i="1"/>
  <c r="AH165" i="1"/>
  <c r="AI165" i="1"/>
  <c r="AK165" i="1"/>
  <c r="AJ165" i="1"/>
  <c r="AF163" i="1"/>
  <c r="AG163" i="1" s="1"/>
  <c r="AM163" i="1" s="1"/>
  <c r="AS163" i="1" s="1"/>
  <c r="AE164" i="1"/>
  <c r="R215" i="1"/>
  <c r="S214" i="1"/>
  <c r="BT162" i="1" l="1"/>
  <c r="BS162" i="1"/>
  <c r="BF163" i="1"/>
  <c r="BL163" i="1" s="1"/>
  <c r="BR163" i="1" s="1"/>
  <c r="BJ167" i="1"/>
  <c r="BI167" i="1"/>
  <c r="BH167" i="1"/>
  <c r="BV162" i="1"/>
  <c r="BW162" i="1"/>
  <c r="BD165" i="1"/>
  <c r="BE164" i="1"/>
  <c r="AQ222" i="1"/>
  <c r="AR221" i="1"/>
  <c r="M168" i="1"/>
  <c r="J167" i="1"/>
  <c r="K167" i="1"/>
  <c r="L167" i="1"/>
  <c r="I167" i="1"/>
  <c r="G164" i="1"/>
  <c r="H164" i="1" s="1"/>
  <c r="N164" i="1" s="1"/>
  <c r="T164" i="1" s="1"/>
  <c r="V164" i="1" s="1"/>
  <c r="F165" i="1"/>
  <c r="AL167" i="1"/>
  <c r="AK166" i="1"/>
  <c r="AJ166" i="1"/>
  <c r="AI166" i="1"/>
  <c r="AH166" i="1"/>
  <c r="AN271" i="1"/>
  <c r="AO270" i="1"/>
  <c r="AP270" i="1" s="1"/>
  <c r="AF164" i="1"/>
  <c r="AG164" i="1" s="1"/>
  <c r="AM164" i="1" s="1"/>
  <c r="AS164" i="1" s="1"/>
  <c r="AE165" i="1"/>
  <c r="AU163" i="1"/>
  <c r="AV163" i="1"/>
  <c r="AX163" i="1" s="1"/>
  <c r="R216" i="1"/>
  <c r="S215" i="1"/>
  <c r="AT163" i="1"/>
  <c r="AT164" i="1" s="1"/>
  <c r="AW162" i="1"/>
  <c r="AW163" i="1" s="1"/>
  <c r="U163" i="1"/>
  <c r="U164" i="1" s="1"/>
  <c r="BF164" i="1" l="1"/>
  <c r="BL164" i="1" s="1"/>
  <c r="BR164" i="1" s="1"/>
  <c r="BT163" i="1"/>
  <c r="BS163" i="1"/>
  <c r="BJ168" i="1"/>
  <c r="BI168" i="1"/>
  <c r="BH168" i="1"/>
  <c r="BV163" i="1"/>
  <c r="BW163" i="1"/>
  <c r="BD166" i="1"/>
  <c r="BE165" i="1"/>
  <c r="AF165" i="1"/>
  <c r="AG165" i="1" s="1"/>
  <c r="AM165" i="1" s="1"/>
  <c r="AS165" i="1" s="1"/>
  <c r="AE166" i="1"/>
  <c r="AL168" i="1"/>
  <c r="AK167" i="1"/>
  <c r="AH167" i="1"/>
  <c r="AJ167" i="1"/>
  <c r="AI167" i="1"/>
  <c r="M169" i="1"/>
  <c r="K168" i="1"/>
  <c r="L168" i="1"/>
  <c r="I168" i="1"/>
  <c r="J168" i="1"/>
  <c r="AT165" i="1"/>
  <c r="AN272" i="1"/>
  <c r="AO271" i="1"/>
  <c r="AP271" i="1" s="1"/>
  <c r="R217" i="1"/>
  <c r="S216" i="1"/>
  <c r="AU164" i="1"/>
  <c r="AV164" i="1"/>
  <c r="AX164" i="1" s="1"/>
  <c r="G165" i="1"/>
  <c r="H165" i="1" s="1"/>
  <c r="N165" i="1" s="1"/>
  <c r="T165" i="1" s="1"/>
  <c r="V165" i="1" s="1"/>
  <c r="F166" i="1"/>
  <c r="AQ223" i="1"/>
  <c r="AR222" i="1"/>
  <c r="BT164" i="1" l="1"/>
  <c r="BS164" i="1"/>
  <c r="BV164" i="1"/>
  <c r="BF165" i="1"/>
  <c r="BL165" i="1" s="1"/>
  <c r="BR165" i="1" s="1"/>
  <c r="BJ169" i="1"/>
  <c r="BI169" i="1"/>
  <c r="BH169" i="1"/>
  <c r="BW164" i="1"/>
  <c r="BD167" i="1"/>
  <c r="BE166" i="1"/>
  <c r="M170" i="1"/>
  <c r="J169" i="1"/>
  <c r="L169" i="1"/>
  <c r="I169" i="1"/>
  <c r="K169" i="1"/>
  <c r="G166" i="1"/>
  <c r="H166" i="1" s="1"/>
  <c r="N166" i="1" s="1"/>
  <c r="T166" i="1" s="1"/>
  <c r="V166" i="1" s="1"/>
  <c r="F167" i="1"/>
  <c r="R218" i="1"/>
  <c r="S217" i="1"/>
  <c r="AF166" i="1"/>
  <c r="AG166" i="1" s="1"/>
  <c r="AM166" i="1" s="1"/>
  <c r="AS166" i="1" s="1"/>
  <c r="AE167" i="1"/>
  <c r="AN273" i="1"/>
  <c r="AO272" i="1"/>
  <c r="AP272" i="1" s="1"/>
  <c r="AL169" i="1"/>
  <c r="AJ168" i="1"/>
  <c r="AH168" i="1"/>
  <c r="AK168" i="1"/>
  <c r="AI168" i="1"/>
  <c r="AQ224" i="1"/>
  <c r="AR223" i="1"/>
  <c r="U165" i="1"/>
  <c r="U166" i="1" s="1"/>
  <c r="AW164" i="1"/>
  <c r="AW165" i="1" s="1"/>
  <c r="AU165" i="1"/>
  <c r="AV165" i="1"/>
  <c r="AX165" i="1" s="1"/>
  <c r="BT165" i="1" l="1"/>
  <c r="BS165" i="1"/>
  <c r="BF166" i="1"/>
  <c r="BL166" i="1" s="1"/>
  <c r="BR166" i="1" s="1"/>
  <c r="BJ170" i="1"/>
  <c r="BI170" i="1"/>
  <c r="BH170" i="1"/>
  <c r="BV165" i="1"/>
  <c r="BW165" i="1"/>
  <c r="BD168" i="1"/>
  <c r="BE167" i="1"/>
  <c r="AL170" i="1"/>
  <c r="AI169" i="1"/>
  <c r="AK169" i="1"/>
  <c r="AH169" i="1"/>
  <c r="AJ169" i="1"/>
  <c r="AF167" i="1"/>
  <c r="AG167" i="1" s="1"/>
  <c r="AM167" i="1" s="1"/>
  <c r="AS167" i="1" s="1"/>
  <c r="AE168" i="1"/>
  <c r="AW166" i="1"/>
  <c r="R219" i="1"/>
  <c r="S218" i="1"/>
  <c r="AU166" i="1"/>
  <c r="AV166" i="1"/>
  <c r="AX166" i="1" s="1"/>
  <c r="G167" i="1"/>
  <c r="H167" i="1" s="1"/>
  <c r="N167" i="1" s="1"/>
  <c r="T167" i="1" s="1"/>
  <c r="V167" i="1" s="1"/>
  <c r="F168" i="1"/>
  <c r="AN274" i="1"/>
  <c r="AO273" i="1"/>
  <c r="AP273" i="1" s="1"/>
  <c r="AT166" i="1"/>
  <c r="AT167" i="1" s="1"/>
  <c r="AQ225" i="1"/>
  <c r="AR224" i="1"/>
  <c r="M171" i="1"/>
  <c r="K170" i="1"/>
  <c r="I170" i="1"/>
  <c r="J170" i="1"/>
  <c r="L170" i="1"/>
  <c r="BV166" i="1" l="1"/>
  <c r="BS166" i="1"/>
  <c r="BT166" i="1"/>
  <c r="BF167" i="1"/>
  <c r="BL167" i="1" s="1"/>
  <c r="BR167" i="1" s="1"/>
  <c r="BJ171" i="1"/>
  <c r="BH171" i="1"/>
  <c r="BI171" i="1"/>
  <c r="BW166" i="1"/>
  <c r="BD169" i="1"/>
  <c r="BE168" i="1"/>
  <c r="AQ226" i="1"/>
  <c r="AR225" i="1"/>
  <c r="G168" i="1"/>
  <c r="H168" i="1" s="1"/>
  <c r="N168" i="1" s="1"/>
  <c r="T168" i="1" s="1"/>
  <c r="V168" i="1" s="1"/>
  <c r="F169" i="1"/>
  <c r="M172" i="1"/>
  <c r="J171" i="1"/>
  <c r="I171" i="1"/>
  <c r="L171" i="1"/>
  <c r="K171" i="1"/>
  <c r="U167" i="1"/>
  <c r="U168" i="1" s="1"/>
  <c r="AF168" i="1"/>
  <c r="AG168" i="1" s="1"/>
  <c r="AM168" i="1" s="1"/>
  <c r="AS168" i="1" s="1"/>
  <c r="AT168" i="1" s="1"/>
  <c r="AE169" i="1"/>
  <c r="AU167" i="1"/>
  <c r="AV167" i="1"/>
  <c r="AX167" i="1" s="1"/>
  <c r="AN275" i="1"/>
  <c r="AO274" i="1"/>
  <c r="AP274" i="1" s="1"/>
  <c r="R220" i="1"/>
  <c r="S219" i="1"/>
  <c r="AL171" i="1"/>
  <c r="AK170" i="1"/>
  <c r="AJ170" i="1"/>
  <c r="AI170" i="1"/>
  <c r="AH170" i="1"/>
  <c r="BS167" i="1" l="1"/>
  <c r="BF168" i="1"/>
  <c r="BL168" i="1" s="1"/>
  <c r="BR168" i="1" s="1"/>
  <c r="BT167" i="1"/>
  <c r="BJ172" i="1"/>
  <c r="BI172" i="1"/>
  <c r="BH172" i="1"/>
  <c r="BV167" i="1"/>
  <c r="BW167" i="1"/>
  <c r="BD170" i="1"/>
  <c r="BE169" i="1"/>
  <c r="M173" i="1"/>
  <c r="L172" i="1"/>
  <c r="I172" i="1"/>
  <c r="K172" i="1"/>
  <c r="J172" i="1"/>
  <c r="AL172" i="1"/>
  <c r="AK171" i="1"/>
  <c r="AJ171" i="1"/>
  <c r="AH171" i="1"/>
  <c r="AI171" i="1"/>
  <c r="AN276" i="1"/>
  <c r="AO275" i="1"/>
  <c r="AP275" i="1" s="1"/>
  <c r="AF169" i="1"/>
  <c r="AG169" i="1" s="1"/>
  <c r="AM169" i="1" s="1"/>
  <c r="AS169" i="1" s="1"/>
  <c r="AE170" i="1"/>
  <c r="R221" i="1"/>
  <c r="S220" i="1"/>
  <c r="G169" i="1"/>
  <c r="H169" i="1" s="1"/>
  <c r="N169" i="1" s="1"/>
  <c r="T169" i="1" s="1"/>
  <c r="V169" i="1" s="1"/>
  <c r="F170" i="1"/>
  <c r="AU168" i="1"/>
  <c r="AV168" i="1"/>
  <c r="AX168" i="1" s="1"/>
  <c r="AW167" i="1"/>
  <c r="AW168" i="1" s="1"/>
  <c r="AQ227" i="1"/>
  <c r="AR226" i="1"/>
  <c r="BT168" i="1" l="1"/>
  <c r="BV168" i="1"/>
  <c r="BS168" i="1"/>
  <c r="BF169" i="1"/>
  <c r="BL169" i="1" s="1"/>
  <c r="BR169" i="1" s="1"/>
  <c r="BJ173" i="1"/>
  <c r="BI173" i="1"/>
  <c r="BH173" i="1"/>
  <c r="BW168" i="1"/>
  <c r="BD171" i="1"/>
  <c r="BE170" i="1"/>
  <c r="AF170" i="1"/>
  <c r="AG170" i="1" s="1"/>
  <c r="AM170" i="1" s="1"/>
  <c r="AS170" i="1" s="1"/>
  <c r="AE171" i="1"/>
  <c r="AL173" i="1"/>
  <c r="AJ172" i="1"/>
  <c r="AI172" i="1"/>
  <c r="AK172" i="1"/>
  <c r="AH172" i="1"/>
  <c r="U169" i="1"/>
  <c r="AU169" i="1"/>
  <c r="AV169" i="1"/>
  <c r="AX169" i="1" s="1"/>
  <c r="M174" i="1"/>
  <c r="L173" i="1"/>
  <c r="K173" i="1"/>
  <c r="I173" i="1"/>
  <c r="J173" i="1"/>
  <c r="AW169" i="1"/>
  <c r="AQ228" i="1"/>
  <c r="AR227" i="1"/>
  <c r="G170" i="1"/>
  <c r="H170" i="1" s="1"/>
  <c r="N170" i="1" s="1"/>
  <c r="T170" i="1" s="1"/>
  <c r="V170" i="1" s="1"/>
  <c r="F171" i="1"/>
  <c r="R222" i="1"/>
  <c r="S221" i="1"/>
  <c r="AN277" i="1"/>
  <c r="AO276" i="1"/>
  <c r="AP276" i="1" s="1"/>
  <c r="AT169" i="1"/>
  <c r="AT170" i="1" s="1"/>
  <c r="BS169" i="1" l="1"/>
  <c r="BF170" i="1"/>
  <c r="BL170" i="1" s="1"/>
  <c r="BR170" i="1" s="1"/>
  <c r="BT169" i="1"/>
  <c r="BJ174" i="1"/>
  <c r="BI174" i="1"/>
  <c r="BH174" i="1"/>
  <c r="BV169" i="1"/>
  <c r="BW169" i="1"/>
  <c r="BD172" i="1"/>
  <c r="BE171" i="1"/>
  <c r="AL174" i="1"/>
  <c r="AI173" i="1"/>
  <c r="AJ173" i="1"/>
  <c r="AK173" i="1"/>
  <c r="AH173" i="1"/>
  <c r="R223" i="1"/>
  <c r="S222" i="1"/>
  <c r="AQ229" i="1"/>
  <c r="AR228" i="1"/>
  <c r="AF171" i="1"/>
  <c r="AG171" i="1" s="1"/>
  <c r="AM171" i="1" s="1"/>
  <c r="AS171" i="1" s="1"/>
  <c r="AE172" i="1"/>
  <c r="AN278" i="1"/>
  <c r="AO277" i="1"/>
  <c r="AP277" i="1" s="1"/>
  <c r="U170" i="1"/>
  <c r="M175" i="1"/>
  <c r="I174" i="1"/>
  <c r="L174" i="1"/>
  <c r="J174" i="1"/>
  <c r="K174" i="1"/>
  <c r="AT171" i="1"/>
  <c r="G171" i="1"/>
  <c r="H171" i="1" s="1"/>
  <c r="N171" i="1" s="1"/>
  <c r="T171" i="1" s="1"/>
  <c r="V171" i="1" s="1"/>
  <c r="F172" i="1"/>
  <c r="AW170" i="1"/>
  <c r="AU170" i="1"/>
  <c r="AV170" i="1"/>
  <c r="AX170" i="1" s="1"/>
  <c r="BS170" i="1" l="1"/>
  <c r="BT170" i="1"/>
  <c r="BF171" i="1"/>
  <c r="BL171" i="1" s="1"/>
  <c r="BR171" i="1" s="1"/>
  <c r="BJ175" i="1"/>
  <c r="BI175" i="1"/>
  <c r="BH175" i="1"/>
  <c r="BV170" i="1"/>
  <c r="BW170" i="1"/>
  <c r="BD173" i="1"/>
  <c r="BE172" i="1"/>
  <c r="AN279" i="1"/>
  <c r="AO278" i="1"/>
  <c r="AP278" i="1" s="1"/>
  <c r="AW171" i="1"/>
  <c r="AT172" i="1"/>
  <c r="AQ230" i="1"/>
  <c r="AR229" i="1"/>
  <c r="G172" i="1"/>
  <c r="H172" i="1" s="1"/>
  <c r="N172" i="1" s="1"/>
  <c r="T172" i="1" s="1"/>
  <c r="V172" i="1" s="1"/>
  <c r="F173" i="1"/>
  <c r="M176" i="1"/>
  <c r="J175" i="1"/>
  <c r="L175" i="1"/>
  <c r="I175" i="1"/>
  <c r="K175" i="1"/>
  <c r="AF172" i="1"/>
  <c r="AG172" i="1" s="1"/>
  <c r="AM172" i="1" s="1"/>
  <c r="AS172" i="1" s="1"/>
  <c r="AE173" i="1"/>
  <c r="U171" i="1"/>
  <c r="U172" i="1" s="1"/>
  <c r="AU171" i="1"/>
  <c r="AV171" i="1"/>
  <c r="AX171" i="1" s="1"/>
  <c r="R224" i="1"/>
  <c r="S223" i="1"/>
  <c r="AL175" i="1"/>
  <c r="AH174" i="1"/>
  <c r="AJ174" i="1"/>
  <c r="AI174" i="1"/>
  <c r="AK174" i="1"/>
  <c r="BF172" i="1" l="1"/>
  <c r="BL172" i="1" s="1"/>
  <c r="BR172" i="1" s="1"/>
  <c r="BT171" i="1"/>
  <c r="BS171" i="1"/>
  <c r="BI176" i="1"/>
  <c r="BJ176" i="1"/>
  <c r="BH176" i="1"/>
  <c r="BV171" i="1"/>
  <c r="BW171" i="1"/>
  <c r="BD174" i="1"/>
  <c r="BE173" i="1"/>
  <c r="G173" i="1"/>
  <c r="H173" i="1" s="1"/>
  <c r="N173" i="1" s="1"/>
  <c r="T173" i="1" s="1"/>
  <c r="V173" i="1" s="1"/>
  <c r="F174" i="1"/>
  <c r="AT173" i="1"/>
  <c r="R225" i="1"/>
  <c r="S224" i="1"/>
  <c r="AF173" i="1"/>
  <c r="AG173" i="1" s="1"/>
  <c r="AM173" i="1" s="1"/>
  <c r="AS173" i="1" s="1"/>
  <c r="AE174" i="1"/>
  <c r="AU172" i="1"/>
  <c r="AV172" i="1"/>
  <c r="AX172" i="1" s="1"/>
  <c r="AW172" i="1"/>
  <c r="AL176" i="1"/>
  <c r="AJ175" i="1"/>
  <c r="AK175" i="1"/>
  <c r="AH175" i="1"/>
  <c r="AI175" i="1"/>
  <c r="M177" i="1"/>
  <c r="L176" i="1"/>
  <c r="I176" i="1"/>
  <c r="K176" i="1"/>
  <c r="J176" i="1"/>
  <c r="AQ231" i="1"/>
  <c r="AR230" i="1"/>
  <c r="AN280" i="1"/>
  <c r="AO279" i="1"/>
  <c r="AP279" i="1" s="1"/>
  <c r="BT172" i="1" l="1"/>
  <c r="BS172" i="1"/>
  <c r="BF173" i="1"/>
  <c r="BL173" i="1" s="1"/>
  <c r="BR173" i="1" s="1"/>
  <c r="BJ177" i="1"/>
  <c r="BI177" i="1"/>
  <c r="BH177" i="1"/>
  <c r="BV172" i="1"/>
  <c r="BW172" i="1"/>
  <c r="BD175" i="1"/>
  <c r="BE174" i="1"/>
  <c r="AF174" i="1"/>
  <c r="AG174" i="1" s="1"/>
  <c r="AM174" i="1" s="1"/>
  <c r="AS174" i="1" s="1"/>
  <c r="AE175" i="1"/>
  <c r="AT174" i="1"/>
  <c r="AQ232" i="1"/>
  <c r="AR231" i="1"/>
  <c r="AU173" i="1"/>
  <c r="AV173" i="1"/>
  <c r="AX173" i="1" s="1"/>
  <c r="G174" i="1"/>
  <c r="H174" i="1" s="1"/>
  <c r="N174" i="1" s="1"/>
  <c r="T174" i="1" s="1"/>
  <c r="V174" i="1" s="1"/>
  <c r="F175" i="1"/>
  <c r="M178" i="1"/>
  <c r="L177" i="1"/>
  <c r="I177" i="1"/>
  <c r="K177" i="1"/>
  <c r="J177" i="1"/>
  <c r="AN281" i="1"/>
  <c r="AO280" i="1"/>
  <c r="AP280" i="1" s="1"/>
  <c r="AL177" i="1"/>
  <c r="AK176" i="1"/>
  <c r="AJ176" i="1"/>
  <c r="AH176" i="1"/>
  <c r="AI176" i="1"/>
  <c r="R226" i="1"/>
  <c r="S225" i="1"/>
  <c r="U173" i="1"/>
  <c r="U174" i="1" s="1"/>
  <c r="BT173" i="1" l="1"/>
  <c r="BS173" i="1"/>
  <c r="BF174" i="1"/>
  <c r="BL174" i="1" s="1"/>
  <c r="BR174" i="1" s="1"/>
  <c r="BJ178" i="1"/>
  <c r="BI178" i="1"/>
  <c r="BH178" i="1"/>
  <c r="BV173" i="1"/>
  <c r="BW173" i="1"/>
  <c r="BD176" i="1"/>
  <c r="BE175" i="1"/>
  <c r="R227" i="1"/>
  <c r="S226" i="1"/>
  <c r="M179" i="1"/>
  <c r="L178" i="1"/>
  <c r="J178" i="1"/>
  <c r="K178" i="1"/>
  <c r="I178" i="1"/>
  <c r="AL178" i="1"/>
  <c r="AK177" i="1"/>
  <c r="AH177" i="1"/>
  <c r="AI177" i="1"/>
  <c r="AJ177" i="1"/>
  <c r="G175" i="1"/>
  <c r="H175" i="1" s="1"/>
  <c r="N175" i="1" s="1"/>
  <c r="T175" i="1" s="1"/>
  <c r="V175" i="1" s="1"/>
  <c r="F176" i="1"/>
  <c r="AF175" i="1"/>
  <c r="AG175" i="1" s="1"/>
  <c r="AM175" i="1" s="1"/>
  <c r="AS175" i="1" s="1"/>
  <c r="AE176" i="1"/>
  <c r="AW173" i="1"/>
  <c r="AW174" i="1" s="1"/>
  <c r="AN282" i="1"/>
  <c r="AO281" i="1"/>
  <c r="AP281" i="1" s="1"/>
  <c r="AQ233" i="1"/>
  <c r="AR232" i="1"/>
  <c r="AU174" i="1"/>
  <c r="AV174" i="1"/>
  <c r="AX174" i="1" s="1"/>
  <c r="BT174" i="1" l="1"/>
  <c r="BS174" i="1"/>
  <c r="BF175" i="1"/>
  <c r="BL175" i="1" s="1"/>
  <c r="BR175" i="1" s="1"/>
  <c r="BJ179" i="1"/>
  <c r="BH179" i="1"/>
  <c r="BI179" i="1"/>
  <c r="BV174" i="1"/>
  <c r="BW174" i="1"/>
  <c r="BD177" i="1"/>
  <c r="BE176" i="1"/>
  <c r="AQ234" i="1"/>
  <c r="AR233" i="1"/>
  <c r="AF176" i="1"/>
  <c r="AG176" i="1" s="1"/>
  <c r="AM176" i="1" s="1"/>
  <c r="AS176" i="1" s="1"/>
  <c r="AE177" i="1"/>
  <c r="M180" i="1"/>
  <c r="I179" i="1"/>
  <c r="K179" i="1"/>
  <c r="L179" i="1"/>
  <c r="J179" i="1"/>
  <c r="AL179" i="1"/>
  <c r="AJ178" i="1"/>
  <c r="AI178" i="1"/>
  <c r="AH178" i="1"/>
  <c r="AK178" i="1"/>
  <c r="AU175" i="1"/>
  <c r="AV175" i="1"/>
  <c r="AX175" i="1" s="1"/>
  <c r="U175" i="1"/>
  <c r="U176" i="1" s="1"/>
  <c r="AN283" i="1"/>
  <c r="AO282" i="1"/>
  <c r="AP282" i="1" s="1"/>
  <c r="G176" i="1"/>
  <c r="H176" i="1" s="1"/>
  <c r="N176" i="1" s="1"/>
  <c r="T176" i="1" s="1"/>
  <c r="V176" i="1" s="1"/>
  <c r="F177" i="1"/>
  <c r="AT175" i="1"/>
  <c r="AT176" i="1" s="1"/>
  <c r="R228" i="1"/>
  <c r="S227" i="1"/>
  <c r="BT175" i="1" l="1"/>
  <c r="BF176" i="1"/>
  <c r="BL176" i="1" s="1"/>
  <c r="BR176" i="1" s="1"/>
  <c r="BS175" i="1"/>
  <c r="BJ180" i="1"/>
  <c r="BI180" i="1"/>
  <c r="BH180" i="1"/>
  <c r="BV175" i="1"/>
  <c r="BW175" i="1"/>
  <c r="BD178" i="1"/>
  <c r="BE177" i="1"/>
  <c r="AN284" i="1"/>
  <c r="AO283" i="1"/>
  <c r="AP283" i="1" s="1"/>
  <c r="AL180" i="1"/>
  <c r="AK179" i="1"/>
  <c r="AI179" i="1"/>
  <c r="AJ179" i="1"/>
  <c r="AH179" i="1"/>
  <c r="AU176" i="1"/>
  <c r="AV176" i="1"/>
  <c r="AX176" i="1" s="1"/>
  <c r="AW175" i="1"/>
  <c r="AW176" i="1" s="1"/>
  <c r="AT177" i="1"/>
  <c r="AF177" i="1"/>
  <c r="AG177" i="1" s="1"/>
  <c r="AM177" i="1" s="1"/>
  <c r="AS177" i="1" s="1"/>
  <c r="AE178" i="1"/>
  <c r="G177" i="1"/>
  <c r="H177" i="1" s="1"/>
  <c r="N177" i="1" s="1"/>
  <c r="T177" i="1" s="1"/>
  <c r="V177" i="1" s="1"/>
  <c r="F178" i="1"/>
  <c r="R229" i="1"/>
  <c r="S228" i="1"/>
  <c r="M181" i="1"/>
  <c r="L180" i="1"/>
  <c r="J180" i="1"/>
  <c r="I180" i="1"/>
  <c r="K180" i="1"/>
  <c r="AQ235" i="1"/>
  <c r="AR234" i="1"/>
  <c r="BT176" i="1" l="1"/>
  <c r="BS176" i="1"/>
  <c r="BF177" i="1"/>
  <c r="BL177" i="1" s="1"/>
  <c r="BR177" i="1" s="1"/>
  <c r="BJ181" i="1"/>
  <c r="BI181" i="1"/>
  <c r="BH181" i="1"/>
  <c r="BV176" i="1"/>
  <c r="BW176" i="1"/>
  <c r="BD179" i="1"/>
  <c r="BE178" i="1"/>
  <c r="G178" i="1"/>
  <c r="H178" i="1" s="1"/>
  <c r="N178" i="1" s="1"/>
  <c r="T178" i="1" s="1"/>
  <c r="V178" i="1" s="1"/>
  <c r="F179" i="1"/>
  <c r="U177" i="1"/>
  <c r="U178" i="1" s="1"/>
  <c r="M182" i="1"/>
  <c r="J181" i="1"/>
  <c r="K181" i="1"/>
  <c r="I181" i="1"/>
  <c r="L181" i="1"/>
  <c r="AF178" i="1"/>
  <c r="AG178" i="1" s="1"/>
  <c r="AM178" i="1" s="1"/>
  <c r="AS178" i="1" s="1"/>
  <c r="AE179" i="1"/>
  <c r="AL181" i="1"/>
  <c r="AH180" i="1"/>
  <c r="AJ180" i="1"/>
  <c r="AI180" i="1"/>
  <c r="AK180" i="1"/>
  <c r="AQ236" i="1"/>
  <c r="AR235" i="1"/>
  <c r="R230" i="1"/>
  <c r="S229" i="1"/>
  <c r="AU177" i="1"/>
  <c r="AV177" i="1"/>
  <c r="AX177" i="1" s="1"/>
  <c r="AN285" i="1"/>
  <c r="AO284" i="1"/>
  <c r="AP284" i="1" s="1"/>
  <c r="BS177" i="1" l="1"/>
  <c r="BF178" i="1"/>
  <c r="BL178" i="1" s="1"/>
  <c r="BR178" i="1" s="1"/>
  <c r="BT177" i="1"/>
  <c r="BJ182" i="1"/>
  <c r="BI182" i="1"/>
  <c r="BH182" i="1"/>
  <c r="BV177" i="1"/>
  <c r="BW177" i="1"/>
  <c r="BD180" i="1"/>
  <c r="BE179" i="1"/>
  <c r="AF179" i="1"/>
  <c r="AG179" i="1" s="1"/>
  <c r="AM179" i="1" s="1"/>
  <c r="AS179" i="1" s="1"/>
  <c r="AE180" i="1"/>
  <c r="AW177" i="1"/>
  <c r="AW178" i="1" s="1"/>
  <c r="AU178" i="1"/>
  <c r="AV178" i="1"/>
  <c r="AX178" i="1" s="1"/>
  <c r="AT178" i="1"/>
  <c r="AQ237" i="1"/>
  <c r="AR236" i="1"/>
  <c r="AL182" i="1"/>
  <c r="AH181" i="1"/>
  <c r="AJ181" i="1"/>
  <c r="AI181" i="1"/>
  <c r="AK181" i="1"/>
  <c r="M183" i="1"/>
  <c r="I182" i="1"/>
  <c r="K182" i="1"/>
  <c r="L182" i="1"/>
  <c r="J182" i="1"/>
  <c r="G179" i="1"/>
  <c r="H179" i="1" s="1"/>
  <c r="N179" i="1" s="1"/>
  <c r="T179" i="1" s="1"/>
  <c r="V179" i="1" s="1"/>
  <c r="F180" i="1"/>
  <c r="AN286" i="1"/>
  <c r="AO285" i="1"/>
  <c r="AP285" i="1" s="1"/>
  <c r="R231" i="1"/>
  <c r="S230" i="1"/>
  <c r="BS178" i="1" l="1"/>
  <c r="BW178" i="1"/>
  <c r="BT178" i="1"/>
  <c r="BF179" i="1"/>
  <c r="BL179" i="1" s="1"/>
  <c r="BR179" i="1" s="1"/>
  <c r="BJ183" i="1"/>
  <c r="BI183" i="1"/>
  <c r="BH183" i="1"/>
  <c r="BV178" i="1"/>
  <c r="BD181" i="1"/>
  <c r="BE180" i="1"/>
  <c r="AQ238" i="1"/>
  <c r="AR237" i="1"/>
  <c r="M184" i="1"/>
  <c r="J183" i="1"/>
  <c r="K183" i="1"/>
  <c r="I183" i="1"/>
  <c r="L183" i="1"/>
  <c r="U179" i="1"/>
  <c r="AN287" i="1"/>
  <c r="AO286" i="1"/>
  <c r="AP286" i="1" s="1"/>
  <c r="AL183" i="1"/>
  <c r="AI182" i="1"/>
  <c r="AK182" i="1"/>
  <c r="AJ182" i="1"/>
  <c r="AH182" i="1"/>
  <c r="AT179" i="1"/>
  <c r="AF180" i="1"/>
  <c r="AG180" i="1" s="1"/>
  <c r="AM180" i="1" s="1"/>
  <c r="AS180" i="1" s="1"/>
  <c r="AE181" i="1"/>
  <c r="R232" i="1"/>
  <c r="S231" i="1"/>
  <c r="G180" i="1"/>
  <c r="H180" i="1" s="1"/>
  <c r="N180" i="1" s="1"/>
  <c r="T180" i="1" s="1"/>
  <c r="V180" i="1" s="1"/>
  <c r="F181" i="1"/>
  <c r="AU179" i="1"/>
  <c r="AV179" i="1"/>
  <c r="AX179" i="1" s="1"/>
  <c r="BT179" i="1" l="1"/>
  <c r="BS179" i="1"/>
  <c r="BL180" i="1"/>
  <c r="BR180" i="1" s="1"/>
  <c r="BF180" i="1"/>
  <c r="BI184" i="1"/>
  <c r="BJ184" i="1"/>
  <c r="BH184" i="1"/>
  <c r="BV179" i="1"/>
  <c r="BW179" i="1"/>
  <c r="BD182" i="1"/>
  <c r="BE181" i="1"/>
  <c r="AU180" i="1"/>
  <c r="AV180" i="1"/>
  <c r="AX180" i="1" s="1"/>
  <c r="AN288" i="1"/>
  <c r="AO287" i="1"/>
  <c r="AP287" i="1" s="1"/>
  <c r="AW179" i="1"/>
  <c r="AW180" i="1" s="1"/>
  <c r="G181" i="1"/>
  <c r="H181" i="1" s="1"/>
  <c r="N181" i="1" s="1"/>
  <c r="T181" i="1" s="1"/>
  <c r="V181" i="1" s="1"/>
  <c r="F182" i="1"/>
  <c r="AF181" i="1"/>
  <c r="AG181" i="1" s="1"/>
  <c r="AM181" i="1" s="1"/>
  <c r="AS181" i="1" s="1"/>
  <c r="AE182" i="1"/>
  <c r="AT180" i="1"/>
  <c r="U180" i="1"/>
  <c r="U181" i="1" s="1"/>
  <c r="R233" i="1"/>
  <c r="S232" i="1"/>
  <c r="AL184" i="1"/>
  <c r="AI183" i="1"/>
  <c r="AH183" i="1"/>
  <c r="AK183" i="1"/>
  <c r="AJ183" i="1"/>
  <c r="M185" i="1"/>
  <c r="I184" i="1"/>
  <c r="J184" i="1"/>
  <c r="K184" i="1"/>
  <c r="L184" i="1"/>
  <c r="AQ239" i="1"/>
  <c r="AR238" i="1"/>
  <c r="BS180" i="1" l="1"/>
  <c r="BF181" i="1"/>
  <c r="BL181" i="1" s="1"/>
  <c r="BR181" i="1" s="1"/>
  <c r="BT180" i="1"/>
  <c r="BJ185" i="1"/>
  <c r="BI185" i="1"/>
  <c r="BH185" i="1"/>
  <c r="BV180" i="1"/>
  <c r="BW180" i="1"/>
  <c r="BD183" i="1"/>
  <c r="BE182" i="1"/>
  <c r="M186" i="1"/>
  <c r="J185" i="1"/>
  <c r="K185" i="1"/>
  <c r="I185" i="1"/>
  <c r="L185" i="1"/>
  <c r="AU181" i="1"/>
  <c r="AV181" i="1"/>
  <c r="AX181" i="1" s="1"/>
  <c r="AL185" i="1"/>
  <c r="AK184" i="1"/>
  <c r="AJ184" i="1"/>
  <c r="AH184" i="1"/>
  <c r="AI184" i="1"/>
  <c r="AT181" i="1"/>
  <c r="G182" i="1"/>
  <c r="H182" i="1" s="1"/>
  <c r="N182" i="1" s="1"/>
  <c r="T182" i="1" s="1"/>
  <c r="V182" i="1" s="1"/>
  <c r="F183" i="1"/>
  <c r="AN289" i="1"/>
  <c r="AO288" i="1"/>
  <c r="AP288" i="1" s="1"/>
  <c r="AQ240" i="1"/>
  <c r="AR239" i="1"/>
  <c r="R234" i="1"/>
  <c r="S233" i="1"/>
  <c r="AF182" i="1"/>
  <c r="AG182" i="1" s="1"/>
  <c r="AM182" i="1" s="1"/>
  <c r="AS182" i="1" s="1"/>
  <c r="AE183" i="1"/>
  <c r="BW181" i="1" l="1"/>
  <c r="BT181" i="1"/>
  <c r="BS181" i="1"/>
  <c r="BF182" i="1"/>
  <c r="BL182" i="1" s="1"/>
  <c r="BR182" i="1" s="1"/>
  <c r="BJ186" i="1"/>
  <c r="BI186" i="1"/>
  <c r="BH186" i="1"/>
  <c r="BV181" i="1"/>
  <c r="BD184" i="1"/>
  <c r="BE183" i="1"/>
  <c r="AU182" i="1"/>
  <c r="AV182" i="1"/>
  <c r="AX182" i="1" s="1"/>
  <c r="AQ241" i="1"/>
  <c r="AR240" i="1"/>
  <c r="AT182" i="1"/>
  <c r="R235" i="1"/>
  <c r="S234" i="1"/>
  <c r="AN290" i="1"/>
  <c r="AO289" i="1"/>
  <c r="AP289" i="1" s="1"/>
  <c r="AL186" i="1"/>
  <c r="AH185" i="1"/>
  <c r="AI185" i="1"/>
  <c r="AK185" i="1"/>
  <c r="AJ185" i="1"/>
  <c r="U182" i="1"/>
  <c r="AW181" i="1"/>
  <c r="AW182" i="1" s="1"/>
  <c r="AF183" i="1"/>
  <c r="AG183" i="1" s="1"/>
  <c r="AM183" i="1" s="1"/>
  <c r="AS183" i="1" s="1"/>
  <c r="AE184" i="1"/>
  <c r="G183" i="1"/>
  <c r="H183" i="1" s="1"/>
  <c r="N183" i="1" s="1"/>
  <c r="T183" i="1" s="1"/>
  <c r="V183" i="1" s="1"/>
  <c r="F184" i="1"/>
  <c r="M187" i="1"/>
  <c r="I186" i="1"/>
  <c r="L186" i="1"/>
  <c r="J186" i="1"/>
  <c r="K186" i="1"/>
  <c r="BT182" i="1" l="1"/>
  <c r="BS182" i="1"/>
  <c r="BL183" i="1"/>
  <c r="BR183" i="1" s="1"/>
  <c r="BF183" i="1"/>
  <c r="BJ187" i="1"/>
  <c r="BH187" i="1"/>
  <c r="BI187" i="1"/>
  <c r="BV182" i="1"/>
  <c r="BW182" i="1"/>
  <c r="BD185" i="1"/>
  <c r="BE184" i="1"/>
  <c r="AN291" i="1"/>
  <c r="AO290" i="1"/>
  <c r="AP290" i="1" s="1"/>
  <c r="AF184" i="1"/>
  <c r="AG184" i="1" s="1"/>
  <c r="AM184" i="1" s="1"/>
  <c r="AS184" i="1" s="1"/>
  <c r="AE185" i="1"/>
  <c r="U183" i="1"/>
  <c r="AQ242" i="1"/>
  <c r="AR241" i="1"/>
  <c r="AU183" i="1"/>
  <c r="AV183" i="1"/>
  <c r="AX183" i="1" s="1"/>
  <c r="R236" i="1"/>
  <c r="S235" i="1"/>
  <c r="M188" i="1"/>
  <c r="K187" i="1"/>
  <c r="I187" i="1"/>
  <c r="L187" i="1"/>
  <c r="J187" i="1"/>
  <c r="AL187" i="1"/>
  <c r="AJ186" i="1"/>
  <c r="AI186" i="1"/>
  <c r="AH186" i="1"/>
  <c r="AK186" i="1"/>
  <c r="G184" i="1"/>
  <c r="H184" i="1" s="1"/>
  <c r="N184" i="1" s="1"/>
  <c r="T184" i="1" s="1"/>
  <c r="V184" i="1" s="1"/>
  <c r="F185" i="1"/>
  <c r="AW183" i="1"/>
  <c r="AT183" i="1"/>
  <c r="AT184" i="1" s="1"/>
  <c r="BT183" i="1" l="1"/>
  <c r="BS183" i="1"/>
  <c r="BF184" i="1"/>
  <c r="BL184" i="1" s="1"/>
  <c r="BR184" i="1" s="1"/>
  <c r="BJ188" i="1"/>
  <c r="BI188" i="1"/>
  <c r="BH188" i="1"/>
  <c r="BV183" i="1"/>
  <c r="BW183" i="1"/>
  <c r="BD186" i="1"/>
  <c r="BE185" i="1"/>
  <c r="AF185" i="1"/>
  <c r="AG185" i="1" s="1"/>
  <c r="AM185" i="1" s="1"/>
  <c r="AS185" i="1" s="1"/>
  <c r="AE186" i="1"/>
  <c r="G185" i="1"/>
  <c r="H185" i="1" s="1"/>
  <c r="N185" i="1" s="1"/>
  <c r="T185" i="1" s="1"/>
  <c r="V185" i="1" s="1"/>
  <c r="F186" i="1"/>
  <c r="AU184" i="1"/>
  <c r="AV184" i="1"/>
  <c r="AX184" i="1" s="1"/>
  <c r="AW184" i="1"/>
  <c r="M189" i="1"/>
  <c r="I188" i="1"/>
  <c r="J188" i="1"/>
  <c r="L188" i="1"/>
  <c r="K188" i="1"/>
  <c r="R237" i="1"/>
  <c r="S236" i="1"/>
  <c r="AQ243" i="1"/>
  <c r="AR242" i="1"/>
  <c r="AT185" i="1"/>
  <c r="AL188" i="1"/>
  <c r="AH187" i="1"/>
  <c r="AI187" i="1"/>
  <c r="AJ187" i="1"/>
  <c r="AK187" i="1"/>
  <c r="U184" i="1"/>
  <c r="U185" i="1" s="1"/>
  <c r="AN292" i="1"/>
  <c r="AO291" i="1"/>
  <c r="AP291" i="1" s="1"/>
  <c r="BT184" i="1" l="1"/>
  <c r="BS184" i="1"/>
  <c r="BF185" i="1"/>
  <c r="BL185" i="1" s="1"/>
  <c r="BR185" i="1" s="1"/>
  <c r="BJ189" i="1"/>
  <c r="BI189" i="1"/>
  <c r="BH189" i="1"/>
  <c r="BV184" i="1"/>
  <c r="BW184" i="1"/>
  <c r="BD187" i="1"/>
  <c r="BE186" i="1"/>
  <c r="M190" i="1"/>
  <c r="L189" i="1"/>
  <c r="J189" i="1"/>
  <c r="K189" i="1"/>
  <c r="I189" i="1"/>
  <c r="G186" i="1"/>
  <c r="H186" i="1" s="1"/>
  <c r="N186" i="1" s="1"/>
  <c r="T186" i="1" s="1"/>
  <c r="V186" i="1" s="1"/>
  <c r="F187" i="1"/>
  <c r="AL189" i="1"/>
  <c r="AJ188" i="1"/>
  <c r="AK188" i="1"/>
  <c r="AH188" i="1"/>
  <c r="AI188" i="1"/>
  <c r="AQ244" i="1"/>
  <c r="AR243" i="1"/>
  <c r="AF186" i="1"/>
  <c r="AG186" i="1" s="1"/>
  <c r="AM186" i="1" s="1"/>
  <c r="AS186" i="1" s="1"/>
  <c r="AE187" i="1"/>
  <c r="AN293" i="1"/>
  <c r="AO292" i="1"/>
  <c r="AP292" i="1" s="1"/>
  <c r="R238" i="1"/>
  <c r="S237" i="1"/>
  <c r="AU185" i="1"/>
  <c r="AV185" i="1"/>
  <c r="AX185" i="1" s="1"/>
  <c r="BF186" i="1" l="1"/>
  <c r="BL186" i="1" s="1"/>
  <c r="BR186" i="1" s="1"/>
  <c r="BT185" i="1"/>
  <c r="BS185" i="1"/>
  <c r="BJ190" i="1"/>
  <c r="BI190" i="1"/>
  <c r="BH190" i="1"/>
  <c r="BV185" i="1"/>
  <c r="BW185" i="1"/>
  <c r="BD188" i="1"/>
  <c r="BE187" i="1"/>
  <c r="AF187" i="1"/>
  <c r="AG187" i="1" s="1"/>
  <c r="AM187" i="1" s="1"/>
  <c r="AS187" i="1" s="1"/>
  <c r="AE188" i="1"/>
  <c r="AW185" i="1"/>
  <c r="G187" i="1"/>
  <c r="H187" i="1" s="1"/>
  <c r="N187" i="1" s="1"/>
  <c r="T187" i="1" s="1"/>
  <c r="V187" i="1" s="1"/>
  <c r="F188" i="1"/>
  <c r="R239" i="1"/>
  <c r="S238" i="1"/>
  <c r="AU186" i="1"/>
  <c r="AV186" i="1"/>
  <c r="AX186" i="1" s="1"/>
  <c r="AT186" i="1"/>
  <c r="AT187" i="1" s="1"/>
  <c r="AQ245" i="1"/>
  <c r="AR244" i="1"/>
  <c r="M191" i="1"/>
  <c r="J190" i="1"/>
  <c r="I190" i="1"/>
  <c r="K190" i="1"/>
  <c r="L190" i="1"/>
  <c r="AN294" i="1"/>
  <c r="AO293" i="1"/>
  <c r="AP293" i="1" s="1"/>
  <c r="AL190" i="1"/>
  <c r="AK189" i="1"/>
  <c r="AH189" i="1"/>
  <c r="AJ189" i="1"/>
  <c r="AI189" i="1"/>
  <c r="U186" i="1"/>
  <c r="U187" i="1" s="1"/>
  <c r="BT186" i="1" l="1"/>
  <c r="BS186" i="1"/>
  <c r="BL187" i="1"/>
  <c r="BR187" i="1" s="1"/>
  <c r="BF187" i="1"/>
  <c r="BJ191" i="1"/>
  <c r="BI191" i="1"/>
  <c r="BH191" i="1"/>
  <c r="BV186" i="1"/>
  <c r="BW186" i="1"/>
  <c r="BD189" i="1"/>
  <c r="BE188" i="1"/>
  <c r="AN295" i="1"/>
  <c r="AO294" i="1"/>
  <c r="AP294" i="1" s="1"/>
  <c r="AW186" i="1"/>
  <c r="AW187" i="1" s="1"/>
  <c r="AL191" i="1"/>
  <c r="AK190" i="1"/>
  <c r="AJ190" i="1"/>
  <c r="AH190" i="1"/>
  <c r="AI190" i="1"/>
  <c r="AQ246" i="1"/>
  <c r="AR245" i="1"/>
  <c r="M192" i="1"/>
  <c r="K191" i="1"/>
  <c r="I191" i="1"/>
  <c r="L191" i="1"/>
  <c r="J191" i="1"/>
  <c r="R240" i="1"/>
  <c r="S239" i="1"/>
  <c r="AF188" i="1"/>
  <c r="AG188" i="1" s="1"/>
  <c r="AM188" i="1" s="1"/>
  <c r="AS188" i="1" s="1"/>
  <c r="AT188" i="1" s="1"/>
  <c r="AE189" i="1"/>
  <c r="G188" i="1"/>
  <c r="H188" i="1" s="1"/>
  <c r="N188" i="1" s="1"/>
  <c r="T188" i="1" s="1"/>
  <c r="V188" i="1" s="1"/>
  <c r="F189" i="1"/>
  <c r="AU187" i="1"/>
  <c r="AV187" i="1"/>
  <c r="AX187" i="1" s="1"/>
  <c r="BT187" i="1" l="1"/>
  <c r="BS187" i="1"/>
  <c r="BF188" i="1"/>
  <c r="BL188" i="1" s="1"/>
  <c r="BR188" i="1" s="1"/>
  <c r="BI192" i="1"/>
  <c r="BH192" i="1"/>
  <c r="BJ192" i="1"/>
  <c r="BV187" i="1"/>
  <c r="BW187" i="1"/>
  <c r="BD190" i="1"/>
  <c r="BE189" i="1"/>
  <c r="R241" i="1"/>
  <c r="S240" i="1"/>
  <c r="AQ247" i="1"/>
  <c r="AR246" i="1"/>
  <c r="AF189" i="1"/>
  <c r="AG189" i="1" s="1"/>
  <c r="AM189" i="1" s="1"/>
  <c r="AS189" i="1" s="1"/>
  <c r="AE190" i="1"/>
  <c r="M193" i="1"/>
  <c r="L192" i="1"/>
  <c r="I192" i="1"/>
  <c r="K192" i="1"/>
  <c r="J192" i="1"/>
  <c r="G189" i="1"/>
  <c r="H189" i="1" s="1"/>
  <c r="N189" i="1" s="1"/>
  <c r="T189" i="1" s="1"/>
  <c r="V189" i="1" s="1"/>
  <c r="F190" i="1"/>
  <c r="AU188" i="1"/>
  <c r="AV188" i="1"/>
  <c r="AX188" i="1" s="1"/>
  <c r="U188" i="1"/>
  <c r="U189" i="1" s="1"/>
  <c r="AL192" i="1"/>
  <c r="AK191" i="1"/>
  <c r="AH191" i="1"/>
  <c r="AI191" i="1"/>
  <c r="AJ191" i="1"/>
  <c r="AN296" i="1"/>
  <c r="AO295" i="1"/>
  <c r="AP295" i="1" s="1"/>
  <c r="BT188" i="1" l="1"/>
  <c r="BS188" i="1"/>
  <c r="BF189" i="1"/>
  <c r="BL189" i="1" s="1"/>
  <c r="BR189" i="1" s="1"/>
  <c r="BJ193" i="1"/>
  <c r="BI193" i="1"/>
  <c r="BH193" i="1"/>
  <c r="BV188" i="1"/>
  <c r="BW188" i="1"/>
  <c r="BD191" i="1"/>
  <c r="BE190" i="1"/>
  <c r="AU189" i="1"/>
  <c r="AV189" i="1"/>
  <c r="AX189" i="1" s="1"/>
  <c r="AL193" i="1"/>
  <c r="AH192" i="1"/>
  <c r="AJ192" i="1"/>
  <c r="AI192" i="1"/>
  <c r="AK192" i="1"/>
  <c r="AQ248" i="1"/>
  <c r="AR247" i="1"/>
  <c r="AW188" i="1"/>
  <c r="AW189" i="1" s="1"/>
  <c r="R242" i="1"/>
  <c r="S241" i="1"/>
  <c r="G190" i="1"/>
  <c r="H190" i="1" s="1"/>
  <c r="N190" i="1" s="1"/>
  <c r="T190" i="1" s="1"/>
  <c r="V190" i="1" s="1"/>
  <c r="F191" i="1"/>
  <c r="AF190" i="1"/>
  <c r="AG190" i="1" s="1"/>
  <c r="AM190" i="1" s="1"/>
  <c r="AS190" i="1" s="1"/>
  <c r="AE191" i="1"/>
  <c r="AN297" i="1"/>
  <c r="AO296" i="1"/>
  <c r="AP296" i="1" s="1"/>
  <c r="M194" i="1"/>
  <c r="L193" i="1"/>
  <c r="I193" i="1"/>
  <c r="J193" i="1"/>
  <c r="K193" i="1"/>
  <c r="AT189" i="1"/>
  <c r="BS189" i="1" l="1"/>
  <c r="BF190" i="1"/>
  <c r="BL190" i="1" s="1"/>
  <c r="BR190" i="1" s="1"/>
  <c r="BT189" i="1"/>
  <c r="BJ194" i="1"/>
  <c r="BI194" i="1"/>
  <c r="BH194" i="1"/>
  <c r="BV189" i="1"/>
  <c r="BW189" i="1"/>
  <c r="BD192" i="1"/>
  <c r="BE191" i="1"/>
  <c r="AU190" i="1"/>
  <c r="AV190" i="1"/>
  <c r="AX190" i="1" s="1"/>
  <c r="AQ249" i="1"/>
  <c r="AR248" i="1"/>
  <c r="AN298" i="1"/>
  <c r="AO297" i="1"/>
  <c r="AP297" i="1" s="1"/>
  <c r="G191" i="1"/>
  <c r="H191" i="1" s="1"/>
  <c r="N191" i="1" s="1"/>
  <c r="T191" i="1" s="1"/>
  <c r="V191" i="1" s="1"/>
  <c r="F192" i="1"/>
  <c r="AW190" i="1"/>
  <c r="AL194" i="1"/>
  <c r="AJ193" i="1"/>
  <c r="AI193" i="1"/>
  <c r="AK193" i="1"/>
  <c r="AH193" i="1"/>
  <c r="U190" i="1"/>
  <c r="U191" i="1" s="1"/>
  <c r="R243" i="1"/>
  <c r="S242" i="1"/>
  <c r="AT190" i="1"/>
  <c r="M195" i="1"/>
  <c r="I194" i="1"/>
  <c r="L194" i="1"/>
  <c r="K194" i="1"/>
  <c r="J194" i="1"/>
  <c r="AF191" i="1"/>
  <c r="AG191" i="1" s="1"/>
  <c r="AM191" i="1" s="1"/>
  <c r="AS191" i="1" s="1"/>
  <c r="AE192" i="1"/>
  <c r="BT190" i="1" l="1"/>
  <c r="BS190" i="1"/>
  <c r="BF191" i="1"/>
  <c r="BL191" i="1" s="1"/>
  <c r="BR191" i="1" s="1"/>
  <c r="BJ195" i="1"/>
  <c r="BI195" i="1"/>
  <c r="BH195" i="1"/>
  <c r="BV190" i="1"/>
  <c r="BW190" i="1"/>
  <c r="BD193" i="1"/>
  <c r="BE192" i="1"/>
  <c r="M196" i="1"/>
  <c r="I195" i="1"/>
  <c r="K195" i="1"/>
  <c r="J195" i="1"/>
  <c r="L195" i="1"/>
  <c r="AQ250" i="1"/>
  <c r="AR249" i="1"/>
  <c r="G192" i="1"/>
  <c r="H192" i="1" s="1"/>
  <c r="N192" i="1" s="1"/>
  <c r="T192" i="1" s="1"/>
  <c r="V192" i="1" s="1"/>
  <c r="F193" i="1"/>
  <c r="AT191" i="1"/>
  <c r="AF192" i="1"/>
  <c r="AG192" i="1" s="1"/>
  <c r="AM192" i="1" s="1"/>
  <c r="AS192" i="1" s="1"/>
  <c r="AE193" i="1"/>
  <c r="AL195" i="1"/>
  <c r="AJ194" i="1"/>
  <c r="AH194" i="1"/>
  <c r="AI194" i="1"/>
  <c r="AK194" i="1"/>
  <c r="AU191" i="1"/>
  <c r="AV191" i="1"/>
  <c r="AX191" i="1" s="1"/>
  <c r="R244" i="1"/>
  <c r="S243" i="1"/>
  <c r="AW191" i="1"/>
  <c r="AN299" i="1"/>
  <c r="AO298" i="1"/>
  <c r="AP298" i="1" s="1"/>
  <c r="BF192" i="1" l="1"/>
  <c r="BL192" i="1" s="1"/>
  <c r="BR192" i="1" s="1"/>
  <c r="BT191" i="1"/>
  <c r="BS191" i="1"/>
  <c r="BJ196" i="1"/>
  <c r="BI196" i="1"/>
  <c r="BH196" i="1"/>
  <c r="BV191" i="1"/>
  <c r="BW191" i="1"/>
  <c r="BD194" i="1"/>
  <c r="BE193" i="1"/>
  <c r="U192" i="1"/>
  <c r="AU192" i="1"/>
  <c r="AV192" i="1"/>
  <c r="AX192" i="1" s="1"/>
  <c r="R245" i="1"/>
  <c r="S244" i="1"/>
  <c r="AL196" i="1"/>
  <c r="AK195" i="1"/>
  <c r="AH195" i="1"/>
  <c r="AJ195" i="1"/>
  <c r="AI195" i="1"/>
  <c r="AT192" i="1"/>
  <c r="AT193" i="1" s="1"/>
  <c r="AQ251" i="1"/>
  <c r="AR250" i="1"/>
  <c r="AW192" i="1"/>
  <c r="AN300" i="1"/>
  <c r="AO299" i="1"/>
  <c r="AP299" i="1" s="1"/>
  <c r="AF193" i="1"/>
  <c r="AG193" i="1" s="1"/>
  <c r="AM193" i="1" s="1"/>
  <c r="AS193" i="1" s="1"/>
  <c r="AE194" i="1"/>
  <c r="G193" i="1"/>
  <c r="H193" i="1" s="1"/>
  <c r="N193" i="1" s="1"/>
  <c r="T193" i="1" s="1"/>
  <c r="V193" i="1" s="1"/>
  <c r="F194" i="1"/>
  <c r="M197" i="1"/>
  <c r="K196" i="1"/>
  <c r="L196" i="1"/>
  <c r="J196" i="1"/>
  <c r="I196" i="1"/>
  <c r="BT192" i="1" l="1"/>
  <c r="BV192" i="1"/>
  <c r="BS192" i="1"/>
  <c r="BF193" i="1"/>
  <c r="BL193" i="1" s="1"/>
  <c r="BR193" i="1" s="1"/>
  <c r="BJ197" i="1"/>
  <c r="BI197" i="1"/>
  <c r="BH197" i="1"/>
  <c r="BW192" i="1"/>
  <c r="BD195" i="1"/>
  <c r="BE194" i="1"/>
  <c r="AN301" i="1"/>
  <c r="AO300" i="1"/>
  <c r="AP300" i="1" s="1"/>
  <c r="AF194" i="1"/>
  <c r="AG194" i="1" s="1"/>
  <c r="AM194" i="1" s="1"/>
  <c r="AS194" i="1" s="1"/>
  <c r="AE195" i="1"/>
  <c r="AL197" i="1"/>
  <c r="AI196" i="1"/>
  <c r="AJ196" i="1"/>
  <c r="AK196" i="1"/>
  <c r="AH196" i="1"/>
  <c r="M198" i="1"/>
  <c r="L197" i="1"/>
  <c r="K197" i="1"/>
  <c r="I197" i="1"/>
  <c r="J197" i="1"/>
  <c r="AU193" i="1"/>
  <c r="AV193" i="1"/>
  <c r="AX193" i="1" s="1"/>
  <c r="G194" i="1"/>
  <c r="H194" i="1" s="1"/>
  <c r="N194" i="1" s="1"/>
  <c r="T194" i="1" s="1"/>
  <c r="V194" i="1" s="1"/>
  <c r="F195" i="1"/>
  <c r="AQ252" i="1"/>
  <c r="AR251" i="1"/>
  <c r="R246" i="1"/>
  <c r="S245" i="1"/>
  <c r="U193" i="1"/>
  <c r="U194" i="1" s="1"/>
  <c r="BW193" i="1" l="1"/>
  <c r="BS193" i="1"/>
  <c r="BT193" i="1"/>
  <c r="BF194" i="1"/>
  <c r="BL194" i="1" s="1"/>
  <c r="BR194" i="1" s="1"/>
  <c r="BJ198" i="1"/>
  <c r="BI198" i="1"/>
  <c r="BH198" i="1"/>
  <c r="BV193" i="1"/>
  <c r="BD196" i="1"/>
  <c r="BE195" i="1"/>
  <c r="R247" i="1"/>
  <c r="S246" i="1"/>
  <c r="G195" i="1"/>
  <c r="H195" i="1" s="1"/>
  <c r="N195" i="1" s="1"/>
  <c r="T195" i="1" s="1"/>
  <c r="V195" i="1" s="1"/>
  <c r="F196" i="1"/>
  <c r="M199" i="1"/>
  <c r="J198" i="1"/>
  <c r="I198" i="1"/>
  <c r="K198" i="1"/>
  <c r="L198" i="1"/>
  <c r="AU194" i="1"/>
  <c r="AV194" i="1"/>
  <c r="AX194" i="1" s="1"/>
  <c r="AL198" i="1"/>
  <c r="AI197" i="1"/>
  <c r="AK197" i="1"/>
  <c r="AH197" i="1"/>
  <c r="AJ197" i="1"/>
  <c r="AT194" i="1"/>
  <c r="AQ253" i="1"/>
  <c r="AR252" i="1"/>
  <c r="AW193" i="1"/>
  <c r="AW194" i="1" s="1"/>
  <c r="U195" i="1"/>
  <c r="AF195" i="1"/>
  <c r="AG195" i="1" s="1"/>
  <c r="AM195" i="1" s="1"/>
  <c r="AS195" i="1" s="1"/>
  <c r="AE196" i="1"/>
  <c r="AN302" i="1"/>
  <c r="AO301" i="1"/>
  <c r="AP301" i="1" s="1"/>
  <c r="BS194" i="1" l="1"/>
  <c r="BF195" i="1"/>
  <c r="BL195" i="1" s="1"/>
  <c r="BR195" i="1" s="1"/>
  <c r="BT194" i="1"/>
  <c r="BJ199" i="1"/>
  <c r="BI199" i="1"/>
  <c r="BH199" i="1"/>
  <c r="BV194" i="1"/>
  <c r="BW194" i="1"/>
  <c r="BD197" i="1"/>
  <c r="BE196" i="1"/>
  <c r="AF196" i="1"/>
  <c r="AG196" i="1" s="1"/>
  <c r="AM196" i="1" s="1"/>
  <c r="AS196" i="1" s="1"/>
  <c r="AE197" i="1"/>
  <c r="AL199" i="1"/>
  <c r="AH198" i="1"/>
  <c r="AI198" i="1"/>
  <c r="AK198" i="1"/>
  <c r="AJ198" i="1"/>
  <c r="G196" i="1"/>
  <c r="H196" i="1" s="1"/>
  <c r="N196" i="1" s="1"/>
  <c r="T196" i="1" s="1"/>
  <c r="V196" i="1" s="1"/>
  <c r="F197" i="1"/>
  <c r="AU195" i="1"/>
  <c r="AV195" i="1"/>
  <c r="AX195" i="1" s="1"/>
  <c r="U196" i="1"/>
  <c r="AQ254" i="1"/>
  <c r="AR253" i="1"/>
  <c r="AN303" i="1"/>
  <c r="AO302" i="1"/>
  <c r="AP302" i="1" s="1"/>
  <c r="AT195" i="1"/>
  <c r="AT196" i="1" s="1"/>
  <c r="M200" i="1"/>
  <c r="J199" i="1"/>
  <c r="K199" i="1"/>
  <c r="I199" i="1"/>
  <c r="L199" i="1"/>
  <c r="R248" i="1"/>
  <c r="S247" i="1"/>
  <c r="BT195" i="1" l="1"/>
  <c r="BS195" i="1"/>
  <c r="BF196" i="1"/>
  <c r="BL196" i="1" s="1"/>
  <c r="BR196" i="1" s="1"/>
  <c r="BI200" i="1"/>
  <c r="BJ200" i="1"/>
  <c r="BH200" i="1"/>
  <c r="BV195" i="1"/>
  <c r="BW195" i="1"/>
  <c r="BD198" i="1"/>
  <c r="BE197" i="1"/>
  <c r="AL200" i="1"/>
  <c r="AK199" i="1"/>
  <c r="AI199" i="1"/>
  <c r="AJ199" i="1"/>
  <c r="AH199" i="1"/>
  <c r="R249" i="1"/>
  <c r="S248" i="1"/>
  <c r="M201" i="1"/>
  <c r="J200" i="1"/>
  <c r="L200" i="1"/>
  <c r="I200" i="1"/>
  <c r="K200" i="1"/>
  <c r="AQ255" i="1"/>
  <c r="AR254" i="1"/>
  <c r="AW195" i="1"/>
  <c r="G197" i="1"/>
  <c r="H197" i="1" s="1"/>
  <c r="N197" i="1" s="1"/>
  <c r="T197" i="1" s="1"/>
  <c r="V197" i="1" s="1"/>
  <c r="F198" i="1"/>
  <c r="AF197" i="1"/>
  <c r="AG197" i="1" s="1"/>
  <c r="AM197" i="1" s="1"/>
  <c r="AS197" i="1" s="1"/>
  <c r="AT197" i="1" s="1"/>
  <c r="AE198" i="1"/>
  <c r="AN304" i="1"/>
  <c r="AO303" i="1"/>
  <c r="AP303" i="1" s="1"/>
  <c r="AU196" i="1"/>
  <c r="AV196" i="1"/>
  <c r="AX196" i="1" s="1"/>
  <c r="BT196" i="1" l="1"/>
  <c r="BF197" i="1"/>
  <c r="BL197" i="1" s="1"/>
  <c r="BR197" i="1" s="1"/>
  <c r="BS196" i="1"/>
  <c r="BJ201" i="1"/>
  <c r="BI201" i="1"/>
  <c r="BH201" i="1"/>
  <c r="BV196" i="1"/>
  <c r="BW196" i="1"/>
  <c r="BD199" i="1"/>
  <c r="BE198" i="1"/>
  <c r="AN305" i="1"/>
  <c r="AO304" i="1"/>
  <c r="AP304" i="1" s="1"/>
  <c r="G198" i="1"/>
  <c r="H198" i="1" s="1"/>
  <c r="N198" i="1" s="1"/>
  <c r="T198" i="1" s="1"/>
  <c r="V198" i="1" s="1"/>
  <c r="F199" i="1"/>
  <c r="M202" i="1"/>
  <c r="L201" i="1"/>
  <c r="J201" i="1"/>
  <c r="I201" i="1"/>
  <c r="K201" i="1"/>
  <c r="AW196" i="1"/>
  <c r="AF198" i="1"/>
  <c r="AG198" i="1" s="1"/>
  <c r="AM198" i="1" s="1"/>
  <c r="AS198" i="1" s="1"/>
  <c r="AE199" i="1"/>
  <c r="U197" i="1"/>
  <c r="U198" i="1" s="1"/>
  <c r="R250" i="1"/>
  <c r="S249" i="1"/>
  <c r="AU197" i="1"/>
  <c r="AV197" i="1"/>
  <c r="AX197" i="1" s="1"/>
  <c r="AQ256" i="1"/>
  <c r="AR255" i="1"/>
  <c r="AL201" i="1"/>
  <c r="AJ200" i="1"/>
  <c r="AI200" i="1"/>
  <c r="AK200" i="1"/>
  <c r="AH200" i="1"/>
  <c r="BT197" i="1" l="1"/>
  <c r="BS197" i="1"/>
  <c r="BV197" i="1"/>
  <c r="BL198" i="1"/>
  <c r="BR198" i="1" s="1"/>
  <c r="BF198" i="1"/>
  <c r="BJ202" i="1"/>
  <c r="BI202" i="1"/>
  <c r="BH202" i="1"/>
  <c r="BW197" i="1"/>
  <c r="BD200" i="1"/>
  <c r="BE199" i="1"/>
  <c r="AU198" i="1"/>
  <c r="AV198" i="1"/>
  <c r="AX198" i="1" s="1"/>
  <c r="AQ257" i="1"/>
  <c r="AR256" i="1"/>
  <c r="R251" i="1"/>
  <c r="S250" i="1"/>
  <c r="AW197" i="1"/>
  <c r="AW198" i="1" s="1"/>
  <c r="M203" i="1"/>
  <c r="I202" i="1"/>
  <c r="L202" i="1"/>
  <c r="J202" i="1"/>
  <c r="K202" i="1"/>
  <c r="AL202" i="1"/>
  <c r="AH201" i="1"/>
  <c r="AJ201" i="1"/>
  <c r="AK201" i="1"/>
  <c r="AI201" i="1"/>
  <c r="AF199" i="1"/>
  <c r="AG199" i="1" s="1"/>
  <c r="AM199" i="1" s="1"/>
  <c r="AS199" i="1" s="1"/>
  <c r="AE200" i="1"/>
  <c r="G199" i="1"/>
  <c r="H199" i="1" s="1"/>
  <c r="N199" i="1" s="1"/>
  <c r="T199" i="1" s="1"/>
  <c r="V199" i="1" s="1"/>
  <c r="F200" i="1"/>
  <c r="AN306" i="1"/>
  <c r="AO305" i="1"/>
  <c r="AP305" i="1" s="1"/>
  <c r="AT198" i="1"/>
  <c r="AT199" i="1" s="1"/>
  <c r="BF199" i="1" l="1"/>
  <c r="BL199" i="1" s="1"/>
  <c r="BR199" i="1" s="1"/>
  <c r="BT198" i="1"/>
  <c r="BS198" i="1"/>
  <c r="BJ203" i="1"/>
  <c r="BH203" i="1"/>
  <c r="BI203" i="1"/>
  <c r="BV198" i="1"/>
  <c r="BW198" i="1"/>
  <c r="BE200" i="1"/>
  <c r="BD201" i="1"/>
  <c r="AU199" i="1"/>
  <c r="AV199" i="1"/>
  <c r="AX199" i="1" s="1"/>
  <c r="U199" i="1"/>
  <c r="AF200" i="1"/>
  <c r="AG200" i="1" s="1"/>
  <c r="AM200" i="1" s="1"/>
  <c r="AS200" i="1" s="1"/>
  <c r="AE201" i="1"/>
  <c r="AN307" i="1"/>
  <c r="AO306" i="1"/>
  <c r="AP306" i="1" s="1"/>
  <c r="G200" i="1"/>
  <c r="H200" i="1" s="1"/>
  <c r="N200" i="1" s="1"/>
  <c r="T200" i="1" s="1"/>
  <c r="V200" i="1" s="1"/>
  <c r="F201" i="1"/>
  <c r="AL203" i="1"/>
  <c r="AJ202" i="1"/>
  <c r="AK202" i="1"/>
  <c r="AH202" i="1"/>
  <c r="AI202" i="1"/>
  <c r="AW199" i="1"/>
  <c r="AQ258" i="1"/>
  <c r="AR257" i="1"/>
  <c r="AT200" i="1"/>
  <c r="M204" i="1"/>
  <c r="K203" i="1"/>
  <c r="J203" i="1"/>
  <c r="I203" i="1"/>
  <c r="L203" i="1"/>
  <c r="R252" i="1"/>
  <c r="S251" i="1"/>
  <c r="BT199" i="1" l="1"/>
  <c r="BS199" i="1"/>
  <c r="BF200" i="1"/>
  <c r="BL200" i="1" s="1"/>
  <c r="BR200" i="1" s="1"/>
  <c r="BJ204" i="1"/>
  <c r="BI204" i="1"/>
  <c r="BH204" i="1"/>
  <c r="BV199" i="1"/>
  <c r="BW199" i="1"/>
  <c r="BE201" i="1"/>
  <c r="BD202" i="1"/>
  <c r="M205" i="1"/>
  <c r="I204" i="1"/>
  <c r="K204" i="1"/>
  <c r="L204" i="1"/>
  <c r="J204" i="1"/>
  <c r="AQ259" i="1"/>
  <c r="AR258" i="1"/>
  <c r="AU200" i="1"/>
  <c r="AV200" i="1"/>
  <c r="AX200" i="1" s="1"/>
  <c r="AW200" i="1"/>
  <c r="U200" i="1"/>
  <c r="U201" i="1" s="1"/>
  <c r="AN308" i="1"/>
  <c r="AO307" i="1"/>
  <c r="AP307" i="1" s="1"/>
  <c r="AL204" i="1"/>
  <c r="AI203" i="1"/>
  <c r="AK203" i="1"/>
  <c r="AH203" i="1"/>
  <c r="AJ203" i="1"/>
  <c r="R253" i="1"/>
  <c r="S252" i="1"/>
  <c r="G201" i="1"/>
  <c r="H201" i="1" s="1"/>
  <c r="N201" i="1" s="1"/>
  <c r="T201" i="1" s="1"/>
  <c r="V201" i="1" s="1"/>
  <c r="F202" i="1"/>
  <c r="AF201" i="1"/>
  <c r="AG201" i="1" s="1"/>
  <c r="AM201" i="1" s="1"/>
  <c r="AS201" i="1" s="1"/>
  <c r="AE202" i="1"/>
  <c r="BF201" i="1" l="1"/>
  <c r="BL201" i="1" s="1"/>
  <c r="BR201" i="1" s="1"/>
  <c r="BT200" i="1"/>
  <c r="BS200" i="1"/>
  <c r="BJ205" i="1"/>
  <c r="BI205" i="1"/>
  <c r="BH205" i="1"/>
  <c r="BV200" i="1"/>
  <c r="BW200" i="1"/>
  <c r="BD203" i="1"/>
  <c r="BE202" i="1"/>
  <c r="G202" i="1"/>
  <c r="H202" i="1" s="1"/>
  <c r="N202" i="1" s="1"/>
  <c r="T202" i="1" s="1"/>
  <c r="V202" i="1" s="1"/>
  <c r="F203" i="1"/>
  <c r="AL205" i="1"/>
  <c r="AJ204" i="1"/>
  <c r="AI204" i="1"/>
  <c r="AK204" i="1"/>
  <c r="AH204" i="1"/>
  <c r="U202" i="1"/>
  <c r="AF202" i="1"/>
  <c r="AG202" i="1" s="1"/>
  <c r="AM202" i="1" s="1"/>
  <c r="AS202" i="1" s="1"/>
  <c r="AE203" i="1"/>
  <c r="AN309" i="1"/>
  <c r="AO308" i="1"/>
  <c r="AP308" i="1" s="1"/>
  <c r="AQ260" i="1"/>
  <c r="AR259" i="1"/>
  <c r="AU201" i="1"/>
  <c r="AV201" i="1"/>
  <c r="AX201" i="1" s="1"/>
  <c r="R254" i="1"/>
  <c r="S253" i="1"/>
  <c r="AT201" i="1"/>
  <c r="AT202" i="1" s="1"/>
  <c r="M206" i="1"/>
  <c r="L205" i="1"/>
  <c r="J205" i="1"/>
  <c r="K205" i="1"/>
  <c r="I205" i="1"/>
  <c r="BT201" i="1" l="1"/>
  <c r="BS201" i="1"/>
  <c r="BF202" i="1"/>
  <c r="BL202" i="1" s="1"/>
  <c r="BR202" i="1" s="1"/>
  <c r="BJ206" i="1"/>
  <c r="BI206" i="1"/>
  <c r="BH206" i="1"/>
  <c r="BV201" i="1"/>
  <c r="BW201" i="1"/>
  <c r="BD204" i="1"/>
  <c r="BE203" i="1"/>
  <c r="AN310" i="1"/>
  <c r="AO309" i="1"/>
  <c r="AP309" i="1" s="1"/>
  <c r="AL206" i="1"/>
  <c r="AK205" i="1"/>
  <c r="AH205" i="1"/>
  <c r="AI205" i="1"/>
  <c r="AJ205" i="1"/>
  <c r="M207" i="1"/>
  <c r="J206" i="1"/>
  <c r="K206" i="1"/>
  <c r="L206" i="1"/>
  <c r="I206" i="1"/>
  <c r="R255" i="1"/>
  <c r="S254" i="1"/>
  <c r="AQ261" i="1"/>
  <c r="AR260" i="1"/>
  <c r="AF203" i="1"/>
  <c r="AG203" i="1" s="1"/>
  <c r="AM203" i="1" s="1"/>
  <c r="AS203" i="1" s="1"/>
  <c r="AE204" i="1"/>
  <c r="AW201" i="1"/>
  <c r="AU202" i="1"/>
  <c r="AV202" i="1"/>
  <c r="AX202" i="1" s="1"/>
  <c r="G203" i="1"/>
  <c r="H203" i="1" s="1"/>
  <c r="N203" i="1" s="1"/>
  <c r="T203" i="1" s="1"/>
  <c r="V203" i="1" s="1"/>
  <c r="F204" i="1"/>
  <c r="BT202" i="1" l="1"/>
  <c r="BF203" i="1"/>
  <c r="BL203" i="1" s="1"/>
  <c r="BR203" i="1" s="1"/>
  <c r="BS202" i="1"/>
  <c r="BJ207" i="1"/>
  <c r="BI207" i="1"/>
  <c r="BH207" i="1"/>
  <c r="BV202" i="1"/>
  <c r="BW202" i="1"/>
  <c r="BE204" i="1"/>
  <c r="BD205" i="1"/>
  <c r="AF204" i="1"/>
  <c r="AG204" i="1" s="1"/>
  <c r="AM204" i="1" s="1"/>
  <c r="AS204" i="1" s="1"/>
  <c r="AE205" i="1"/>
  <c r="AL207" i="1"/>
  <c r="AK206" i="1"/>
  <c r="AJ206" i="1"/>
  <c r="AH206" i="1"/>
  <c r="AI206" i="1"/>
  <c r="AU203" i="1"/>
  <c r="AV203" i="1"/>
  <c r="AX203" i="1" s="1"/>
  <c r="R256" i="1"/>
  <c r="S255" i="1"/>
  <c r="AN311" i="1"/>
  <c r="AO310" i="1"/>
  <c r="AP310" i="1" s="1"/>
  <c r="AT203" i="1"/>
  <c r="AT204" i="1" s="1"/>
  <c r="G204" i="1"/>
  <c r="H204" i="1" s="1"/>
  <c r="N204" i="1" s="1"/>
  <c r="T204" i="1" s="1"/>
  <c r="V204" i="1" s="1"/>
  <c r="F205" i="1"/>
  <c r="AW202" i="1"/>
  <c r="AW203" i="1" s="1"/>
  <c r="AQ262" i="1"/>
  <c r="AR261" i="1"/>
  <c r="M208" i="1"/>
  <c r="K207" i="1"/>
  <c r="J207" i="1"/>
  <c r="I207" i="1"/>
  <c r="L207" i="1"/>
  <c r="U203" i="1"/>
  <c r="U204" i="1" s="1"/>
  <c r="BS203" i="1" l="1"/>
  <c r="BT203" i="1"/>
  <c r="BL204" i="1"/>
  <c r="BR204" i="1" s="1"/>
  <c r="BF204" i="1"/>
  <c r="BI208" i="1"/>
  <c r="BJ208" i="1"/>
  <c r="BH208" i="1"/>
  <c r="BV203" i="1"/>
  <c r="BW203" i="1"/>
  <c r="BE205" i="1"/>
  <c r="BD206" i="1"/>
  <c r="AQ263" i="1"/>
  <c r="AR262" i="1"/>
  <c r="AL208" i="1"/>
  <c r="AI207" i="1"/>
  <c r="AK207" i="1"/>
  <c r="AJ207" i="1"/>
  <c r="AH207" i="1"/>
  <c r="R257" i="1"/>
  <c r="S256" i="1"/>
  <c r="AF205" i="1"/>
  <c r="AG205" i="1" s="1"/>
  <c r="AM205" i="1" s="1"/>
  <c r="AS205" i="1" s="1"/>
  <c r="AT205" i="1" s="1"/>
  <c r="AE206" i="1"/>
  <c r="M209" i="1"/>
  <c r="L208" i="1"/>
  <c r="J208" i="1"/>
  <c r="I208" i="1"/>
  <c r="K208" i="1"/>
  <c r="G205" i="1"/>
  <c r="H205" i="1" s="1"/>
  <c r="N205" i="1" s="1"/>
  <c r="T205" i="1" s="1"/>
  <c r="V205" i="1" s="1"/>
  <c r="F206" i="1"/>
  <c r="AN312" i="1"/>
  <c r="AO311" i="1"/>
  <c r="AP311" i="1" s="1"/>
  <c r="AU204" i="1"/>
  <c r="AV204" i="1"/>
  <c r="AX204" i="1" s="1"/>
  <c r="BT204" i="1" l="1"/>
  <c r="BF205" i="1"/>
  <c r="BL205" i="1" s="1"/>
  <c r="BR205" i="1" s="1"/>
  <c r="BS204" i="1"/>
  <c r="BJ209" i="1"/>
  <c r="BI209" i="1"/>
  <c r="BH209" i="1"/>
  <c r="BV204" i="1"/>
  <c r="BW204" i="1"/>
  <c r="BD207" i="1"/>
  <c r="BE206" i="1"/>
  <c r="M210" i="1"/>
  <c r="L209" i="1"/>
  <c r="I209" i="1"/>
  <c r="K209" i="1"/>
  <c r="J209" i="1"/>
  <c r="R258" i="1"/>
  <c r="S257" i="1"/>
  <c r="AL209" i="1"/>
  <c r="AH208" i="1"/>
  <c r="AJ208" i="1"/>
  <c r="AI208" i="1"/>
  <c r="AK208" i="1"/>
  <c r="AN313" i="1"/>
  <c r="AO312" i="1"/>
  <c r="AP312" i="1" s="1"/>
  <c r="AF206" i="1"/>
  <c r="AG206" i="1" s="1"/>
  <c r="AM206" i="1" s="1"/>
  <c r="AS206" i="1" s="1"/>
  <c r="AE207" i="1"/>
  <c r="G206" i="1"/>
  <c r="H206" i="1" s="1"/>
  <c r="N206" i="1" s="1"/>
  <c r="T206" i="1" s="1"/>
  <c r="V206" i="1" s="1"/>
  <c r="F207" i="1"/>
  <c r="AU205" i="1"/>
  <c r="AV205" i="1"/>
  <c r="AX205" i="1" s="1"/>
  <c r="AW204" i="1"/>
  <c r="AW205" i="1" s="1"/>
  <c r="U205" i="1"/>
  <c r="U206" i="1" s="1"/>
  <c r="AQ264" i="1"/>
  <c r="AR263" i="1"/>
  <c r="BT205" i="1" l="1"/>
  <c r="BS205" i="1"/>
  <c r="BF206" i="1"/>
  <c r="BL206" i="1" s="1"/>
  <c r="BR206" i="1" s="1"/>
  <c r="BJ210" i="1"/>
  <c r="BI210" i="1"/>
  <c r="BH210" i="1"/>
  <c r="BV205" i="1"/>
  <c r="BW205" i="1"/>
  <c r="BD208" i="1"/>
  <c r="BE207" i="1"/>
  <c r="G207" i="1"/>
  <c r="H207" i="1" s="1"/>
  <c r="N207" i="1" s="1"/>
  <c r="T207" i="1" s="1"/>
  <c r="V207" i="1" s="1"/>
  <c r="F208" i="1"/>
  <c r="R259" i="1"/>
  <c r="S258" i="1"/>
  <c r="AN314" i="1"/>
  <c r="AO313" i="1"/>
  <c r="AP313" i="1" s="1"/>
  <c r="M211" i="1"/>
  <c r="L210" i="1"/>
  <c r="J210" i="1"/>
  <c r="K210" i="1"/>
  <c r="I210" i="1"/>
  <c r="AF207" i="1"/>
  <c r="AG207" i="1" s="1"/>
  <c r="AM207" i="1" s="1"/>
  <c r="AS207" i="1" s="1"/>
  <c r="AE208" i="1"/>
  <c r="AL210" i="1"/>
  <c r="AJ209" i="1"/>
  <c r="AI209" i="1"/>
  <c r="AK209" i="1"/>
  <c r="AH209" i="1"/>
  <c r="AQ265" i="1"/>
  <c r="AR264" i="1"/>
  <c r="AU206" i="1"/>
  <c r="AV206" i="1"/>
  <c r="AX206" i="1" s="1"/>
  <c r="AT206" i="1"/>
  <c r="AT207" i="1" s="1"/>
  <c r="BT206" i="1" l="1"/>
  <c r="BF207" i="1"/>
  <c r="BL207" i="1" s="1"/>
  <c r="BR207" i="1" s="1"/>
  <c r="BS206" i="1"/>
  <c r="BJ211" i="1"/>
  <c r="BH211" i="1"/>
  <c r="BI211" i="1"/>
  <c r="BV206" i="1"/>
  <c r="BW206" i="1"/>
  <c r="BE208" i="1"/>
  <c r="BD209" i="1"/>
  <c r="AQ266" i="1"/>
  <c r="AR265" i="1"/>
  <c r="M212" i="1"/>
  <c r="I211" i="1"/>
  <c r="K211" i="1"/>
  <c r="J211" i="1"/>
  <c r="L211" i="1"/>
  <c r="AF208" i="1"/>
  <c r="AG208" i="1" s="1"/>
  <c r="AM208" i="1" s="1"/>
  <c r="AS208" i="1" s="1"/>
  <c r="AE209" i="1"/>
  <c r="AN315" i="1"/>
  <c r="AO314" i="1"/>
  <c r="AP314" i="1" s="1"/>
  <c r="AU207" i="1"/>
  <c r="AV207" i="1"/>
  <c r="AX207" i="1" s="1"/>
  <c r="AW206" i="1"/>
  <c r="AW207" i="1" s="1"/>
  <c r="G208" i="1"/>
  <c r="H208" i="1" s="1"/>
  <c r="N208" i="1" s="1"/>
  <c r="T208" i="1" s="1"/>
  <c r="V208" i="1" s="1"/>
  <c r="F209" i="1"/>
  <c r="AT208" i="1"/>
  <c r="AL211" i="1"/>
  <c r="AI210" i="1"/>
  <c r="AJ210" i="1"/>
  <c r="AH210" i="1"/>
  <c r="AK210" i="1"/>
  <c r="R260" i="1"/>
  <c r="S259" i="1"/>
  <c r="U207" i="1"/>
  <c r="U208" i="1" s="1"/>
  <c r="BT207" i="1" l="1"/>
  <c r="BS207" i="1"/>
  <c r="BF208" i="1"/>
  <c r="BL208" i="1" s="1"/>
  <c r="BR208" i="1" s="1"/>
  <c r="BJ212" i="1"/>
  <c r="BI212" i="1"/>
  <c r="BH212" i="1"/>
  <c r="BV207" i="1"/>
  <c r="BW207" i="1"/>
  <c r="BE209" i="1"/>
  <c r="BD210" i="1"/>
  <c r="AU208" i="1"/>
  <c r="AV208" i="1"/>
  <c r="AX208" i="1" s="1"/>
  <c r="M213" i="1"/>
  <c r="J212" i="1"/>
  <c r="I212" i="1"/>
  <c r="L212" i="1"/>
  <c r="K212" i="1"/>
  <c r="G209" i="1"/>
  <c r="H209" i="1" s="1"/>
  <c r="N209" i="1" s="1"/>
  <c r="T209" i="1" s="1"/>
  <c r="V209" i="1" s="1"/>
  <c r="F210" i="1"/>
  <c r="AL212" i="1"/>
  <c r="AK211" i="1"/>
  <c r="AH211" i="1"/>
  <c r="AJ211" i="1"/>
  <c r="AI211" i="1"/>
  <c r="AW208" i="1"/>
  <c r="AN316" i="1"/>
  <c r="AO315" i="1"/>
  <c r="AP315" i="1" s="1"/>
  <c r="R261" i="1"/>
  <c r="S260" i="1"/>
  <c r="AT209" i="1"/>
  <c r="AF209" i="1"/>
  <c r="AG209" i="1" s="1"/>
  <c r="AM209" i="1" s="1"/>
  <c r="AS209" i="1" s="1"/>
  <c r="AE210" i="1"/>
  <c r="AQ267" i="1"/>
  <c r="AR266" i="1"/>
  <c r="BV208" i="1" l="1"/>
  <c r="BT208" i="1"/>
  <c r="BF209" i="1"/>
  <c r="BL209" i="1" s="1"/>
  <c r="BR209" i="1" s="1"/>
  <c r="BS208" i="1"/>
  <c r="BJ213" i="1"/>
  <c r="BI213" i="1"/>
  <c r="BH213" i="1"/>
  <c r="BW208" i="1"/>
  <c r="BE210" i="1"/>
  <c r="BD211" i="1"/>
  <c r="AN317" i="1"/>
  <c r="AO316" i="1"/>
  <c r="AP316" i="1" s="1"/>
  <c r="AQ268" i="1"/>
  <c r="AR267" i="1"/>
  <c r="R262" i="1"/>
  <c r="S261" i="1"/>
  <c r="M214" i="1"/>
  <c r="L213" i="1"/>
  <c r="I213" i="1"/>
  <c r="K213" i="1"/>
  <c r="J213" i="1"/>
  <c r="G210" i="1"/>
  <c r="H210" i="1" s="1"/>
  <c r="N210" i="1" s="1"/>
  <c r="T210" i="1" s="1"/>
  <c r="V210" i="1" s="1"/>
  <c r="F211" i="1"/>
  <c r="AF210" i="1"/>
  <c r="AG210" i="1" s="1"/>
  <c r="AM210" i="1" s="1"/>
  <c r="AS210" i="1" s="1"/>
  <c r="AE211" i="1"/>
  <c r="AL213" i="1"/>
  <c r="AI212" i="1"/>
  <c r="AJ212" i="1"/>
  <c r="AH212" i="1"/>
  <c r="AK212" i="1"/>
  <c r="AU209" i="1"/>
  <c r="AV209" i="1"/>
  <c r="AX209" i="1" s="1"/>
  <c r="U209" i="1"/>
  <c r="U210" i="1" s="1"/>
  <c r="BV209" i="1" l="1"/>
  <c r="BT209" i="1"/>
  <c r="BS209" i="1"/>
  <c r="BF210" i="1"/>
  <c r="BL210" i="1" s="1"/>
  <c r="BR210" i="1" s="1"/>
  <c r="BJ214" i="1"/>
  <c r="BI214" i="1"/>
  <c r="BH214" i="1"/>
  <c r="BW209" i="1"/>
  <c r="BE211" i="1"/>
  <c r="BD212" i="1"/>
  <c r="AF211" i="1"/>
  <c r="AG211" i="1" s="1"/>
  <c r="AM211" i="1" s="1"/>
  <c r="AS211" i="1" s="1"/>
  <c r="AE212" i="1"/>
  <c r="AU210" i="1"/>
  <c r="AV210" i="1"/>
  <c r="AX210" i="1" s="1"/>
  <c r="AT210" i="1"/>
  <c r="AT211" i="1" s="1"/>
  <c r="AW209" i="1"/>
  <c r="M215" i="1"/>
  <c r="I214" i="1"/>
  <c r="K214" i="1"/>
  <c r="J214" i="1"/>
  <c r="L214" i="1"/>
  <c r="AQ269" i="1"/>
  <c r="AR268" i="1"/>
  <c r="AL214" i="1"/>
  <c r="AI213" i="1"/>
  <c r="AK213" i="1"/>
  <c r="AH213" i="1"/>
  <c r="AJ213" i="1"/>
  <c r="G211" i="1"/>
  <c r="H211" i="1" s="1"/>
  <c r="N211" i="1" s="1"/>
  <c r="T211" i="1" s="1"/>
  <c r="V211" i="1" s="1"/>
  <c r="F212" i="1"/>
  <c r="R263" i="1"/>
  <c r="S262" i="1"/>
  <c r="AN318" i="1"/>
  <c r="AO317" i="1"/>
  <c r="AP317" i="1" s="1"/>
  <c r="BT210" i="1" l="1"/>
  <c r="BS210" i="1"/>
  <c r="BF211" i="1"/>
  <c r="BL211" i="1" s="1"/>
  <c r="BR211" i="1" s="1"/>
  <c r="BJ215" i="1"/>
  <c r="BI215" i="1"/>
  <c r="BH215" i="1"/>
  <c r="BV210" i="1"/>
  <c r="BW210" i="1"/>
  <c r="BE212" i="1"/>
  <c r="BD213" i="1"/>
  <c r="AQ270" i="1"/>
  <c r="AR269" i="1"/>
  <c r="AL215" i="1"/>
  <c r="AH214" i="1"/>
  <c r="AI214" i="1"/>
  <c r="AK214" i="1"/>
  <c r="AJ214" i="1"/>
  <c r="M216" i="1"/>
  <c r="K215" i="1"/>
  <c r="I215" i="1"/>
  <c r="J215" i="1"/>
  <c r="L215" i="1"/>
  <c r="U211" i="1"/>
  <c r="AW210" i="1"/>
  <c r="AF212" i="1"/>
  <c r="AG212" i="1" s="1"/>
  <c r="AM212" i="1" s="1"/>
  <c r="AS212" i="1" s="1"/>
  <c r="AE213" i="1"/>
  <c r="R264" i="1"/>
  <c r="S263" i="1"/>
  <c r="AN319" i="1"/>
  <c r="AO318" i="1"/>
  <c r="AP318" i="1" s="1"/>
  <c r="G212" i="1"/>
  <c r="H212" i="1" s="1"/>
  <c r="N212" i="1" s="1"/>
  <c r="T212" i="1" s="1"/>
  <c r="V212" i="1" s="1"/>
  <c r="F213" i="1"/>
  <c r="AT212" i="1"/>
  <c r="AU211" i="1"/>
  <c r="AV211" i="1"/>
  <c r="AX211" i="1" s="1"/>
  <c r="BT211" i="1" l="1"/>
  <c r="BS211" i="1"/>
  <c r="BF212" i="1"/>
  <c r="BL212" i="1" s="1"/>
  <c r="BR212" i="1" s="1"/>
  <c r="BI216" i="1"/>
  <c r="BJ216" i="1"/>
  <c r="BH216" i="1"/>
  <c r="BV211" i="1"/>
  <c r="BW211" i="1"/>
  <c r="BE213" i="1"/>
  <c r="BD214" i="1"/>
  <c r="AN320" i="1"/>
  <c r="AO319" i="1"/>
  <c r="AP319" i="1" s="1"/>
  <c r="AU212" i="1"/>
  <c r="AV212" i="1"/>
  <c r="AX212" i="1" s="1"/>
  <c r="M217" i="1"/>
  <c r="I216" i="1"/>
  <c r="K216" i="1"/>
  <c r="L216" i="1"/>
  <c r="J216" i="1"/>
  <c r="G213" i="1"/>
  <c r="H213" i="1" s="1"/>
  <c r="N213" i="1" s="1"/>
  <c r="T213" i="1" s="1"/>
  <c r="V213" i="1" s="1"/>
  <c r="F214" i="1"/>
  <c r="AW211" i="1"/>
  <c r="AW212" i="1" s="1"/>
  <c r="AL216" i="1"/>
  <c r="AH215" i="1"/>
  <c r="AK215" i="1"/>
  <c r="AI215" i="1"/>
  <c r="AJ215" i="1"/>
  <c r="R265" i="1"/>
  <c r="S264" i="1"/>
  <c r="U212" i="1"/>
  <c r="U213" i="1" s="1"/>
  <c r="AF213" i="1"/>
  <c r="AG213" i="1" s="1"/>
  <c r="AM213" i="1" s="1"/>
  <c r="AS213" i="1" s="1"/>
  <c r="AE214" i="1"/>
  <c r="AQ271" i="1"/>
  <c r="AR270" i="1"/>
  <c r="BV212" i="1" l="1"/>
  <c r="BT212" i="1"/>
  <c r="BS212" i="1"/>
  <c r="BF213" i="1"/>
  <c r="BL213" i="1" s="1"/>
  <c r="BR213" i="1" s="1"/>
  <c r="BJ217" i="1"/>
  <c r="BI217" i="1"/>
  <c r="BH217" i="1"/>
  <c r="BW212" i="1"/>
  <c r="BE214" i="1"/>
  <c r="BD215" i="1"/>
  <c r="G214" i="1"/>
  <c r="H214" i="1" s="1"/>
  <c r="N214" i="1" s="1"/>
  <c r="T214" i="1" s="1"/>
  <c r="V214" i="1" s="1"/>
  <c r="F215" i="1"/>
  <c r="AU213" i="1"/>
  <c r="AV213" i="1"/>
  <c r="AX213" i="1" s="1"/>
  <c r="R266" i="1"/>
  <c r="S265" i="1"/>
  <c r="AL217" i="1"/>
  <c r="AH216" i="1"/>
  <c r="AJ216" i="1"/>
  <c r="AI216" i="1"/>
  <c r="AK216" i="1"/>
  <c r="AT213" i="1"/>
  <c r="AT214" i="1" s="1"/>
  <c r="AF214" i="1"/>
  <c r="AG214" i="1" s="1"/>
  <c r="AM214" i="1" s="1"/>
  <c r="AS214" i="1" s="1"/>
  <c r="AE215" i="1"/>
  <c r="AQ272" i="1"/>
  <c r="AR271" i="1"/>
  <c r="U214" i="1"/>
  <c r="AW213" i="1"/>
  <c r="M218" i="1"/>
  <c r="L217" i="1"/>
  <c r="I217" i="1"/>
  <c r="J217" i="1"/>
  <c r="K217" i="1"/>
  <c r="AN321" i="1"/>
  <c r="AO320" i="1"/>
  <c r="AP320" i="1" s="1"/>
  <c r="BS213" i="1" l="1"/>
  <c r="BT213" i="1"/>
  <c r="BF214" i="1"/>
  <c r="BL214" i="1" s="1"/>
  <c r="BR214" i="1" s="1"/>
  <c r="BJ218" i="1"/>
  <c r="BI218" i="1"/>
  <c r="BH218" i="1"/>
  <c r="BV213" i="1"/>
  <c r="BW213" i="1"/>
  <c r="BE215" i="1"/>
  <c r="BD216" i="1"/>
  <c r="M219" i="1"/>
  <c r="I218" i="1"/>
  <c r="L218" i="1"/>
  <c r="J218" i="1"/>
  <c r="K218" i="1"/>
  <c r="AL218" i="1"/>
  <c r="AH217" i="1"/>
  <c r="AI217" i="1"/>
  <c r="AJ217" i="1"/>
  <c r="AK217" i="1"/>
  <c r="AQ273" i="1"/>
  <c r="AR272" i="1"/>
  <c r="AF215" i="1"/>
  <c r="AG215" i="1" s="1"/>
  <c r="AM215" i="1" s="1"/>
  <c r="AS215" i="1" s="1"/>
  <c r="AE216" i="1"/>
  <c r="AU214" i="1"/>
  <c r="AV214" i="1"/>
  <c r="AX214" i="1" s="1"/>
  <c r="G215" i="1"/>
  <c r="H215" i="1" s="1"/>
  <c r="N215" i="1" s="1"/>
  <c r="T215" i="1" s="1"/>
  <c r="V215" i="1" s="1"/>
  <c r="F216" i="1"/>
  <c r="AN322" i="1"/>
  <c r="AO321" i="1"/>
  <c r="AP321" i="1" s="1"/>
  <c r="R267" i="1"/>
  <c r="S266" i="1"/>
  <c r="BF215" i="1" l="1"/>
  <c r="BL215" i="1" s="1"/>
  <c r="BR215" i="1" s="1"/>
  <c r="BT214" i="1"/>
  <c r="BS214" i="1"/>
  <c r="BJ219" i="1"/>
  <c r="BH219" i="1"/>
  <c r="BI219" i="1"/>
  <c r="BV214" i="1"/>
  <c r="BW214" i="1"/>
  <c r="BE216" i="1"/>
  <c r="BD217" i="1"/>
  <c r="AF216" i="1"/>
  <c r="AG216" i="1" s="1"/>
  <c r="AM216" i="1" s="1"/>
  <c r="AS216" i="1" s="1"/>
  <c r="AE217" i="1"/>
  <c r="AQ274" i="1"/>
  <c r="AR273" i="1"/>
  <c r="R268" i="1"/>
  <c r="S267" i="1"/>
  <c r="AN323" i="1"/>
  <c r="AO322" i="1"/>
  <c r="AP322" i="1" s="1"/>
  <c r="AU215" i="1"/>
  <c r="AV215" i="1"/>
  <c r="AX215" i="1" s="1"/>
  <c r="AL219" i="1"/>
  <c r="AH218" i="1"/>
  <c r="AK218" i="1"/>
  <c r="AJ218" i="1"/>
  <c r="AI218" i="1"/>
  <c r="G216" i="1"/>
  <c r="H216" i="1" s="1"/>
  <c r="N216" i="1" s="1"/>
  <c r="T216" i="1" s="1"/>
  <c r="V216" i="1" s="1"/>
  <c r="F217" i="1"/>
  <c r="U215" i="1"/>
  <c r="U216" i="1" s="1"/>
  <c r="AW214" i="1"/>
  <c r="AW215" i="1" s="1"/>
  <c r="AT215" i="1"/>
  <c r="AT216" i="1" s="1"/>
  <c r="M220" i="1"/>
  <c r="K219" i="1"/>
  <c r="I219" i="1"/>
  <c r="J219" i="1"/>
  <c r="L219" i="1"/>
  <c r="BS215" i="1" l="1"/>
  <c r="BT215" i="1"/>
  <c r="BF216" i="1"/>
  <c r="BL216" i="1" s="1"/>
  <c r="BR216" i="1" s="1"/>
  <c r="BJ220" i="1"/>
  <c r="BI220" i="1"/>
  <c r="BH220" i="1"/>
  <c r="BV215" i="1"/>
  <c r="BW215" i="1"/>
  <c r="BE217" i="1"/>
  <c r="BD218" i="1"/>
  <c r="AL220" i="1"/>
  <c r="AI219" i="1"/>
  <c r="AK219" i="1"/>
  <c r="AH219" i="1"/>
  <c r="AJ219" i="1"/>
  <c r="AN324" i="1"/>
  <c r="AO323" i="1"/>
  <c r="AP323" i="1" s="1"/>
  <c r="AQ275" i="1"/>
  <c r="AR274" i="1"/>
  <c r="M221" i="1"/>
  <c r="L220" i="1"/>
  <c r="J220" i="1"/>
  <c r="I220" i="1"/>
  <c r="K220" i="1"/>
  <c r="G217" i="1"/>
  <c r="H217" i="1" s="1"/>
  <c r="N217" i="1" s="1"/>
  <c r="T217" i="1" s="1"/>
  <c r="V217" i="1" s="1"/>
  <c r="F218" i="1"/>
  <c r="AF217" i="1"/>
  <c r="AG217" i="1" s="1"/>
  <c r="AM217" i="1" s="1"/>
  <c r="AS217" i="1" s="1"/>
  <c r="AE218" i="1"/>
  <c r="R269" i="1"/>
  <c r="S268" i="1"/>
  <c r="AU216" i="1"/>
  <c r="AV216" i="1"/>
  <c r="AX216" i="1" s="1"/>
  <c r="BT216" i="1" l="1"/>
  <c r="BS216" i="1"/>
  <c r="BF217" i="1"/>
  <c r="BL217" i="1" s="1"/>
  <c r="BR217" i="1" s="1"/>
  <c r="BJ221" i="1"/>
  <c r="BI221" i="1"/>
  <c r="BH221" i="1"/>
  <c r="BV216" i="1"/>
  <c r="BW216" i="1"/>
  <c r="BE218" i="1"/>
  <c r="BD219" i="1"/>
  <c r="AU217" i="1"/>
  <c r="AV217" i="1"/>
  <c r="AX217" i="1" s="1"/>
  <c r="AQ276" i="1"/>
  <c r="AR275" i="1"/>
  <c r="U217" i="1"/>
  <c r="AN325" i="1"/>
  <c r="AO324" i="1"/>
  <c r="AP324" i="1" s="1"/>
  <c r="R270" i="1"/>
  <c r="S269" i="1"/>
  <c r="G218" i="1"/>
  <c r="H218" i="1" s="1"/>
  <c r="N218" i="1" s="1"/>
  <c r="T218" i="1" s="1"/>
  <c r="V218" i="1" s="1"/>
  <c r="F219" i="1"/>
  <c r="AL221" i="1"/>
  <c r="AJ220" i="1"/>
  <c r="AH220" i="1"/>
  <c r="AI220" i="1"/>
  <c r="AK220" i="1"/>
  <c r="AW216" i="1"/>
  <c r="AW217" i="1" s="1"/>
  <c r="AF218" i="1"/>
  <c r="AG218" i="1" s="1"/>
  <c r="AM218" i="1" s="1"/>
  <c r="AS218" i="1" s="1"/>
  <c r="AE219" i="1"/>
  <c r="M222" i="1"/>
  <c r="L221" i="1"/>
  <c r="I221" i="1"/>
  <c r="J221" i="1"/>
  <c r="K221" i="1"/>
  <c r="AT217" i="1"/>
  <c r="AT218" i="1" s="1"/>
  <c r="BT217" i="1" l="1"/>
  <c r="BF218" i="1"/>
  <c r="BL218" i="1" s="1"/>
  <c r="BR218" i="1" s="1"/>
  <c r="BS217" i="1"/>
  <c r="BS218" i="1" s="1"/>
  <c r="BJ222" i="1"/>
  <c r="BI222" i="1"/>
  <c r="BH222" i="1"/>
  <c r="BV217" i="1"/>
  <c r="BW217" i="1"/>
  <c r="BE219" i="1"/>
  <c r="BD220" i="1"/>
  <c r="AL222" i="1"/>
  <c r="AK221" i="1"/>
  <c r="AH221" i="1"/>
  <c r="AJ221" i="1"/>
  <c r="AI221" i="1"/>
  <c r="AU218" i="1"/>
  <c r="AV218" i="1"/>
  <c r="AX218" i="1" s="1"/>
  <c r="M223" i="1"/>
  <c r="J222" i="1"/>
  <c r="I222" i="1"/>
  <c r="K222" i="1"/>
  <c r="L222" i="1"/>
  <c r="R271" i="1"/>
  <c r="S270" i="1"/>
  <c r="AF219" i="1"/>
  <c r="AG219" i="1" s="1"/>
  <c r="AM219" i="1" s="1"/>
  <c r="AS219" i="1" s="1"/>
  <c r="AE220" i="1"/>
  <c r="G219" i="1"/>
  <c r="H219" i="1" s="1"/>
  <c r="N219" i="1" s="1"/>
  <c r="T219" i="1" s="1"/>
  <c r="V219" i="1" s="1"/>
  <c r="F220" i="1"/>
  <c r="AQ277" i="1"/>
  <c r="AR276" i="1"/>
  <c r="AN326" i="1"/>
  <c r="AO325" i="1"/>
  <c r="AP325" i="1" s="1"/>
  <c r="U218" i="1"/>
  <c r="U219" i="1" s="1"/>
  <c r="BT218" i="1" l="1"/>
  <c r="BV218" i="1"/>
  <c r="BF219" i="1"/>
  <c r="BL219" i="1" s="1"/>
  <c r="BR219" i="1" s="1"/>
  <c r="BJ223" i="1"/>
  <c r="BI223" i="1"/>
  <c r="BH223" i="1"/>
  <c r="BW218" i="1"/>
  <c r="BE220" i="1"/>
  <c r="BD221" i="1"/>
  <c r="AN327" i="1"/>
  <c r="AO326" i="1"/>
  <c r="AP326" i="1" s="1"/>
  <c r="G220" i="1"/>
  <c r="H220" i="1" s="1"/>
  <c r="N220" i="1" s="1"/>
  <c r="T220" i="1" s="1"/>
  <c r="V220" i="1" s="1"/>
  <c r="F221" i="1"/>
  <c r="AU219" i="1"/>
  <c r="AV219" i="1"/>
  <c r="AX219" i="1" s="1"/>
  <c r="AL223" i="1"/>
  <c r="AJ222" i="1"/>
  <c r="AK222" i="1"/>
  <c r="AH222" i="1"/>
  <c r="AI222" i="1"/>
  <c r="R272" i="1"/>
  <c r="S271" i="1"/>
  <c r="AW218" i="1"/>
  <c r="AW219" i="1" s="1"/>
  <c r="AQ278" i="1"/>
  <c r="AR277" i="1"/>
  <c r="AF220" i="1"/>
  <c r="AG220" i="1" s="1"/>
  <c r="AM220" i="1" s="1"/>
  <c r="AS220" i="1" s="1"/>
  <c r="AE221" i="1"/>
  <c r="M224" i="1"/>
  <c r="K223" i="1"/>
  <c r="I223" i="1"/>
  <c r="J223" i="1"/>
  <c r="L223" i="1"/>
  <c r="AT219" i="1"/>
  <c r="BT219" i="1" l="1"/>
  <c r="BS219" i="1"/>
  <c r="BF220" i="1"/>
  <c r="BL220" i="1" s="1"/>
  <c r="BR220" i="1" s="1"/>
  <c r="BI224" i="1"/>
  <c r="BH224" i="1"/>
  <c r="BJ224" i="1"/>
  <c r="BV219" i="1"/>
  <c r="BW219" i="1"/>
  <c r="BE221" i="1"/>
  <c r="BD222" i="1"/>
  <c r="AF221" i="1"/>
  <c r="AG221" i="1" s="1"/>
  <c r="AM221" i="1" s="1"/>
  <c r="AS221" i="1" s="1"/>
  <c r="AE222" i="1"/>
  <c r="AW220" i="1"/>
  <c r="U220" i="1"/>
  <c r="AN328" i="1"/>
  <c r="AO327" i="1"/>
  <c r="AP327" i="1" s="1"/>
  <c r="AU220" i="1"/>
  <c r="AV220" i="1"/>
  <c r="AX220" i="1" s="1"/>
  <c r="AT220" i="1"/>
  <c r="AT221" i="1" s="1"/>
  <c r="R273" i="1"/>
  <c r="S272" i="1"/>
  <c r="M225" i="1"/>
  <c r="J224" i="1"/>
  <c r="I224" i="1"/>
  <c r="K224" i="1"/>
  <c r="L224" i="1"/>
  <c r="AQ279" i="1"/>
  <c r="AR278" i="1"/>
  <c r="AL224" i="1"/>
  <c r="AK223" i="1"/>
  <c r="AI223" i="1"/>
  <c r="AJ223" i="1"/>
  <c r="AH223" i="1"/>
  <c r="G221" i="1"/>
  <c r="H221" i="1" s="1"/>
  <c r="N221" i="1" s="1"/>
  <c r="T221" i="1" s="1"/>
  <c r="V221" i="1" s="1"/>
  <c r="F222" i="1"/>
  <c r="BF221" i="1" l="1"/>
  <c r="BL221" i="1" s="1"/>
  <c r="BR221" i="1" s="1"/>
  <c r="BT220" i="1"/>
  <c r="BS220" i="1"/>
  <c r="BS221" i="1" s="1"/>
  <c r="BJ225" i="1"/>
  <c r="BI225" i="1"/>
  <c r="BH225" i="1"/>
  <c r="BV220" i="1"/>
  <c r="BW220" i="1"/>
  <c r="BE222" i="1"/>
  <c r="BD223" i="1"/>
  <c r="AL225" i="1"/>
  <c r="AJ224" i="1"/>
  <c r="AI224" i="1"/>
  <c r="AK224" i="1"/>
  <c r="AH224" i="1"/>
  <c r="R274" i="1"/>
  <c r="S273" i="1"/>
  <c r="AW221" i="1"/>
  <c r="U221" i="1"/>
  <c r="G222" i="1"/>
  <c r="H222" i="1" s="1"/>
  <c r="N222" i="1" s="1"/>
  <c r="T222" i="1" s="1"/>
  <c r="V222" i="1" s="1"/>
  <c r="F223" i="1"/>
  <c r="AQ280" i="1"/>
  <c r="AR279" i="1"/>
  <c r="AT222" i="1"/>
  <c r="AN329" i="1"/>
  <c r="AO328" i="1"/>
  <c r="AP328" i="1" s="1"/>
  <c r="AF222" i="1"/>
  <c r="AG222" i="1" s="1"/>
  <c r="AM222" i="1" s="1"/>
  <c r="AS222" i="1" s="1"/>
  <c r="AE223" i="1"/>
  <c r="M226" i="1"/>
  <c r="L225" i="1"/>
  <c r="I225" i="1"/>
  <c r="J225" i="1"/>
  <c r="K225" i="1"/>
  <c r="AU221" i="1"/>
  <c r="AV221" i="1"/>
  <c r="AX221" i="1" s="1"/>
  <c r="BT221" i="1" l="1"/>
  <c r="BV221" i="1"/>
  <c r="BF222" i="1"/>
  <c r="BL222" i="1" s="1"/>
  <c r="BR222" i="1" s="1"/>
  <c r="BJ226" i="1"/>
  <c r="BI226" i="1"/>
  <c r="BH226" i="1"/>
  <c r="BW221" i="1"/>
  <c r="BE223" i="1"/>
  <c r="BD224" i="1"/>
  <c r="AN330" i="1"/>
  <c r="AO329" i="1"/>
  <c r="AP329" i="1" s="1"/>
  <c r="AU222" i="1"/>
  <c r="AV222" i="1"/>
  <c r="AX222" i="1" s="1"/>
  <c r="R275" i="1"/>
  <c r="S274" i="1"/>
  <c r="M227" i="1"/>
  <c r="I226" i="1"/>
  <c r="L226" i="1"/>
  <c r="K226" i="1"/>
  <c r="J226" i="1"/>
  <c r="G223" i="1"/>
  <c r="H223" i="1" s="1"/>
  <c r="N223" i="1" s="1"/>
  <c r="T223" i="1" s="1"/>
  <c r="V223" i="1" s="1"/>
  <c r="F224" i="1"/>
  <c r="AW222" i="1"/>
  <c r="AF223" i="1"/>
  <c r="AG223" i="1" s="1"/>
  <c r="AM223" i="1" s="1"/>
  <c r="AS223" i="1" s="1"/>
  <c r="AE224" i="1"/>
  <c r="AQ281" i="1"/>
  <c r="AR280" i="1"/>
  <c r="U222" i="1"/>
  <c r="AL226" i="1"/>
  <c r="AI225" i="1"/>
  <c r="AH225" i="1"/>
  <c r="AK225" i="1"/>
  <c r="AJ225" i="1"/>
  <c r="BT222" i="1" l="1"/>
  <c r="BS222" i="1"/>
  <c r="BF223" i="1"/>
  <c r="BL223" i="1" s="1"/>
  <c r="BR223" i="1" s="1"/>
  <c r="BJ227" i="1"/>
  <c r="BI227" i="1"/>
  <c r="BH227" i="1"/>
  <c r="BV222" i="1"/>
  <c r="BW222" i="1"/>
  <c r="BE224" i="1"/>
  <c r="BD225" i="1"/>
  <c r="AU223" i="1"/>
  <c r="AV223" i="1"/>
  <c r="AX223" i="1" s="1"/>
  <c r="U223" i="1"/>
  <c r="M228" i="1"/>
  <c r="I227" i="1"/>
  <c r="J227" i="1"/>
  <c r="K227" i="1"/>
  <c r="L227" i="1"/>
  <c r="AQ282" i="1"/>
  <c r="AR281" i="1"/>
  <c r="AW223" i="1"/>
  <c r="AT223" i="1"/>
  <c r="AF224" i="1"/>
  <c r="AG224" i="1" s="1"/>
  <c r="AM224" i="1" s="1"/>
  <c r="AS224" i="1" s="1"/>
  <c r="AE225" i="1"/>
  <c r="AL227" i="1"/>
  <c r="AJ226" i="1"/>
  <c r="AH226" i="1"/>
  <c r="AI226" i="1"/>
  <c r="AK226" i="1"/>
  <c r="G224" i="1"/>
  <c r="H224" i="1" s="1"/>
  <c r="N224" i="1" s="1"/>
  <c r="T224" i="1" s="1"/>
  <c r="V224" i="1" s="1"/>
  <c r="F225" i="1"/>
  <c r="R276" i="1"/>
  <c r="S275" i="1"/>
  <c r="AN331" i="1"/>
  <c r="AO330" i="1"/>
  <c r="AP330" i="1" s="1"/>
  <c r="BT223" i="1" l="1"/>
  <c r="BF224" i="1"/>
  <c r="BL224" i="1" s="1"/>
  <c r="BR224" i="1" s="1"/>
  <c r="BS223" i="1"/>
  <c r="BJ228" i="1"/>
  <c r="BI228" i="1"/>
  <c r="BH228" i="1"/>
  <c r="BV223" i="1"/>
  <c r="BW223" i="1"/>
  <c r="BE225" i="1"/>
  <c r="BD226" i="1"/>
  <c r="AT224" i="1"/>
  <c r="M229" i="1"/>
  <c r="L228" i="1"/>
  <c r="I228" i="1"/>
  <c r="J228" i="1"/>
  <c r="K228" i="1"/>
  <c r="R277" i="1"/>
  <c r="S276" i="1"/>
  <c r="AF225" i="1"/>
  <c r="AG225" i="1" s="1"/>
  <c r="AM225" i="1" s="1"/>
  <c r="AS225" i="1" s="1"/>
  <c r="AE226" i="1"/>
  <c r="G225" i="1"/>
  <c r="H225" i="1" s="1"/>
  <c r="N225" i="1" s="1"/>
  <c r="T225" i="1" s="1"/>
  <c r="V225" i="1" s="1"/>
  <c r="F226" i="1"/>
  <c r="AL228" i="1"/>
  <c r="AK227" i="1"/>
  <c r="AH227" i="1"/>
  <c r="AJ227" i="1"/>
  <c r="AI227" i="1"/>
  <c r="U224" i="1"/>
  <c r="U225" i="1" s="1"/>
  <c r="AN332" i="1"/>
  <c r="AO331" i="1"/>
  <c r="AP331" i="1" s="1"/>
  <c r="AU224" i="1"/>
  <c r="AV224" i="1"/>
  <c r="AX224" i="1" s="1"/>
  <c r="AQ283" i="1"/>
  <c r="AR282" i="1"/>
  <c r="BT224" i="1" l="1"/>
  <c r="BS224" i="1"/>
  <c r="BF225" i="1"/>
  <c r="BL225" i="1" s="1"/>
  <c r="BR225" i="1" s="1"/>
  <c r="BJ229" i="1"/>
  <c r="BI229" i="1"/>
  <c r="BH229" i="1"/>
  <c r="BV224" i="1"/>
  <c r="BW224" i="1"/>
  <c r="BE226" i="1"/>
  <c r="BD227" i="1"/>
  <c r="G226" i="1"/>
  <c r="H226" i="1" s="1"/>
  <c r="N226" i="1" s="1"/>
  <c r="T226" i="1" s="1"/>
  <c r="V226" i="1" s="1"/>
  <c r="F227" i="1"/>
  <c r="R278" i="1"/>
  <c r="S277" i="1"/>
  <c r="AF226" i="1"/>
  <c r="AG226" i="1" s="1"/>
  <c r="AM226" i="1" s="1"/>
  <c r="AS226" i="1" s="1"/>
  <c r="AE227" i="1"/>
  <c r="M230" i="1"/>
  <c r="L229" i="1"/>
  <c r="J229" i="1"/>
  <c r="K229" i="1"/>
  <c r="I229" i="1"/>
  <c r="U226" i="1"/>
  <c r="AW224" i="1"/>
  <c r="AQ284" i="1"/>
  <c r="AR283" i="1"/>
  <c r="AN333" i="1"/>
  <c r="AO332" i="1"/>
  <c r="AP332" i="1" s="1"/>
  <c r="AL229" i="1"/>
  <c r="AI228" i="1"/>
  <c r="AJ228" i="1"/>
  <c r="AK228" i="1"/>
  <c r="AH228" i="1"/>
  <c r="AU225" i="1"/>
  <c r="AV225" i="1"/>
  <c r="AX225" i="1" s="1"/>
  <c r="AT225" i="1"/>
  <c r="AT226" i="1" s="1"/>
  <c r="BT225" i="1" l="1"/>
  <c r="BS225" i="1"/>
  <c r="BF226" i="1"/>
  <c r="BL226" i="1" s="1"/>
  <c r="BR226" i="1" s="1"/>
  <c r="BJ230" i="1"/>
  <c r="BI230" i="1"/>
  <c r="BH230" i="1"/>
  <c r="BV225" i="1"/>
  <c r="BW225" i="1"/>
  <c r="BE227" i="1"/>
  <c r="BD228" i="1"/>
  <c r="M231" i="1"/>
  <c r="J230" i="1"/>
  <c r="I230" i="1"/>
  <c r="K230" i="1"/>
  <c r="L230" i="1"/>
  <c r="AL230" i="1"/>
  <c r="AI229" i="1"/>
  <c r="AJ229" i="1"/>
  <c r="AH229" i="1"/>
  <c r="AK229" i="1"/>
  <c r="AQ285" i="1"/>
  <c r="AR284" i="1"/>
  <c r="AF227" i="1"/>
  <c r="AG227" i="1" s="1"/>
  <c r="AM227" i="1" s="1"/>
  <c r="AS227" i="1" s="1"/>
  <c r="AE228" i="1"/>
  <c r="R279" i="1"/>
  <c r="S278" i="1"/>
  <c r="AT227" i="1"/>
  <c r="AW225" i="1"/>
  <c r="AW226" i="1" s="1"/>
  <c r="AU226" i="1"/>
  <c r="AV226" i="1"/>
  <c r="AX226" i="1" s="1"/>
  <c r="G227" i="1"/>
  <c r="H227" i="1" s="1"/>
  <c r="N227" i="1" s="1"/>
  <c r="T227" i="1" s="1"/>
  <c r="V227" i="1" s="1"/>
  <c r="F228" i="1"/>
  <c r="AN334" i="1"/>
  <c r="AO333" i="1"/>
  <c r="AP333" i="1" s="1"/>
  <c r="BT226" i="1" l="1"/>
  <c r="BS226" i="1"/>
  <c r="BL227" i="1"/>
  <c r="BR227" i="1" s="1"/>
  <c r="BS227" i="1" s="1"/>
  <c r="BF227" i="1"/>
  <c r="BJ231" i="1"/>
  <c r="BI231" i="1"/>
  <c r="BH231" i="1"/>
  <c r="BV226" i="1"/>
  <c r="BW226" i="1"/>
  <c r="BE228" i="1"/>
  <c r="BD229" i="1"/>
  <c r="R280" i="1"/>
  <c r="S279" i="1"/>
  <c r="AQ286" i="1"/>
  <c r="AR285" i="1"/>
  <c r="G228" i="1"/>
  <c r="H228" i="1" s="1"/>
  <c r="N228" i="1" s="1"/>
  <c r="T228" i="1" s="1"/>
  <c r="V228" i="1" s="1"/>
  <c r="F229" i="1"/>
  <c r="AF228" i="1"/>
  <c r="AG228" i="1" s="1"/>
  <c r="AM228" i="1" s="1"/>
  <c r="AS228" i="1" s="1"/>
  <c r="AT228" i="1" s="1"/>
  <c r="AE229" i="1"/>
  <c r="AL231" i="1"/>
  <c r="AH230" i="1"/>
  <c r="AI230" i="1"/>
  <c r="AJ230" i="1"/>
  <c r="AK230" i="1"/>
  <c r="AU227" i="1"/>
  <c r="AV227" i="1"/>
  <c r="AX227" i="1" s="1"/>
  <c r="U227" i="1"/>
  <c r="AN335" i="1"/>
  <c r="AO334" i="1"/>
  <c r="AP334" i="1" s="1"/>
  <c r="M232" i="1"/>
  <c r="K231" i="1"/>
  <c r="J231" i="1"/>
  <c r="I231" i="1"/>
  <c r="L231" i="1"/>
  <c r="BT227" i="1" l="1"/>
  <c r="BF228" i="1"/>
  <c r="BL228" i="1" s="1"/>
  <c r="BR228" i="1" s="1"/>
  <c r="BI232" i="1"/>
  <c r="BJ232" i="1"/>
  <c r="BH232" i="1"/>
  <c r="BV227" i="1"/>
  <c r="BW227" i="1"/>
  <c r="BE229" i="1"/>
  <c r="BD230" i="1"/>
  <c r="M233" i="1"/>
  <c r="I232" i="1"/>
  <c r="J232" i="1"/>
  <c r="K232" i="1"/>
  <c r="L232" i="1"/>
  <c r="AN336" i="1"/>
  <c r="AO335" i="1"/>
  <c r="AP335" i="1" s="1"/>
  <c r="AU228" i="1"/>
  <c r="AV228" i="1"/>
  <c r="AX228" i="1" s="1"/>
  <c r="AQ287" i="1"/>
  <c r="AR286" i="1"/>
  <c r="U228" i="1"/>
  <c r="G229" i="1"/>
  <c r="H229" i="1" s="1"/>
  <c r="N229" i="1" s="1"/>
  <c r="T229" i="1" s="1"/>
  <c r="V229" i="1" s="1"/>
  <c r="F230" i="1"/>
  <c r="R281" i="1"/>
  <c r="S280" i="1"/>
  <c r="AL232" i="1"/>
  <c r="AH231" i="1"/>
  <c r="AK231" i="1"/>
  <c r="AI231" i="1"/>
  <c r="AJ231" i="1"/>
  <c r="AF229" i="1"/>
  <c r="AG229" i="1" s="1"/>
  <c r="AM229" i="1" s="1"/>
  <c r="AS229" i="1" s="1"/>
  <c r="AE230" i="1"/>
  <c r="AW227" i="1"/>
  <c r="AW228" i="1" s="1"/>
  <c r="BS228" i="1" l="1"/>
  <c r="BV228" i="1"/>
  <c r="BT228" i="1"/>
  <c r="BL229" i="1"/>
  <c r="BR229" i="1" s="1"/>
  <c r="BF229" i="1"/>
  <c r="BJ233" i="1"/>
  <c r="BI233" i="1"/>
  <c r="BH233" i="1"/>
  <c r="BW228" i="1"/>
  <c r="BE230" i="1"/>
  <c r="BD231" i="1"/>
  <c r="AL233" i="1"/>
  <c r="AH232" i="1"/>
  <c r="AJ232" i="1"/>
  <c r="AI232" i="1"/>
  <c r="AK232" i="1"/>
  <c r="AU229" i="1"/>
  <c r="AV229" i="1"/>
  <c r="AX229" i="1" s="1"/>
  <c r="R282" i="1"/>
  <c r="S281" i="1"/>
  <c r="G230" i="1"/>
  <c r="H230" i="1" s="1"/>
  <c r="N230" i="1" s="1"/>
  <c r="T230" i="1" s="1"/>
  <c r="V230" i="1" s="1"/>
  <c r="F231" i="1"/>
  <c r="AQ288" i="1"/>
  <c r="AR287" i="1"/>
  <c r="AN337" i="1"/>
  <c r="AO336" i="1"/>
  <c r="AP336" i="1" s="1"/>
  <c r="M234" i="1"/>
  <c r="L233" i="1"/>
  <c r="I233" i="1"/>
  <c r="J233" i="1"/>
  <c r="K233" i="1"/>
  <c r="AF230" i="1"/>
  <c r="AG230" i="1" s="1"/>
  <c r="AM230" i="1" s="1"/>
  <c r="AS230" i="1" s="1"/>
  <c r="AE231" i="1"/>
  <c r="U229" i="1"/>
  <c r="AT229" i="1"/>
  <c r="BT229" i="1" l="1"/>
  <c r="BF230" i="1"/>
  <c r="BL230" i="1" s="1"/>
  <c r="BR230" i="1" s="1"/>
  <c r="BS229" i="1"/>
  <c r="BJ234" i="1"/>
  <c r="BH234" i="1"/>
  <c r="BI234" i="1"/>
  <c r="BV229" i="1"/>
  <c r="BW229" i="1"/>
  <c r="BE231" i="1"/>
  <c r="BD232" i="1"/>
  <c r="AF231" i="1"/>
  <c r="AG231" i="1" s="1"/>
  <c r="AM231" i="1" s="1"/>
  <c r="AS231" i="1" s="1"/>
  <c r="AE232" i="1"/>
  <c r="AN338" i="1"/>
  <c r="AO337" i="1"/>
  <c r="AP337" i="1" s="1"/>
  <c r="AU230" i="1"/>
  <c r="AV230" i="1"/>
  <c r="AX230" i="1" s="1"/>
  <c r="AQ289" i="1"/>
  <c r="AR288" i="1"/>
  <c r="AW229" i="1"/>
  <c r="AW230" i="1" s="1"/>
  <c r="AT230" i="1"/>
  <c r="AT231" i="1" s="1"/>
  <c r="M235" i="1"/>
  <c r="I234" i="1"/>
  <c r="L234" i="1"/>
  <c r="J234" i="1"/>
  <c r="K234" i="1"/>
  <c r="U230" i="1"/>
  <c r="G231" i="1"/>
  <c r="H231" i="1" s="1"/>
  <c r="N231" i="1" s="1"/>
  <c r="T231" i="1" s="1"/>
  <c r="V231" i="1" s="1"/>
  <c r="F232" i="1"/>
  <c r="R283" i="1"/>
  <c r="S282" i="1"/>
  <c r="AL234" i="1"/>
  <c r="AH233" i="1"/>
  <c r="AK233" i="1"/>
  <c r="AI233" i="1"/>
  <c r="AJ233" i="1"/>
  <c r="BV230" i="1" l="1"/>
  <c r="BS230" i="1"/>
  <c r="BT230" i="1"/>
  <c r="BL231" i="1"/>
  <c r="BR231" i="1" s="1"/>
  <c r="BF231" i="1"/>
  <c r="BJ235" i="1"/>
  <c r="BI235" i="1"/>
  <c r="BH235" i="1"/>
  <c r="BW230" i="1"/>
  <c r="BE232" i="1"/>
  <c r="BD233" i="1"/>
  <c r="AL235" i="1"/>
  <c r="AJ234" i="1"/>
  <c r="AI234" i="1"/>
  <c r="AK234" i="1"/>
  <c r="AH234" i="1"/>
  <c r="R284" i="1"/>
  <c r="S283" i="1"/>
  <c r="U231" i="1"/>
  <c r="G232" i="1"/>
  <c r="H232" i="1" s="1"/>
  <c r="N232" i="1" s="1"/>
  <c r="T232" i="1" s="1"/>
  <c r="V232" i="1" s="1"/>
  <c r="F233" i="1"/>
  <c r="M236" i="1"/>
  <c r="K235" i="1"/>
  <c r="J235" i="1"/>
  <c r="L235" i="1"/>
  <c r="I235" i="1"/>
  <c r="AQ290" i="1"/>
  <c r="AR289" i="1"/>
  <c r="AN339" i="1"/>
  <c r="AO338" i="1"/>
  <c r="AP338" i="1" s="1"/>
  <c r="AF232" i="1"/>
  <c r="AG232" i="1" s="1"/>
  <c r="AM232" i="1" s="1"/>
  <c r="AS232" i="1" s="1"/>
  <c r="AE233" i="1"/>
  <c r="AT232" i="1"/>
  <c r="AU231" i="1"/>
  <c r="AV231" i="1"/>
  <c r="AX231" i="1" s="1"/>
  <c r="BT231" i="1" l="1"/>
  <c r="BF232" i="1"/>
  <c r="BL232" i="1" s="1"/>
  <c r="BR232" i="1" s="1"/>
  <c r="BS231" i="1"/>
  <c r="BJ236" i="1"/>
  <c r="BI236" i="1"/>
  <c r="BH236" i="1"/>
  <c r="BV231" i="1"/>
  <c r="BW231" i="1"/>
  <c r="BE233" i="1"/>
  <c r="BD234" i="1"/>
  <c r="AW231" i="1"/>
  <c r="AF233" i="1"/>
  <c r="AG233" i="1" s="1"/>
  <c r="AM233" i="1" s="1"/>
  <c r="AS233" i="1" s="1"/>
  <c r="AE234" i="1"/>
  <c r="M237" i="1"/>
  <c r="I236" i="1"/>
  <c r="L236" i="1"/>
  <c r="J236" i="1"/>
  <c r="K236" i="1"/>
  <c r="AT233" i="1"/>
  <c r="AN340" i="1"/>
  <c r="AO339" i="1"/>
  <c r="AP339" i="1" s="1"/>
  <c r="G233" i="1"/>
  <c r="H233" i="1" s="1"/>
  <c r="N233" i="1" s="1"/>
  <c r="T233" i="1" s="1"/>
  <c r="V233" i="1" s="1"/>
  <c r="F234" i="1"/>
  <c r="R285" i="1"/>
  <c r="S284" i="1"/>
  <c r="AU232" i="1"/>
  <c r="AV232" i="1"/>
  <c r="AX232" i="1" s="1"/>
  <c r="AQ291" i="1"/>
  <c r="AR290" i="1"/>
  <c r="U232" i="1"/>
  <c r="U233" i="1" s="1"/>
  <c r="AL236" i="1"/>
  <c r="AI235" i="1"/>
  <c r="AK235" i="1"/>
  <c r="AJ235" i="1"/>
  <c r="AH235" i="1"/>
  <c r="BV232" i="1" l="1"/>
  <c r="BS232" i="1"/>
  <c r="BT232" i="1"/>
  <c r="BL233" i="1"/>
  <c r="BR233" i="1" s="1"/>
  <c r="BF233" i="1"/>
  <c r="BJ237" i="1"/>
  <c r="BI237" i="1"/>
  <c r="BH237" i="1"/>
  <c r="BW232" i="1"/>
  <c r="BE234" i="1"/>
  <c r="BD235" i="1"/>
  <c r="AQ292" i="1"/>
  <c r="AR291" i="1"/>
  <c r="R286" i="1"/>
  <c r="S285" i="1"/>
  <c r="AN341" i="1"/>
  <c r="AO340" i="1"/>
  <c r="AP340" i="1" s="1"/>
  <c r="AF234" i="1"/>
  <c r="AG234" i="1" s="1"/>
  <c r="AM234" i="1" s="1"/>
  <c r="AS234" i="1" s="1"/>
  <c r="AE235" i="1"/>
  <c r="G234" i="1"/>
  <c r="H234" i="1" s="1"/>
  <c r="N234" i="1" s="1"/>
  <c r="T234" i="1" s="1"/>
  <c r="V234" i="1" s="1"/>
  <c r="F235" i="1"/>
  <c r="AU233" i="1"/>
  <c r="AV233" i="1"/>
  <c r="AX233" i="1" s="1"/>
  <c r="AL237" i="1"/>
  <c r="AJ236" i="1"/>
  <c r="AH236" i="1"/>
  <c r="AK236" i="1"/>
  <c r="AI236" i="1"/>
  <c r="U234" i="1"/>
  <c r="M238" i="1"/>
  <c r="L237" i="1"/>
  <c r="I237" i="1"/>
  <c r="J237" i="1"/>
  <c r="K237" i="1"/>
  <c r="AW232" i="1"/>
  <c r="BT233" i="1" l="1"/>
  <c r="BS233" i="1"/>
  <c r="BF234" i="1"/>
  <c r="BL234" i="1" s="1"/>
  <c r="BR234" i="1" s="1"/>
  <c r="BJ238" i="1"/>
  <c r="BI238" i="1"/>
  <c r="BH238" i="1"/>
  <c r="BV233" i="1"/>
  <c r="BW233" i="1"/>
  <c r="BE235" i="1"/>
  <c r="BD236" i="1"/>
  <c r="AU234" i="1"/>
  <c r="AV234" i="1"/>
  <c r="AX234" i="1" s="1"/>
  <c r="R287" i="1"/>
  <c r="S286" i="1"/>
  <c r="AW233" i="1"/>
  <c r="AW234" i="1" s="1"/>
  <c r="M239" i="1"/>
  <c r="J238" i="1"/>
  <c r="K238" i="1"/>
  <c r="L238" i="1"/>
  <c r="I238" i="1"/>
  <c r="AT234" i="1"/>
  <c r="AL238" i="1"/>
  <c r="AH237" i="1"/>
  <c r="AJ237" i="1"/>
  <c r="AK237" i="1"/>
  <c r="AI237" i="1"/>
  <c r="G235" i="1"/>
  <c r="H235" i="1" s="1"/>
  <c r="N235" i="1" s="1"/>
  <c r="T235" i="1" s="1"/>
  <c r="V235" i="1" s="1"/>
  <c r="F236" i="1"/>
  <c r="AN342" i="1"/>
  <c r="AO341" i="1"/>
  <c r="AP341" i="1" s="1"/>
  <c r="AQ293" i="1"/>
  <c r="AR292" i="1"/>
  <c r="AF235" i="1"/>
  <c r="AG235" i="1" s="1"/>
  <c r="AM235" i="1" s="1"/>
  <c r="AS235" i="1" s="1"/>
  <c r="AE236" i="1"/>
  <c r="BS234" i="1" l="1"/>
  <c r="BV234" i="1"/>
  <c r="BT234" i="1"/>
  <c r="BL235" i="1"/>
  <c r="BR235" i="1" s="1"/>
  <c r="BF235" i="1"/>
  <c r="BJ239" i="1"/>
  <c r="BI239" i="1"/>
  <c r="BH239" i="1"/>
  <c r="BW234" i="1"/>
  <c r="BE236" i="1"/>
  <c r="BD237" i="1"/>
  <c r="M240" i="1"/>
  <c r="K239" i="1"/>
  <c r="I239" i="1"/>
  <c r="J239" i="1"/>
  <c r="L239" i="1"/>
  <c r="AT235" i="1"/>
  <c r="AQ294" i="1"/>
  <c r="AR293" i="1"/>
  <c r="G236" i="1"/>
  <c r="H236" i="1" s="1"/>
  <c r="N236" i="1" s="1"/>
  <c r="T236" i="1" s="1"/>
  <c r="V236" i="1" s="1"/>
  <c r="F237" i="1"/>
  <c r="U235" i="1"/>
  <c r="R288" i="1"/>
  <c r="S287" i="1"/>
  <c r="AF236" i="1"/>
  <c r="AG236" i="1" s="1"/>
  <c r="AM236" i="1" s="1"/>
  <c r="AS236" i="1" s="1"/>
  <c r="AE237" i="1"/>
  <c r="AU235" i="1"/>
  <c r="AV235" i="1"/>
  <c r="AX235" i="1" s="1"/>
  <c r="AN343" i="1"/>
  <c r="AO342" i="1"/>
  <c r="AP342" i="1" s="1"/>
  <c r="AL239" i="1"/>
  <c r="AJ238" i="1"/>
  <c r="AK238" i="1"/>
  <c r="AH238" i="1"/>
  <c r="AI238" i="1"/>
  <c r="BT235" i="1" l="1"/>
  <c r="BF236" i="1"/>
  <c r="BL236" i="1" s="1"/>
  <c r="BR236" i="1" s="1"/>
  <c r="BS235" i="1"/>
  <c r="BJ240" i="1"/>
  <c r="BI240" i="1"/>
  <c r="BH240" i="1"/>
  <c r="BV235" i="1"/>
  <c r="BW235" i="1"/>
  <c r="BE237" i="1"/>
  <c r="BD238" i="1"/>
  <c r="AW235" i="1"/>
  <c r="AL240" i="1"/>
  <c r="AK239" i="1"/>
  <c r="AJ239" i="1"/>
  <c r="AI239" i="1"/>
  <c r="AH239" i="1"/>
  <c r="U236" i="1"/>
  <c r="AQ295" i="1"/>
  <c r="AR294" i="1"/>
  <c r="AF237" i="1"/>
  <c r="AG237" i="1" s="1"/>
  <c r="AM237" i="1" s="1"/>
  <c r="AS237" i="1" s="1"/>
  <c r="AE238" i="1"/>
  <c r="AN344" i="1"/>
  <c r="AO343" i="1"/>
  <c r="AP343" i="1" s="1"/>
  <c r="AU236" i="1"/>
  <c r="AV236" i="1"/>
  <c r="AX236" i="1" s="1"/>
  <c r="G237" i="1"/>
  <c r="H237" i="1" s="1"/>
  <c r="N237" i="1" s="1"/>
  <c r="T237" i="1" s="1"/>
  <c r="V237" i="1" s="1"/>
  <c r="F238" i="1"/>
  <c r="AT236" i="1"/>
  <c r="AT237" i="1" s="1"/>
  <c r="M241" i="1"/>
  <c r="J240" i="1"/>
  <c r="L240" i="1"/>
  <c r="I240" i="1"/>
  <c r="K240" i="1"/>
  <c r="R289" i="1"/>
  <c r="S288" i="1"/>
  <c r="BS236" i="1" l="1"/>
  <c r="BT236" i="1"/>
  <c r="BF237" i="1"/>
  <c r="BL237" i="1" s="1"/>
  <c r="BR237" i="1" s="1"/>
  <c r="BJ241" i="1"/>
  <c r="BI241" i="1"/>
  <c r="BH241" i="1"/>
  <c r="BV236" i="1"/>
  <c r="BW236" i="1"/>
  <c r="BE238" i="1"/>
  <c r="BD239" i="1"/>
  <c r="AF238" i="1"/>
  <c r="AG238" i="1" s="1"/>
  <c r="AM238" i="1" s="1"/>
  <c r="AS238" i="1" s="1"/>
  <c r="AE239" i="1"/>
  <c r="AQ296" i="1"/>
  <c r="AR295" i="1"/>
  <c r="R290" i="1"/>
  <c r="S289" i="1"/>
  <c r="M242" i="1"/>
  <c r="L241" i="1"/>
  <c r="K241" i="1"/>
  <c r="I241" i="1"/>
  <c r="J241" i="1"/>
  <c r="AT238" i="1"/>
  <c r="AU237" i="1"/>
  <c r="AV237" i="1"/>
  <c r="AX237" i="1" s="1"/>
  <c r="U237" i="1"/>
  <c r="G238" i="1"/>
  <c r="H238" i="1" s="1"/>
  <c r="N238" i="1" s="1"/>
  <c r="T238" i="1" s="1"/>
  <c r="V238" i="1" s="1"/>
  <c r="F239" i="1"/>
  <c r="AL241" i="1"/>
  <c r="AJ240" i="1"/>
  <c r="AI240" i="1"/>
  <c r="AK240" i="1"/>
  <c r="AH240" i="1"/>
  <c r="AN345" i="1"/>
  <c r="AO344" i="1"/>
  <c r="AP344" i="1" s="1"/>
  <c r="AW236" i="1"/>
  <c r="AW237" i="1" s="1"/>
  <c r="BS237" i="1" l="1"/>
  <c r="BT237" i="1"/>
  <c r="BL238" i="1"/>
  <c r="BR238" i="1" s="1"/>
  <c r="BF238" i="1"/>
  <c r="BJ242" i="1"/>
  <c r="BH242" i="1"/>
  <c r="BI242" i="1"/>
  <c r="BV237" i="1"/>
  <c r="BW237" i="1"/>
  <c r="BE239" i="1"/>
  <c r="BD240" i="1"/>
  <c r="G239" i="1"/>
  <c r="H239" i="1" s="1"/>
  <c r="N239" i="1" s="1"/>
  <c r="T239" i="1" s="1"/>
  <c r="V239" i="1" s="1"/>
  <c r="F240" i="1"/>
  <c r="AN346" i="1"/>
  <c r="AO345" i="1"/>
  <c r="AP345" i="1" s="1"/>
  <c r="AL242" i="1"/>
  <c r="AK241" i="1"/>
  <c r="AI241" i="1"/>
  <c r="AJ241" i="1"/>
  <c r="AH241" i="1"/>
  <c r="U238" i="1"/>
  <c r="U239" i="1" s="1"/>
  <c r="M243" i="1"/>
  <c r="L242" i="1"/>
  <c r="K242" i="1"/>
  <c r="I242" i="1"/>
  <c r="J242" i="1"/>
  <c r="AQ297" i="1"/>
  <c r="AR296" i="1"/>
  <c r="AF239" i="1"/>
  <c r="AG239" i="1" s="1"/>
  <c r="AM239" i="1" s="1"/>
  <c r="AS239" i="1" s="1"/>
  <c r="AE240" i="1"/>
  <c r="R291" i="1"/>
  <c r="S290" i="1"/>
  <c r="AU238" i="1"/>
  <c r="AV238" i="1"/>
  <c r="AX238" i="1" s="1"/>
  <c r="BT238" i="1" l="1"/>
  <c r="BS238" i="1"/>
  <c r="BF239" i="1"/>
  <c r="BL239" i="1" s="1"/>
  <c r="BR239" i="1" s="1"/>
  <c r="BJ243" i="1"/>
  <c r="BI243" i="1"/>
  <c r="BH243" i="1"/>
  <c r="BV238" i="1"/>
  <c r="BW238" i="1"/>
  <c r="BE240" i="1"/>
  <c r="BD241" i="1"/>
  <c r="AU239" i="1"/>
  <c r="AV239" i="1"/>
  <c r="AX239" i="1" s="1"/>
  <c r="G240" i="1"/>
  <c r="H240" i="1" s="1"/>
  <c r="N240" i="1" s="1"/>
  <c r="T240" i="1" s="1"/>
  <c r="V240" i="1" s="1"/>
  <c r="F241" i="1"/>
  <c r="AL243" i="1"/>
  <c r="AH242" i="1"/>
  <c r="AI242" i="1"/>
  <c r="AK242" i="1"/>
  <c r="AJ242" i="1"/>
  <c r="AW238" i="1"/>
  <c r="AW239" i="1" s="1"/>
  <c r="AQ298" i="1"/>
  <c r="AR297" i="1"/>
  <c r="R292" i="1"/>
  <c r="S291" i="1"/>
  <c r="AF240" i="1"/>
  <c r="AG240" i="1" s="1"/>
  <c r="AM240" i="1" s="1"/>
  <c r="AS240" i="1" s="1"/>
  <c r="AE241" i="1"/>
  <c r="M244" i="1"/>
  <c r="I243" i="1"/>
  <c r="J243" i="1"/>
  <c r="K243" i="1"/>
  <c r="L243" i="1"/>
  <c r="AN347" i="1"/>
  <c r="AO346" i="1"/>
  <c r="AP346" i="1" s="1"/>
  <c r="AT239" i="1"/>
  <c r="AT240" i="1" s="1"/>
  <c r="BT239" i="1" l="1"/>
  <c r="BS239" i="1"/>
  <c r="BL240" i="1"/>
  <c r="BR240" i="1" s="1"/>
  <c r="BF240" i="1"/>
  <c r="BJ244" i="1"/>
  <c r="BI244" i="1"/>
  <c r="BH244" i="1"/>
  <c r="BV239" i="1"/>
  <c r="BW239" i="1"/>
  <c r="BE241" i="1"/>
  <c r="BD242" i="1"/>
  <c r="AN348" i="1"/>
  <c r="AO347" i="1"/>
  <c r="AP347" i="1" s="1"/>
  <c r="AQ299" i="1"/>
  <c r="AR298" i="1"/>
  <c r="M245" i="1"/>
  <c r="J244" i="1"/>
  <c r="K244" i="1"/>
  <c r="L244" i="1"/>
  <c r="I244" i="1"/>
  <c r="R293" i="1"/>
  <c r="S292" i="1"/>
  <c r="U240" i="1"/>
  <c r="AF241" i="1"/>
  <c r="AG241" i="1" s="1"/>
  <c r="AM241" i="1" s="1"/>
  <c r="AS241" i="1" s="1"/>
  <c r="AE242" i="1"/>
  <c r="AL244" i="1"/>
  <c r="AK243" i="1"/>
  <c r="AI243" i="1"/>
  <c r="AH243" i="1"/>
  <c r="AJ243" i="1"/>
  <c r="AU240" i="1"/>
  <c r="AV240" i="1"/>
  <c r="AX240" i="1" s="1"/>
  <c r="G241" i="1"/>
  <c r="H241" i="1" s="1"/>
  <c r="N241" i="1" s="1"/>
  <c r="T241" i="1" s="1"/>
  <c r="V241" i="1" s="1"/>
  <c r="F242" i="1"/>
  <c r="BT240" i="1" l="1"/>
  <c r="BS240" i="1"/>
  <c r="BF241" i="1"/>
  <c r="BL241" i="1" s="1"/>
  <c r="BR241" i="1" s="1"/>
  <c r="BJ245" i="1"/>
  <c r="BI245" i="1"/>
  <c r="BH245" i="1"/>
  <c r="BV240" i="1"/>
  <c r="BW240" i="1"/>
  <c r="BE242" i="1"/>
  <c r="BD243" i="1"/>
  <c r="AF242" i="1"/>
  <c r="AG242" i="1" s="1"/>
  <c r="AM242" i="1" s="1"/>
  <c r="AS242" i="1" s="1"/>
  <c r="AE243" i="1"/>
  <c r="AQ300" i="1"/>
  <c r="AR299" i="1"/>
  <c r="AU241" i="1"/>
  <c r="AV241" i="1"/>
  <c r="AX241" i="1" s="1"/>
  <c r="R294" i="1"/>
  <c r="S293" i="1"/>
  <c r="G242" i="1"/>
  <c r="H242" i="1" s="1"/>
  <c r="N242" i="1" s="1"/>
  <c r="T242" i="1" s="1"/>
  <c r="V242" i="1" s="1"/>
  <c r="F243" i="1"/>
  <c r="U241" i="1"/>
  <c r="M246" i="1"/>
  <c r="L245" i="1"/>
  <c r="I245" i="1"/>
  <c r="K245" i="1"/>
  <c r="J245" i="1"/>
  <c r="AN349" i="1"/>
  <c r="AO348" i="1"/>
  <c r="AP348" i="1" s="1"/>
  <c r="AL245" i="1"/>
  <c r="AI244" i="1"/>
  <c r="AJ244" i="1"/>
  <c r="AH244" i="1"/>
  <c r="AK244" i="1"/>
  <c r="AW240" i="1"/>
  <c r="AW241" i="1" s="1"/>
  <c r="AT241" i="1"/>
  <c r="AT242" i="1" s="1"/>
  <c r="BS241" i="1" l="1"/>
  <c r="BT241" i="1"/>
  <c r="BV241" i="1"/>
  <c r="BL242" i="1"/>
  <c r="BR242" i="1" s="1"/>
  <c r="BF242" i="1"/>
  <c r="BJ246" i="1"/>
  <c r="BI246" i="1"/>
  <c r="BH246" i="1"/>
  <c r="BW241" i="1"/>
  <c r="BE243" i="1"/>
  <c r="BD244" i="1"/>
  <c r="AL246" i="1"/>
  <c r="AI245" i="1"/>
  <c r="AJ245" i="1"/>
  <c r="AH245" i="1"/>
  <c r="AK245" i="1"/>
  <c r="U242" i="1"/>
  <c r="U243" i="1" s="1"/>
  <c r="G243" i="1"/>
  <c r="H243" i="1" s="1"/>
  <c r="N243" i="1" s="1"/>
  <c r="T243" i="1" s="1"/>
  <c r="V243" i="1" s="1"/>
  <c r="F244" i="1"/>
  <c r="R295" i="1"/>
  <c r="S294" i="1"/>
  <c r="AQ301" i="1"/>
  <c r="AR300" i="1"/>
  <c r="AF243" i="1"/>
  <c r="AG243" i="1" s="1"/>
  <c r="AM243" i="1" s="1"/>
  <c r="AS243" i="1" s="1"/>
  <c r="AE244" i="1"/>
  <c r="AN350" i="1"/>
  <c r="AO349" i="1"/>
  <c r="AP349" i="1" s="1"/>
  <c r="AW242" i="1"/>
  <c r="M247" i="1"/>
  <c r="I246" i="1"/>
  <c r="K246" i="1"/>
  <c r="J246" i="1"/>
  <c r="L246" i="1"/>
  <c r="AU242" i="1"/>
  <c r="AV242" i="1"/>
  <c r="AX242" i="1" s="1"/>
  <c r="BT242" i="1" l="1"/>
  <c r="BS242" i="1"/>
  <c r="BF243" i="1"/>
  <c r="BL243" i="1" s="1"/>
  <c r="BR243" i="1" s="1"/>
  <c r="BJ247" i="1"/>
  <c r="BI247" i="1"/>
  <c r="BH247" i="1"/>
  <c r="BV242" i="1"/>
  <c r="BW242" i="1"/>
  <c r="BE244" i="1"/>
  <c r="BD245" i="1"/>
  <c r="AF244" i="1"/>
  <c r="AG244" i="1" s="1"/>
  <c r="AM244" i="1" s="1"/>
  <c r="AS244" i="1" s="1"/>
  <c r="AE245" i="1"/>
  <c r="AU243" i="1"/>
  <c r="AV243" i="1"/>
  <c r="AX243" i="1" s="1"/>
  <c r="R296" i="1"/>
  <c r="S295" i="1"/>
  <c r="U244" i="1"/>
  <c r="M248" i="1"/>
  <c r="K247" i="1"/>
  <c r="I247" i="1"/>
  <c r="J247" i="1"/>
  <c r="L247" i="1"/>
  <c r="G244" i="1"/>
  <c r="H244" i="1" s="1"/>
  <c r="N244" i="1" s="1"/>
  <c r="T244" i="1" s="1"/>
  <c r="V244" i="1" s="1"/>
  <c r="F245" i="1"/>
  <c r="AL247" i="1"/>
  <c r="AH246" i="1"/>
  <c r="AI246" i="1"/>
  <c r="AJ246" i="1"/>
  <c r="AK246" i="1"/>
  <c r="AN351" i="1"/>
  <c r="AO350" i="1"/>
  <c r="AP350" i="1" s="1"/>
  <c r="AQ302" i="1"/>
  <c r="AR301" i="1"/>
  <c r="AT243" i="1"/>
  <c r="AT244" i="1" s="1"/>
  <c r="BS243" i="1" l="1"/>
  <c r="BT243" i="1"/>
  <c r="BL244" i="1"/>
  <c r="BR244" i="1" s="1"/>
  <c r="BF244" i="1"/>
  <c r="BI248" i="1"/>
  <c r="BJ248" i="1"/>
  <c r="BH248" i="1"/>
  <c r="BV243" i="1"/>
  <c r="BW243" i="1"/>
  <c r="BE245" i="1"/>
  <c r="BD246" i="1"/>
  <c r="AQ303" i="1"/>
  <c r="AR302" i="1"/>
  <c r="G245" i="1"/>
  <c r="H245" i="1" s="1"/>
  <c r="N245" i="1" s="1"/>
  <c r="T245" i="1" s="1"/>
  <c r="V245" i="1" s="1"/>
  <c r="F246" i="1"/>
  <c r="AW243" i="1"/>
  <c r="AT245" i="1"/>
  <c r="AN352" i="1"/>
  <c r="AO351" i="1"/>
  <c r="AP351" i="1" s="1"/>
  <c r="R297" i="1"/>
  <c r="S296" i="1"/>
  <c r="AF245" i="1"/>
  <c r="AG245" i="1" s="1"/>
  <c r="AM245" i="1" s="1"/>
  <c r="AS245" i="1" s="1"/>
  <c r="AE246" i="1"/>
  <c r="AL248" i="1"/>
  <c r="AH247" i="1"/>
  <c r="AK247" i="1"/>
  <c r="AI247" i="1"/>
  <c r="AJ247" i="1"/>
  <c r="M249" i="1"/>
  <c r="I248" i="1"/>
  <c r="L248" i="1"/>
  <c r="J248" i="1"/>
  <c r="K248" i="1"/>
  <c r="AU244" i="1"/>
  <c r="AV244" i="1"/>
  <c r="AX244" i="1" s="1"/>
  <c r="BT244" i="1" l="1"/>
  <c r="BF245" i="1"/>
  <c r="BL245" i="1" s="1"/>
  <c r="BR245" i="1" s="1"/>
  <c r="BS244" i="1"/>
  <c r="BJ249" i="1"/>
  <c r="BI249" i="1"/>
  <c r="BH249" i="1"/>
  <c r="BV244" i="1"/>
  <c r="BW244" i="1"/>
  <c r="BE246" i="1"/>
  <c r="BD247" i="1"/>
  <c r="R298" i="1"/>
  <c r="S297" i="1"/>
  <c r="AF246" i="1"/>
  <c r="AG246" i="1" s="1"/>
  <c r="AM246" i="1" s="1"/>
  <c r="AS246" i="1" s="1"/>
  <c r="AE247" i="1"/>
  <c r="AW244" i="1"/>
  <c r="M250" i="1"/>
  <c r="L249" i="1"/>
  <c r="I249" i="1"/>
  <c r="J249" i="1"/>
  <c r="K249" i="1"/>
  <c r="G246" i="1"/>
  <c r="H246" i="1" s="1"/>
  <c r="N246" i="1" s="1"/>
  <c r="T246" i="1" s="1"/>
  <c r="V246" i="1" s="1"/>
  <c r="F247" i="1"/>
  <c r="AL249" i="1"/>
  <c r="AH248" i="1"/>
  <c r="AJ248" i="1"/>
  <c r="AI248" i="1"/>
  <c r="AK248" i="1"/>
  <c r="AU245" i="1"/>
  <c r="AV245" i="1"/>
  <c r="AX245" i="1" s="1"/>
  <c r="AN353" i="1"/>
  <c r="AO352" i="1"/>
  <c r="AP352" i="1" s="1"/>
  <c r="U245" i="1"/>
  <c r="U246" i="1" s="1"/>
  <c r="AQ304" i="1"/>
  <c r="AR303" i="1"/>
  <c r="BT245" i="1" l="1"/>
  <c r="BS245" i="1"/>
  <c r="BF246" i="1"/>
  <c r="BL246" i="1" s="1"/>
  <c r="BR246" i="1" s="1"/>
  <c r="BJ250" i="1"/>
  <c r="BI250" i="1"/>
  <c r="BH250" i="1"/>
  <c r="BV245" i="1"/>
  <c r="BW245" i="1"/>
  <c r="BE247" i="1"/>
  <c r="BD248" i="1"/>
  <c r="AQ305" i="1"/>
  <c r="AR304" i="1"/>
  <c r="AU246" i="1"/>
  <c r="AV246" i="1"/>
  <c r="AX246" i="1" s="1"/>
  <c r="AW245" i="1"/>
  <c r="M251" i="1"/>
  <c r="I250" i="1"/>
  <c r="L250" i="1"/>
  <c r="J250" i="1"/>
  <c r="K250" i="1"/>
  <c r="AL250" i="1"/>
  <c r="AH249" i="1"/>
  <c r="AK249" i="1"/>
  <c r="AI249" i="1"/>
  <c r="AJ249" i="1"/>
  <c r="AN354" i="1"/>
  <c r="AO353" i="1"/>
  <c r="AP353" i="1" s="1"/>
  <c r="G247" i="1"/>
  <c r="H247" i="1" s="1"/>
  <c r="N247" i="1" s="1"/>
  <c r="T247" i="1" s="1"/>
  <c r="V247" i="1" s="1"/>
  <c r="F248" i="1"/>
  <c r="R299" i="1"/>
  <c r="S298" i="1"/>
  <c r="AF247" i="1"/>
  <c r="AG247" i="1" s="1"/>
  <c r="AM247" i="1" s="1"/>
  <c r="AS247" i="1" s="1"/>
  <c r="AE248" i="1"/>
  <c r="AT246" i="1"/>
  <c r="BV246" i="1" l="1"/>
  <c r="BS246" i="1"/>
  <c r="BT246" i="1"/>
  <c r="BF247" i="1"/>
  <c r="BL247" i="1" s="1"/>
  <c r="BR247" i="1" s="1"/>
  <c r="BJ251" i="1"/>
  <c r="BI251" i="1"/>
  <c r="BH251" i="1"/>
  <c r="BW246" i="1"/>
  <c r="BE248" i="1"/>
  <c r="BD249" i="1"/>
  <c r="M252" i="1"/>
  <c r="K251" i="1"/>
  <c r="I251" i="1"/>
  <c r="J251" i="1"/>
  <c r="L251" i="1"/>
  <c r="U247" i="1"/>
  <c r="AT247" i="1"/>
  <c r="R300" i="1"/>
  <c r="S299" i="1"/>
  <c r="AN355" i="1"/>
  <c r="AO354" i="1"/>
  <c r="AP354" i="1" s="1"/>
  <c r="AW246" i="1"/>
  <c r="AU247" i="1"/>
  <c r="AV247" i="1"/>
  <c r="AX247" i="1" s="1"/>
  <c r="AF248" i="1"/>
  <c r="AG248" i="1" s="1"/>
  <c r="AM248" i="1" s="1"/>
  <c r="AS248" i="1" s="1"/>
  <c r="AE249" i="1"/>
  <c r="G248" i="1"/>
  <c r="H248" i="1" s="1"/>
  <c r="N248" i="1" s="1"/>
  <c r="T248" i="1" s="1"/>
  <c r="V248" i="1" s="1"/>
  <c r="F249" i="1"/>
  <c r="AL251" i="1"/>
  <c r="AH250" i="1"/>
  <c r="AK250" i="1"/>
  <c r="AJ250" i="1"/>
  <c r="AI250" i="1"/>
  <c r="AQ306" i="1"/>
  <c r="AR305" i="1"/>
  <c r="BS247" i="1" l="1"/>
  <c r="BT247" i="1"/>
  <c r="BF248" i="1"/>
  <c r="BL248" i="1" s="1"/>
  <c r="BR248" i="1" s="1"/>
  <c r="BJ252" i="1"/>
  <c r="BI252" i="1"/>
  <c r="BH252" i="1"/>
  <c r="BV247" i="1"/>
  <c r="BW247" i="1"/>
  <c r="BE249" i="1"/>
  <c r="BD250" i="1"/>
  <c r="AN356" i="1"/>
  <c r="AO355" i="1"/>
  <c r="AP355" i="1" s="1"/>
  <c r="AU248" i="1"/>
  <c r="AV248" i="1"/>
  <c r="AX248" i="1" s="1"/>
  <c r="AT248" i="1"/>
  <c r="G249" i="1"/>
  <c r="H249" i="1" s="1"/>
  <c r="N249" i="1" s="1"/>
  <c r="T249" i="1" s="1"/>
  <c r="V249" i="1" s="1"/>
  <c r="F250" i="1"/>
  <c r="U248" i="1"/>
  <c r="AL252" i="1"/>
  <c r="AI251" i="1"/>
  <c r="AK251" i="1"/>
  <c r="AH251" i="1"/>
  <c r="AJ251" i="1"/>
  <c r="AQ307" i="1"/>
  <c r="AR306" i="1"/>
  <c r="AF249" i="1"/>
  <c r="AG249" i="1" s="1"/>
  <c r="AM249" i="1" s="1"/>
  <c r="AS249" i="1" s="1"/>
  <c r="AE250" i="1"/>
  <c r="AW247" i="1"/>
  <c r="R301" i="1"/>
  <c r="S300" i="1"/>
  <c r="M253" i="1"/>
  <c r="K252" i="1"/>
  <c r="L252" i="1"/>
  <c r="J252" i="1"/>
  <c r="I252" i="1"/>
  <c r="BT248" i="1" l="1"/>
  <c r="BS248" i="1"/>
  <c r="BF249" i="1"/>
  <c r="BL249" i="1" s="1"/>
  <c r="BR249" i="1" s="1"/>
  <c r="BJ253" i="1"/>
  <c r="BI253" i="1"/>
  <c r="BH253" i="1"/>
  <c r="BV248" i="1"/>
  <c r="BW248" i="1"/>
  <c r="BE250" i="1"/>
  <c r="BD251" i="1"/>
  <c r="R302" i="1"/>
  <c r="S301" i="1"/>
  <c r="G250" i="1"/>
  <c r="H250" i="1" s="1"/>
  <c r="N250" i="1" s="1"/>
  <c r="T250" i="1" s="1"/>
  <c r="V250" i="1" s="1"/>
  <c r="F251" i="1"/>
  <c r="M254" i="1"/>
  <c r="L253" i="1"/>
  <c r="I253" i="1"/>
  <c r="J253" i="1"/>
  <c r="K253" i="1"/>
  <c r="AF250" i="1"/>
  <c r="AG250" i="1" s="1"/>
  <c r="AM250" i="1" s="1"/>
  <c r="AS250" i="1" s="1"/>
  <c r="AE251" i="1"/>
  <c r="AL253" i="1"/>
  <c r="AJ252" i="1"/>
  <c r="AH252" i="1"/>
  <c r="AK252" i="1"/>
  <c r="AI252" i="1"/>
  <c r="AT249" i="1"/>
  <c r="AT250" i="1" s="1"/>
  <c r="AW248" i="1"/>
  <c r="AQ308" i="1"/>
  <c r="AR307" i="1"/>
  <c r="AU249" i="1"/>
  <c r="AV249" i="1"/>
  <c r="AX249" i="1" s="1"/>
  <c r="U249" i="1"/>
  <c r="U250" i="1" s="1"/>
  <c r="AN357" i="1"/>
  <c r="AO356" i="1"/>
  <c r="AP356" i="1" s="1"/>
  <c r="BS249" i="1" l="1"/>
  <c r="BW249" i="1"/>
  <c r="BT249" i="1"/>
  <c r="BF250" i="1"/>
  <c r="BL250" i="1" s="1"/>
  <c r="BR250" i="1" s="1"/>
  <c r="BJ254" i="1"/>
  <c r="BH254" i="1"/>
  <c r="BI254" i="1"/>
  <c r="BV249" i="1"/>
  <c r="BE251" i="1"/>
  <c r="BD252" i="1"/>
  <c r="AQ309" i="1"/>
  <c r="AR308" i="1"/>
  <c r="AL254" i="1"/>
  <c r="AK253" i="1"/>
  <c r="AH253" i="1"/>
  <c r="AJ253" i="1"/>
  <c r="AI253" i="1"/>
  <c r="G251" i="1"/>
  <c r="H251" i="1" s="1"/>
  <c r="N251" i="1" s="1"/>
  <c r="T251" i="1" s="1"/>
  <c r="V251" i="1" s="1"/>
  <c r="F252" i="1"/>
  <c r="AU250" i="1"/>
  <c r="AV250" i="1"/>
  <c r="AX250" i="1" s="1"/>
  <c r="AW249" i="1"/>
  <c r="AW250" i="1" s="1"/>
  <c r="AF251" i="1"/>
  <c r="AG251" i="1" s="1"/>
  <c r="AM251" i="1" s="1"/>
  <c r="AS251" i="1" s="1"/>
  <c r="AE252" i="1"/>
  <c r="AN358" i="1"/>
  <c r="AO357" i="1"/>
  <c r="AP357" i="1" s="1"/>
  <c r="AT251" i="1"/>
  <c r="M255" i="1"/>
  <c r="J254" i="1"/>
  <c r="I254" i="1"/>
  <c r="K254" i="1"/>
  <c r="L254" i="1"/>
  <c r="R303" i="1"/>
  <c r="S302" i="1"/>
  <c r="BS250" i="1" l="1"/>
  <c r="BT250" i="1"/>
  <c r="BF251" i="1"/>
  <c r="BL251" i="1" s="1"/>
  <c r="BR251" i="1" s="1"/>
  <c r="BJ255" i="1"/>
  <c r="BI255" i="1"/>
  <c r="BH255" i="1"/>
  <c r="BV250" i="1"/>
  <c r="BW250" i="1"/>
  <c r="BE252" i="1"/>
  <c r="BD253" i="1"/>
  <c r="M256" i="1"/>
  <c r="K255" i="1"/>
  <c r="I255" i="1"/>
  <c r="J255" i="1"/>
  <c r="L255" i="1"/>
  <c r="AL255" i="1"/>
  <c r="AJ254" i="1"/>
  <c r="AK254" i="1"/>
  <c r="AH254" i="1"/>
  <c r="AI254" i="1"/>
  <c r="AF252" i="1"/>
  <c r="AG252" i="1" s="1"/>
  <c r="AM252" i="1" s="1"/>
  <c r="AS252" i="1" s="1"/>
  <c r="AE253" i="1"/>
  <c r="AU251" i="1"/>
  <c r="AV251" i="1"/>
  <c r="AX251" i="1" s="1"/>
  <c r="G252" i="1"/>
  <c r="H252" i="1" s="1"/>
  <c r="N252" i="1" s="1"/>
  <c r="T252" i="1" s="1"/>
  <c r="V252" i="1" s="1"/>
  <c r="F253" i="1"/>
  <c r="AQ310" i="1"/>
  <c r="AR309" i="1"/>
  <c r="R304" i="1"/>
  <c r="S303" i="1"/>
  <c r="AN359" i="1"/>
  <c r="AO358" i="1"/>
  <c r="AP358" i="1" s="1"/>
  <c r="U251" i="1"/>
  <c r="BW251" i="1" l="1"/>
  <c r="BS251" i="1"/>
  <c r="BT251" i="1"/>
  <c r="BF252" i="1"/>
  <c r="BL252" i="1" s="1"/>
  <c r="BR252" i="1" s="1"/>
  <c r="BI256" i="1"/>
  <c r="BJ256" i="1"/>
  <c r="BH256" i="1"/>
  <c r="BV251" i="1"/>
  <c r="BE253" i="1"/>
  <c r="BD254" i="1"/>
  <c r="AU252" i="1"/>
  <c r="AV252" i="1"/>
  <c r="AX252" i="1" s="1"/>
  <c r="AN360" i="1"/>
  <c r="AO359" i="1"/>
  <c r="AP359" i="1" s="1"/>
  <c r="AQ311" i="1"/>
  <c r="AR310" i="1"/>
  <c r="AT252" i="1"/>
  <c r="U252" i="1"/>
  <c r="U253" i="1" s="1"/>
  <c r="G253" i="1"/>
  <c r="H253" i="1" s="1"/>
  <c r="N253" i="1" s="1"/>
  <c r="T253" i="1" s="1"/>
  <c r="V253" i="1" s="1"/>
  <c r="F254" i="1"/>
  <c r="AL256" i="1"/>
  <c r="AK255" i="1"/>
  <c r="AI255" i="1"/>
  <c r="AJ255" i="1"/>
  <c r="AH255" i="1"/>
  <c r="AW251" i="1"/>
  <c r="AW252" i="1" s="1"/>
  <c r="R305" i="1"/>
  <c r="S304" i="1"/>
  <c r="AF253" i="1"/>
  <c r="AG253" i="1" s="1"/>
  <c r="AM253" i="1" s="1"/>
  <c r="AS253" i="1" s="1"/>
  <c r="AE254" i="1"/>
  <c r="M257" i="1"/>
  <c r="J256" i="1"/>
  <c r="I256" i="1"/>
  <c r="L256" i="1"/>
  <c r="K256" i="1"/>
  <c r="BW252" i="1" l="1"/>
  <c r="BT252" i="1"/>
  <c r="BS252" i="1"/>
  <c r="BF253" i="1"/>
  <c r="BL253" i="1" s="1"/>
  <c r="BR253" i="1" s="1"/>
  <c r="BJ257" i="1"/>
  <c r="BI257" i="1"/>
  <c r="BH257" i="1"/>
  <c r="BV252" i="1"/>
  <c r="BE254" i="1"/>
  <c r="BD255" i="1"/>
  <c r="AU253" i="1"/>
  <c r="AV253" i="1"/>
  <c r="AX253" i="1" s="1"/>
  <c r="AL257" i="1"/>
  <c r="AJ256" i="1"/>
  <c r="AI256" i="1"/>
  <c r="AK256" i="1"/>
  <c r="AH256" i="1"/>
  <c r="AT253" i="1"/>
  <c r="AN361" i="1"/>
  <c r="AO360" i="1"/>
  <c r="AP360" i="1" s="1"/>
  <c r="AF254" i="1"/>
  <c r="AG254" i="1" s="1"/>
  <c r="AM254" i="1" s="1"/>
  <c r="AS254" i="1" s="1"/>
  <c r="AE255" i="1"/>
  <c r="AW253" i="1"/>
  <c r="M258" i="1"/>
  <c r="L257" i="1"/>
  <c r="I257" i="1"/>
  <c r="J257" i="1"/>
  <c r="K257" i="1"/>
  <c r="R306" i="1"/>
  <c r="S305" i="1"/>
  <c r="G254" i="1"/>
  <c r="H254" i="1" s="1"/>
  <c r="N254" i="1" s="1"/>
  <c r="T254" i="1" s="1"/>
  <c r="V254" i="1" s="1"/>
  <c r="F255" i="1"/>
  <c r="AQ312" i="1"/>
  <c r="AR311" i="1"/>
  <c r="BT253" i="1" l="1"/>
  <c r="BS253" i="1"/>
  <c r="BF254" i="1"/>
  <c r="BL254" i="1" s="1"/>
  <c r="BR254" i="1" s="1"/>
  <c r="BJ258" i="1"/>
  <c r="BH258" i="1"/>
  <c r="BI258" i="1"/>
  <c r="BV253" i="1"/>
  <c r="BW253" i="1"/>
  <c r="BE255" i="1"/>
  <c r="BD256" i="1"/>
  <c r="U254" i="1"/>
  <c r="G255" i="1"/>
  <c r="H255" i="1" s="1"/>
  <c r="N255" i="1" s="1"/>
  <c r="T255" i="1" s="1"/>
  <c r="V255" i="1" s="1"/>
  <c r="F256" i="1"/>
  <c r="M259" i="1"/>
  <c r="I258" i="1"/>
  <c r="L258" i="1"/>
  <c r="J258" i="1"/>
  <c r="K258" i="1"/>
  <c r="AL258" i="1"/>
  <c r="AK257" i="1"/>
  <c r="AJ257" i="1"/>
  <c r="AI257" i="1"/>
  <c r="AH257" i="1"/>
  <c r="AN362" i="1"/>
  <c r="AO361" i="1"/>
  <c r="AP361" i="1" s="1"/>
  <c r="AU254" i="1"/>
  <c r="AV254" i="1"/>
  <c r="AX254" i="1" s="1"/>
  <c r="AQ313" i="1"/>
  <c r="AR312" i="1"/>
  <c r="R307" i="1"/>
  <c r="S306" i="1"/>
  <c r="AF255" i="1"/>
  <c r="AG255" i="1" s="1"/>
  <c r="AM255" i="1" s="1"/>
  <c r="AS255" i="1" s="1"/>
  <c r="AE256" i="1"/>
  <c r="AT254" i="1"/>
  <c r="BT254" i="1" l="1"/>
  <c r="BS254" i="1"/>
  <c r="BF255" i="1"/>
  <c r="BL255" i="1" s="1"/>
  <c r="BR255" i="1" s="1"/>
  <c r="BJ259" i="1"/>
  <c r="BI259" i="1"/>
  <c r="BH259" i="1"/>
  <c r="BV254" i="1"/>
  <c r="BW254" i="1"/>
  <c r="BE256" i="1"/>
  <c r="BD257" i="1"/>
  <c r="AQ314" i="1"/>
  <c r="AR313" i="1"/>
  <c r="AU255" i="1"/>
  <c r="AV255" i="1"/>
  <c r="AX255" i="1" s="1"/>
  <c r="AN363" i="1"/>
  <c r="AO362" i="1"/>
  <c r="AP362" i="1" s="1"/>
  <c r="G256" i="1"/>
  <c r="H256" i="1" s="1"/>
  <c r="N256" i="1" s="1"/>
  <c r="T256" i="1" s="1"/>
  <c r="V256" i="1" s="1"/>
  <c r="F257" i="1"/>
  <c r="AL259" i="1"/>
  <c r="AH258" i="1"/>
  <c r="AK258" i="1"/>
  <c r="AJ258" i="1"/>
  <c r="AI258" i="1"/>
  <c r="AW254" i="1"/>
  <c r="AT255" i="1"/>
  <c r="AT256" i="1" s="1"/>
  <c r="R308" i="1"/>
  <c r="S307" i="1"/>
  <c r="AF256" i="1"/>
  <c r="AG256" i="1" s="1"/>
  <c r="AM256" i="1" s="1"/>
  <c r="AS256" i="1" s="1"/>
  <c r="AE257" i="1"/>
  <c r="M260" i="1"/>
  <c r="I259" i="1"/>
  <c r="K259" i="1"/>
  <c r="J259" i="1"/>
  <c r="L259" i="1"/>
  <c r="U255" i="1"/>
  <c r="BT255" i="1" l="1"/>
  <c r="BS255" i="1"/>
  <c r="BF256" i="1"/>
  <c r="BL256" i="1" s="1"/>
  <c r="BR256" i="1" s="1"/>
  <c r="BJ260" i="1"/>
  <c r="BI260" i="1"/>
  <c r="BH260" i="1"/>
  <c r="BV255" i="1"/>
  <c r="BW255" i="1"/>
  <c r="BE257" i="1"/>
  <c r="BD258" i="1"/>
  <c r="R309" i="1"/>
  <c r="S308" i="1"/>
  <c r="G257" i="1"/>
  <c r="H257" i="1" s="1"/>
  <c r="N257" i="1" s="1"/>
  <c r="T257" i="1" s="1"/>
  <c r="V257" i="1" s="1"/>
  <c r="F258" i="1"/>
  <c r="U256" i="1"/>
  <c r="AU256" i="1"/>
  <c r="AV256" i="1"/>
  <c r="AX256" i="1" s="1"/>
  <c r="AW255" i="1"/>
  <c r="AW256" i="1" s="1"/>
  <c r="AF257" i="1"/>
  <c r="AG257" i="1" s="1"/>
  <c r="AM257" i="1" s="1"/>
  <c r="AS257" i="1" s="1"/>
  <c r="AE258" i="1"/>
  <c r="AT257" i="1"/>
  <c r="M261" i="1"/>
  <c r="J260" i="1"/>
  <c r="K260" i="1"/>
  <c r="L260" i="1"/>
  <c r="I260" i="1"/>
  <c r="AL260" i="1"/>
  <c r="AK259" i="1"/>
  <c r="AH259" i="1"/>
  <c r="AI259" i="1"/>
  <c r="AJ259" i="1"/>
  <c r="AN364" i="1"/>
  <c r="AO363" i="1"/>
  <c r="AP363" i="1" s="1"/>
  <c r="AQ315" i="1"/>
  <c r="AR314" i="1"/>
  <c r="BT256" i="1" l="1"/>
  <c r="BS256" i="1"/>
  <c r="BF257" i="1"/>
  <c r="BL257" i="1" s="1"/>
  <c r="BR257" i="1" s="1"/>
  <c r="BJ261" i="1"/>
  <c r="BI261" i="1"/>
  <c r="BH261" i="1"/>
  <c r="BV256" i="1"/>
  <c r="BW256" i="1"/>
  <c r="BE258" i="1"/>
  <c r="BD259" i="1"/>
  <c r="G258" i="1"/>
  <c r="H258" i="1" s="1"/>
  <c r="N258" i="1" s="1"/>
  <c r="T258" i="1" s="1"/>
  <c r="V258" i="1" s="1"/>
  <c r="F259" i="1"/>
  <c r="AN365" i="1"/>
  <c r="AO364" i="1"/>
  <c r="AP364" i="1" s="1"/>
  <c r="AF258" i="1"/>
  <c r="AG258" i="1" s="1"/>
  <c r="AM258" i="1" s="1"/>
  <c r="AS258" i="1" s="1"/>
  <c r="AT258" i="1" s="1"/>
  <c r="AE259" i="1"/>
  <c r="AL261" i="1"/>
  <c r="AI260" i="1"/>
  <c r="AJ260" i="1"/>
  <c r="AK260" i="1"/>
  <c r="AH260" i="1"/>
  <c r="AU257" i="1"/>
  <c r="AV257" i="1"/>
  <c r="AX257" i="1" s="1"/>
  <c r="AQ316" i="1"/>
  <c r="AR315" i="1"/>
  <c r="M262" i="1"/>
  <c r="L261" i="1"/>
  <c r="J261" i="1"/>
  <c r="K261" i="1"/>
  <c r="I261" i="1"/>
  <c r="U257" i="1"/>
  <c r="U258" i="1" s="1"/>
  <c r="R310" i="1"/>
  <c r="S309" i="1"/>
  <c r="BV257" i="1" l="1"/>
  <c r="BT257" i="1"/>
  <c r="BS257" i="1"/>
  <c r="BF258" i="1"/>
  <c r="BL258" i="1" s="1"/>
  <c r="BR258" i="1" s="1"/>
  <c r="BJ262" i="1"/>
  <c r="BI262" i="1"/>
  <c r="BH262" i="1"/>
  <c r="BW257" i="1"/>
  <c r="BE259" i="1"/>
  <c r="BD260" i="1"/>
  <c r="AW257" i="1"/>
  <c r="AW258" i="1" s="1"/>
  <c r="AL262" i="1"/>
  <c r="AI261" i="1"/>
  <c r="AH261" i="1"/>
  <c r="AK261" i="1"/>
  <c r="AJ261" i="1"/>
  <c r="AN366" i="1"/>
  <c r="AO365" i="1"/>
  <c r="AP365" i="1" s="1"/>
  <c r="AU258" i="1"/>
  <c r="AV258" i="1"/>
  <c r="AX258" i="1" s="1"/>
  <c r="M263" i="1"/>
  <c r="J262" i="1"/>
  <c r="I262" i="1"/>
  <c r="K262" i="1"/>
  <c r="L262" i="1"/>
  <c r="R311" i="1"/>
  <c r="S310" i="1"/>
  <c r="AQ317" i="1"/>
  <c r="AR316" i="1"/>
  <c r="AF259" i="1"/>
  <c r="AG259" i="1" s="1"/>
  <c r="AM259" i="1" s="1"/>
  <c r="AS259" i="1" s="1"/>
  <c r="AE260" i="1"/>
  <c r="G259" i="1"/>
  <c r="H259" i="1" s="1"/>
  <c r="N259" i="1" s="1"/>
  <c r="T259" i="1" s="1"/>
  <c r="V259" i="1" s="1"/>
  <c r="F260" i="1"/>
  <c r="BW258" i="1" l="1"/>
  <c r="BT258" i="1"/>
  <c r="BS258" i="1"/>
  <c r="BF259" i="1"/>
  <c r="BL259" i="1" s="1"/>
  <c r="BR259" i="1" s="1"/>
  <c r="BJ263" i="1"/>
  <c r="BI263" i="1"/>
  <c r="BH263" i="1"/>
  <c r="BV258" i="1"/>
  <c r="BE260" i="1"/>
  <c r="BD261" i="1"/>
  <c r="AU259" i="1"/>
  <c r="AV259" i="1"/>
  <c r="AX259" i="1" s="1"/>
  <c r="R312" i="1"/>
  <c r="S311" i="1"/>
  <c r="G260" i="1"/>
  <c r="H260" i="1" s="1"/>
  <c r="N260" i="1" s="1"/>
  <c r="T260" i="1" s="1"/>
  <c r="V260" i="1" s="1"/>
  <c r="F261" i="1"/>
  <c r="M264" i="1"/>
  <c r="K263" i="1"/>
  <c r="J263" i="1"/>
  <c r="I263" i="1"/>
  <c r="L263" i="1"/>
  <c r="AN367" i="1"/>
  <c r="AO366" i="1"/>
  <c r="AP366" i="1" s="1"/>
  <c r="U259" i="1"/>
  <c r="U260" i="1" s="1"/>
  <c r="AF260" i="1"/>
  <c r="AG260" i="1" s="1"/>
  <c r="AM260" i="1" s="1"/>
  <c r="AS260" i="1" s="1"/>
  <c r="AE261" i="1"/>
  <c r="AQ318" i="1"/>
  <c r="AR317" i="1"/>
  <c r="AL263" i="1"/>
  <c r="AH262" i="1"/>
  <c r="AJ262" i="1"/>
  <c r="AI262" i="1"/>
  <c r="AK262" i="1"/>
  <c r="AT259" i="1"/>
  <c r="AT260" i="1" s="1"/>
  <c r="BT259" i="1" l="1"/>
  <c r="BS259" i="1"/>
  <c r="BF260" i="1"/>
  <c r="BL260" i="1" s="1"/>
  <c r="BR260" i="1" s="1"/>
  <c r="BJ264" i="1"/>
  <c r="BI264" i="1"/>
  <c r="BH264" i="1"/>
  <c r="BV259" i="1"/>
  <c r="BW259" i="1"/>
  <c r="BE261" i="1"/>
  <c r="BD262" i="1"/>
  <c r="R313" i="1"/>
  <c r="S312" i="1"/>
  <c r="G261" i="1"/>
  <c r="H261" i="1" s="1"/>
  <c r="N261" i="1" s="1"/>
  <c r="T261" i="1" s="1"/>
  <c r="V261" i="1" s="1"/>
  <c r="F262" i="1"/>
  <c r="AQ319" i="1"/>
  <c r="AR318" i="1"/>
  <c r="AF261" i="1"/>
  <c r="AG261" i="1" s="1"/>
  <c r="AM261" i="1" s="1"/>
  <c r="AS261" i="1" s="1"/>
  <c r="AE262" i="1"/>
  <c r="AN368" i="1"/>
  <c r="AO367" i="1"/>
  <c r="AP367" i="1" s="1"/>
  <c r="AL264" i="1"/>
  <c r="AH263" i="1"/>
  <c r="AI263" i="1"/>
  <c r="AK263" i="1"/>
  <c r="AJ263" i="1"/>
  <c r="AU260" i="1"/>
  <c r="AV260" i="1"/>
  <c r="AX260" i="1" s="1"/>
  <c r="M265" i="1"/>
  <c r="J264" i="1"/>
  <c r="I264" i="1"/>
  <c r="L264" i="1"/>
  <c r="K264" i="1"/>
  <c r="AW259" i="1"/>
  <c r="BT260" i="1" l="1"/>
  <c r="BS260" i="1"/>
  <c r="BF261" i="1"/>
  <c r="BL261" i="1" s="1"/>
  <c r="BR261" i="1" s="1"/>
  <c r="BJ265" i="1"/>
  <c r="BI265" i="1"/>
  <c r="BH265" i="1"/>
  <c r="BV260" i="1"/>
  <c r="BW260" i="1"/>
  <c r="BE262" i="1"/>
  <c r="BD263" i="1"/>
  <c r="AF262" i="1"/>
  <c r="AG262" i="1" s="1"/>
  <c r="AM262" i="1" s="1"/>
  <c r="AS262" i="1" s="1"/>
  <c r="AE263" i="1"/>
  <c r="AW260" i="1"/>
  <c r="AW261" i="1" s="1"/>
  <c r="AU261" i="1"/>
  <c r="AV261" i="1"/>
  <c r="AX261" i="1" s="1"/>
  <c r="AQ320" i="1"/>
  <c r="AR319" i="1"/>
  <c r="AN369" i="1"/>
  <c r="AO368" i="1"/>
  <c r="AP368" i="1" s="1"/>
  <c r="U261" i="1"/>
  <c r="AL265" i="1"/>
  <c r="AJ264" i="1"/>
  <c r="AH264" i="1"/>
  <c r="AI264" i="1"/>
  <c r="AK264" i="1"/>
  <c r="M266" i="1"/>
  <c r="L265" i="1"/>
  <c r="I265" i="1"/>
  <c r="J265" i="1"/>
  <c r="K265" i="1"/>
  <c r="AT261" i="1"/>
  <c r="AT262" i="1" s="1"/>
  <c r="G262" i="1"/>
  <c r="H262" i="1" s="1"/>
  <c r="N262" i="1" s="1"/>
  <c r="T262" i="1" s="1"/>
  <c r="V262" i="1" s="1"/>
  <c r="F263" i="1"/>
  <c r="R314" i="1"/>
  <c r="S313" i="1"/>
  <c r="BS261" i="1" l="1"/>
  <c r="BT261" i="1"/>
  <c r="BV261" i="1"/>
  <c r="BL262" i="1"/>
  <c r="BR262" i="1" s="1"/>
  <c r="BF262" i="1"/>
  <c r="BJ266" i="1"/>
  <c r="BI266" i="1"/>
  <c r="BH266" i="1"/>
  <c r="BW261" i="1"/>
  <c r="BE263" i="1"/>
  <c r="BD264" i="1"/>
  <c r="M267" i="1"/>
  <c r="I266" i="1"/>
  <c r="L266" i="1"/>
  <c r="J266" i="1"/>
  <c r="K266" i="1"/>
  <c r="AN370" i="1"/>
  <c r="AO369" i="1"/>
  <c r="AP369" i="1" s="1"/>
  <c r="AL266" i="1"/>
  <c r="AH265" i="1"/>
  <c r="AK265" i="1"/>
  <c r="AJ265" i="1"/>
  <c r="AI265" i="1"/>
  <c r="U262" i="1"/>
  <c r="AQ321" i="1"/>
  <c r="AR320" i="1"/>
  <c r="AF263" i="1"/>
  <c r="AG263" i="1" s="1"/>
  <c r="AM263" i="1" s="1"/>
  <c r="AS263" i="1" s="1"/>
  <c r="AE264" i="1"/>
  <c r="G263" i="1"/>
  <c r="H263" i="1" s="1"/>
  <c r="N263" i="1" s="1"/>
  <c r="T263" i="1" s="1"/>
  <c r="V263" i="1" s="1"/>
  <c r="F264" i="1"/>
  <c r="R315" i="1"/>
  <c r="S314" i="1"/>
  <c r="AU262" i="1"/>
  <c r="AV262" i="1"/>
  <c r="AX262" i="1" s="1"/>
  <c r="BT262" i="1" l="1"/>
  <c r="BF263" i="1"/>
  <c r="BL263" i="1" s="1"/>
  <c r="BR263" i="1" s="1"/>
  <c r="BS262" i="1"/>
  <c r="BJ267" i="1"/>
  <c r="BI267" i="1"/>
  <c r="BH267" i="1"/>
  <c r="BV262" i="1"/>
  <c r="BW262" i="1"/>
  <c r="BD265" i="1"/>
  <c r="BE264" i="1"/>
  <c r="R316" i="1"/>
  <c r="S315" i="1"/>
  <c r="AU263" i="1"/>
  <c r="AV263" i="1"/>
  <c r="AX263" i="1" s="1"/>
  <c r="AT263" i="1"/>
  <c r="AN371" i="1"/>
  <c r="AO370" i="1"/>
  <c r="AP370" i="1" s="1"/>
  <c r="AQ322" i="1"/>
  <c r="AR321" i="1"/>
  <c r="AL267" i="1"/>
  <c r="AI266" i="1"/>
  <c r="AK266" i="1"/>
  <c r="AJ266" i="1"/>
  <c r="AH266" i="1"/>
  <c r="AF264" i="1"/>
  <c r="AG264" i="1" s="1"/>
  <c r="AM264" i="1" s="1"/>
  <c r="AS264" i="1" s="1"/>
  <c r="AE265" i="1"/>
  <c r="U263" i="1"/>
  <c r="G264" i="1"/>
  <c r="H264" i="1" s="1"/>
  <c r="N264" i="1" s="1"/>
  <c r="T264" i="1" s="1"/>
  <c r="V264" i="1" s="1"/>
  <c r="F265" i="1"/>
  <c r="AW262" i="1"/>
  <c r="M268" i="1"/>
  <c r="J267" i="1"/>
  <c r="K267" i="1"/>
  <c r="I267" i="1"/>
  <c r="L267" i="1"/>
  <c r="BS263" i="1" l="1"/>
  <c r="BT263" i="1"/>
  <c r="BF264" i="1"/>
  <c r="BL264" i="1" s="1"/>
  <c r="BR264" i="1" s="1"/>
  <c r="BJ268" i="1"/>
  <c r="BI268" i="1"/>
  <c r="BH268" i="1"/>
  <c r="BV263" i="1"/>
  <c r="BW263" i="1"/>
  <c r="BD266" i="1"/>
  <c r="BE265" i="1"/>
  <c r="AQ323" i="1"/>
  <c r="AR322" i="1"/>
  <c r="AU264" i="1"/>
  <c r="AV264" i="1"/>
  <c r="AX264" i="1" s="1"/>
  <c r="M269" i="1"/>
  <c r="L268" i="1"/>
  <c r="I268" i="1"/>
  <c r="J268" i="1"/>
  <c r="K268" i="1"/>
  <c r="AL268" i="1"/>
  <c r="AK267" i="1"/>
  <c r="AI267" i="1"/>
  <c r="AJ267" i="1"/>
  <c r="AH267" i="1"/>
  <c r="AN372" i="1"/>
  <c r="AO371" i="1"/>
  <c r="AP371" i="1" s="1"/>
  <c r="G265" i="1"/>
  <c r="H265" i="1" s="1"/>
  <c r="N265" i="1" s="1"/>
  <c r="T265" i="1" s="1"/>
  <c r="V265" i="1" s="1"/>
  <c r="F266" i="1"/>
  <c r="AF265" i="1"/>
  <c r="AG265" i="1" s="1"/>
  <c r="AM265" i="1" s="1"/>
  <c r="AS265" i="1" s="1"/>
  <c r="AE266" i="1"/>
  <c r="AW263" i="1"/>
  <c r="U264" i="1"/>
  <c r="U265" i="1" s="1"/>
  <c r="AT264" i="1"/>
  <c r="AT265" i="1" s="1"/>
  <c r="R317" i="1"/>
  <c r="S316" i="1"/>
  <c r="BS264" i="1" l="1"/>
  <c r="BT264" i="1"/>
  <c r="BF265" i="1"/>
  <c r="BL265" i="1" s="1"/>
  <c r="BR265" i="1" s="1"/>
  <c r="BJ269" i="1"/>
  <c r="BI269" i="1"/>
  <c r="BH269" i="1"/>
  <c r="BV264" i="1"/>
  <c r="BW264" i="1"/>
  <c r="BD267" i="1"/>
  <c r="BE266" i="1"/>
  <c r="G266" i="1"/>
  <c r="H266" i="1" s="1"/>
  <c r="N266" i="1" s="1"/>
  <c r="T266" i="1" s="1"/>
  <c r="V266" i="1" s="1"/>
  <c r="F267" i="1"/>
  <c r="AW264" i="1"/>
  <c r="M270" i="1"/>
  <c r="I269" i="1"/>
  <c r="J269" i="1"/>
  <c r="L269" i="1"/>
  <c r="K269" i="1"/>
  <c r="AU265" i="1"/>
  <c r="AV265" i="1"/>
  <c r="AX265" i="1" s="1"/>
  <c r="AN373" i="1"/>
  <c r="AO372" i="1"/>
  <c r="AP372" i="1" s="1"/>
  <c r="U266" i="1"/>
  <c r="AL269" i="1"/>
  <c r="AH268" i="1"/>
  <c r="AJ268" i="1"/>
  <c r="AK268" i="1"/>
  <c r="AI268" i="1"/>
  <c r="R318" i="1"/>
  <c r="S317" i="1"/>
  <c r="AF266" i="1"/>
  <c r="AG266" i="1" s="1"/>
  <c r="AM266" i="1" s="1"/>
  <c r="AS266" i="1" s="1"/>
  <c r="AE267" i="1"/>
  <c r="AQ324" i="1"/>
  <c r="AR323" i="1"/>
  <c r="BV265" i="1" l="1"/>
  <c r="BS265" i="1"/>
  <c r="BT265" i="1"/>
  <c r="BL266" i="1"/>
  <c r="BR266" i="1" s="1"/>
  <c r="BF266" i="1"/>
  <c r="BJ270" i="1"/>
  <c r="BH270" i="1"/>
  <c r="BI270" i="1"/>
  <c r="BW265" i="1"/>
  <c r="BD268" i="1"/>
  <c r="BE267" i="1"/>
  <c r="AW265" i="1"/>
  <c r="AU266" i="1"/>
  <c r="AV266" i="1"/>
  <c r="AX266" i="1" s="1"/>
  <c r="U267" i="1"/>
  <c r="G267" i="1"/>
  <c r="H267" i="1" s="1"/>
  <c r="N267" i="1" s="1"/>
  <c r="T267" i="1" s="1"/>
  <c r="V267" i="1" s="1"/>
  <c r="F268" i="1"/>
  <c r="R319" i="1"/>
  <c r="S318" i="1"/>
  <c r="AN374" i="1"/>
  <c r="AO373" i="1"/>
  <c r="AP373" i="1" s="1"/>
  <c r="M271" i="1"/>
  <c r="K270" i="1"/>
  <c r="J270" i="1"/>
  <c r="L270" i="1"/>
  <c r="I270" i="1"/>
  <c r="AF267" i="1"/>
  <c r="AG267" i="1" s="1"/>
  <c r="AM267" i="1" s="1"/>
  <c r="AS267" i="1" s="1"/>
  <c r="AE268" i="1"/>
  <c r="AL270" i="1"/>
  <c r="AI269" i="1"/>
  <c r="AJ269" i="1"/>
  <c r="AH269" i="1"/>
  <c r="AK269" i="1"/>
  <c r="AQ325" i="1"/>
  <c r="AR324" i="1"/>
  <c r="AT266" i="1"/>
  <c r="BS266" i="1" l="1"/>
  <c r="BT266" i="1"/>
  <c r="BF267" i="1"/>
  <c r="BL267" i="1" s="1"/>
  <c r="BR267" i="1" s="1"/>
  <c r="BJ271" i="1"/>
  <c r="BI271" i="1"/>
  <c r="BH271" i="1"/>
  <c r="BV266" i="1"/>
  <c r="BW266" i="1"/>
  <c r="BD269" i="1"/>
  <c r="BE268" i="1"/>
  <c r="AU267" i="1"/>
  <c r="AV267" i="1"/>
  <c r="AX267" i="1" s="1"/>
  <c r="AQ326" i="1"/>
  <c r="AR325" i="1"/>
  <c r="M272" i="1"/>
  <c r="L271" i="1"/>
  <c r="I271" i="1"/>
  <c r="K271" i="1"/>
  <c r="J271" i="1"/>
  <c r="R320" i="1"/>
  <c r="S319" i="1"/>
  <c r="AT267" i="1"/>
  <c r="AL271" i="1"/>
  <c r="AK270" i="1"/>
  <c r="AH270" i="1"/>
  <c r="AI270" i="1"/>
  <c r="AJ270" i="1"/>
  <c r="G268" i="1"/>
  <c r="H268" i="1" s="1"/>
  <c r="N268" i="1" s="1"/>
  <c r="T268" i="1" s="1"/>
  <c r="V268" i="1" s="1"/>
  <c r="F269" i="1"/>
  <c r="AE269" i="1"/>
  <c r="AF268" i="1"/>
  <c r="AG268" i="1" s="1"/>
  <c r="AM268" i="1" s="1"/>
  <c r="AS268" i="1" s="1"/>
  <c r="AN375" i="1"/>
  <c r="AO374" i="1"/>
  <c r="AP374" i="1" s="1"/>
  <c r="AW266" i="1"/>
  <c r="AW267" i="1" s="1"/>
  <c r="BT267" i="1" l="1"/>
  <c r="BV267" i="1"/>
  <c r="BS267" i="1"/>
  <c r="BF268" i="1"/>
  <c r="BL268" i="1" s="1"/>
  <c r="BR268" i="1" s="1"/>
  <c r="BJ272" i="1"/>
  <c r="BI272" i="1"/>
  <c r="BH272" i="1"/>
  <c r="BW267" i="1"/>
  <c r="BD270" i="1"/>
  <c r="BE269" i="1"/>
  <c r="AU268" i="1"/>
  <c r="AV268" i="1"/>
  <c r="AX268" i="1" s="1"/>
  <c r="U268" i="1"/>
  <c r="AL272" i="1"/>
  <c r="AH271" i="1"/>
  <c r="AJ271" i="1"/>
  <c r="AK271" i="1"/>
  <c r="AI271" i="1"/>
  <c r="M273" i="1"/>
  <c r="L272" i="1"/>
  <c r="J272" i="1"/>
  <c r="K272" i="1"/>
  <c r="I272" i="1"/>
  <c r="AN376" i="1"/>
  <c r="AO375" i="1"/>
  <c r="AP375" i="1" s="1"/>
  <c r="AQ327" i="1"/>
  <c r="AR326" i="1"/>
  <c r="R321" i="1"/>
  <c r="S320" i="1"/>
  <c r="AW268" i="1"/>
  <c r="AF269" i="1"/>
  <c r="AG269" i="1" s="1"/>
  <c r="AM269" i="1" s="1"/>
  <c r="AS269" i="1" s="1"/>
  <c r="AE270" i="1"/>
  <c r="F270" i="1"/>
  <c r="G269" i="1"/>
  <c r="H269" i="1" s="1"/>
  <c r="N269" i="1" s="1"/>
  <c r="T269" i="1" s="1"/>
  <c r="V269" i="1" s="1"/>
  <c r="AT268" i="1"/>
  <c r="AT269" i="1" s="1"/>
  <c r="BT268" i="1" l="1"/>
  <c r="BS268" i="1"/>
  <c r="BL269" i="1"/>
  <c r="BR269" i="1" s="1"/>
  <c r="BF269" i="1"/>
  <c r="BJ273" i="1"/>
  <c r="BI273" i="1"/>
  <c r="BH273" i="1"/>
  <c r="BV268" i="1"/>
  <c r="BW268" i="1"/>
  <c r="BD271" i="1"/>
  <c r="BE270" i="1"/>
  <c r="AL273" i="1"/>
  <c r="AH272" i="1"/>
  <c r="AI272" i="1"/>
  <c r="AK272" i="1"/>
  <c r="AJ272" i="1"/>
  <c r="U269" i="1"/>
  <c r="U270" i="1" s="1"/>
  <c r="G270" i="1"/>
  <c r="H270" i="1" s="1"/>
  <c r="N270" i="1" s="1"/>
  <c r="T270" i="1" s="1"/>
  <c r="V270" i="1" s="1"/>
  <c r="F271" i="1"/>
  <c r="AQ328" i="1"/>
  <c r="AR327" i="1"/>
  <c r="AT270" i="1"/>
  <c r="AF270" i="1"/>
  <c r="AG270" i="1" s="1"/>
  <c r="AM270" i="1" s="1"/>
  <c r="AS270" i="1" s="1"/>
  <c r="AE271" i="1"/>
  <c r="R322" i="1"/>
  <c r="S321" i="1"/>
  <c r="AN377" i="1"/>
  <c r="AO376" i="1"/>
  <c r="AP376" i="1" s="1"/>
  <c r="AU269" i="1"/>
  <c r="AV269" i="1"/>
  <c r="AX269" i="1" s="1"/>
  <c r="M274" i="1"/>
  <c r="L273" i="1"/>
  <c r="I273" i="1"/>
  <c r="J273" i="1"/>
  <c r="K273" i="1"/>
  <c r="BT269" i="1" l="1"/>
  <c r="BF270" i="1"/>
  <c r="BL270" i="1" s="1"/>
  <c r="BR270" i="1" s="1"/>
  <c r="BS269" i="1"/>
  <c r="BJ274" i="1"/>
  <c r="BI274" i="1"/>
  <c r="BH274" i="1"/>
  <c r="BV269" i="1"/>
  <c r="BW269" i="1"/>
  <c r="BD272" i="1"/>
  <c r="BE271" i="1"/>
  <c r="R323" i="1"/>
  <c r="S322" i="1"/>
  <c r="AF271" i="1"/>
  <c r="AG271" i="1" s="1"/>
  <c r="AM271" i="1" s="1"/>
  <c r="AS271" i="1" s="1"/>
  <c r="AE272" i="1"/>
  <c r="AQ329" i="1"/>
  <c r="AR328" i="1"/>
  <c r="M275" i="1"/>
  <c r="L274" i="1"/>
  <c r="K274" i="1"/>
  <c r="I274" i="1"/>
  <c r="J274" i="1"/>
  <c r="AN378" i="1"/>
  <c r="AO377" i="1"/>
  <c r="AP377" i="1" s="1"/>
  <c r="AU270" i="1"/>
  <c r="AV270" i="1"/>
  <c r="AX270" i="1" s="1"/>
  <c r="G271" i="1"/>
  <c r="H271" i="1" s="1"/>
  <c r="N271" i="1" s="1"/>
  <c r="T271" i="1" s="1"/>
  <c r="V271" i="1" s="1"/>
  <c r="F272" i="1"/>
  <c r="AL274" i="1"/>
  <c r="AI273" i="1"/>
  <c r="AK273" i="1"/>
  <c r="AJ273" i="1"/>
  <c r="AH273" i="1"/>
  <c r="AW269" i="1"/>
  <c r="AW270" i="1" s="1"/>
  <c r="BS270" i="1" l="1"/>
  <c r="BT270" i="1"/>
  <c r="BF271" i="1"/>
  <c r="BL271" i="1" s="1"/>
  <c r="BR271" i="1" s="1"/>
  <c r="BJ275" i="1"/>
  <c r="BI275" i="1"/>
  <c r="BH275" i="1"/>
  <c r="BV270" i="1"/>
  <c r="BW270" i="1"/>
  <c r="BD273" i="1"/>
  <c r="BE272" i="1"/>
  <c r="AN379" i="1"/>
  <c r="AO378" i="1"/>
  <c r="AP378" i="1" s="1"/>
  <c r="AQ330" i="1"/>
  <c r="AR329" i="1"/>
  <c r="G272" i="1"/>
  <c r="H272" i="1" s="1"/>
  <c r="N272" i="1" s="1"/>
  <c r="T272" i="1" s="1"/>
  <c r="V272" i="1" s="1"/>
  <c r="F273" i="1"/>
  <c r="M276" i="1"/>
  <c r="L275" i="1"/>
  <c r="I275" i="1"/>
  <c r="J275" i="1"/>
  <c r="K275" i="1"/>
  <c r="AF272" i="1"/>
  <c r="AG272" i="1" s="1"/>
  <c r="AM272" i="1" s="1"/>
  <c r="AS272" i="1" s="1"/>
  <c r="AE273" i="1"/>
  <c r="R324" i="1"/>
  <c r="S323" i="1"/>
  <c r="AL275" i="1"/>
  <c r="AI274" i="1"/>
  <c r="AK274" i="1"/>
  <c r="AJ274" i="1"/>
  <c r="AH274" i="1"/>
  <c r="U271" i="1"/>
  <c r="U272" i="1" s="1"/>
  <c r="AU271" i="1"/>
  <c r="AV271" i="1"/>
  <c r="AX271" i="1" s="1"/>
  <c r="AT271" i="1"/>
  <c r="BS271" i="1" l="1"/>
  <c r="BT271" i="1"/>
  <c r="BF272" i="1"/>
  <c r="BL272" i="1" s="1"/>
  <c r="BR272" i="1" s="1"/>
  <c r="BJ276" i="1"/>
  <c r="BI276" i="1"/>
  <c r="BH276" i="1"/>
  <c r="BV271" i="1"/>
  <c r="BW271" i="1"/>
  <c r="BD274" i="1"/>
  <c r="BE273" i="1"/>
  <c r="R325" i="1"/>
  <c r="S324" i="1"/>
  <c r="AW271" i="1"/>
  <c r="AQ331" i="1"/>
  <c r="AR330" i="1"/>
  <c r="AU272" i="1"/>
  <c r="AV272" i="1"/>
  <c r="AX272" i="1" s="1"/>
  <c r="M277" i="1"/>
  <c r="J276" i="1"/>
  <c r="L276" i="1"/>
  <c r="I276" i="1"/>
  <c r="K276" i="1"/>
  <c r="AT272" i="1"/>
  <c r="AL276" i="1"/>
  <c r="AK275" i="1"/>
  <c r="AJ275" i="1"/>
  <c r="AH275" i="1"/>
  <c r="AI275" i="1"/>
  <c r="AF273" i="1"/>
  <c r="AG273" i="1" s="1"/>
  <c r="AM273" i="1" s="1"/>
  <c r="AS273" i="1" s="1"/>
  <c r="AE274" i="1"/>
  <c r="G273" i="1"/>
  <c r="H273" i="1" s="1"/>
  <c r="N273" i="1" s="1"/>
  <c r="T273" i="1" s="1"/>
  <c r="V273" i="1" s="1"/>
  <c r="F274" i="1"/>
  <c r="AN380" i="1"/>
  <c r="AO379" i="1"/>
  <c r="AP379" i="1" s="1"/>
  <c r="BS272" i="1" l="1"/>
  <c r="BT272" i="1"/>
  <c r="BF273" i="1"/>
  <c r="BL273" i="1" s="1"/>
  <c r="BR273" i="1" s="1"/>
  <c r="BJ277" i="1"/>
  <c r="BI277" i="1"/>
  <c r="BH277" i="1"/>
  <c r="BV272" i="1"/>
  <c r="BW272" i="1"/>
  <c r="BD275" i="1"/>
  <c r="BE274" i="1"/>
  <c r="AU273" i="1"/>
  <c r="AV273" i="1"/>
  <c r="AX273" i="1" s="1"/>
  <c r="AQ332" i="1"/>
  <c r="AR331" i="1"/>
  <c r="AW272" i="1"/>
  <c r="AW273" i="1" s="1"/>
  <c r="M278" i="1"/>
  <c r="K277" i="1"/>
  <c r="L277" i="1"/>
  <c r="I277" i="1"/>
  <c r="J277" i="1"/>
  <c r="G274" i="1"/>
  <c r="H274" i="1" s="1"/>
  <c r="N274" i="1" s="1"/>
  <c r="T274" i="1" s="1"/>
  <c r="V274" i="1" s="1"/>
  <c r="F275" i="1"/>
  <c r="AL277" i="1"/>
  <c r="AH276" i="1"/>
  <c r="AJ276" i="1"/>
  <c r="AI276" i="1"/>
  <c r="AK276" i="1"/>
  <c r="AT273" i="1"/>
  <c r="AN381" i="1"/>
  <c r="AO380" i="1"/>
  <c r="AP380" i="1" s="1"/>
  <c r="AF274" i="1"/>
  <c r="AG274" i="1" s="1"/>
  <c r="AM274" i="1" s="1"/>
  <c r="AS274" i="1" s="1"/>
  <c r="AE275" i="1"/>
  <c r="U273" i="1"/>
  <c r="R326" i="1"/>
  <c r="S325" i="1"/>
  <c r="BS273" i="1" l="1"/>
  <c r="BT273" i="1"/>
  <c r="BF274" i="1"/>
  <c r="BL274" i="1" s="1"/>
  <c r="BR274" i="1" s="1"/>
  <c r="BJ278" i="1"/>
  <c r="BI278" i="1"/>
  <c r="BH278" i="1"/>
  <c r="BV273" i="1"/>
  <c r="BW273" i="1"/>
  <c r="BD276" i="1"/>
  <c r="BE275" i="1"/>
  <c r="AU274" i="1"/>
  <c r="AV274" i="1"/>
  <c r="AX274" i="1" s="1"/>
  <c r="G275" i="1"/>
  <c r="H275" i="1" s="1"/>
  <c r="N275" i="1" s="1"/>
  <c r="T275" i="1" s="1"/>
  <c r="V275" i="1" s="1"/>
  <c r="F276" i="1"/>
  <c r="U274" i="1"/>
  <c r="U275" i="1" s="1"/>
  <c r="AN382" i="1"/>
  <c r="AO381" i="1"/>
  <c r="AP381" i="1" s="1"/>
  <c r="AF275" i="1"/>
  <c r="AG275" i="1" s="1"/>
  <c r="AM275" i="1" s="1"/>
  <c r="AS275" i="1" s="1"/>
  <c r="AE276" i="1"/>
  <c r="AT274" i="1"/>
  <c r="M279" i="1"/>
  <c r="I278" i="1"/>
  <c r="K278" i="1"/>
  <c r="J278" i="1"/>
  <c r="L278" i="1"/>
  <c r="AQ333" i="1"/>
  <c r="AR332" i="1"/>
  <c r="AL278" i="1"/>
  <c r="AI277" i="1"/>
  <c r="AK277" i="1"/>
  <c r="AJ277" i="1"/>
  <c r="AH277" i="1"/>
  <c r="R327" i="1"/>
  <c r="S326" i="1"/>
  <c r="AW274" i="1"/>
  <c r="BV274" i="1" l="1"/>
  <c r="BS274" i="1"/>
  <c r="BT274" i="1"/>
  <c r="BL275" i="1"/>
  <c r="BR275" i="1" s="1"/>
  <c r="BF275" i="1"/>
  <c r="BJ279" i="1"/>
  <c r="BI279" i="1"/>
  <c r="BH279" i="1"/>
  <c r="BW274" i="1"/>
  <c r="BD277" i="1"/>
  <c r="BE276" i="1"/>
  <c r="AF276" i="1"/>
  <c r="AG276" i="1" s="1"/>
  <c r="AM276" i="1" s="1"/>
  <c r="AS276" i="1" s="1"/>
  <c r="AE277" i="1"/>
  <c r="AQ334" i="1"/>
  <c r="AR333" i="1"/>
  <c r="R328" i="1"/>
  <c r="S327" i="1"/>
  <c r="M280" i="1"/>
  <c r="K279" i="1"/>
  <c r="J279" i="1"/>
  <c r="I279" i="1"/>
  <c r="L279" i="1"/>
  <c r="AL279" i="1"/>
  <c r="AH278" i="1"/>
  <c r="AJ278" i="1"/>
  <c r="AK278" i="1"/>
  <c r="AI278" i="1"/>
  <c r="AT275" i="1"/>
  <c r="AT276" i="1" s="1"/>
  <c r="AN383" i="1"/>
  <c r="AO383" i="1" s="1"/>
  <c r="AP383" i="1" s="1"/>
  <c r="AO382" i="1"/>
  <c r="AP382" i="1" s="1"/>
  <c r="AU275" i="1"/>
  <c r="AV275" i="1"/>
  <c r="AX275" i="1" s="1"/>
  <c r="G276" i="1"/>
  <c r="H276" i="1" s="1"/>
  <c r="N276" i="1" s="1"/>
  <c r="T276" i="1" s="1"/>
  <c r="V276" i="1" s="1"/>
  <c r="F277" i="1"/>
  <c r="BT275" i="1" l="1"/>
  <c r="BS275" i="1"/>
  <c r="BF276" i="1"/>
  <c r="BL276" i="1" s="1"/>
  <c r="BR276" i="1" s="1"/>
  <c r="BI280" i="1"/>
  <c r="BJ280" i="1"/>
  <c r="BH280" i="1"/>
  <c r="BV275" i="1"/>
  <c r="BW275" i="1"/>
  <c r="BD278" i="1"/>
  <c r="BE277" i="1"/>
  <c r="M281" i="1"/>
  <c r="J280" i="1"/>
  <c r="K280" i="1"/>
  <c r="I280" i="1"/>
  <c r="L280" i="1"/>
  <c r="AQ335" i="1"/>
  <c r="AR334" i="1"/>
  <c r="G277" i="1"/>
  <c r="H277" i="1" s="1"/>
  <c r="N277" i="1" s="1"/>
  <c r="T277" i="1" s="1"/>
  <c r="V277" i="1" s="1"/>
  <c r="F278" i="1"/>
  <c r="U276" i="1"/>
  <c r="AF277" i="1"/>
  <c r="AG277" i="1" s="1"/>
  <c r="AM277" i="1" s="1"/>
  <c r="AS277" i="1" s="1"/>
  <c r="AT277" i="1" s="1"/>
  <c r="AE278" i="1"/>
  <c r="AW275" i="1"/>
  <c r="AL280" i="1"/>
  <c r="AJ279" i="1"/>
  <c r="AK279" i="1"/>
  <c r="AH279" i="1"/>
  <c r="AI279" i="1"/>
  <c r="R329" i="1"/>
  <c r="S328" i="1"/>
  <c r="AU276" i="1"/>
  <c r="AV276" i="1"/>
  <c r="AX276" i="1" s="1"/>
  <c r="BV276" i="1" l="1"/>
  <c r="BS276" i="1"/>
  <c r="BT276" i="1"/>
  <c r="BL277" i="1"/>
  <c r="BR277" i="1" s="1"/>
  <c r="BF277" i="1"/>
  <c r="BJ281" i="1"/>
  <c r="BI281" i="1"/>
  <c r="BH281" i="1"/>
  <c r="BW276" i="1"/>
  <c r="BD279" i="1"/>
  <c r="BE278" i="1"/>
  <c r="AL281" i="1"/>
  <c r="AK280" i="1"/>
  <c r="AI280" i="1"/>
  <c r="AH280" i="1"/>
  <c r="AJ280" i="1"/>
  <c r="AW276" i="1"/>
  <c r="AW277" i="1" s="1"/>
  <c r="U277" i="1"/>
  <c r="U278" i="1" s="1"/>
  <c r="AF278" i="1"/>
  <c r="AG278" i="1" s="1"/>
  <c r="AM278" i="1" s="1"/>
  <c r="AS278" i="1" s="1"/>
  <c r="AE279" i="1"/>
  <c r="G278" i="1"/>
  <c r="H278" i="1" s="1"/>
  <c r="N278" i="1" s="1"/>
  <c r="T278" i="1" s="1"/>
  <c r="V278" i="1" s="1"/>
  <c r="F279" i="1"/>
  <c r="AQ336" i="1"/>
  <c r="AR335" i="1"/>
  <c r="R330" i="1"/>
  <c r="S329" i="1"/>
  <c r="AU277" i="1"/>
  <c r="AV277" i="1"/>
  <c r="AX277" i="1" s="1"/>
  <c r="M282" i="1"/>
  <c r="I281" i="1"/>
  <c r="J281" i="1"/>
  <c r="K281" i="1"/>
  <c r="L281" i="1"/>
  <c r="BS277" i="1" l="1"/>
  <c r="BT277" i="1"/>
  <c r="BF278" i="1"/>
  <c r="BL278" i="1" s="1"/>
  <c r="BR278" i="1" s="1"/>
  <c r="BJ282" i="1"/>
  <c r="BI282" i="1"/>
  <c r="BH282" i="1"/>
  <c r="BV277" i="1"/>
  <c r="BW277" i="1"/>
  <c r="BD280" i="1"/>
  <c r="BE279" i="1"/>
  <c r="G279" i="1"/>
  <c r="H279" i="1" s="1"/>
  <c r="N279" i="1" s="1"/>
  <c r="T279" i="1" s="1"/>
  <c r="V279" i="1" s="1"/>
  <c r="F280" i="1"/>
  <c r="U279" i="1"/>
  <c r="M283" i="1"/>
  <c r="K282" i="1"/>
  <c r="J282" i="1"/>
  <c r="I282" i="1"/>
  <c r="L282" i="1"/>
  <c r="R331" i="1"/>
  <c r="S330" i="1"/>
  <c r="AF279" i="1"/>
  <c r="AG279" i="1" s="1"/>
  <c r="AM279" i="1" s="1"/>
  <c r="AS279" i="1" s="1"/>
  <c r="AE280" i="1"/>
  <c r="AL282" i="1"/>
  <c r="AH281" i="1"/>
  <c r="AI281" i="1"/>
  <c r="AK281" i="1"/>
  <c r="AJ281" i="1"/>
  <c r="AQ337" i="1"/>
  <c r="AR336" i="1"/>
  <c r="AU278" i="1"/>
  <c r="AV278" i="1"/>
  <c r="AX278" i="1" s="1"/>
  <c r="AT278" i="1"/>
  <c r="AT279" i="1" s="1"/>
  <c r="BS278" i="1" l="1"/>
  <c r="BT278" i="1"/>
  <c r="BF279" i="1"/>
  <c r="BL279" i="1" s="1"/>
  <c r="BR279" i="1" s="1"/>
  <c r="BJ283" i="1"/>
  <c r="BI283" i="1"/>
  <c r="BH283" i="1"/>
  <c r="BV278" i="1"/>
  <c r="BW278" i="1"/>
  <c r="BD281" i="1"/>
  <c r="BE280" i="1"/>
  <c r="AF280" i="1"/>
  <c r="AG280" i="1" s="1"/>
  <c r="AM280" i="1" s="1"/>
  <c r="AS280" i="1" s="1"/>
  <c r="AE281" i="1"/>
  <c r="M284" i="1"/>
  <c r="I283" i="1"/>
  <c r="J283" i="1"/>
  <c r="L283" i="1"/>
  <c r="K283" i="1"/>
  <c r="AT280" i="1"/>
  <c r="AQ338" i="1"/>
  <c r="AR337" i="1"/>
  <c r="AU279" i="1"/>
  <c r="AV279" i="1"/>
  <c r="AX279" i="1" s="1"/>
  <c r="AW278" i="1"/>
  <c r="G280" i="1"/>
  <c r="H280" i="1" s="1"/>
  <c r="N280" i="1" s="1"/>
  <c r="T280" i="1" s="1"/>
  <c r="V280" i="1" s="1"/>
  <c r="F281" i="1"/>
  <c r="AL283" i="1"/>
  <c r="AH282" i="1"/>
  <c r="AI282" i="1"/>
  <c r="AK282" i="1"/>
  <c r="AJ282" i="1"/>
  <c r="R332" i="1"/>
  <c r="S331" i="1"/>
  <c r="BV279" i="1" l="1"/>
  <c r="BS279" i="1"/>
  <c r="BT279" i="1"/>
  <c r="BF280" i="1"/>
  <c r="BL280" i="1" s="1"/>
  <c r="BR280" i="1" s="1"/>
  <c r="BJ284" i="1"/>
  <c r="BI284" i="1"/>
  <c r="BH284" i="1"/>
  <c r="BW279" i="1"/>
  <c r="BD282" i="1"/>
  <c r="BE281" i="1"/>
  <c r="G281" i="1"/>
  <c r="H281" i="1" s="1"/>
  <c r="N281" i="1" s="1"/>
  <c r="T281" i="1" s="1"/>
  <c r="V281" i="1" s="1"/>
  <c r="F282" i="1"/>
  <c r="M285" i="1"/>
  <c r="I284" i="1"/>
  <c r="J284" i="1"/>
  <c r="K284" i="1"/>
  <c r="L284" i="1"/>
  <c r="R333" i="1"/>
  <c r="S332" i="1"/>
  <c r="AW279" i="1"/>
  <c r="AF281" i="1"/>
  <c r="AG281" i="1" s="1"/>
  <c r="AM281" i="1" s="1"/>
  <c r="AS281" i="1" s="1"/>
  <c r="AE282" i="1"/>
  <c r="AL284" i="1"/>
  <c r="AJ283" i="1"/>
  <c r="AK283" i="1"/>
  <c r="AH283" i="1"/>
  <c r="AI283" i="1"/>
  <c r="U280" i="1"/>
  <c r="U281" i="1" s="1"/>
  <c r="AQ339" i="1"/>
  <c r="AR338" i="1"/>
  <c r="AU280" i="1"/>
  <c r="AV280" i="1"/>
  <c r="AX280" i="1" s="1"/>
  <c r="BT280" i="1" l="1"/>
  <c r="BS280" i="1"/>
  <c r="BF281" i="1"/>
  <c r="BL281" i="1" s="1"/>
  <c r="BR281" i="1" s="1"/>
  <c r="BJ285" i="1"/>
  <c r="BI285" i="1"/>
  <c r="BH285" i="1"/>
  <c r="BV280" i="1"/>
  <c r="BW280" i="1"/>
  <c r="BD283" i="1"/>
  <c r="BE282" i="1"/>
  <c r="AQ340" i="1"/>
  <c r="AR339" i="1"/>
  <c r="AU281" i="1"/>
  <c r="AV281" i="1"/>
  <c r="AX281" i="1" s="1"/>
  <c r="M286" i="1"/>
  <c r="L285" i="1"/>
  <c r="I285" i="1"/>
  <c r="K285" i="1"/>
  <c r="J285" i="1"/>
  <c r="AL285" i="1"/>
  <c r="AJ284" i="1"/>
  <c r="AI284" i="1"/>
  <c r="AK284" i="1"/>
  <c r="AH284" i="1"/>
  <c r="U282" i="1"/>
  <c r="AW280" i="1"/>
  <c r="AW281" i="1" s="1"/>
  <c r="G282" i="1"/>
  <c r="H282" i="1" s="1"/>
  <c r="N282" i="1" s="1"/>
  <c r="T282" i="1" s="1"/>
  <c r="V282" i="1" s="1"/>
  <c r="F283" i="1"/>
  <c r="AF282" i="1"/>
  <c r="AG282" i="1" s="1"/>
  <c r="AM282" i="1" s="1"/>
  <c r="AS282" i="1" s="1"/>
  <c r="AE283" i="1"/>
  <c r="R334" i="1"/>
  <c r="S333" i="1"/>
  <c r="AT281" i="1"/>
  <c r="BV281" i="1" l="1"/>
  <c r="BS281" i="1"/>
  <c r="BT281" i="1"/>
  <c r="BF282" i="1"/>
  <c r="BL282" i="1" s="1"/>
  <c r="BR282" i="1" s="1"/>
  <c r="BJ286" i="1"/>
  <c r="BH286" i="1"/>
  <c r="BI286" i="1"/>
  <c r="BW281" i="1"/>
  <c r="BD284" i="1"/>
  <c r="BE283" i="1"/>
  <c r="AT282" i="1"/>
  <c r="G283" i="1"/>
  <c r="H283" i="1" s="1"/>
  <c r="N283" i="1" s="1"/>
  <c r="T283" i="1" s="1"/>
  <c r="V283" i="1" s="1"/>
  <c r="F284" i="1"/>
  <c r="AL286" i="1"/>
  <c r="AI285" i="1"/>
  <c r="AK285" i="1"/>
  <c r="AJ285" i="1"/>
  <c r="AH285" i="1"/>
  <c r="AF283" i="1"/>
  <c r="AG283" i="1" s="1"/>
  <c r="AM283" i="1" s="1"/>
  <c r="AS283" i="1" s="1"/>
  <c r="AE284" i="1"/>
  <c r="AW282" i="1"/>
  <c r="AU282" i="1"/>
  <c r="AV282" i="1"/>
  <c r="AX282" i="1" s="1"/>
  <c r="R335" i="1"/>
  <c r="S334" i="1"/>
  <c r="M287" i="1"/>
  <c r="K286" i="1"/>
  <c r="I286" i="1"/>
  <c r="J286" i="1"/>
  <c r="L286" i="1"/>
  <c r="AQ341" i="1"/>
  <c r="AR340" i="1"/>
  <c r="BT282" i="1" l="1"/>
  <c r="BF283" i="1"/>
  <c r="BL283" i="1" s="1"/>
  <c r="BR283" i="1" s="1"/>
  <c r="BS282" i="1"/>
  <c r="BJ287" i="1"/>
  <c r="BI287" i="1"/>
  <c r="BH287" i="1"/>
  <c r="BV282" i="1"/>
  <c r="BW282" i="1"/>
  <c r="BD285" i="1"/>
  <c r="BE284" i="1"/>
  <c r="G284" i="1"/>
  <c r="H284" i="1" s="1"/>
  <c r="N284" i="1" s="1"/>
  <c r="T284" i="1" s="1"/>
  <c r="V284" i="1" s="1"/>
  <c r="F285" i="1"/>
  <c r="AF284" i="1"/>
  <c r="AG284" i="1" s="1"/>
  <c r="AM284" i="1" s="1"/>
  <c r="AS284" i="1" s="1"/>
  <c r="AE285" i="1"/>
  <c r="AU283" i="1"/>
  <c r="AV283" i="1"/>
  <c r="AX283" i="1" s="1"/>
  <c r="U283" i="1"/>
  <c r="U284" i="1" s="1"/>
  <c r="R336" i="1"/>
  <c r="S335" i="1"/>
  <c r="AQ342" i="1"/>
  <c r="AR341" i="1"/>
  <c r="M288" i="1"/>
  <c r="I287" i="1"/>
  <c r="J287" i="1"/>
  <c r="K287" i="1"/>
  <c r="L287" i="1"/>
  <c r="AL287" i="1"/>
  <c r="AK286" i="1"/>
  <c r="AJ286" i="1"/>
  <c r="AH286" i="1"/>
  <c r="AI286" i="1"/>
  <c r="AT283" i="1"/>
  <c r="BV283" i="1" l="1"/>
  <c r="BS283" i="1"/>
  <c r="BT283" i="1"/>
  <c r="BL284" i="1"/>
  <c r="BR284" i="1" s="1"/>
  <c r="BF284" i="1"/>
  <c r="BI288" i="1"/>
  <c r="BJ288" i="1"/>
  <c r="BH288" i="1"/>
  <c r="BW283" i="1"/>
  <c r="BD286" i="1"/>
  <c r="BE285" i="1"/>
  <c r="G285" i="1"/>
  <c r="H285" i="1" s="1"/>
  <c r="N285" i="1" s="1"/>
  <c r="T285" i="1" s="1"/>
  <c r="V285" i="1" s="1"/>
  <c r="F286" i="1"/>
  <c r="U285" i="1"/>
  <c r="AT284" i="1"/>
  <c r="AL288" i="1"/>
  <c r="AH287" i="1"/>
  <c r="AJ287" i="1"/>
  <c r="AK287" i="1"/>
  <c r="AI287" i="1"/>
  <c r="AU284" i="1"/>
  <c r="AV284" i="1"/>
  <c r="AX284" i="1" s="1"/>
  <c r="AQ343" i="1"/>
  <c r="AR342" i="1"/>
  <c r="M289" i="1"/>
  <c r="L288" i="1"/>
  <c r="J288" i="1"/>
  <c r="I288" i="1"/>
  <c r="K288" i="1"/>
  <c r="R337" i="1"/>
  <c r="S336" i="1"/>
  <c r="AF285" i="1"/>
  <c r="AG285" i="1" s="1"/>
  <c r="AM285" i="1" s="1"/>
  <c r="AS285" i="1" s="1"/>
  <c r="AE286" i="1"/>
  <c r="AW283" i="1"/>
  <c r="AW284" i="1" s="1"/>
  <c r="BS284" i="1" l="1"/>
  <c r="BT284" i="1"/>
  <c r="BF285" i="1"/>
  <c r="BL285" i="1" s="1"/>
  <c r="BR285" i="1" s="1"/>
  <c r="BJ289" i="1"/>
  <c r="BI289" i="1"/>
  <c r="BH289" i="1"/>
  <c r="BV284" i="1"/>
  <c r="BW284" i="1"/>
  <c r="BD287" i="1"/>
  <c r="BE286" i="1"/>
  <c r="AQ344" i="1"/>
  <c r="AR343" i="1"/>
  <c r="AT285" i="1"/>
  <c r="R338" i="1"/>
  <c r="S337" i="1"/>
  <c r="AF286" i="1"/>
  <c r="AG286" i="1" s="1"/>
  <c r="AM286" i="1" s="1"/>
  <c r="AS286" i="1" s="1"/>
  <c r="AE287" i="1"/>
  <c r="M290" i="1"/>
  <c r="L289" i="1"/>
  <c r="I289" i="1"/>
  <c r="J289" i="1"/>
  <c r="K289" i="1"/>
  <c r="G286" i="1"/>
  <c r="H286" i="1" s="1"/>
  <c r="N286" i="1" s="1"/>
  <c r="T286" i="1" s="1"/>
  <c r="V286" i="1" s="1"/>
  <c r="F287" i="1"/>
  <c r="AU285" i="1"/>
  <c r="AV285" i="1"/>
  <c r="AX285" i="1" s="1"/>
  <c r="AL289" i="1"/>
  <c r="AH288" i="1"/>
  <c r="AI288" i="1"/>
  <c r="AK288" i="1"/>
  <c r="AJ288" i="1"/>
  <c r="BT285" i="1" l="1"/>
  <c r="BS285" i="1"/>
  <c r="BF286" i="1"/>
  <c r="BL286" i="1" s="1"/>
  <c r="BR286" i="1" s="1"/>
  <c r="BJ290" i="1"/>
  <c r="BI290" i="1"/>
  <c r="BH290" i="1"/>
  <c r="BV285" i="1"/>
  <c r="BW285" i="1"/>
  <c r="BD288" i="1"/>
  <c r="BE287" i="1"/>
  <c r="AL290" i="1"/>
  <c r="AI289" i="1"/>
  <c r="AK289" i="1"/>
  <c r="AJ289" i="1"/>
  <c r="AH289" i="1"/>
  <c r="G287" i="1"/>
  <c r="H287" i="1" s="1"/>
  <c r="N287" i="1" s="1"/>
  <c r="T287" i="1" s="1"/>
  <c r="V287" i="1" s="1"/>
  <c r="F288" i="1"/>
  <c r="AU286" i="1"/>
  <c r="AV286" i="1"/>
  <c r="AX286" i="1" s="1"/>
  <c r="U286" i="1"/>
  <c r="U287" i="1" s="1"/>
  <c r="AT286" i="1"/>
  <c r="M291" i="1"/>
  <c r="L290" i="1"/>
  <c r="K290" i="1"/>
  <c r="I290" i="1"/>
  <c r="J290" i="1"/>
  <c r="R339" i="1"/>
  <c r="S338" i="1"/>
  <c r="AF287" i="1"/>
  <c r="AG287" i="1" s="1"/>
  <c r="AM287" i="1" s="1"/>
  <c r="AS287" i="1" s="1"/>
  <c r="AE288" i="1"/>
  <c r="AW285" i="1"/>
  <c r="AW286" i="1" s="1"/>
  <c r="AQ345" i="1"/>
  <c r="AR344" i="1"/>
  <c r="BT286" i="1" l="1"/>
  <c r="BF287" i="1"/>
  <c r="BL287" i="1" s="1"/>
  <c r="BR287" i="1" s="1"/>
  <c r="BS286" i="1"/>
  <c r="BJ291" i="1"/>
  <c r="BI291" i="1"/>
  <c r="BH291" i="1"/>
  <c r="BV286" i="1"/>
  <c r="BW286" i="1"/>
  <c r="BD289" i="1"/>
  <c r="BE288" i="1"/>
  <c r="AQ346" i="1"/>
  <c r="AR345" i="1"/>
  <c r="R340" i="1"/>
  <c r="S339" i="1"/>
  <c r="AF288" i="1"/>
  <c r="AG288" i="1" s="1"/>
  <c r="AM288" i="1" s="1"/>
  <c r="AS288" i="1" s="1"/>
  <c r="AE289" i="1"/>
  <c r="M292" i="1"/>
  <c r="K291" i="1"/>
  <c r="J291" i="1"/>
  <c r="I291" i="1"/>
  <c r="L291" i="1"/>
  <c r="AU287" i="1"/>
  <c r="AV287" i="1"/>
  <c r="AX287" i="1" s="1"/>
  <c r="AT287" i="1"/>
  <c r="G288" i="1"/>
  <c r="H288" i="1" s="1"/>
  <c r="N288" i="1" s="1"/>
  <c r="T288" i="1" s="1"/>
  <c r="V288" i="1" s="1"/>
  <c r="F289" i="1"/>
  <c r="AL291" i="1"/>
  <c r="AI290" i="1"/>
  <c r="AJ290" i="1"/>
  <c r="AK290" i="1"/>
  <c r="AH290" i="1"/>
  <c r="BS287" i="1" l="1"/>
  <c r="BV287" i="1"/>
  <c r="BT287" i="1"/>
  <c r="BL288" i="1"/>
  <c r="BR288" i="1" s="1"/>
  <c r="BF288" i="1"/>
  <c r="BJ292" i="1"/>
  <c r="BI292" i="1"/>
  <c r="BH292" i="1"/>
  <c r="BW287" i="1"/>
  <c r="BD290" i="1"/>
  <c r="BE289" i="1"/>
  <c r="M293" i="1"/>
  <c r="J292" i="1"/>
  <c r="I292" i="1"/>
  <c r="K292" i="1"/>
  <c r="L292" i="1"/>
  <c r="R341" i="1"/>
  <c r="S340" i="1"/>
  <c r="U288" i="1"/>
  <c r="U289" i="1" s="1"/>
  <c r="G289" i="1"/>
  <c r="H289" i="1" s="1"/>
  <c r="N289" i="1" s="1"/>
  <c r="T289" i="1" s="1"/>
  <c r="V289" i="1" s="1"/>
  <c r="F290" i="1"/>
  <c r="AL292" i="1"/>
  <c r="AK291" i="1"/>
  <c r="AJ291" i="1"/>
  <c r="AH291" i="1"/>
  <c r="AI291" i="1"/>
  <c r="AT288" i="1"/>
  <c r="AF289" i="1"/>
  <c r="AG289" i="1" s="1"/>
  <c r="AM289" i="1" s="1"/>
  <c r="AS289" i="1" s="1"/>
  <c r="AE290" i="1"/>
  <c r="AW287" i="1"/>
  <c r="AU288" i="1"/>
  <c r="AV288" i="1"/>
  <c r="AX288" i="1" s="1"/>
  <c r="AQ347" i="1"/>
  <c r="AR346" i="1"/>
  <c r="BT288" i="1" l="1"/>
  <c r="BF289" i="1"/>
  <c r="BL289" i="1" s="1"/>
  <c r="BR289" i="1" s="1"/>
  <c r="BS288" i="1"/>
  <c r="BJ293" i="1"/>
  <c r="BI293" i="1"/>
  <c r="BH293" i="1"/>
  <c r="BV288" i="1"/>
  <c r="BW288" i="1"/>
  <c r="BD291" i="1"/>
  <c r="BE290" i="1"/>
  <c r="AU289" i="1"/>
  <c r="AV289" i="1"/>
  <c r="AX289" i="1" s="1"/>
  <c r="AT289" i="1"/>
  <c r="AW288" i="1"/>
  <c r="AW289" i="1" s="1"/>
  <c r="AL293" i="1"/>
  <c r="AH292" i="1"/>
  <c r="AJ292" i="1"/>
  <c r="AI292" i="1"/>
  <c r="AK292" i="1"/>
  <c r="AQ348" i="1"/>
  <c r="AR347" i="1"/>
  <c r="AF290" i="1"/>
  <c r="AG290" i="1" s="1"/>
  <c r="AM290" i="1" s="1"/>
  <c r="AS290" i="1" s="1"/>
  <c r="AE291" i="1"/>
  <c r="G290" i="1"/>
  <c r="H290" i="1" s="1"/>
  <c r="N290" i="1" s="1"/>
  <c r="T290" i="1" s="1"/>
  <c r="V290" i="1" s="1"/>
  <c r="F291" i="1"/>
  <c r="R342" i="1"/>
  <c r="S341" i="1"/>
  <c r="M294" i="1"/>
  <c r="L293" i="1"/>
  <c r="I293" i="1"/>
  <c r="K293" i="1"/>
  <c r="J293" i="1"/>
  <c r="BS289" i="1" l="1"/>
  <c r="BV289" i="1"/>
  <c r="BT289" i="1"/>
  <c r="BF290" i="1"/>
  <c r="BL290" i="1" s="1"/>
  <c r="BR290" i="1" s="1"/>
  <c r="BJ294" i="1"/>
  <c r="BI294" i="1"/>
  <c r="BH294" i="1"/>
  <c r="BD292" i="1"/>
  <c r="BE291" i="1"/>
  <c r="AU290" i="1"/>
  <c r="AV290" i="1"/>
  <c r="AX290" i="1" s="1"/>
  <c r="G291" i="1"/>
  <c r="H291" i="1" s="1"/>
  <c r="N291" i="1" s="1"/>
  <c r="T291" i="1" s="1"/>
  <c r="V291" i="1" s="1"/>
  <c r="F292" i="1"/>
  <c r="U290" i="1"/>
  <c r="U291" i="1" s="1"/>
  <c r="AQ349" i="1"/>
  <c r="AR348" i="1"/>
  <c r="AT290" i="1"/>
  <c r="M295" i="1"/>
  <c r="I294" i="1"/>
  <c r="K294" i="1"/>
  <c r="J294" i="1"/>
  <c r="L294" i="1"/>
  <c r="AF291" i="1"/>
  <c r="AG291" i="1" s="1"/>
  <c r="AM291" i="1" s="1"/>
  <c r="AS291" i="1" s="1"/>
  <c r="AE292" i="1"/>
  <c r="AL294" i="1"/>
  <c r="AI293" i="1"/>
  <c r="AK293" i="1"/>
  <c r="AJ293" i="1"/>
  <c r="AH293" i="1"/>
  <c r="R343" i="1"/>
  <c r="S342" i="1"/>
  <c r="AW290" i="1"/>
  <c r="BS290" i="1" l="1"/>
  <c r="BT290" i="1"/>
  <c r="BW289" i="1"/>
  <c r="BF291" i="1"/>
  <c r="BL291" i="1" s="1"/>
  <c r="BR291" i="1" s="1"/>
  <c r="BJ295" i="1"/>
  <c r="BI295" i="1"/>
  <c r="BH295" i="1"/>
  <c r="BV290" i="1"/>
  <c r="BW290" i="1"/>
  <c r="BD293" i="1"/>
  <c r="BE292" i="1"/>
  <c r="R344" i="1"/>
  <c r="S343" i="1"/>
  <c r="M296" i="1"/>
  <c r="I295" i="1"/>
  <c r="J295" i="1"/>
  <c r="K295" i="1"/>
  <c r="L295" i="1"/>
  <c r="AL295" i="1"/>
  <c r="AK294" i="1"/>
  <c r="AJ294" i="1"/>
  <c r="AH294" i="1"/>
  <c r="AI294" i="1"/>
  <c r="AT291" i="1"/>
  <c r="G292" i="1"/>
  <c r="H292" i="1" s="1"/>
  <c r="N292" i="1" s="1"/>
  <c r="T292" i="1" s="1"/>
  <c r="V292" i="1" s="1"/>
  <c r="F293" i="1"/>
  <c r="AF292" i="1"/>
  <c r="AG292" i="1" s="1"/>
  <c r="AM292" i="1" s="1"/>
  <c r="AS292" i="1" s="1"/>
  <c r="AE293" i="1"/>
  <c r="AQ350" i="1"/>
  <c r="AR349" i="1"/>
  <c r="AU291" i="1"/>
  <c r="AV291" i="1"/>
  <c r="AX291" i="1" s="1"/>
  <c r="BT291" i="1" l="1"/>
  <c r="BV291" i="1"/>
  <c r="BS291" i="1"/>
  <c r="BF292" i="1"/>
  <c r="BL292" i="1" s="1"/>
  <c r="BR292" i="1" s="1"/>
  <c r="BJ296" i="1"/>
  <c r="BI296" i="1"/>
  <c r="BH296" i="1"/>
  <c r="BW291" i="1"/>
  <c r="BD294" i="1"/>
  <c r="BE293" i="1"/>
  <c r="AQ351" i="1"/>
  <c r="AR350" i="1"/>
  <c r="G293" i="1"/>
  <c r="H293" i="1" s="1"/>
  <c r="N293" i="1" s="1"/>
  <c r="T293" i="1" s="1"/>
  <c r="V293" i="1" s="1"/>
  <c r="F294" i="1"/>
  <c r="U292" i="1"/>
  <c r="M297" i="1"/>
  <c r="K296" i="1"/>
  <c r="I296" i="1"/>
  <c r="J296" i="1"/>
  <c r="L296" i="1"/>
  <c r="AF293" i="1"/>
  <c r="AG293" i="1" s="1"/>
  <c r="AM293" i="1" s="1"/>
  <c r="AS293" i="1" s="1"/>
  <c r="AE294" i="1"/>
  <c r="AT292" i="1"/>
  <c r="AW291" i="1"/>
  <c r="AU292" i="1"/>
  <c r="AV292" i="1"/>
  <c r="AX292" i="1" s="1"/>
  <c r="AL296" i="1"/>
  <c r="AK295" i="1"/>
  <c r="AJ295" i="1"/>
  <c r="AH295" i="1"/>
  <c r="AI295" i="1"/>
  <c r="R345" i="1"/>
  <c r="S344" i="1"/>
  <c r="BT292" i="1" l="1"/>
  <c r="BS292" i="1"/>
  <c r="BF293" i="1"/>
  <c r="BL293" i="1" s="1"/>
  <c r="BR293" i="1" s="1"/>
  <c r="BJ297" i="1"/>
  <c r="BI297" i="1"/>
  <c r="BH297" i="1"/>
  <c r="BV292" i="1"/>
  <c r="BW292" i="1"/>
  <c r="BD295" i="1"/>
  <c r="BE294" i="1"/>
  <c r="AF294" i="1"/>
  <c r="AG294" i="1" s="1"/>
  <c r="AM294" i="1" s="1"/>
  <c r="AS294" i="1" s="1"/>
  <c r="AE295" i="1"/>
  <c r="F295" i="1"/>
  <c r="G294" i="1"/>
  <c r="H294" i="1" s="1"/>
  <c r="N294" i="1" s="1"/>
  <c r="T294" i="1" s="1"/>
  <c r="V294" i="1" s="1"/>
  <c r="AU293" i="1"/>
  <c r="AV293" i="1"/>
  <c r="AX293" i="1" s="1"/>
  <c r="R346" i="1"/>
  <c r="S345" i="1"/>
  <c r="AW292" i="1"/>
  <c r="AW293" i="1" s="1"/>
  <c r="M298" i="1"/>
  <c r="I297" i="1"/>
  <c r="K297" i="1"/>
  <c r="J297" i="1"/>
  <c r="L297" i="1"/>
  <c r="AL297" i="1"/>
  <c r="AH296" i="1"/>
  <c r="AJ296" i="1"/>
  <c r="AI296" i="1"/>
  <c r="AK296" i="1"/>
  <c r="AT293" i="1"/>
  <c r="AT294" i="1" s="1"/>
  <c r="U293" i="1"/>
  <c r="U294" i="1" s="1"/>
  <c r="AQ352" i="1"/>
  <c r="AR351" i="1"/>
  <c r="BS293" i="1" l="1"/>
  <c r="BT293" i="1"/>
  <c r="BF294" i="1"/>
  <c r="BL294" i="1" s="1"/>
  <c r="BR294" i="1" s="1"/>
  <c r="BJ298" i="1"/>
  <c r="BI298" i="1"/>
  <c r="BH298" i="1"/>
  <c r="BV293" i="1"/>
  <c r="BW293" i="1"/>
  <c r="BD296" i="1"/>
  <c r="BE295" i="1"/>
  <c r="AQ353" i="1"/>
  <c r="AR352" i="1"/>
  <c r="M299" i="1"/>
  <c r="K298" i="1"/>
  <c r="L298" i="1"/>
  <c r="I298" i="1"/>
  <c r="J298" i="1"/>
  <c r="AL298" i="1"/>
  <c r="AH297" i="1"/>
  <c r="AK297" i="1"/>
  <c r="AI297" i="1"/>
  <c r="AJ297" i="1"/>
  <c r="R347" i="1"/>
  <c r="S346" i="1"/>
  <c r="G295" i="1"/>
  <c r="H295" i="1" s="1"/>
  <c r="N295" i="1" s="1"/>
  <c r="T295" i="1" s="1"/>
  <c r="V295" i="1" s="1"/>
  <c r="F296" i="1"/>
  <c r="AF295" i="1"/>
  <c r="AG295" i="1" s="1"/>
  <c r="AM295" i="1" s="1"/>
  <c r="AS295" i="1" s="1"/>
  <c r="AE296" i="1"/>
  <c r="AU294" i="1"/>
  <c r="AV294" i="1"/>
  <c r="AX294" i="1" s="1"/>
  <c r="BS294" i="1" l="1"/>
  <c r="BT294" i="1"/>
  <c r="BF295" i="1"/>
  <c r="BL295" i="1" s="1"/>
  <c r="BR295" i="1" s="1"/>
  <c r="BJ299" i="1"/>
  <c r="BI299" i="1"/>
  <c r="BH299" i="1"/>
  <c r="BV294" i="1"/>
  <c r="BW294" i="1"/>
  <c r="BD297" i="1"/>
  <c r="BE296" i="1"/>
  <c r="AU295" i="1"/>
  <c r="AV295" i="1"/>
  <c r="AX295" i="1" s="1"/>
  <c r="R348" i="1"/>
  <c r="S347" i="1"/>
  <c r="U295" i="1"/>
  <c r="G296" i="1"/>
  <c r="H296" i="1" s="1"/>
  <c r="N296" i="1" s="1"/>
  <c r="T296" i="1" s="1"/>
  <c r="V296" i="1" s="1"/>
  <c r="F297" i="1"/>
  <c r="AL299" i="1"/>
  <c r="AH298" i="1"/>
  <c r="AI298" i="1"/>
  <c r="AJ298" i="1"/>
  <c r="AK298" i="1"/>
  <c r="M300" i="1"/>
  <c r="I299" i="1"/>
  <c r="J299" i="1"/>
  <c r="L299" i="1"/>
  <c r="K299" i="1"/>
  <c r="AT295" i="1"/>
  <c r="AT296" i="1" s="1"/>
  <c r="AF296" i="1"/>
  <c r="AG296" i="1" s="1"/>
  <c r="AM296" i="1" s="1"/>
  <c r="AS296" i="1" s="1"/>
  <c r="AE297" i="1"/>
  <c r="AW294" i="1"/>
  <c r="AW295" i="1" s="1"/>
  <c r="AQ354" i="1"/>
  <c r="AR353" i="1"/>
  <c r="BV295" i="1" l="1"/>
  <c r="BS295" i="1"/>
  <c r="BT295" i="1"/>
  <c r="BL296" i="1"/>
  <c r="BR296" i="1" s="1"/>
  <c r="BF296" i="1"/>
  <c r="BJ300" i="1"/>
  <c r="BI300" i="1"/>
  <c r="BH300" i="1"/>
  <c r="BW295" i="1"/>
  <c r="BD298" i="1"/>
  <c r="BE297" i="1"/>
  <c r="AL300" i="1"/>
  <c r="AK299" i="1"/>
  <c r="AH299" i="1"/>
  <c r="AI299" i="1"/>
  <c r="AJ299" i="1"/>
  <c r="M301" i="1"/>
  <c r="J300" i="1"/>
  <c r="K300" i="1"/>
  <c r="L300" i="1"/>
  <c r="I300" i="1"/>
  <c r="AF297" i="1"/>
  <c r="AG297" i="1" s="1"/>
  <c r="AM297" i="1" s="1"/>
  <c r="AS297" i="1" s="1"/>
  <c r="AE298" i="1"/>
  <c r="AU296" i="1"/>
  <c r="AV296" i="1"/>
  <c r="AX296" i="1" s="1"/>
  <c r="G297" i="1"/>
  <c r="H297" i="1" s="1"/>
  <c r="N297" i="1" s="1"/>
  <c r="T297" i="1" s="1"/>
  <c r="V297" i="1" s="1"/>
  <c r="F298" i="1"/>
  <c r="R349" i="1"/>
  <c r="S348" i="1"/>
  <c r="AQ355" i="1"/>
  <c r="AR354" i="1"/>
  <c r="AW296" i="1"/>
  <c r="U296" i="1"/>
  <c r="BT296" i="1" l="1"/>
  <c r="BF297" i="1"/>
  <c r="BL297" i="1" s="1"/>
  <c r="BR297" i="1" s="1"/>
  <c r="BS296" i="1"/>
  <c r="BJ301" i="1"/>
  <c r="BI301" i="1"/>
  <c r="BH301" i="1"/>
  <c r="BV296" i="1"/>
  <c r="BW296" i="1"/>
  <c r="BD299" i="1"/>
  <c r="BE298" i="1"/>
  <c r="AU297" i="1"/>
  <c r="AV297" i="1"/>
  <c r="AX297" i="1" s="1"/>
  <c r="M302" i="1"/>
  <c r="J301" i="1"/>
  <c r="L301" i="1"/>
  <c r="I301" i="1"/>
  <c r="K301" i="1"/>
  <c r="AT297" i="1"/>
  <c r="AQ356" i="1"/>
  <c r="AR355" i="1"/>
  <c r="U297" i="1"/>
  <c r="AW297" i="1"/>
  <c r="R350" i="1"/>
  <c r="S349" i="1"/>
  <c r="G298" i="1"/>
  <c r="H298" i="1" s="1"/>
  <c r="N298" i="1" s="1"/>
  <c r="T298" i="1" s="1"/>
  <c r="V298" i="1" s="1"/>
  <c r="F299" i="1"/>
  <c r="AF298" i="1"/>
  <c r="AG298" i="1" s="1"/>
  <c r="AM298" i="1" s="1"/>
  <c r="AS298" i="1" s="1"/>
  <c r="AE299" i="1"/>
  <c r="AL301" i="1"/>
  <c r="AJ300" i="1"/>
  <c r="AH300" i="1"/>
  <c r="AK300" i="1"/>
  <c r="AI300" i="1"/>
  <c r="BS297" i="1" l="1"/>
  <c r="BT297" i="1"/>
  <c r="BF298" i="1"/>
  <c r="BL298" i="1" s="1"/>
  <c r="BR298" i="1" s="1"/>
  <c r="BJ302" i="1"/>
  <c r="BH302" i="1"/>
  <c r="BI302" i="1"/>
  <c r="BV297" i="1"/>
  <c r="BW297" i="1"/>
  <c r="BD300" i="1"/>
  <c r="BE299" i="1"/>
  <c r="AU298" i="1"/>
  <c r="AV298" i="1"/>
  <c r="AX298" i="1" s="1"/>
  <c r="AQ357" i="1"/>
  <c r="AR356" i="1"/>
  <c r="G299" i="1"/>
  <c r="H299" i="1" s="1"/>
  <c r="N299" i="1" s="1"/>
  <c r="T299" i="1" s="1"/>
  <c r="V299" i="1" s="1"/>
  <c r="F300" i="1"/>
  <c r="AT298" i="1"/>
  <c r="U298" i="1"/>
  <c r="M303" i="1"/>
  <c r="L302" i="1"/>
  <c r="I302" i="1"/>
  <c r="J302" i="1"/>
  <c r="K302" i="1"/>
  <c r="AL302" i="1"/>
  <c r="AI301" i="1"/>
  <c r="AH301" i="1"/>
  <c r="AK301" i="1"/>
  <c r="AJ301" i="1"/>
  <c r="AF299" i="1"/>
  <c r="AG299" i="1" s="1"/>
  <c r="AM299" i="1" s="1"/>
  <c r="AS299" i="1" s="1"/>
  <c r="AE300" i="1"/>
  <c r="R351" i="1"/>
  <c r="S350" i="1"/>
  <c r="BV298" i="1" l="1"/>
  <c r="BT298" i="1"/>
  <c r="BS298" i="1"/>
  <c r="BF299" i="1"/>
  <c r="BL299" i="1" s="1"/>
  <c r="BR299" i="1" s="1"/>
  <c r="BJ303" i="1"/>
  <c r="BI303" i="1"/>
  <c r="BH303" i="1"/>
  <c r="BW298" i="1"/>
  <c r="BD301" i="1"/>
  <c r="BE300" i="1"/>
  <c r="M304" i="1"/>
  <c r="L303" i="1"/>
  <c r="J303" i="1"/>
  <c r="K303" i="1"/>
  <c r="I303" i="1"/>
  <c r="AF300" i="1"/>
  <c r="AG300" i="1" s="1"/>
  <c r="AM300" i="1" s="1"/>
  <c r="AS300" i="1" s="1"/>
  <c r="AE301" i="1"/>
  <c r="U299" i="1"/>
  <c r="AT299" i="1"/>
  <c r="AT300" i="1" s="1"/>
  <c r="R352" i="1"/>
  <c r="S351" i="1"/>
  <c r="G300" i="1"/>
  <c r="H300" i="1" s="1"/>
  <c r="N300" i="1" s="1"/>
  <c r="T300" i="1" s="1"/>
  <c r="V300" i="1" s="1"/>
  <c r="F301" i="1"/>
  <c r="AU299" i="1"/>
  <c r="AV299" i="1"/>
  <c r="AX299" i="1" s="1"/>
  <c r="AL303" i="1"/>
  <c r="AJ302" i="1"/>
  <c r="AK302" i="1"/>
  <c r="AH302" i="1"/>
  <c r="AI302" i="1"/>
  <c r="AW298" i="1"/>
  <c r="AW299" i="1" s="1"/>
  <c r="AQ358" i="1"/>
  <c r="AR357" i="1"/>
  <c r="BS299" i="1" l="1"/>
  <c r="BT299" i="1"/>
  <c r="BF300" i="1"/>
  <c r="BL300" i="1" s="1"/>
  <c r="BR300" i="1" s="1"/>
  <c r="BJ304" i="1"/>
  <c r="BI304" i="1"/>
  <c r="BH304" i="1"/>
  <c r="BV299" i="1"/>
  <c r="BW299" i="1"/>
  <c r="BD302" i="1"/>
  <c r="BE301" i="1"/>
  <c r="U300" i="1"/>
  <c r="AF301" i="1"/>
  <c r="AG301" i="1" s="1"/>
  <c r="AM301" i="1" s="1"/>
  <c r="AS301" i="1" s="1"/>
  <c r="AE302" i="1"/>
  <c r="R353" i="1"/>
  <c r="S352" i="1"/>
  <c r="AU300" i="1"/>
  <c r="AV300" i="1"/>
  <c r="AX300" i="1" s="1"/>
  <c r="AL304" i="1"/>
  <c r="AH303" i="1"/>
  <c r="AI303" i="1"/>
  <c r="AJ303" i="1"/>
  <c r="AK303" i="1"/>
  <c r="AQ359" i="1"/>
  <c r="AR358" i="1"/>
  <c r="AW300" i="1"/>
  <c r="G301" i="1"/>
  <c r="H301" i="1" s="1"/>
  <c r="N301" i="1" s="1"/>
  <c r="T301" i="1" s="1"/>
  <c r="V301" i="1" s="1"/>
  <c r="F302" i="1"/>
  <c r="AT301" i="1"/>
  <c r="M305" i="1"/>
  <c r="L304" i="1"/>
  <c r="K304" i="1"/>
  <c r="I304" i="1"/>
  <c r="J304" i="1"/>
  <c r="BT300" i="1" l="1"/>
  <c r="BS300" i="1"/>
  <c r="BL301" i="1"/>
  <c r="BR301" i="1" s="1"/>
  <c r="BF301" i="1"/>
  <c r="BJ305" i="1"/>
  <c r="BI305" i="1"/>
  <c r="BH305" i="1"/>
  <c r="BV300" i="1"/>
  <c r="BW300" i="1"/>
  <c r="BD303" i="1"/>
  <c r="BE302" i="1"/>
  <c r="AL305" i="1"/>
  <c r="AI304" i="1"/>
  <c r="AK304" i="1"/>
  <c r="AJ304" i="1"/>
  <c r="AH304" i="1"/>
  <c r="R354" i="1"/>
  <c r="S353" i="1"/>
  <c r="AF302" i="1"/>
  <c r="AG302" i="1" s="1"/>
  <c r="AM302" i="1" s="1"/>
  <c r="AS302" i="1" s="1"/>
  <c r="AE303" i="1"/>
  <c r="M306" i="1"/>
  <c r="L305" i="1"/>
  <c r="I305" i="1"/>
  <c r="K305" i="1"/>
  <c r="J305" i="1"/>
  <c r="AT302" i="1"/>
  <c r="AU301" i="1"/>
  <c r="AV301" i="1"/>
  <c r="AX301" i="1" s="1"/>
  <c r="G302" i="1"/>
  <c r="H302" i="1" s="1"/>
  <c r="N302" i="1" s="1"/>
  <c r="T302" i="1" s="1"/>
  <c r="V302" i="1" s="1"/>
  <c r="F303" i="1"/>
  <c r="AQ360" i="1"/>
  <c r="AR359" i="1"/>
  <c r="U301" i="1"/>
  <c r="U302" i="1" s="1"/>
  <c r="BS301" i="1" l="1"/>
  <c r="BT301" i="1"/>
  <c r="BF302" i="1"/>
  <c r="BL302" i="1" s="1"/>
  <c r="BR302" i="1" s="1"/>
  <c r="BJ306" i="1"/>
  <c r="BH306" i="1"/>
  <c r="BI306" i="1"/>
  <c r="BV301" i="1"/>
  <c r="BW301" i="1"/>
  <c r="BD304" i="1"/>
  <c r="BE303" i="1"/>
  <c r="AQ361" i="1"/>
  <c r="AR360" i="1"/>
  <c r="G303" i="1"/>
  <c r="H303" i="1" s="1"/>
  <c r="N303" i="1" s="1"/>
  <c r="T303" i="1" s="1"/>
  <c r="V303" i="1" s="1"/>
  <c r="F304" i="1"/>
  <c r="AU302" i="1"/>
  <c r="AV302" i="1"/>
  <c r="AX302" i="1" s="1"/>
  <c r="AW301" i="1"/>
  <c r="M307" i="1"/>
  <c r="J306" i="1"/>
  <c r="K306" i="1"/>
  <c r="L306" i="1"/>
  <c r="I306" i="1"/>
  <c r="R355" i="1"/>
  <c r="S354" i="1"/>
  <c r="AF303" i="1"/>
  <c r="AG303" i="1" s="1"/>
  <c r="AM303" i="1" s="1"/>
  <c r="AS303" i="1" s="1"/>
  <c r="AT303" i="1" s="1"/>
  <c r="AE304" i="1"/>
  <c r="AL306" i="1"/>
  <c r="AK305" i="1"/>
  <c r="AJ305" i="1"/>
  <c r="AI305" i="1"/>
  <c r="AH305" i="1"/>
  <c r="BT302" i="1" l="1"/>
  <c r="BS302" i="1"/>
  <c r="BL303" i="1"/>
  <c r="BR303" i="1" s="1"/>
  <c r="BF303" i="1"/>
  <c r="BJ307" i="1"/>
  <c r="BI307" i="1"/>
  <c r="BH307" i="1"/>
  <c r="BV302" i="1"/>
  <c r="BW302" i="1"/>
  <c r="BD305" i="1"/>
  <c r="BE304" i="1"/>
  <c r="AL307" i="1"/>
  <c r="AJ306" i="1"/>
  <c r="AK306" i="1"/>
  <c r="AH306" i="1"/>
  <c r="AI306" i="1"/>
  <c r="AF304" i="1"/>
  <c r="AG304" i="1" s="1"/>
  <c r="AM304" i="1" s="1"/>
  <c r="AS304" i="1" s="1"/>
  <c r="AE305" i="1"/>
  <c r="M308" i="1"/>
  <c r="L307" i="1"/>
  <c r="K307" i="1"/>
  <c r="I307" i="1"/>
  <c r="J307" i="1"/>
  <c r="AQ362" i="1"/>
  <c r="AR361" i="1"/>
  <c r="R356" i="1"/>
  <c r="S355" i="1"/>
  <c r="AU303" i="1"/>
  <c r="AV303" i="1"/>
  <c r="AX303" i="1" s="1"/>
  <c r="AW302" i="1"/>
  <c r="AW303" i="1" s="1"/>
  <c r="G304" i="1"/>
  <c r="H304" i="1" s="1"/>
  <c r="N304" i="1" s="1"/>
  <c r="T304" i="1" s="1"/>
  <c r="V304" i="1" s="1"/>
  <c r="F305" i="1"/>
  <c r="U303" i="1"/>
  <c r="U304" i="1" s="1"/>
  <c r="BS303" i="1" l="1"/>
  <c r="BT303" i="1"/>
  <c r="BF304" i="1"/>
  <c r="BL304" i="1" s="1"/>
  <c r="BR304" i="1" s="1"/>
  <c r="BJ308" i="1"/>
  <c r="BI308" i="1"/>
  <c r="BH308" i="1"/>
  <c r="BV303" i="1"/>
  <c r="BW303" i="1"/>
  <c r="BD306" i="1"/>
  <c r="BE305" i="1"/>
  <c r="G305" i="1"/>
  <c r="H305" i="1" s="1"/>
  <c r="N305" i="1" s="1"/>
  <c r="T305" i="1" s="1"/>
  <c r="V305" i="1" s="1"/>
  <c r="F306" i="1"/>
  <c r="R357" i="1"/>
  <c r="S356" i="1"/>
  <c r="AF305" i="1"/>
  <c r="AG305" i="1" s="1"/>
  <c r="AM305" i="1" s="1"/>
  <c r="AS305" i="1" s="1"/>
  <c r="AE306" i="1"/>
  <c r="AU304" i="1"/>
  <c r="AV304" i="1"/>
  <c r="AX304" i="1" s="1"/>
  <c r="AQ363" i="1"/>
  <c r="AR362" i="1"/>
  <c r="AL308" i="1"/>
  <c r="AK307" i="1"/>
  <c r="AH307" i="1"/>
  <c r="AI307" i="1"/>
  <c r="AJ307" i="1"/>
  <c r="M309" i="1"/>
  <c r="I308" i="1"/>
  <c r="K308" i="1"/>
  <c r="J308" i="1"/>
  <c r="L308" i="1"/>
  <c r="AT304" i="1"/>
  <c r="AT305" i="1" s="1"/>
  <c r="BS304" i="1" l="1"/>
  <c r="BT304" i="1"/>
  <c r="BF305" i="1"/>
  <c r="BL305" i="1" s="1"/>
  <c r="BR305" i="1" s="1"/>
  <c r="BJ309" i="1"/>
  <c r="BI309" i="1"/>
  <c r="BH309" i="1"/>
  <c r="BV304" i="1"/>
  <c r="BW304" i="1"/>
  <c r="BD307" i="1"/>
  <c r="BE306" i="1"/>
  <c r="AF306" i="1"/>
  <c r="AG306" i="1" s="1"/>
  <c r="AM306" i="1" s="1"/>
  <c r="AS306" i="1" s="1"/>
  <c r="AT306" i="1" s="1"/>
  <c r="AE307" i="1"/>
  <c r="AW304" i="1"/>
  <c r="M310" i="1"/>
  <c r="L309" i="1"/>
  <c r="I309" i="1"/>
  <c r="J309" i="1"/>
  <c r="K309" i="1"/>
  <c r="AL309" i="1"/>
  <c r="AH308" i="1"/>
  <c r="AI308" i="1"/>
  <c r="AK308" i="1"/>
  <c r="AJ308" i="1"/>
  <c r="AQ364" i="1"/>
  <c r="AR363" i="1"/>
  <c r="AU305" i="1"/>
  <c r="AV305" i="1"/>
  <c r="AX305" i="1" s="1"/>
  <c r="G306" i="1"/>
  <c r="H306" i="1" s="1"/>
  <c r="N306" i="1" s="1"/>
  <c r="T306" i="1" s="1"/>
  <c r="V306" i="1" s="1"/>
  <c r="F307" i="1"/>
  <c r="R358" i="1"/>
  <c r="S357" i="1"/>
  <c r="U305" i="1"/>
  <c r="U306" i="1" s="1"/>
  <c r="BV305" i="1" l="1"/>
  <c r="BS305" i="1"/>
  <c r="BT305" i="1"/>
  <c r="BL306" i="1"/>
  <c r="BR306" i="1" s="1"/>
  <c r="BF306" i="1"/>
  <c r="BJ310" i="1"/>
  <c r="BI310" i="1"/>
  <c r="BH310" i="1"/>
  <c r="BW305" i="1"/>
  <c r="BD308" i="1"/>
  <c r="BE307" i="1"/>
  <c r="R359" i="1"/>
  <c r="S358" i="1"/>
  <c r="G307" i="1"/>
  <c r="H307" i="1" s="1"/>
  <c r="N307" i="1" s="1"/>
  <c r="T307" i="1" s="1"/>
  <c r="V307" i="1" s="1"/>
  <c r="F308" i="1"/>
  <c r="M311" i="1"/>
  <c r="J310" i="1"/>
  <c r="I310" i="1"/>
  <c r="K310" i="1"/>
  <c r="L310" i="1"/>
  <c r="AQ365" i="1"/>
  <c r="AR364" i="1"/>
  <c r="AW305" i="1"/>
  <c r="AF307" i="1"/>
  <c r="AG307" i="1" s="1"/>
  <c r="AM307" i="1" s="1"/>
  <c r="AS307" i="1" s="1"/>
  <c r="AE308" i="1"/>
  <c r="AL310" i="1"/>
  <c r="AK309" i="1"/>
  <c r="AH309" i="1"/>
  <c r="AJ309" i="1"/>
  <c r="AI309" i="1"/>
  <c r="AU306" i="1"/>
  <c r="AV306" i="1"/>
  <c r="AX306" i="1" s="1"/>
  <c r="BT306" i="1" l="1"/>
  <c r="BF307" i="1"/>
  <c r="BL307" i="1" s="1"/>
  <c r="BR307" i="1" s="1"/>
  <c r="BS306" i="1"/>
  <c r="BJ311" i="1"/>
  <c r="BI311" i="1"/>
  <c r="BH311" i="1"/>
  <c r="BV306" i="1"/>
  <c r="BW306" i="1"/>
  <c r="BD309" i="1"/>
  <c r="BE308" i="1"/>
  <c r="AL311" i="1"/>
  <c r="AK310" i="1"/>
  <c r="AJ310" i="1"/>
  <c r="AH310" i="1"/>
  <c r="AI310" i="1"/>
  <c r="AF308" i="1"/>
  <c r="AG308" i="1" s="1"/>
  <c r="AM308" i="1" s="1"/>
  <c r="AS308" i="1" s="1"/>
  <c r="AE309" i="1"/>
  <c r="AQ366" i="1"/>
  <c r="AR365" i="1"/>
  <c r="AU307" i="1"/>
  <c r="AV307" i="1"/>
  <c r="AX307" i="1" s="1"/>
  <c r="M312" i="1"/>
  <c r="I311" i="1"/>
  <c r="J311" i="1"/>
  <c r="K311" i="1"/>
  <c r="L311" i="1"/>
  <c r="R360" i="1"/>
  <c r="S359" i="1"/>
  <c r="AW306" i="1"/>
  <c r="AW307" i="1" s="1"/>
  <c r="G308" i="1"/>
  <c r="H308" i="1" s="1"/>
  <c r="N308" i="1" s="1"/>
  <c r="T308" i="1" s="1"/>
  <c r="V308" i="1" s="1"/>
  <c r="F309" i="1"/>
  <c r="U307" i="1"/>
  <c r="AT307" i="1"/>
  <c r="AT308" i="1" s="1"/>
  <c r="BS307" i="1" l="1"/>
  <c r="BW307" i="1"/>
  <c r="BT307" i="1"/>
  <c r="BF308" i="1"/>
  <c r="BL308" i="1" s="1"/>
  <c r="BR308" i="1" s="1"/>
  <c r="BI312" i="1"/>
  <c r="BJ312" i="1"/>
  <c r="BH312" i="1"/>
  <c r="BV307" i="1"/>
  <c r="BD310" i="1"/>
  <c r="BE309" i="1"/>
  <c r="M313" i="1"/>
  <c r="K312" i="1"/>
  <c r="J312" i="1"/>
  <c r="I312" i="1"/>
  <c r="L312" i="1"/>
  <c r="AQ367" i="1"/>
  <c r="AR366" i="1"/>
  <c r="AF309" i="1"/>
  <c r="AG309" i="1" s="1"/>
  <c r="AM309" i="1" s="1"/>
  <c r="AS309" i="1" s="1"/>
  <c r="AE310" i="1"/>
  <c r="AU308" i="1"/>
  <c r="AV308" i="1"/>
  <c r="AX308" i="1" s="1"/>
  <c r="AT309" i="1"/>
  <c r="AW308" i="1"/>
  <c r="U308" i="1"/>
  <c r="G309" i="1"/>
  <c r="H309" i="1" s="1"/>
  <c r="N309" i="1" s="1"/>
  <c r="T309" i="1" s="1"/>
  <c r="V309" i="1" s="1"/>
  <c r="F310" i="1"/>
  <c r="R361" i="1"/>
  <c r="S360" i="1"/>
  <c r="AL312" i="1"/>
  <c r="AK311" i="1"/>
  <c r="AH311" i="1"/>
  <c r="AI311" i="1"/>
  <c r="AJ311" i="1"/>
  <c r="BS308" i="1" l="1"/>
  <c r="BT308" i="1"/>
  <c r="BF309" i="1"/>
  <c r="BL309" i="1" s="1"/>
  <c r="BR309" i="1" s="1"/>
  <c r="BJ313" i="1"/>
  <c r="BI313" i="1"/>
  <c r="BH313" i="1"/>
  <c r="BV308" i="1"/>
  <c r="BW308" i="1"/>
  <c r="BD311" i="1"/>
  <c r="BE310" i="1"/>
  <c r="AL313" i="1"/>
  <c r="AI312" i="1"/>
  <c r="AK312" i="1"/>
  <c r="AH312" i="1"/>
  <c r="AJ312" i="1"/>
  <c r="G310" i="1"/>
  <c r="H310" i="1" s="1"/>
  <c r="N310" i="1" s="1"/>
  <c r="T310" i="1" s="1"/>
  <c r="V310" i="1" s="1"/>
  <c r="F311" i="1"/>
  <c r="AU309" i="1"/>
  <c r="AV309" i="1"/>
  <c r="AX309" i="1" s="1"/>
  <c r="AQ368" i="1"/>
  <c r="AR367" i="1"/>
  <c r="U309" i="1"/>
  <c r="U310" i="1" s="1"/>
  <c r="R362" i="1"/>
  <c r="S361" i="1"/>
  <c r="AF310" i="1"/>
  <c r="AG310" i="1" s="1"/>
  <c r="AM310" i="1" s="1"/>
  <c r="AS310" i="1" s="1"/>
  <c r="AE311" i="1"/>
  <c r="M314" i="1"/>
  <c r="J313" i="1"/>
  <c r="I313" i="1"/>
  <c r="K313" i="1"/>
  <c r="L313" i="1"/>
  <c r="BS309" i="1" l="1"/>
  <c r="BT309" i="1"/>
  <c r="BF310" i="1"/>
  <c r="BL310" i="1" s="1"/>
  <c r="BR310" i="1" s="1"/>
  <c r="BJ314" i="1"/>
  <c r="BH314" i="1"/>
  <c r="BI314" i="1"/>
  <c r="BV309" i="1"/>
  <c r="BW309" i="1"/>
  <c r="BD312" i="1"/>
  <c r="BE311" i="1"/>
  <c r="AF311" i="1"/>
  <c r="AG311" i="1" s="1"/>
  <c r="AM311" i="1" s="1"/>
  <c r="AS311" i="1" s="1"/>
  <c r="AE312" i="1"/>
  <c r="R363" i="1"/>
  <c r="S362" i="1"/>
  <c r="AU310" i="1"/>
  <c r="AV310" i="1"/>
  <c r="AX310" i="1" s="1"/>
  <c r="AW309" i="1"/>
  <c r="AW310" i="1" s="1"/>
  <c r="AT310" i="1"/>
  <c r="AT311" i="1" s="1"/>
  <c r="M315" i="1"/>
  <c r="K314" i="1"/>
  <c r="L314" i="1"/>
  <c r="I314" i="1"/>
  <c r="J314" i="1"/>
  <c r="AQ369" i="1"/>
  <c r="AR368" i="1"/>
  <c r="G311" i="1"/>
  <c r="H311" i="1" s="1"/>
  <c r="N311" i="1" s="1"/>
  <c r="T311" i="1" s="1"/>
  <c r="V311" i="1" s="1"/>
  <c r="F312" i="1"/>
  <c r="AL314" i="1"/>
  <c r="AH313" i="1"/>
  <c r="AI313" i="1"/>
  <c r="AJ313" i="1"/>
  <c r="AK313" i="1"/>
  <c r="BV310" i="1" l="1"/>
  <c r="BS310" i="1"/>
  <c r="BT310" i="1"/>
  <c r="BL311" i="1"/>
  <c r="BR311" i="1" s="1"/>
  <c r="BF311" i="1"/>
  <c r="BJ315" i="1"/>
  <c r="BI315" i="1"/>
  <c r="BH315" i="1"/>
  <c r="BW310" i="1"/>
  <c r="BD313" i="1"/>
  <c r="BE312" i="1"/>
  <c r="AL315" i="1"/>
  <c r="AJ314" i="1"/>
  <c r="AK314" i="1"/>
  <c r="AH314" i="1"/>
  <c r="AI314" i="1"/>
  <c r="AQ370" i="1"/>
  <c r="AR369" i="1"/>
  <c r="R364" i="1"/>
  <c r="S363" i="1"/>
  <c r="G312" i="1"/>
  <c r="H312" i="1" s="1"/>
  <c r="N312" i="1" s="1"/>
  <c r="T312" i="1" s="1"/>
  <c r="V312" i="1" s="1"/>
  <c r="F313" i="1"/>
  <c r="M316" i="1"/>
  <c r="K315" i="1"/>
  <c r="I315" i="1"/>
  <c r="L315" i="1"/>
  <c r="J315" i="1"/>
  <c r="AF312" i="1"/>
  <c r="AG312" i="1" s="1"/>
  <c r="AM312" i="1" s="1"/>
  <c r="AS312" i="1" s="1"/>
  <c r="AE313" i="1"/>
  <c r="U311" i="1"/>
  <c r="AU311" i="1"/>
  <c r="AV311" i="1"/>
  <c r="AX311" i="1" s="1"/>
  <c r="BS311" i="1" l="1"/>
  <c r="BT311" i="1"/>
  <c r="BF312" i="1"/>
  <c r="BL312" i="1" s="1"/>
  <c r="BR312" i="1" s="1"/>
  <c r="BJ316" i="1"/>
  <c r="BI316" i="1"/>
  <c r="BH316" i="1"/>
  <c r="BV311" i="1"/>
  <c r="BW311" i="1"/>
  <c r="BD314" i="1"/>
  <c r="BE313" i="1"/>
  <c r="AQ371" i="1"/>
  <c r="AR370" i="1"/>
  <c r="AU312" i="1"/>
  <c r="AV312" i="1"/>
  <c r="AX312" i="1" s="1"/>
  <c r="M317" i="1"/>
  <c r="L316" i="1"/>
  <c r="J316" i="1"/>
  <c r="K316" i="1"/>
  <c r="I316" i="1"/>
  <c r="R365" i="1"/>
  <c r="S364" i="1"/>
  <c r="AL316" i="1"/>
  <c r="AH315" i="1"/>
  <c r="AI315" i="1"/>
  <c r="AK315" i="1"/>
  <c r="AJ315" i="1"/>
  <c r="AE314" i="1"/>
  <c r="AF313" i="1"/>
  <c r="AG313" i="1" s="1"/>
  <c r="AM313" i="1" s="1"/>
  <c r="AS313" i="1" s="1"/>
  <c r="U312" i="1"/>
  <c r="G313" i="1"/>
  <c r="H313" i="1" s="1"/>
  <c r="N313" i="1" s="1"/>
  <c r="T313" i="1" s="1"/>
  <c r="V313" i="1" s="1"/>
  <c r="F314" i="1"/>
  <c r="AW311" i="1"/>
  <c r="AW312" i="1" s="1"/>
  <c r="AT312" i="1"/>
  <c r="AT313" i="1" s="1"/>
  <c r="BV312" i="1" l="1"/>
  <c r="BS312" i="1"/>
  <c r="BT312" i="1"/>
  <c r="BL313" i="1"/>
  <c r="BR313" i="1" s="1"/>
  <c r="BF313" i="1"/>
  <c r="BJ317" i="1"/>
  <c r="BI317" i="1"/>
  <c r="BH317" i="1"/>
  <c r="BW312" i="1"/>
  <c r="BD315" i="1"/>
  <c r="BE314" i="1"/>
  <c r="AL317" i="1"/>
  <c r="AK316" i="1"/>
  <c r="AJ316" i="1"/>
  <c r="AH316" i="1"/>
  <c r="AI316" i="1"/>
  <c r="U313" i="1"/>
  <c r="AU313" i="1"/>
  <c r="AV313" i="1"/>
  <c r="AX313" i="1" s="1"/>
  <c r="R366" i="1"/>
  <c r="S365" i="1"/>
  <c r="AW313" i="1"/>
  <c r="G314" i="1"/>
  <c r="H314" i="1" s="1"/>
  <c r="N314" i="1" s="1"/>
  <c r="T314" i="1" s="1"/>
  <c r="V314" i="1" s="1"/>
  <c r="F315" i="1"/>
  <c r="AE315" i="1"/>
  <c r="AF314" i="1"/>
  <c r="AG314" i="1" s="1"/>
  <c r="AM314" i="1" s="1"/>
  <c r="AS314" i="1" s="1"/>
  <c r="M318" i="1"/>
  <c r="I317" i="1"/>
  <c r="K317" i="1"/>
  <c r="J317" i="1"/>
  <c r="L317" i="1"/>
  <c r="AQ372" i="1"/>
  <c r="AR371" i="1"/>
  <c r="BS313" i="1" l="1"/>
  <c r="BT313" i="1"/>
  <c r="BF314" i="1"/>
  <c r="BL314" i="1" s="1"/>
  <c r="BR314" i="1" s="1"/>
  <c r="BJ318" i="1"/>
  <c r="BI318" i="1"/>
  <c r="BH318" i="1"/>
  <c r="BV313" i="1"/>
  <c r="BW313" i="1"/>
  <c r="BD316" i="1"/>
  <c r="BE315" i="1"/>
  <c r="M319" i="1"/>
  <c r="K318" i="1"/>
  <c r="L318" i="1"/>
  <c r="I318" i="1"/>
  <c r="J318" i="1"/>
  <c r="AU314" i="1"/>
  <c r="AV314" i="1"/>
  <c r="AX314" i="1" s="1"/>
  <c r="AE316" i="1"/>
  <c r="AF315" i="1"/>
  <c r="AG315" i="1" s="1"/>
  <c r="AM315" i="1" s="1"/>
  <c r="AS315" i="1" s="1"/>
  <c r="AT314" i="1"/>
  <c r="AT315" i="1" s="1"/>
  <c r="AQ373" i="1"/>
  <c r="AR372" i="1"/>
  <c r="F316" i="1"/>
  <c r="G315" i="1"/>
  <c r="H315" i="1" s="1"/>
  <c r="N315" i="1" s="1"/>
  <c r="T315" i="1" s="1"/>
  <c r="V315" i="1" s="1"/>
  <c r="U314" i="1"/>
  <c r="R367" i="1"/>
  <c r="S366" i="1"/>
  <c r="AL318" i="1"/>
  <c r="AJ317" i="1"/>
  <c r="AK317" i="1"/>
  <c r="AH317" i="1"/>
  <c r="AI317" i="1"/>
  <c r="BS314" i="1" l="1"/>
  <c r="BT314" i="1"/>
  <c r="BF315" i="1"/>
  <c r="BL315" i="1" s="1"/>
  <c r="BR315" i="1" s="1"/>
  <c r="BJ319" i="1"/>
  <c r="BI319" i="1"/>
  <c r="BH319" i="1"/>
  <c r="BV314" i="1"/>
  <c r="BW314" i="1"/>
  <c r="BD317" i="1"/>
  <c r="BE316" i="1"/>
  <c r="AL319" i="1"/>
  <c r="AJ318" i="1"/>
  <c r="AH318" i="1"/>
  <c r="AI318" i="1"/>
  <c r="AK318" i="1"/>
  <c r="U315" i="1"/>
  <c r="AQ374" i="1"/>
  <c r="AR373" i="1"/>
  <c r="AW314" i="1"/>
  <c r="G316" i="1"/>
  <c r="H316" i="1" s="1"/>
  <c r="N316" i="1" s="1"/>
  <c r="T316" i="1" s="1"/>
  <c r="V316" i="1" s="1"/>
  <c r="F317" i="1"/>
  <c r="AU315" i="1"/>
  <c r="AV315" i="1"/>
  <c r="AX315" i="1" s="1"/>
  <c r="R368" i="1"/>
  <c r="S367" i="1"/>
  <c r="AE317" i="1"/>
  <c r="AF316" i="1"/>
  <c r="AG316" i="1" s="1"/>
  <c r="AM316" i="1" s="1"/>
  <c r="AS316" i="1" s="1"/>
  <c r="M320" i="1"/>
  <c r="L319" i="1"/>
  <c r="J319" i="1"/>
  <c r="K319" i="1"/>
  <c r="I319" i="1"/>
  <c r="BS315" i="1" l="1"/>
  <c r="BT315" i="1"/>
  <c r="BL316" i="1"/>
  <c r="BR316" i="1" s="1"/>
  <c r="BF316" i="1"/>
  <c r="BI320" i="1"/>
  <c r="BH320" i="1"/>
  <c r="BJ320" i="1"/>
  <c r="BV315" i="1"/>
  <c r="BW315" i="1"/>
  <c r="BD318" i="1"/>
  <c r="BE317" i="1"/>
  <c r="R369" i="1"/>
  <c r="S368" i="1"/>
  <c r="AU316" i="1"/>
  <c r="AV316" i="1"/>
  <c r="AX316" i="1" s="1"/>
  <c r="AE318" i="1"/>
  <c r="AF317" i="1"/>
  <c r="AG317" i="1" s="1"/>
  <c r="AM317" i="1" s="1"/>
  <c r="AS317" i="1" s="1"/>
  <c r="G317" i="1"/>
  <c r="H317" i="1" s="1"/>
  <c r="N317" i="1" s="1"/>
  <c r="T317" i="1" s="1"/>
  <c r="V317" i="1" s="1"/>
  <c r="F318" i="1"/>
  <c r="AQ375" i="1"/>
  <c r="AR374" i="1"/>
  <c r="U316" i="1"/>
  <c r="AW315" i="1"/>
  <c r="AW316" i="1" s="1"/>
  <c r="AT316" i="1"/>
  <c r="M321" i="1"/>
  <c r="J320" i="1"/>
  <c r="L320" i="1"/>
  <c r="I320" i="1"/>
  <c r="K320" i="1"/>
  <c r="AL320" i="1"/>
  <c r="AH319" i="1"/>
  <c r="AI319" i="1"/>
  <c r="AK319" i="1"/>
  <c r="AJ319" i="1"/>
  <c r="BS316" i="1" l="1"/>
  <c r="BT316" i="1"/>
  <c r="BF317" i="1"/>
  <c r="BL317" i="1" s="1"/>
  <c r="BR317" i="1" s="1"/>
  <c r="BJ321" i="1"/>
  <c r="BI321" i="1"/>
  <c r="BH321" i="1"/>
  <c r="BV316" i="1"/>
  <c r="BW316" i="1"/>
  <c r="BD319" i="1"/>
  <c r="BE318" i="1"/>
  <c r="G318" i="1"/>
  <c r="H318" i="1" s="1"/>
  <c r="N318" i="1" s="1"/>
  <c r="T318" i="1" s="1"/>
  <c r="V318" i="1" s="1"/>
  <c r="F319" i="1"/>
  <c r="AL321" i="1"/>
  <c r="AH320" i="1"/>
  <c r="AK320" i="1"/>
  <c r="AJ320" i="1"/>
  <c r="AI320" i="1"/>
  <c r="U317" i="1"/>
  <c r="M322" i="1"/>
  <c r="I321" i="1"/>
  <c r="J321" i="1"/>
  <c r="K321" i="1"/>
  <c r="L321" i="1"/>
  <c r="AU317" i="1"/>
  <c r="AV317" i="1"/>
  <c r="AX317" i="1" s="1"/>
  <c r="AT317" i="1"/>
  <c r="AQ376" i="1"/>
  <c r="AR375" i="1"/>
  <c r="AE319" i="1"/>
  <c r="AF318" i="1"/>
  <c r="AG318" i="1" s="1"/>
  <c r="AM318" i="1" s="1"/>
  <c r="AS318" i="1" s="1"/>
  <c r="R370" i="1"/>
  <c r="S369" i="1"/>
  <c r="BV317" i="1" l="1"/>
  <c r="BS317" i="1"/>
  <c r="BT317" i="1"/>
  <c r="BL318" i="1"/>
  <c r="BR318" i="1" s="1"/>
  <c r="BF318" i="1"/>
  <c r="BJ322" i="1"/>
  <c r="BH322" i="1"/>
  <c r="BI322" i="1"/>
  <c r="BW317" i="1"/>
  <c r="BD320" i="1"/>
  <c r="BE319" i="1"/>
  <c r="AL322" i="1"/>
  <c r="AK321" i="1"/>
  <c r="AJ321" i="1"/>
  <c r="AH321" i="1"/>
  <c r="AI321" i="1"/>
  <c r="G319" i="1"/>
  <c r="H319" i="1" s="1"/>
  <c r="N319" i="1" s="1"/>
  <c r="T319" i="1" s="1"/>
  <c r="V319" i="1" s="1"/>
  <c r="F320" i="1"/>
  <c r="AE320" i="1"/>
  <c r="AF319" i="1"/>
  <c r="AG319" i="1" s="1"/>
  <c r="AM319" i="1" s="1"/>
  <c r="AS319" i="1" s="1"/>
  <c r="R371" i="1"/>
  <c r="S370" i="1"/>
  <c r="AQ377" i="1"/>
  <c r="AR376" i="1"/>
  <c r="M323" i="1"/>
  <c r="I322" i="1"/>
  <c r="L322" i="1"/>
  <c r="J322" i="1"/>
  <c r="K322" i="1"/>
  <c r="AU318" i="1"/>
  <c r="AV318" i="1"/>
  <c r="AX318" i="1" s="1"/>
  <c r="AT318" i="1"/>
  <c r="AT319" i="1" s="1"/>
  <c r="U318" i="1"/>
  <c r="U319" i="1" s="1"/>
  <c r="AW317" i="1"/>
  <c r="AW318" i="1" s="1"/>
  <c r="BT318" i="1" l="1"/>
  <c r="BF319" i="1"/>
  <c r="BL319" i="1" s="1"/>
  <c r="BR319" i="1" s="1"/>
  <c r="BS318" i="1"/>
  <c r="BJ323" i="1"/>
  <c r="BI323" i="1"/>
  <c r="BH323" i="1"/>
  <c r="BV318" i="1"/>
  <c r="BW318" i="1"/>
  <c r="BD321" i="1"/>
  <c r="BE320" i="1"/>
  <c r="AQ378" i="1"/>
  <c r="AR377" i="1"/>
  <c r="AE321" i="1"/>
  <c r="AF320" i="1"/>
  <c r="AG320" i="1" s="1"/>
  <c r="AM320" i="1" s="1"/>
  <c r="AS320" i="1" s="1"/>
  <c r="G320" i="1"/>
  <c r="H320" i="1" s="1"/>
  <c r="N320" i="1" s="1"/>
  <c r="T320" i="1" s="1"/>
  <c r="V320" i="1" s="1"/>
  <c r="F321" i="1"/>
  <c r="U320" i="1"/>
  <c r="M324" i="1"/>
  <c r="L323" i="1"/>
  <c r="K323" i="1"/>
  <c r="I323" i="1"/>
  <c r="J323" i="1"/>
  <c r="R372" i="1"/>
  <c r="S371" i="1"/>
  <c r="AT320" i="1"/>
  <c r="AU319" i="1"/>
  <c r="AV319" i="1"/>
  <c r="AX319" i="1" s="1"/>
  <c r="AL323" i="1"/>
  <c r="AK322" i="1"/>
  <c r="AJ322" i="1"/>
  <c r="AH322" i="1"/>
  <c r="AI322" i="1"/>
  <c r="BS319" i="1" l="1"/>
  <c r="BV319" i="1"/>
  <c r="BT319" i="1"/>
  <c r="BL320" i="1"/>
  <c r="BR320" i="1" s="1"/>
  <c r="BF320" i="1"/>
  <c r="BJ324" i="1"/>
  <c r="BI324" i="1"/>
  <c r="BH324" i="1"/>
  <c r="BW319" i="1"/>
  <c r="BD322" i="1"/>
  <c r="BE321" i="1"/>
  <c r="M325" i="1"/>
  <c r="I324" i="1"/>
  <c r="K324" i="1"/>
  <c r="L324" i="1"/>
  <c r="J324" i="1"/>
  <c r="AU320" i="1"/>
  <c r="AV320" i="1"/>
  <c r="AX320" i="1" s="1"/>
  <c r="AL324" i="1"/>
  <c r="AH323" i="1"/>
  <c r="AI323" i="1"/>
  <c r="AJ323" i="1"/>
  <c r="AK323" i="1"/>
  <c r="AW319" i="1"/>
  <c r="AE322" i="1"/>
  <c r="AF321" i="1"/>
  <c r="AG321" i="1" s="1"/>
  <c r="AM321" i="1" s="1"/>
  <c r="AS321" i="1" s="1"/>
  <c r="R373" i="1"/>
  <c r="S372" i="1"/>
  <c r="G321" i="1"/>
  <c r="H321" i="1" s="1"/>
  <c r="N321" i="1" s="1"/>
  <c r="T321" i="1" s="1"/>
  <c r="V321" i="1" s="1"/>
  <c r="F322" i="1"/>
  <c r="AQ379" i="1"/>
  <c r="AR378" i="1"/>
  <c r="BT320" i="1" l="1"/>
  <c r="BF321" i="1"/>
  <c r="BL321" i="1" s="1"/>
  <c r="BR321" i="1" s="1"/>
  <c r="BS320" i="1"/>
  <c r="BJ325" i="1"/>
  <c r="BI325" i="1"/>
  <c r="BH325" i="1"/>
  <c r="BV320" i="1"/>
  <c r="BW320" i="1"/>
  <c r="BD323" i="1"/>
  <c r="BE322" i="1"/>
  <c r="AE323" i="1"/>
  <c r="AF322" i="1"/>
  <c r="AG322" i="1" s="1"/>
  <c r="AM322" i="1" s="1"/>
  <c r="AS322" i="1" s="1"/>
  <c r="AW320" i="1"/>
  <c r="U321" i="1"/>
  <c r="U322" i="1" s="1"/>
  <c r="G322" i="1"/>
  <c r="H322" i="1" s="1"/>
  <c r="N322" i="1" s="1"/>
  <c r="T322" i="1" s="1"/>
  <c r="V322" i="1" s="1"/>
  <c r="F323" i="1"/>
  <c r="AU321" i="1"/>
  <c r="AV321" i="1"/>
  <c r="AX321" i="1" s="1"/>
  <c r="AQ380" i="1"/>
  <c r="AR379" i="1"/>
  <c r="R374" i="1"/>
  <c r="S373" i="1"/>
  <c r="AL325" i="1"/>
  <c r="AJ324" i="1"/>
  <c r="AH324" i="1"/>
  <c r="AI324" i="1"/>
  <c r="AK324" i="1"/>
  <c r="AT321" i="1"/>
  <c r="AT322" i="1" s="1"/>
  <c r="M326" i="1"/>
  <c r="I325" i="1"/>
  <c r="J325" i="1"/>
  <c r="K325" i="1"/>
  <c r="L325" i="1"/>
  <c r="BS321" i="1" l="1"/>
  <c r="BT321" i="1"/>
  <c r="BF322" i="1"/>
  <c r="BL322" i="1" s="1"/>
  <c r="BR322" i="1" s="1"/>
  <c r="BJ326" i="1"/>
  <c r="BI326" i="1"/>
  <c r="BH326" i="1"/>
  <c r="BV321" i="1"/>
  <c r="BW321" i="1"/>
  <c r="BD324" i="1"/>
  <c r="BE323" i="1"/>
  <c r="AW321" i="1"/>
  <c r="AL326" i="1"/>
  <c r="AH325" i="1"/>
  <c r="AK325" i="1"/>
  <c r="AJ325" i="1"/>
  <c r="AI325" i="1"/>
  <c r="AQ381" i="1"/>
  <c r="AR380" i="1"/>
  <c r="M327" i="1"/>
  <c r="L326" i="1"/>
  <c r="J326" i="1"/>
  <c r="I326" i="1"/>
  <c r="K326" i="1"/>
  <c r="R375" i="1"/>
  <c r="S374" i="1"/>
  <c r="G323" i="1"/>
  <c r="H323" i="1" s="1"/>
  <c r="N323" i="1" s="1"/>
  <c r="T323" i="1" s="1"/>
  <c r="V323" i="1" s="1"/>
  <c r="F324" i="1"/>
  <c r="AU322" i="1"/>
  <c r="AV322" i="1"/>
  <c r="AX322" i="1" s="1"/>
  <c r="AE324" i="1"/>
  <c r="AF323" i="1"/>
  <c r="AG323" i="1" s="1"/>
  <c r="AM323" i="1" s="1"/>
  <c r="AS323" i="1" s="1"/>
  <c r="BS322" i="1" l="1"/>
  <c r="BT322" i="1"/>
  <c r="BL323" i="1"/>
  <c r="BR323" i="1" s="1"/>
  <c r="BF323" i="1"/>
  <c r="BJ327" i="1"/>
  <c r="BI327" i="1"/>
  <c r="BH327" i="1"/>
  <c r="BV322" i="1"/>
  <c r="BW322" i="1"/>
  <c r="BD325" i="1"/>
  <c r="BE324" i="1"/>
  <c r="AQ382" i="1"/>
  <c r="AR381" i="1"/>
  <c r="AE325" i="1"/>
  <c r="AF324" i="1"/>
  <c r="AG324" i="1" s="1"/>
  <c r="AM324" i="1" s="1"/>
  <c r="AS324" i="1" s="1"/>
  <c r="AU323" i="1"/>
  <c r="AV323" i="1"/>
  <c r="AX323" i="1" s="1"/>
  <c r="G324" i="1"/>
  <c r="H324" i="1" s="1"/>
  <c r="N324" i="1" s="1"/>
  <c r="T324" i="1" s="1"/>
  <c r="V324" i="1" s="1"/>
  <c r="F325" i="1"/>
  <c r="R376" i="1"/>
  <c r="S375" i="1"/>
  <c r="AL327" i="1"/>
  <c r="AJ326" i="1"/>
  <c r="AH326" i="1"/>
  <c r="AI326" i="1"/>
  <c r="AK326" i="1"/>
  <c r="M328" i="1"/>
  <c r="L327" i="1"/>
  <c r="J327" i="1"/>
  <c r="K327" i="1"/>
  <c r="I327" i="1"/>
  <c r="AW322" i="1"/>
  <c r="AW323" i="1" s="1"/>
  <c r="AT323" i="1"/>
  <c r="AT324" i="1" s="1"/>
  <c r="U323" i="1"/>
  <c r="U324" i="1" s="1"/>
  <c r="BS323" i="1" l="1"/>
  <c r="BT323" i="1"/>
  <c r="BF324" i="1"/>
  <c r="BL324" i="1" s="1"/>
  <c r="BR324" i="1" s="1"/>
  <c r="BJ328" i="1"/>
  <c r="BI328" i="1"/>
  <c r="BH328" i="1"/>
  <c r="BV323" i="1"/>
  <c r="BW323" i="1"/>
  <c r="BD326" i="1"/>
  <c r="BE325" i="1"/>
  <c r="M329" i="1"/>
  <c r="L328" i="1"/>
  <c r="I328" i="1"/>
  <c r="K328" i="1"/>
  <c r="J328" i="1"/>
  <c r="G325" i="1"/>
  <c r="H325" i="1" s="1"/>
  <c r="N325" i="1" s="1"/>
  <c r="T325" i="1" s="1"/>
  <c r="V325" i="1" s="1"/>
  <c r="F326" i="1"/>
  <c r="AU324" i="1"/>
  <c r="AV324" i="1"/>
  <c r="AX324" i="1" s="1"/>
  <c r="R377" i="1"/>
  <c r="S376" i="1"/>
  <c r="AL328" i="1"/>
  <c r="AH327" i="1"/>
  <c r="AI327" i="1"/>
  <c r="AK327" i="1"/>
  <c r="AJ327" i="1"/>
  <c r="AE326" i="1"/>
  <c r="AF325" i="1"/>
  <c r="AG325" i="1" s="1"/>
  <c r="AM325" i="1" s="1"/>
  <c r="AS325" i="1" s="1"/>
  <c r="AW324" i="1"/>
  <c r="U325" i="1"/>
  <c r="AQ383" i="1"/>
  <c r="AR383" i="1" s="1"/>
  <c r="AR382" i="1"/>
  <c r="BS324" i="1" l="1"/>
  <c r="BT324" i="1"/>
  <c r="BL325" i="1"/>
  <c r="BR325" i="1" s="1"/>
  <c r="BF325" i="1"/>
  <c r="BJ329" i="1"/>
  <c r="BI329" i="1"/>
  <c r="BH329" i="1"/>
  <c r="BV324" i="1"/>
  <c r="BW324" i="1"/>
  <c r="BD327" i="1"/>
  <c r="BE326" i="1"/>
  <c r="AL329" i="1"/>
  <c r="AK328" i="1"/>
  <c r="AJ328" i="1"/>
  <c r="AH328" i="1"/>
  <c r="AI328" i="1"/>
  <c r="AW325" i="1"/>
  <c r="G326" i="1"/>
  <c r="H326" i="1" s="1"/>
  <c r="N326" i="1" s="1"/>
  <c r="T326" i="1" s="1"/>
  <c r="V326" i="1" s="1"/>
  <c r="F327" i="1"/>
  <c r="R378" i="1"/>
  <c r="S377" i="1"/>
  <c r="AU325" i="1"/>
  <c r="AV325" i="1"/>
  <c r="AX325" i="1" s="1"/>
  <c r="AT325" i="1"/>
  <c r="AE327" i="1"/>
  <c r="AF326" i="1"/>
  <c r="AG326" i="1" s="1"/>
  <c r="AM326" i="1" s="1"/>
  <c r="AS326" i="1" s="1"/>
  <c r="M330" i="1"/>
  <c r="I329" i="1"/>
  <c r="J329" i="1"/>
  <c r="K329" i="1"/>
  <c r="L329" i="1"/>
  <c r="BT325" i="1" l="1"/>
  <c r="BF326" i="1"/>
  <c r="BL326" i="1" s="1"/>
  <c r="BR326" i="1" s="1"/>
  <c r="BS325" i="1"/>
  <c r="BJ330" i="1"/>
  <c r="BH330" i="1"/>
  <c r="BI330" i="1"/>
  <c r="BV325" i="1"/>
  <c r="BW325" i="1"/>
  <c r="BD328" i="1"/>
  <c r="BE327" i="1"/>
  <c r="G327" i="1"/>
  <c r="H327" i="1" s="1"/>
  <c r="N327" i="1" s="1"/>
  <c r="T327" i="1" s="1"/>
  <c r="V327" i="1" s="1"/>
  <c r="F328" i="1"/>
  <c r="AE328" i="1"/>
  <c r="AF327" i="1"/>
  <c r="AG327" i="1" s="1"/>
  <c r="AM327" i="1" s="1"/>
  <c r="AS327" i="1" s="1"/>
  <c r="AT326" i="1"/>
  <c r="AT327" i="1" s="1"/>
  <c r="R379" i="1"/>
  <c r="S378" i="1"/>
  <c r="AW326" i="1"/>
  <c r="AU326" i="1"/>
  <c r="AV326" i="1"/>
  <c r="AX326" i="1" s="1"/>
  <c r="M331" i="1"/>
  <c r="J330" i="1"/>
  <c r="K330" i="1"/>
  <c r="I330" i="1"/>
  <c r="L330" i="1"/>
  <c r="U326" i="1"/>
  <c r="U327" i="1" s="1"/>
  <c r="AL330" i="1"/>
  <c r="AJ329" i="1"/>
  <c r="AK329" i="1"/>
  <c r="AH329" i="1"/>
  <c r="AI329" i="1"/>
  <c r="BS326" i="1" l="1"/>
  <c r="BV326" i="1"/>
  <c r="BT326" i="1"/>
  <c r="BF327" i="1"/>
  <c r="BL327" i="1" s="1"/>
  <c r="BR327" i="1" s="1"/>
  <c r="BJ331" i="1"/>
  <c r="BI331" i="1"/>
  <c r="BH331" i="1"/>
  <c r="BW326" i="1"/>
  <c r="BD329" i="1"/>
  <c r="BE328" i="1"/>
  <c r="AL331" i="1"/>
  <c r="AJ330" i="1"/>
  <c r="AH330" i="1"/>
  <c r="AI330" i="1"/>
  <c r="AK330" i="1"/>
  <c r="AW327" i="1"/>
  <c r="AU327" i="1"/>
  <c r="AV327" i="1"/>
  <c r="AX327" i="1" s="1"/>
  <c r="M332" i="1"/>
  <c r="L331" i="1"/>
  <c r="I331" i="1"/>
  <c r="J331" i="1"/>
  <c r="K331" i="1"/>
  <c r="AE329" i="1"/>
  <c r="AF328" i="1"/>
  <c r="AG328" i="1" s="1"/>
  <c r="AM328" i="1" s="1"/>
  <c r="AS328" i="1" s="1"/>
  <c r="R380" i="1"/>
  <c r="S379" i="1"/>
  <c r="G328" i="1"/>
  <c r="H328" i="1" s="1"/>
  <c r="N328" i="1" s="1"/>
  <c r="T328" i="1" s="1"/>
  <c r="V328" i="1" s="1"/>
  <c r="F329" i="1"/>
  <c r="BT327" i="1" l="1"/>
  <c r="BV327" i="1"/>
  <c r="BS327" i="1"/>
  <c r="BF328" i="1"/>
  <c r="BL328" i="1" s="1"/>
  <c r="BR328" i="1" s="1"/>
  <c r="BJ332" i="1"/>
  <c r="BI332" i="1"/>
  <c r="BH332" i="1"/>
  <c r="BW327" i="1"/>
  <c r="BD330" i="1"/>
  <c r="BE329" i="1"/>
  <c r="AU328" i="1"/>
  <c r="AV328" i="1"/>
  <c r="AX328" i="1" s="1"/>
  <c r="AE330" i="1"/>
  <c r="AF329" i="1"/>
  <c r="AG329" i="1" s="1"/>
  <c r="AM329" i="1" s="1"/>
  <c r="AS329" i="1" s="1"/>
  <c r="AW328" i="1"/>
  <c r="M333" i="1"/>
  <c r="K332" i="1"/>
  <c r="I332" i="1"/>
  <c r="J332" i="1"/>
  <c r="L332" i="1"/>
  <c r="U328" i="1"/>
  <c r="G329" i="1"/>
  <c r="H329" i="1" s="1"/>
  <c r="N329" i="1" s="1"/>
  <c r="T329" i="1" s="1"/>
  <c r="V329" i="1" s="1"/>
  <c r="F330" i="1"/>
  <c r="AT328" i="1"/>
  <c r="AT329" i="1" s="1"/>
  <c r="R381" i="1"/>
  <c r="S380" i="1"/>
  <c r="AL332" i="1"/>
  <c r="AH331" i="1"/>
  <c r="AI331" i="1"/>
  <c r="AK331" i="1"/>
  <c r="AJ331" i="1"/>
  <c r="BV328" i="1" l="1"/>
  <c r="BT328" i="1"/>
  <c r="BS328" i="1"/>
  <c r="BF329" i="1"/>
  <c r="BL329" i="1" s="1"/>
  <c r="BR329" i="1" s="1"/>
  <c r="BJ333" i="1"/>
  <c r="BI333" i="1"/>
  <c r="BH333" i="1"/>
  <c r="BW328" i="1"/>
  <c r="BD331" i="1"/>
  <c r="BE330" i="1"/>
  <c r="AU329" i="1"/>
  <c r="AV329" i="1"/>
  <c r="AX329" i="1" s="1"/>
  <c r="R382" i="1"/>
  <c r="S381" i="1"/>
  <c r="U329" i="1"/>
  <c r="AE331" i="1"/>
  <c r="AF330" i="1"/>
  <c r="AG330" i="1" s="1"/>
  <c r="AM330" i="1" s="1"/>
  <c r="AS330" i="1" s="1"/>
  <c r="AT330" i="1"/>
  <c r="M334" i="1"/>
  <c r="I333" i="1"/>
  <c r="J333" i="1"/>
  <c r="L333" i="1"/>
  <c r="K333" i="1"/>
  <c r="AL333" i="1"/>
  <c r="AJ332" i="1"/>
  <c r="AH332" i="1"/>
  <c r="AI332" i="1"/>
  <c r="AK332" i="1"/>
  <c r="G330" i="1"/>
  <c r="H330" i="1" s="1"/>
  <c r="N330" i="1" s="1"/>
  <c r="T330" i="1" s="1"/>
  <c r="V330" i="1" s="1"/>
  <c r="F331" i="1"/>
  <c r="AW329" i="1"/>
  <c r="BS329" i="1" l="1"/>
  <c r="BT329" i="1"/>
  <c r="BF330" i="1"/>
  <c r="BL330" i="1" s="1"/>
  <c r="BR330" i="1" s="1"/>
  <c r="BJ334" i="1"/>
  <c r="BI334" i="1"/>
  <c r="BH334" i="1"/>
  <c r="BV329" i="1"/>
  <c r="BW329" i="1"/>
  <c r="BD332" i="1"/>
  <c r="BE331" i="1"/>
  <c r="AU330" i="1"/>
  <c r="AV330" i="1"/>
  <c r="AX330" i="1" s="1"/>
  <c r="R383" i="1"/>
  <c r="S383" i="1" s="1"/>
  <c r="S382" i="1"/>
  <c r="G331" i="1"/>
  <c r="H331" i="1" s="1"/>
  <c r="N331" i="1" s="1"/>
  <c r="T331" i="1" s="1"/>
  <c r="V331" i="1" s="1"/>
  <c r="F332" i="1"/>
  <c r="AL334" i="1"/>
  <c r="AJ333" i="1"/>
  <c r="AH333" i="1"/>
  <c r="AK333" i="1"/>
  <c r="AI333" i="1"/>
  <c r="AE332" i="1"/>
  <c r="AF331" i="1"/>
  <c r="AG331" i="1" s="1"/>
  <c r="AM331" i="1" s="1"/>
  <c r="AS331" i="1" s="1"/>
  <c r="AW330" i="1"/>
  <c r="M335" i="1"/>
  <c r="K334" i="1"/>
  <c r="L334" i="1"/>
  <c r="J334" i="1"/>
  <c r="I334" i="1"/>
  <c r="U330" i="1"/>
  <c r="BT330" i="1" l="1"/>
  <c r="BF331" i="1"/>
  <c r="BL331" i="1" s="1"/>
  <c r="BR331" i="1" s="1"/>
  <c r="BS330" i="1"/>
  <c r="BJ335" i="1"/>
  <c r="BI335" i="1"/>
  <c r="BH335" i="1"/>
  <c r="BV330" i="1"/>
  <c r="BW330" i="1"/>
  <c r="BD333" i="1"/>
  <c r="BE332" i="1"/>
  <c r="AU331" i="1"/>
  <c r="AV331" i="1"/>
  <c r="AX331" i="1" s="1"/>
  <c r="M336" i="1"/>
  <c r="L335" i="1"/>
  <c r="J335" i="1"/>
  <c r="K335" i="1"/>
  <c r="I335" i="1"/>
  <c r="AL335" i="1"/>
  <c r="AJ334" i="1"/>
  <c r="AH334" i="1"/>
  <c r="AI334" i="1"/>
  <c r="AK334" i="1"/>
  <c r="AW331" i="1"/>
  <c r="G332" i="1"/>
  <c r="H332" i="1" s="1"/>
  <c r="N332" i="1" s="1"/>
  <c r="T332" i="1" s="1"/>
  <c r="V332" i="1" s="1"/>
  <c r="F333" i="1"/>
  <c r="U331" i="1"/>
  <c r="AE333" i="1"/>
  <c r="AF332" i="1"/>
  <c r="AG332" i="1" s="1"/>
  <c r="AM332" i="1" s="1"/>
  <c r="AS332" i="1" s="1"/>
  <c r="AT331" i="1"/>
  <c r="BS331" i="1" l="1"/>
  <c r="BT331" i="1"/>
  <c r="BL332" i="1"/>
  <c r="BR332" i="1" s="1"/>
  <c r="BF332" i="1"/>
  <c r="BJ336" i="1"/>
  <c r="BI336" i="1"/>
  <c r="BH336" i="1"/>
  <c r="BV331" i="1"/>
  <c r="BW331" i="1"/>
  <c r="BD334" i="1"/>
  <c r="BE333" i="1"/>
  <c r="AE334" i="1"/>
  <c r="AF333" i="1"/>
  <c r="AG333" i="1" s="1"/>
  <c r="AM333" i="1" s="1"/>
  <c r="AS333" i="1" s="1"/>
  <c r="U332" i="1"/>
  <c r="AL336" i="1"/>
  <c r="AH335" i="1"/>
  <c r="AI335" i="1"/>
  <c r="AK335" i="1"/>
  <c r="AJ335" i="1"/>
  <c r="AT332" i="1"/>
  <c r="G333" i="1"/>
  <c r="H333" i="1" s="1"/>
  <c r="N333" i="1" s="1"/>
  <c r="T333" i="1" s="1"/>
  <c r="V333" i="1" s="1"/>
  <c r="F334" i="1"/>
  <c r="M337" i="1"/>
  <c r="J336" i="1"/>
  <c r="L336" i="1"/>
  <c r="I336" i="1"/>
  <c r="K336" i="1"/>
  <c r="AU332" i="1"/>
  <c r="AV332" i="1"/>
  <c r="AX332" i="1" s="1"/>
  <c r="BT332" i="1" l="1"/>
  <c r="BS332" i="1"/>
  <c r="BF333" i="1"/>
  <c r="BL333" i="1" s="1"/>
  <c r="BR333" i="1" s="1"/>
  <c r="BJ337" i="1"/>
  <c r="BI337" i="1"/>
  <c r="BH337" i="1"/>
  <c r="BV332" i="1"/>
  <c r="BW332" i="1"/>
  <c r="BD335" i="1"/>
  <c r="BE334" i="1"/>
  <c r="M338" i="1"/>
  <c r="I337" i="1"/>
  <c r="K337" i="1"/>
  <c r="L337" i="1"/>
  <c r="J337" i="1"/>
  <c r="AL337" i="1"/>
  <c r="AJ336" i="1"/>
  <c r="AH336" i="1"/>
  <c r="AI336" i="1"/>
  <c r="AK336" i="1"/>
  <c r="AW332" i="1"/>
  <c r="G334" i="1"/>
  <c r="H334" i="1" s="1"/>
  <c r="N334" i="1" s="1"/>
  <c r="T334" i="1" s="1"/>
  <c r="V334" i="1" s="1"/>
  <c r="F335" i="1"/>
  <c r="U333" i="1"/>
  <c r="AU333" i="1"/>
  <c r="AV333" i="1"/>
  <c r="AX333" i="1" s="1"/>
  <c r="AT333" i="1"/>
  <c r="AE335" i="1"/>
  <c r="AF334" i="1"/>
  <c r="AG334" i="1" s="1"/>
  <c r="AM334" i="1" s="1"/>
  <c r="AS334" i="1" s="1"/>
  <c r="BT333" i="1" l="1"/>
  <c r="BS333" i="1"/>
  <c r="BL334" i="1"/>
  <c r="BR334" i="1" s="1"/>
  <c r="BF334" i="1"/>
  <c r="BJ338" i="1"/>
  <c r="BH338" i="1"/>
  <c r="BI338" i="1"/>
  <c r="BV333" i="1"/>
  <c r="BW333" i="1"/>
  <c r="BD336" i="1"/>
  <c r="BE335" i="1"/>
  <c r="AW333" i="1"/>
  <c r="U334" i="1"/>
  <c r="AU334" i="1"/>
  <c r="AV334" i="1"/>
  <c r="AX334" i="1" s="1"/>
  <c r="AE336" i="1"/>
  <c r="AF335" i="1"/>
  <c r="AG335" i="1" s="1"/>
  <c r="AM335" i="1" s="1"/>
  <c r="AS335" i="1" s="1"/>
  <c r="AL338" i="1"/>
  <c r="AK337" i="1"/>
  <c r="AJ337" i="1"/>
  <c r="AH337" i="1"/>
  <c r="AI337" i="1"/>
  <c r="AT334" i="1"/>
  <c r="AT335" i="1" s="1"/>
  <c r="G335" i="1"/>
  <c r="H335" i="1" s="1"/>
  <c r="N335" i="1" s="1"/>
  <c r="T335" i="1" s="1"/>
  <c r="V335" i="1" s="1"/>
  <c r="F336" i="1"/>
  <c r="M339" i="1"/>
  <c r="J338" i="1"/>
  <c r="I338" i="1"/>
  <c r="L338" i="1"/>
  <c r="K338" i="1"/>
  <c r="BS334" i="1" l="1"/>
  <c r="BT334" i="1"/>
  <c r="BF335" i="1"/>
  <c r="BL335" i="1" s="1"/>
  <c r="BR335" i="1" s="1"/>
  <c r="BJ339" i="1"/>
  <c r="BI339" i="1"/>
  <c r="BH339" i="1"/>
  <c r="BV334" i="1"/>
  <c r="BW334" i="1"/>
  <c r="BD337" i="1"/>
  <c r="BE336" i="1"/>
  <c r="M340" i="1"/>
  <c r="L339" i="1"/>
  <c r="K339" i="1"/>
  <c r="I339" i="1"/>
  <c r="J339" i="1"/>
  <c r="AL339" i="1"/>
  <c r="AK338" i="1"/>
  <c r="AJ338" i="1"/>
  <c r="AH338" i="1"/>
  <c r="AI338" i="1"/>
  <c r="G336" i="1"/>
  <c r="H336" i="1" s="1"/>
  <c r="N336" i="1" s="1"/>
  <c r="T336" i="1" s="1"/>
  <c r="V336" i="1" s="1"/>
  <c r="F337" i="1"/>
  <c r="AU335" i="1"/>
  <c r="AV335" i="1"/>
  <c r="AX335" i="1" s="1"/>
  <c r="U335" i="1"/>
  <c r="AE337" i="1"/>
  <c r="AF336" i="1"/>
  <c r="AG336" i="1" s="1"/>
  <c r="AM336" i="1" s="1"/>
  <c r="AS336" i="1" s="1"/>
  <c r="AW334" i="1"/>
  <c r="AW335" i="1" s="1"/>
  <c r="BS335" i="1" l="1"/>
  <c r="BT335" i="1"/>
  <c r="BL336" i="1"/>
  <c r="BR336" i="1" s="1"/>
  <c r="BF336" i="1"/>
  <c r="BJ340" i="1"/>
  <c r="BI340" i="1"/>
  <c r="BH340" i="1"/>
  <c r="BV335" i="1"/>
  <c r="BW335" i="1"/>
  <c r="BT336" i="1"/>
  <c r="BE337" i="1"/>
  <c r="BD338" i="1"/>
  <c r="U336" i="1"/>
  <c r="AL340" i="1"/>
  <c r="AH339" i="1"/>
  <c r="AI339" i="1"/>
  <c r="AK339" i="1"/>
  <c r="AJ339" i="1"/>
  <c r="M341" i="1"/>
  <c r="K340" i="1"/>
  <c r="J340" i="1"/>
  <c r="I340" i="1"/>
  <c r="L340" i="1"/>
  <c r="AW336" i="1"/>
  <c r="AU336" i="1"/>
  <c r="AV336" i="1"/>
  <c r="AX336" i="1" s="1"/>
  <c r="AE338" i="1"/>
  <c r="AF337" i="1"/>
  <c r="AG337" i="1" s="1"/>
  <c r="AM337" i="1" s="1"/>
  <c r="AS337" i="1" s="1"/>
  <c r="G337" i="1"/>
  <c r="H337" i="1" s="1"/>
  <c r="N337" i="1" s="1"/>
  <c r="T337" i="1" s="1"/>
  <c r="V337" i="1" s="1"/>
  <c r="F338" i="1"/>
  <c r="AT336" i="1"/>
  <c r="BF337" i="1" l="1"/>
  <c r="BL337" i="1" s="1"/>
  <c r="BR337" i="1" s="1"/>
  <c r="BS336" i="1"/>
  <c r="BJ341" i="1"/>
  <c r="BI341" i="1"/>
  <c r="BH341" i="1"/>
  <c r="BV336" i="1"/>
  <c r="BW336" i="1"/>
  <c r="BE338" i="1"/>
  <c r="BD339" i="1"/>
  <c r="AU337" i="1"/>
  <c r="AV337" i="1"/>
  <c r="AX337" i="1" s="1"/>
  <c r="AW337" i="1"/>
  <c r="AT337" i="1"/>
  <c r="AE339" i="1"/>
  <c r="AF338" i="1"/>
  <c r="AG338" i="1" s="1"/>
  <c r="AM338" i="1" s="1"/>
  <c r="AS338" i="1" s="1"/>
  <c r="M342" i="1"/>
  <c r="I341" i="1"/>
  <c r="J341" i="1"/>
  <c r="K341" i="1"/>
  <c r="L341" i="1"/>
  <c r="G338" i="1"/>
  <c r="H338" i="1" s="1"/>
  <c r="N338" i="1" s="1"/>
  <c r="T338" i="1" s="1"/>
  <c r="V338" i="1" s="1"/>
  <c r="F339" i="1"/>
  <c r="AL341" i="1"/>
  <c r="AJ340" i="1"/>
  <c r="AH340" i="1"/>
  <c r="AI340" i="1"/>
  <c r="AK340" i="1"/>
  <c r="U337" i="1"/>
  <c r="BT337" i="1" l="1"/>
  <c r="BS337" i="1"/>
  <c r="BL338" i="1"/>
  <c r="BR338" i="1" s="1"/>
  <c r="BF338" i="1"/>
  <c r="BJ342" i="1"/>
  <c r="BI342" i="1"/>
  <c r="BH342" i="1"/>
  <c r="BV337" i="1"/>
  <c r="BW337" i="1"/>
  <c r="BD340" i="1"/>
  <c r="BE339" i="1"/>
  <c r="AT338" i="1"/>
  <c r="U338" i="1"/>
  <c r="M343" i="1"/>
  <c r="J342" i="1"/>
  <c r="L342" i="1"/>
  <c r="K342" i="1"/>
  <c r="I342" i="1"/>
  <c r="AW338" i="1"/>
  <c r="AU338" i="1"/>
  <c r="AV338" i="1"/>
  <c r="AX338" i="1" s="1"/>
  <c r="AL342" i="1"/>
  <c r="AK341" i="1"/>
  <c r="AJ341" i="1"/>
  <c r="AH341" i="1"/>
  <c r="AI341" i="1"/>
  <c r="G339" i="1"/>
  <c r="H339" i="1" s="1"/>
  <c r="N339" i="1" s="1"/>
  <c r="T339" i="1" s="1"/>
  <c r="V339" i="1" s="1"/>
  <c r="F340" i="1"/>
  <c r="AE340" i="1"/>
  <c r="AF339" i="1"/>
  <c r="AG339" i="1" s="1"/>
  <c r="AM339" i="1" s="1"/>
  <c r="AS339" i="1" s="1"/>
  <c r="BT338" i="1" l="1"/>
  <c r="BS338" i="1"/>
  <c r="BF339" i="1"/>
  <c r="BL339" i="1" s="1"/>
  <c r="BR339" i="1" s="1"/>
  <c r="BJ343" i="1"/>
  <c r="BI343" i="1"/>
  <c r="BH343" i="1"/>
  <c r="BV338" i="1"/>
  <c r="BW338" i="1"/>
  <c r="BD341" i="1"/>
  <c r="BE340" i="1"/>
  <c r="AU339" i="1"/>
  <c r="AV339" i="1"/>
  <c r="AX339" i="1" s="1"/>
  <c r="AL343" i="1"/>
  <c r="AJ342" i="1"/>
  <c r="AK342" i="1"/>
  <c r="AH342" i="1"/>
  <c r="AI342" i="1"/>
  <c r="M344" i="1"/>
  <c r="L343" i="1"/>
  <c r="I343" i="1"/>
  <c r="J343" i="1"/>
  <c r="K343" i="1"/>
  <c r="AE341" i="1"/>
  <c r="AF340" i="1"/>
  <c r="AG340" i="1" s="1"/>
  <c r="AM340" i="1" s="1"/>
  <c r="AS340" i="1" s="1"/>
  <c r="U339" i="1"/>
  <c r="U340" i="1" s="1"/>
  <c r="G340" i="1"/>
  <c r="H340" i="1" s="1"/>
  <c r="N340" i="1" s="1"/>
  <c r="T340" i="1" s="1"/>
  <c r="V340" i="1" s="1"/>
  <c r="F341" i="1"/>
  <c r="AT339" i="1"/>
  <c r="AT340" i="1" s="1"/>
  <c r="BT339" i="1" l="1"/>
  <c r="BS339" i="1"/>
  <c r="BF340" i="1"/>
  <c r="BL340" i="1" s="1"/>
  <c r="BR340" i="1" s="1"/>
  <c r="BI344" i="1"/>
  <c r="BJ344" i="1"/>
  <c r="BH344" i="1"/>
  <c r="BV339" i="1"/>
  <c r="BW339" i="1"/>
  <c r="BE341" i="1"/>
  <c r="BD342" i="1"/>
  <c r="AU340" i="1"/>
  <c r="AV340" i="1"/>
  <c r="AX340" i="1" s="1"/>
  <c r="G341" i="1"/>
  <c r="H341" i="1" s="1"/>
  <c r="N341" i="1" s="1"/>
  <c r="T341" i="1" s="1"/>
  <c r="V341" i="1" s="1"/>
  <c r="F342" i="1"/>
  <c r="AE342" i="1"/>
  <c r="AF341" i="1"/>
  <c r="AG341" i="1" s="1"/>
  <c r="AM341" i="1" s="1"/>
  <c r="AS341" i="1" s="1"/>
  <c r="AL344" i="1"/>
  <c r="AH343" i="1"/>
  <c r="AI343" i="1"/>
  <c r="AK343" i="1"/>
  <c r="AJ343" i="1"/>
  <c r="M345" i="1"/>
  <c r="J344" i="1"/>
  <c r="L344" i="1"/>
  <c r="I344" i="1"/>
  <c r="K344" i="1"/>
  <c r="AW339" i="1"/>
  <c r="BW340" i="1" l="1"/>
  <c r="BS340" i="1"/>
  <c r="BT340" i="1"/>
  <c r="BL341" i="1"/>
  <c r="BR341" i="1" s="1"/>
  <c r="BF341" i="1"/>
  <c r="BJ345" i="1"/>
  <c r="BI345" i="1"/>
  <c r="BH345" i="1"/>
  <c r="BV340" i="1"/>
  <c r="BE342" i="1"/>
  <c r="BD343" i="1"/>
  <c r="AW340" i="1"/>
  <c r="AE343" i="1"/>
  <c r="AF342" i="1"/>
  <c r="AG342" i="1" s="1"/>
  <c r="AM342" i="1" s="1"/>
  <c r="AS342" i="1" s="1"/>
  <c r="AU341" i="1"/>
  <c r="AV341" i="1"/>
  <c r="AX341" i="1" s="1"/>
  <c r="M346" i="1"/>
  <c r="I345" i="1"/>
  <c r="J345" i="1"/>
  <c r="K345" i="1"/>
  <c r="L345" i="1"/>
  <c r="G342" i="1"/>
  <c r="H342" i="1" s="1"/>
  <c r="N342" i="1" s="1"/>
  <c r="T342" i="1" s="1"/>
  <c r="V342" i="1" s="1"/>
  <c r="F343" i="1"/>
  <c r="AT341" i="1"/>
  <c r="AT342" i="1" s="1"/>
  <c r="AL345" i="1"/>
  <c r="AK344" i="1"/>
  <c r="AJ344" i="1"/>
  <c r="AH344" i="1"/>
  <c r="AI344" i="1"/>
  <c r="U341" i="1"/>
  <c r="U342" i="1" s="1"/>
  <c r="BT341" i="1" l="1"/>
  <c r="BF342" i="1"/>
  <c r="BL342" i="1" s="1"/>
  <c r="BR342" i="1" s="1"/>
  <c r="BS341" i="1"/>
  <c r="BJ346" i="1"/>
  <c r="BI346" i="1"/>
  <c r="BH346" i="1"/>
  <c r="BV341" i="1"/>
  <c r="BW341" i="1"/>
  <c r="BE343" i="1"/>
  <c r="BD344" i="1"/>
  <c r="AU342" i="1"/>
  <c r="AV342" i="1"/>
  <c r="AX342" i="1" s="1"/>
  <c r="G343" i="1"/>
  <c r="H343" i="1" s="1"/>
  <c r="N343" i="1" s="1"/>
  <c r="T343" i="1" s="1"/>
  <c r="V343" i="1" s="1"/>
  <c r="F344" i="1"/>
  <c r="AL346" i="1"/>
  <c r="AK345" i="1"/>
  <c r="AJ345" i="1"/>
  <c r="AH345" i="1"/>
  <c r="AI345" i="1"/>
  <c r="M347" i="1"/>
  <c r="I346" i="1"/>
  <c r="J346" i="1"/>
  <c r="L346" i="1"/>
  <c r="K346" i="1"/>
  <c r="AE344" i="1"/>
  <c r="AF343" i="1"/>
  <c r="AG343" i="1" s="1"/>
  <c r="AM343" i="1" s="1"/>
  <c r="AS343" i="1" s="1"/>
  <c r="AT343" i="1"/>
  <c r="AW341" i="1"/>
  <c r="AW342" i="1" s="1"/>
  <c r="BT342" i="1" l="1"/>
  <c r="BS342" i="1"/>
  <c r="BF343" i="1"/>
  <c r="BL343" i="1" s="1"/>
  <c r="BR343" i="1" s="1"/>
  <c r="BJ347" i="1"/>
  <c r="BI347" i="1"/>
  <c r="BH347" i="1"/>
  <c r="BV342" i="1"/>
  <c r="BW342" i="1"/>
  <c r="BD345" i="1"/>
  <c r="BE344" i="1"/>
  <c r="AE345" i="1"/>
  <c r="AF344" i="1"/>
  <c r="AG344" i="1" s="1"/>
  <c r="AM344" i="1" s="1"/>
  <c r="AS344" i="1" s="1"/>
  <c r="M348" i="1"/>
  <c r="L347" i="1"/>
  <c r="K347" i="1"/>
  <c r="J347" i="1"/>
  <c r="I347" i="1"/>
  <c r="AT344" i="1"/>
  <c r="AL347" i="1"/>
  <c r="AJ346" i="1"/>
  <c r="AK346" i="1"/>
  <c r="AH346" i="1"/>
  <c r="AI346" i="1"/>
  <c r="AU343" i="1"/>
  <c r="AV343" i="1"/>
  <c r="AX343" i="1" s="1"/>
  <c r="G344" i="1"/>
  <c r="H344" i="1" s="1"/>
  <c r="N344" i="1" s="1"/>
  <c r="T344" i="1" s="1"/>
  <c r="V344" i="1" s="1"/>
  <c r="F345" i="1"/>
  <c r="U343" i="1"/>
  <c r="U344" i="1" s="1"/>
  <c r="BT343" i="1" l="1"/>
  <c r="BS343" i="1"/>
  <c r="BL344" i="1"/>
  <c r="BR344" i="1" s="1"/>
  <c r="BF344" i="1"/>
  <c r="BJ348" i="1"/>
  <c r="BI348" i="1"/>
  <c r="BH348" i="1"/>
  <c r="BV343" i="1"/>
  <c r="BW343" i="1"/>
  <c r="BD346" i="1"/>
  <c r="BE345" i="1"/>
  <c r="M349" i="1"/>
  <c r="J348" i="1"/>
  <c r="I348" i="1"/>
  <c r="L348" i="1"/>
  <c r="K348" i="1"/>
  <c r="G345" i="1"/>
  <c r="H345" i="1" s="1"/>
  <c r="N345" i="1" s="1"/>
  <c r="T345" i="1" s="1"/>
  <c r="V345" i="1" s="1"/>
  <c r="F346" i="1"/>
  <c r="AL348" i="1"/>
  <c r="AH347" i="1"/>
  <c r="AI347" i="1"/>
  <c r="AK347" i="1"/>
  <c r="AJ347" i="1"/>
  <c r="AU344" i="1"/>
  <c r="AV344" i="1"/>
  <c r="AX344" i="1" s="1"/>
  <c r="AW343" i="1"/>
  <c r="AE346" i="1"/>
  <c r="AF345" i="1"/>
  <c r="AG345" i="1" s="1"/>
  <c r="AM345" i="1" s="1"/>
  <c r="AS345" i="1" s="1"/>
  <c r="BT344" i="1" l="1"/>
  <c r="BS344" i="1"/>
  <c r="BF345" i="1"/>
  <c r="BL345" i="1" s="1"/>
  <c r="BR345" i="1" s="1"/>
  <c r="BJ349" i="1"/>
  <c r="BI349" i="1"/>
  <c r="BH349" i="1"/>
  <c r="BV344" i="1"/>
  <c r="BW344" i="1"/>
  <c r="BE346" i="1"/>
  <c r="BD347" i="1"/>
  <c r="M350" i="1"/>
  <c r="I349" i="1"/>
  <c r="K349" i="1"/>
  <c r="J349" i="1"/>
  <c r="L349" i="1"/>
  <c r="AL349" i="1"/>
  <c r="AI348" i="1"/>
  <c r="AK348" i="1"/>
  <c r="AH348" i="1"/>
  <c r="AJ348" i="1"/>
  <c r="U345" i="1"/>
  <c r="AU345" i="1"/>
  <c r="AV345" i="1"/>
  <c r="AX345" i="1" s="1"/>
  <c r="AE347" i="1"/>
  <c r="AF346" i="1"/>
  <c r="AG346" i="1" s="1"/>
  <c r="AM346" i="1" s="1"/>
  <c r="AS346" i="1" s="1"/>
  <c r="AW344" i="1"/>
  <c r="AW345" i="1" s="1"/>
  <c r="G346" i="1"/>
  <c r="H346" i="1" s="1"/>
  <c r="N346" i="1" s="1"/>
  <c r="T346" i="1" s="1"/>
  <c r="V346" i="1" s="1"/>
  <c r="F347" i="1"/>
  <c r="AT345" i="1"/>
  <c r="BT345" i="1" l="1"/>
  <c r="BS345" i="1"/>
  <c r="BL346" i="1"/>
  <c r="BR346" i="1" s="1"/>
  <c r="BF346" i="1"/>
  <c r="BJ350" i="1"/>
  <c r="BI350" i="1"/>
  <c r="BH350" i="1"/>
  <c r="BV345" i="1"/>
  <c r="BW345" i="1"/>
  <c r="BE347" i="1"/>
  <c r="BD348" i="1"/>
  <c r="AU346" i="1"/>
  <c r="AV346" i="1"/>
  <c r="AX346" i="1" s="1"/>
  <c r="AT346" i="1"/>
  <c r="U346" i="1"/>
  <c r="F348" i="1"/>
  <c r="G347" i="1"/>
  <c r="H347" i="1" s="1"/>
  <c r="N347" i="1" s="1"/>
  <c r="T347" i="1" s="1"/>
  <c r="V347" i="1" s="1"/>
  <c r="AF347" i="1"/>
  <c r="AG347" i="1" s="1"/>
  <c r="AM347" i="1" s="1"/>
  <c r="AS347" i="1" s="1"/>
  <c r="AE348" i="1"/>
  <c r="AL350" i="1"/>
  <c r="AI349" i="1"/>
  <c r="AJ349" i="1"/>
  <c r="AK349" i="1"/>
  <c r="AH349" i="1"/>
  <c r="M351" i="1"/>
  <c r="L350" i="1"/>
  <c r="J350" i="1"/>
  <c r="K350" i="1"/>
  <c r="I350" i="1"/>
  <c r="BS346" i="1" l="1"/>
  <c r="BT346" i="1"/>
  <c r="BF347" i="1"/>
  <c r="BL347" i="1" s="1"/>
  <c r="BR347" i="1" s="1"/>
  <c r="BJ351" i="1"/>
  <c r="BI351" i="1"/>
  <c r="BH351" i="1"/>
  <c r="BV346" i="1"/>
  <c r="BW346" i="1"/>
  <c r="BD349" i="1"/>
  <c r="BE348" i="1"/>
  <c r="AU347" i="1"/>
  <c r="AV347" i="1"/>
  <c r="AX347" i="1" s="1"/>
  <c r="AT347" i="1"/>
  <c r="M352" i="1"/>
  <c r="J351" i="1"/>
  <c r="K351" i="1"/>
  <c r="I351" i="1"/>
  <c r="L351" i="1"/>
  <c r="AL351" i="1"/>
  <c r="AI350" i="1"/>
  <c r="AJ350" i="1"/>
  <c r="AK350" i="1"/>
  <c r="AH350" i="1"/>
  <c r="G348" i="1"/>
  <c r="H348" i="1" s="1"/>
  <c r="N348" i="1" s="1"/>
  <c r="T348" i="1" s="1"/>
  <c r="V348" i="1" s="1"/>
  <c r="F349" i="1"/>
  <c r="AF348" i="1"/>
  <c r="AG348" i="1" s="1"/>
  <c r="AM348" i="1" s="1"/>
  <c r="AS348" i="1" s="1"/>
  <c r="AE349" i="1"/>
  <c r="U347" i="1"/>
  <c r="AW346" i="1"/>
  <c r="AW347" i="1" s="1"/>
  <c r="BS347" i="1" l="1"/>
  <c r="BT347" i="1"/>
  <c r="BL348" i="1"/>
  <c r="BR348" i="1" s="1"/>
  <c r="BF348" i="1"/>
  <c r="BI352" i="1"/>
  <c r="BH352" i="1"/>
  <c r="BJ352" i="1"/>
  <c r="BV347" i="1"/>
  <c r="BW347" i="1"/>
  <c r="BD350" i="1"/>
  <c r="BE349" i="1"/>
  <c r="U348" i="1"/>
  <c r="AE350" i="1"/>
  <c r="AF349" i="1"/>
  <c r="AG349" i="1" s="1"/>
  <c r="AM349" i="1" s="1"/>
  <c r="AS349" i="1" s="1"/>
  <c r="AU348" i="1"/>
  <c r="AV348" i="1"/>
  <c r="AX348" i="1" s="1"/>
  <c r="M353" i="1"/>
  <c r="K352" i="1"/>
  <c r="J352" i="1"/>
  <c r="I352" i="1"/>
  <c r="L352" i="1"/>
  <c r="AW348" i="1"/>
  <c r="G349" i="1"/>
  <c r="H349" i="1" s="1"/>
  <c r="N349" i="1" s="1"/>
  <c r="T349" i="1" s="1"/>
  <c r="V349" i="1" s="1"/>
  <c r="F350" i="1"/>
  <c r="AT348" i="1"/>
  <c r="AL352" i="1"/>
  <c r="AI351" i="1"/>
  <c r="AK351" i="1"/>
  <c r="AJ351" i="1"/>
  <c r="AH351" i="1"/>
  <c r="BT348" i="1" l="1"/>
  <c r="BF349" i="1"/>
  <c r="BL349" i="1" s="1"/>
  <c r="BR349" i="1" s="1"/>
  <c r="BS348" i="1"/>
  <c r="BJ353" i="1"/>
  <c r="BI353" i="1"/>
  <c r="BH353" i="1"/>
  <c r="BV348" i="1"/>
  <c r="BW348" i="1"/>
  <c r="BE350" i="1"/>
  <c r="BD351" i="1"/>
  <c r="AU349" i="1"/>
  <c r="AV349" i="1"/>
  <c r="AX349" i="1" s="1"/>
  <c r="AL353" i="1"/>
  <c r="AH352" i="1"/>
  <c r="AJ352" i="1"/>
  <c r="AK352" i="1"/>
  <c r="AI352" i="1"/>
  <c r="AW349" i="1"/>
  <c r="AT349" i="1"/>
  <c r="AT350" i="1" s="1"/>
  <c r="M354" i="1"/>
  <c r="I353" i="1"/>
  <c r="J353" i="1"/>
  <c r="K353" i="1"/>
  <c r="L353" i="1"/>
  <c r="AE351" i="1"/>
  <c r="AF350" i="1"/>
  <c r="AG350" i="1" s="1"/>
  <c r="AM350" i="1" s="1"/>
  <c r="AS350" i="1" s="1"/>
  <c r="F351" i="1"/>
  <c r="G350" i="1"/>
  <c r="H350" i="1" s="1"/>
  <c r="N350" i="1" s="1"/>
  <c r="T350" i="1" s="1"/>
  <c r="V350" i="1" s="1"/>
  <c r="U349" i="1"/>
  <c r="BS349" i="1" l="1"/>
  <c r="BT349" i="1"/>
  <c r="BL350" i="1"/>
  <c r="BR350" i="1" s="1"/>
  <c r="BF350" i="1"/>
  <c r="BJ354" i="1"/>
  <c r="BH354" i="1"/>
  <c r="BI354" i="1"/>
  <c r="BV349" i="1"/>
  <c r="BW349" i="1"/>
  <c r="BD352" i="1"/>
  <c r="BE351" i="1"/>
  <c r="F352" i="1"/>
  <c r="G351" i="1"/>
  <c r="H351" i="1" s="1"/>
  <c r="N351" i="1" s="1"/>
  <c r="T351" i="1" s="1"/>
  <c r="V351" i="1" s="1"/>
  <c r="AU350" i="1"/>
  <c r="AV350" i="1"/>
  <c r="AX350" i="1" s="1"/>
  <c r="U350" i="1"/>
  <c r="U351" i="1" s="1"/>
  <c r="AE352" i="1"/>
  <c r="AF351" i="1"/>
  <c r="AG351" i="1" s="1"/>
  <c r="AM351" i="1" s="1"/>
  <c r="AS351" i="1" s="1"/>
  <c r="AL354" i="1"/>
  <c r="AK353" i="1"/>
  <c r="AJ353" i="1"/>
  <c r="AI353" i="1"/>
  <c r="AH353" i="1"/>
  <c r="M355" i="1"/>
  <c r="L354" i="1"/>
  <c r="K354" i="1"/>
  <c r="I354" i="1"/>
  <c r="J354" i="1"/>
  <c r="BT350" i="1" l="1"/>
  <c r="BS350" i="1"/>
  <c r="BF351" i="1"/>
  <c r="BL351" i="1" s="1"/>
  <c r="BR351" i="1" s="1"/>
  <c r="BJ355" i="1"/>
  <c r="BI355" i="1"/>
  <c r="BH355" i="1"/>
  <c r="BV350" i="1"/>
  <c r="BW350" i="1"/>
  <c r="BD353" i="1"/>
  <c r="BE352" i="1"/>
  <c r="AU351" i="1"/>
  <c r="AV351" i="1"/>
  <c r="AX351" i="1" s="1"/>
  <c r="AT351" i="1"/>
  <c r="AE353" i="1"/>
  <c r="AF352" i="1"/>
  <c r="AG352" i="1" s="1"/>
  <c r="AM352" i="1" s="1"/>
  <c r="AS352" i="1" s="1"/>
  <c r="M356" i="1"/>
  <c r="J355" i="1"/>
  <c r="K355" i="1"/>
  <c r="I355" i="1"/>
  <c r="L355" i="1"/>
  <c r="AL355" i="1"/>
  <c r="AI354" i="1"/>
  <c r="AJ354" i="1"/>
  <c r="AK354" i="1"/>
  <c r="AH354" i="1"/>
  <c r="AW350" i="1"/>
  <c r="AW351" i="1" s="1"/>
  <c r="F353" i="1"/>
  <c r="G352" i="1"/>
  <c r="H352" i="1" s="1"/>
  <c r="N352" i="1" s="1"/>
  <c r="T352" i="1" s="1"/>
  <c r="V352" i="1" s="1"/>
  <c r="BT351" i="1" l="1"/>
  <c r="BF352" i="1"/>
  <c r="BL352" i="1" s="1"/>
  <c r="BR352" i="1" s="1"/>
  <c r="BS351" i="1"/>
  <c r="BJ356" i="1"/>
  <c r="BI356" i="1"/>
  <c r="BH356" i="1"/>
  <c r="BV351" i="1"/>
  <c r="BW351" i="1"/>
  <c r="BE353" i="1"/>
  <c r="BD354" i="1"/>
  <c r="U352" i="1"/>
  <c r="AT352" i="1"/>
  <c r="AL356" i="1"/>
  <c r="AK355" i="1"/>
  <c r="AH355" i="1"/>
  <c r="AI355" i="1"/>
  <c r="AJ355" i="1"/>
  <c r="AE354" i="1"/>
  <c r="AF353" i="1"/>
  <c r="AG353" i="1" s="1"/>
  <c r="AM353" i="1" s="1"/>
  <c r="AS353" i="1" s="1"/>
  <c r="F354" i="1"/>
  <c r="G353" i="1"/>
  <c r="H353" i="1" s="1"/>
  <c r="N353" i="1" s="1"/>
  <c r="T353" i="1" s="1"/>
  <c r="V353" i="1" s="1"/>
  <c r="M357" i="1"/>
  <c r="L356" i="1"/>
  <c r="I356" i="1"/>
  <c r="J356" i="1"/>
  <c r="K356" i="1"/>
  <c r="AU352" i="1"/>
  <c r="AV352" i="1"/>
  <c r="AX352" i="1" s="1"/>
  <c r="BS352" i="1" l="1"/>
  <c r="BV352" i="1"/>
  <c r="BT352" i="1"/>
  <c r="BL353" i="1"/>
  <c r="BR353" i="1" s="1"/>
  <c r="BF353" i="1"/>
  <c r="BJ357" i="1"/>
  <c r="BI357" i="1"/>
  <c r="BH357" i="1"/>
  <c r="BW352" i="1"/>
  <c r="BE354" i="1"/>
  <c r="BD355" i="1"/>
  <c r="AL357" i="1"/>
  <c r="AJ356" i="1"/>
  <c r="AK356" i="1"/>
  <c r="AH356" i="1"/>
  <c r="AI356" i="1"/>
  <c r="M358" i="1"/>
  <c r="I357" i="1"/>
  <c r="J357" i="1"/>
  <c r="L357" i="1"/>
  <c r="K357" i="1"/>
  <c r="AE355" i="1"/>
  <c r="AF354" i="1"/>
  <c r="AG354" i="1" s="1"/>
  <c r="AM354" i="1" s="1"/>
  <c r="AS354" i="1" s="1"/>
  <c r="F355" i="1"/>
  <c r="G354" i="1"/>
  <c r="H354" i="1" s="1"/>
  <c r="N354" i="1" s="1"/>
  <c r="T354" i="1" s="1"/>
  <c r="V354" i="1" s="1"/>
  <c r="AT353" i="1"/>
  <c r="AW352" i="1"/>
  <c r="AU353" i="1"/>
  <c r="AV353" i="1"/>
  <c r="AX353" i="1" s="1"/>
  <c r="U353" i="1"/>
  <c r="U354" i="1" s="1"/>
  <c r="BT353" i="1" l="1"/>
  <c r="BF354" i="1"/>
  <c r="BL354" i="1" s="1"/>
  <c r="BR354" i="1" s="1"/>
  <c r="BS353" i="1"/>
  <c r="BJ358" i="1"/>
  <c r="BI358" i="1"/>
  <c r="BH358" i="1"/>
  <c r="BV353" i="1"/>
  <c r="BW353" i="1"/>
  <c r="BD356" i="1"/>
  <c r="BE355" i="1"/>
  <c r="AW353" i="1"/>
  <c r="AU354" i="1"/>
  <c r="AV354" i="1"/>
  <c r="AX354" i="1" s="1"/>
  <c r="U355" i="1"/>
  <c r="AT354" i="1"/>
  <c r="AE356" i="1"/>
  <c r="AF355" i="1"/>
  <c r="AG355" i="1" s="1"/>
  <c r="AM355" i="1" s="1"/>
  <c r="AS355" i="1" s="1"/>
  <c r="M359" i="1"/>
  <c r="L358" i="1"/>
  <c r="J358" i="1"/>
  <c r="I358" i="1"/>
  <c r="K358" i="1"/>
  <c r="F356" i="1"/>
  <c r="G355" i="1"/>
  <c r="H355" i="1" s="1"/>
  <c r="N355" i="1" s="1"/>
  <c r="T355" i="1" s="1"/>
  <c r="V355" i="1" s="1"/>
  <c r="AL358" i="1"/>
  <c r="AK357" i="1"/>
  <c r="AI357" i="1"/>
  <c r="AH357" i="1"/>
  <c r="AJ357" i="1"/>
  <c r="BS354" i="1" l="1"/>
  <c r="BT354" i="1"/>
  <c r="BL355" i="1"/>
  <c r="BR355" i="1" s="1"/>
  <c r="BF355" i="1"/>
  <c r="BJ359" i="1"/>
  <c r="BI359" i="1"/>
  <c r="BH359" i="1"/>
  <c r="BV354" i="1"/>
  <c r="BW354" i="1"/>
  <c r="BD357" i="1"/>
  <c r="BE356" i="1"/>
  <c r="AL359" i="1"/>
  <c r="AI358" i="1"/>
  <c r="AK358" i="1"/>
  <c r="AH358" i="1"/>
  <c r="AJ358" i="1"/>
  <c r="M360" i="1"/>
  <c r="L359" i="1"/>
  <c r="J359" i="1"/>
  <c r="I359" i="1"/>
  <c r="K359" i="1"/>
  <c r="AU355" i="1"/>
  <c r="AV355" i="1"/>
  <c r="AX355" i="1" s="1"/>
  <c r="AE357" i="1"/>
  <c r="AF356" i="1"/>
  <c r="AG356" i="1" s="1"/>
  <c r="AM356" i="1" s="1"/>
  <c r="AS356" i="1" s="1"/>
  <c r="F357" i="1"/>
  <c r="G356" i="1"/>
  <c r="H356" i="1" s="1"/>
  <c r="N356" i="1" s="1"/>
  <c r="T356" i="1" s="1"/>
  <c r="V356" i="1" s="1"/>
  <c r="AT355" i="1"/>
  <c r="AW354" i="1"/>
  <c r="BT355" i="1" l="1"/>
  <c r="BF356" i="1"/>
  <c r="BL356" i="1" s="1"/>
  <c r="BR356" i="1" s="1"/>
  <c r="BS355" i="1"/>
  <c r="BJ360" i="1"/>
  <c r="BI360" i="1"/>
  <c r="BH360" i="1"/>
  <c r="BV355" i="1"/>
  <c r="BW355" i="1"/>
  <c r="BE357" i="1"/>
  <c r="BD358" i="1"/>
  <c r="AW355" i="1"/>
  <c r="AU356" i="1"/>
  <c r="AV356" i="1"/>
  <c r="AX356" i="1" s="1"/>
  <c r="F358" i="1"/>
  <c r="G357" i="1"/>
  <c r="H357" i="1" s="1"/>
  <c r="N357" i="1" s="1"/>
  <c r="T357" i="1" s="1"/>
  <c r="V357" i="1" s="1"/>
  <c r="AT356" i="1"/>
  <c r="AE358" i="1"/>
  <c r="AF357" i="1"/>
  <c r="AG357" i="1" s="1"/>
  <c r="AM357" i="1" s="1"/>
  <c r="AS357" i="1" s="1"/>
  <c r="M361" i="1"/>
  <c r="L360" i="1"/>
  <c r="J360" i="1"/>
  <c r="I360" i="1"/>
  <c r="K360" i="1"/>
  <c r="U356" i="1"/>
  <c r="U357" i="1" s="1"/>
  <c r="AL360" i="1"/>
  <c r="AH359" i="1"/>
  <c r="AJ359" i="1"/>
  <c r="AI359" i="1"/>
  <c r="AK359" i="1"/>
  <c r="BS356" i="1" l="1"/>
  <c r="BT356" i="1"/>
  <c r="BL357" i="1"/>
  <c r="BR357" i="1" s="1"/>
  <c r="BF357" i="1"/>
  <c r="BJ361" i="1"/>
  <c r="BI361" i="1"/>
  <c r="BH361" i="1"/>
  <c r="BV356" i="1"/>
  <c r="BW356" i="1"/>
  <c r="BE358" i="1"/>
  <c r="BD359" i="1"/>
  <c r="AU357" i="1"/>
  <c r="AV357" i="1"/>
  <c r="AX357" i="1" s="1"/>
  <c r="F359" i="1"/>
  <c r="G358" i="1"/>
  <c r="H358" i="1" s="1"/>
  <c r="N358" i="1" s="1"/>
  <c r="T358" i="1" s="1"/>
  <c r="V358" i="1" s="1"/>
  <c r="AL361" i="1"/>
  <c r="AH360" i="1"/>
  <c r="AK360" i="1"/>
  <c r="AJ360" i="1"/>
  <c r="AI360" i="1"/>
  <c r="AE359" i="1"/>
  <c r="AF358" i="1"/>
  <c r="AG358" i="1" s="1"/>
  <c r="AM358" i="1" s="1"/>
  <c r="AS358" i="1" s="1"/>
  <c r="U358" i="1"/>
  <c r="AT357" i="1"/>
  <c r="AT358" i="1" s="1"/>
  <c r="M362" i="1"/>
  <c r="I361" i="1"/>
  <c r="L361" i="1"/>
  <c r="K361" i="1"/>
  <c r="J361" i="1"/>
  <c r="AW356" i="1"/>
  <c r="AW357" i="1" s="1"/>
  <c r="BT357" i="1" l="1"/>
  <c r="BF358" i="1"/>
  <c r="BL358" i="1" s="1"/>
  <c r="BR358" i="1" s="1"/>
  <c r="BS357" i="1"/>
  <c r="BJ362" i="1"/>
  <c r="BI362" i="1"/>
  <c r="BH362" i="1"/>
  <c r="BV357" i="1"/>
  <c r="BW357" i="1"/>
  <c r="BE359" i="1"/>
  <c r="BD360" i="1"/>
  <c r="AU358" i="1"/>
  <c r="AV358" i="1"/>
  <c r="AX358" i="1" s="1"/>
  <c r="F360" i="1"/>
  <c r="G359" i="1"/>
  <c r="H359" i="1" s="1"/>
  <c r="N359" i="1" s="1"/>
  <c r="T359" i="1" s="1"/>
  <c r="V359" i="1" s="1"/>
  <c r="U359" i="1"/>
  <c r="M363" i="1"/>
  <c r="L362" i="1"/>
  <c r="K362" i="1"/>
  <c r="I362" i="1"/>
  <c r="J362" i="1"/>
  <c r="AE360" i="1"/>
  <c r="AF359" i="1"/>
  <c r="AG359" i="1" s="1"/>
  <c r="AM359" i="1" s="1"/>
  <c r="AS359" i="1" s="1"/>
  <c r="AT359" i="1" s="1"/>
  <c r="AL362" i="1"/>
  <c r="AK361" i="1"/>
  <c r="AI361" i="1"/>
  <c r="AH361" i="1"/>
  <c r="AJ361" i="1"/>
  <c r="BT358" i="1" l="1"/>
  <c r="BS358" i="1"/>
  <c r="BF359" i="1"/>
  <c r="BL359" i="1" s="1"/>
  <c r="BR359" i="1" s="1"/>
  <c r="BJ363" i="1"/>
  <c r="BI363" i="1"/>
  <c r="BH363" i="1"/>
  <c r="BV358" i="1"/>
  <c r="BW358" i="1"/>
  <c r="BD361" i="1"/>
  <c r="BE360" i="1"/>
  <c r="AL363" i="1"/>
  <c r="AH362" i="1"/>
  <c r="AI362" i="1"/>
  <c r="AJ362" i="1"/>
  <c r="AK362" i="1"/>
  <c r="AE361" i="1"/>
  <c r="AF360" i="1"/>
  <c r="AG360" i="1" s="1"/>
  <c r="AM360" i="1" s="1"/>
  <c r="AS360" i="1" s="1"/>
  <c r="F361" i="1"/>
  <c r="G360" i="1"/>
  <c r="H360" i="1" s="1"/>
  <c r="N360" i="1" s="1"/>
  <c r="T360" i="1" s="1"/>
  <c r="V360" i="1" s="1"/>
  <c r="M364" i="1"/>
  <c r="J363" i="1"/>
  <c r="I363" i="1"/>
  <c r="K363" i="1"/>
  <c r="L363" i="1"/>
  <c r="U360" i="1"/>
  <c r="AU359" i="1"/>
  <c r="AV359" i="1"/>
  <c r="AX359" i="1" s="1"/>
  <c r="AW358" i="1"/>
  <c r="BS359" i="1" l="1"/>
  <c r="BT359" i="1"/>
  <c r="BL360" i="1"/>
  <c r="BR360" i="1" s="1"/>
  <c r="BF360" i="1"/>
  <c r="BJ364" i="1"/>
  <c r="BI364" i="1"/>
  <c r="BH364" i="1"/>
  <c r="BV359" i="1"/>
  <c r="BW359" i="1"/>
  <c r="BD362" i="1"/>
  <c r="BE361" i="1"/>
  <c r="AU360" i="1"/>
  <c r="AV360" i="1"/>
  <c r="AX360" i="1" s="1"/>
  <c r="AW359" i="1"/>
  <c r="AW360" i="1" s="1"/>
  <c r="M365" i="1"/>
  <c r="I364" i="1"/>
  <c r="K364" i="1"/>
  <c r="L364" i="1"/>
  <c r="J364" i="1"/>
  <c r="AE362" i="1"/>
  <c r="AF361" i="1"/>
  <c r="AG361" i="1" s="1"/>
  <c r="AM361" i="1" s="1"/>
  <c r="AS361" i="1" s="1"/>
  <c r="AL364" i="1"/>
  <c r="AJ363" i="1"/>
  <c r="AH363" i="1"/>
  <c r="AI363" i="1"/>
  <c r="AK363" i="1"/>
  <c r="F362" i="1"/>
  <c r="G361" i="1"/>
  <c r="H361" i="1" s="1"/>
  <c r="N361" i="1" s="1"/>
  <c r="T361" i="1" s="1"/>
  <c r="V361" i="1" s="1"/>
  <c r="AT360" i="1"/>
  <c r="BT360" i="1" l="1"/>
  <c r="BS360" i="1"/>
  <c r="BF361" i="1"/>
  <c r="BL361" i="1" s="1"/>
  <c r="BR361" i="1" s="1"/>
  <c r="BJ365" i="1"/>
  <c r="BI365" i="1"/>
  <c r="BH365" i="1"/>
  <c r="BV360" i="1"/>
  <c r="BW360" i="1"/>
  <c r="BE362" i="1"/>
  <c r="BD363" i="1"/>
  <c r="AL365" i="1"/>
  <c r="AK364" i="1"/>
  <c r="AJ364" i="1"/>
  <c r="AH364" i="1"/>
  <c r="AI364" i="1"/>
  <c r="M366" i="1"/>
  <c r="I365" i="1"/>
  <c r="K365" i="1"/>
  <c r="J365" i="1"/>
  <c r="L365" i="1"/>
  <c r="AT361" i="1"/>
  <c r="U361" i="1"/>
  <c r="U362" i="1" s="1"/>
  <c r="AU361" i="1"/>
  <c r="AV361" i="1"/>
  <c r="AX361" i="1" s="1"/>
  <c r="F363" i="1"/>
  <c r="G362" i="1"/>
  <c r="H362" i="1" s="1"/>
  <c r="N362" i="1" s="1"/>
  <c r="T362" i="1" s="1"/>
  <c r="V362" i="1" s="1"/>
  <c r="AE363" i="1"/>
  <c r="AF362" i="1"/>
  <c r="AG362" i="1" s="1"/>
  <c r="AM362" i="1" s="1"/>
  <c r="AS362" i="1" s="1"/>
  <c r="BT361" i="1" l="1"/>
  <c r="BS361" i="1"/>
  <c r="BF362" i="1"/>
  <c r="BL362" i="1" s="1"/>
  <c r="BR362" i="1" s="1"/>
  <c r="BJ366" i="1"/>
  <c r="BH366" i="1"/>
  <c r="BI366" i="1"/>
  <c r="BV361" i="1"/>
  <c r="BW361" i="1"/>
  <c r="BE363" i="1"/>
  <c r="BD364" i="1"/>
  <c r="AT362" i="1"/>
  <c r="F364" i="1"/>
  <c r="G363" i="1"/>
  <c r="H363" i="1" s="1"/>
  <c r="N363" i="1" s="1"/>
  <c r="T363" i="1" s="1"/>
  <c r="V363" i="1" s="1"/>
  <c r="AU362" i="1"/>
  <c r="AV362" i="1"/>
  <c r="AX362" i="1" s="1"/>
  <c r="AE364" i="1"/>
  <c r="AF363" i="1"/>
  <c r="AG363" i="1" s="1"/>
  <c r="AM363" i="1" s="1"/>
  <c r="AS363" i="1" s="1"/>
  <c r="M367" i="1"/>
  <c r="J366" i="1"/>
  <c r="K366" i="1"/>
  <c r="I366" i="1"/>
  <c r="L366" i="1"/>
  <c r="U363" i="1"/>
  <c r="AW361" i="1"/>
  <c r="AL366" i="1"/>
  <c r="AH365" i="1"/>
  <c r="AK365" i="1"/>
  <c r="AI365" i="1"/>
  <c r="AJ365" i="1"/>
  <c r="BS362" i="1" l="1"/>
  <c r="BT362" i="1"/>
  <c r="BL363" i="1"/>
  <c r="BR363" i="1" s="1"/>
  <c r="BF363" i="1"/>
  <c r="BJ367" i="1"/>
  <c r="BI367" i="1"/>
  <c r="BH367" i="1"/>
  <c r="BV362" i="1"/>
  <c r="BW362" i="1"/>
  <c r="BD365" i="1"/>
  <c r="BE364" i="1"/>
  <c r="AL367" i="1"/>
  <c r="AI366" i="1"/>
  <c r="AJ366" i="1"/>
  <c r="AH366" i="1"/>
  <c r="AK366" i="1"/>
  <c r="AU363" i="1"/>
  <c r="AV363" i="1"/>
  <c r="AX363" i="1" s="1"/>
  <c r="AW362" i="1"/>
  <c r="AE365" i="1"/>
  <c r="AF364" i="1"/>
  <c r="AG364" i="1" s="1"/>
  <c r="AM364" i="1" s="1"/>
  <c r="AS364" i="1" s="1"/>
  <c r="F365" i="1"/>
  <c r="G364" i="1"/>
  <c r="H364" i="1" s="1"/>
  <c r="N364" i="1" s="1"/>
  <c r="T364" i="1" s="1"/>
  <c r="V364" i="1" s="1"/>
  <c r="M368" i="1"/>
  <c r="J367" i="1"/>
  <c r="K367" i="1"/>
  <c r="I367" i="1"/>
  <c r="L367" i="1"/>
  <c r="AT363" i="1"/>
  <c r="BT363" i="1" l="1"/>
  <c r="BF364" i="1"/>
  <c r="BL364" i="1" s="1"/>
  <c r="BR364" i="1" s="1"/>
  <c r="BS363" i="1"/>
  <c r="BJ368" i="1"/>
  <c r="BI368" i="1"/>
  <c r="BH368" i="1"/>
  <c r="BV363" i="1"/>
  <c r="BW363" i="1"/>
  <c r="BE365" i="1"/>
  <c r="BD366" i="1"/>
  <c r="AU364" i="1"/>
  <c r="AV364" i="1"/>
  <c r="AX364" i="1" s="1"/>
  <c r="AW363" i="1"/>
  <c r="AW364" i="1" s="1"/>
  <c r="AT364" i="1"/>
  <c r="AT365" i="1" s="1"/>
  <c r="F366" i="1"/>
  <c r="G365" i="1"/>
  <c r="H365" i="1" s="1"/>
  <c r="N365" i="1" s="1"/>
  <c r="T365" i="1" s="1"/>
  <c r="V365" i="1" s="1"/>
  <c r="U364" i="1"/>
  <c r="U365" i="1" s="1"/>
  <c r="M369" i="1"/>
  <c r="J368" i="1"/>
  <c r="K368" i="1"/>
  <c r="L368" i="1"/>
  <c r="I368" i="1"/>
  <c r="AE366" i="1"/>
  <c r="AF365" i="1"/>
  <c r="AG365" i="1" s="1"/>
  <c r="AM365" i="1" s="1"/>
  <c r="AS365" i="1" s="1"/>
  <c r="AL368" i="1"/>
  <c r="AK367" i="1"/>
  <c r="AH367" i="1"/>
  <c r="AI367" i="1"/>
  <c r="AJ367" i="1"/>
  <c r="BS364" i="1" l="1"/>
  <c r="BV364" i="1"/>
  <c r="BT364" i="1"/>
  <c r="BL365" i="1"/>
  <c r="BR365" i="1" s="1"/>
  <c r="BF365" i="1"/>
  <c r="BJ369" i="1"/>
  <c r="BI369" i="1"/>
  <c r="BH369" i="1"/>
  <c r="BW364" i="1"/>
  <c r="BD367" i="1"/>
  <c r="BE366" i="1"/>
  <c r="M370" i="1"/>
  <c r="I369" i="1"/>
  <c r="J369" i="1"/>
  <c r="L369" i="1"/>
  <c r="K369" i="1"/>
  <c r="AL369" i="1"/>
  <c r="AI368" i="1"/>
  <c r="AH368" i="1"/>
  <c r="AK368" i="1"/>
  <c r="AJ368" i="1"/>
  <c r="U366" i="1"/>
  <c r="AU365" i="1"/>
  <c r="AV365" i="1"/>
  <c r="AX365" i="1" s="1"/>
  <c r="AE367" i="1"/>
  <c r="AF366" i="1"/>
  <c r="AG366" i="1" s="1"/>
  <c r="AM366" i="1" s="1"/>
  <c r="AS366" i="1" s="1"/>
  <c r="AT366" i="1" s="1"/>
  <c r="F367" i="1"/>
  <c r="G366" i="1"/>
  <c r="H366" i="1" s="1"/>
  <c r="N366" i="1" s="1"/>
  <c r="T366" i="1" s="1"/>
  <c r="V366" i="1" s="1"/>
  <c r="BT365" i="1" l="1"/>
  <c r="BF366" i="1"/>
  <c r="BL366" i="1" s="1"/>
  <c r="BR366" i="1" s="1"/>
  <c r="BS365" i="1"/>
  <c r="BJ370" i="1"/>
  <c r="BI370" i="1"/>
  <c r="BH370" i="1"/>
  <c r="BV365" i="1"/>
  <c r="BW365" i="1"/>
  <c r="BD368" i="1"/>
  <c r="BE367" i="1"/>
  <c r="AF367" i="1"/>
  <c r="AG367" i="1" s="1"/>
  <c r="AM367" i="1" s="1"/>
  <c r="AS367" i="1" s="1"/>
  <c r="AE368" i="1"/>
  <c r="U367" i="1"/>
  <c r="AL370" i="1"/>
  <c r="AH369" i="1"/>
  <c r="AI369" i="1"/>
  <c r="AK369" i="1"/>
  <c r="AJ369" i="1"/>
  <c r="F368" i="1"/>
  <c r="G367" i="1"/>
  <c r="H367" i="1" s="1"/>
  <c r="N367" i="1" s="1"/>
  <c r="T367" i="1" s="1"/>
  <c r="V367" i="1" s="1"/>
  <c r="AU366" i="1"/>
  <c r="AV366" i="1"/>
  <c r="AX366" i="1" s="1"/>
  <c r="AW365" i="1"/>
  <c r="AW366" i="1" s="1"/>
  <c r="M371" i="1"/>
  <c r="L370" i="1"/>
  <c r="J370" i="1"/>
  <c r="K370" i="1"/>
  <c r="I370" i="1"/>
  <c r="BV366" i="1" l="1"/>
  <c r="BS366" i="1"/>
  <c r="BT366" i="1"/>
  <c r="BL367" i="1"/>
  <c r="BR367" i="1" s="1"/>
  <c r="BF367" i="1"/>
  <c r="BJ371" i="1"/>
  <c r="BI371" i="1"/>
  <c r="BH371" i="1"/>
  <c r="BW366" i="1"/>
  <c r="BD369" i="1"/>
  <c r="BE368" i="1"/>
  <c r="AF368" i="1"/>
  <c r="AG368" i="1" s="1"/>
  <c r="AM368" i="1" s="1"/>
  <c r="AS368" i="1" s="1"/>
  <c r="AE369" i="1"/>
  <c r="F369" i="1"/>
  <c r="G368" i="1"/>
  <c r="H368" i="1" s="1"/>
  <c r="N368" i="1" s="1"/>
  <c r="T368" i="1" s="1"/>
  <c r="V368" i="1" s="1"/>
  <c r="AU367" i="1"/>
  <c r="AV367" i="1"/>
  <c r="AX367" i="1" s="1"/>
  <c r="U368" i="1"/>
  <c r="M372" i="1"/>
  <c r="I371" i="1"/>
  <c r="J371" i="1"/>
  <c r="K371" i="1"/>
  <c r="L371" i="1"/>
  <c r="AL371" i="1"/>
  <c r="AJ370" i="1"/>
  <c r="AK370" i="1"/>
  <c r="AI370" i="1"/>
  <c r="AH370" i="1"/>
  <c r="AT367" i="1"/>
  <c r="AT368" i="1" s="1"/>
  <c r="BT367" i="1" l="1"/>
  <c r="BS367" i="1"/>
  <c r="BF368" i="1"/>
  <c r="BL368" i="1" s="1"/>
  <c r="BR368" i="1" s="1"/>
  <c r="BJ372" i="1"/>
  <c r="BI372" i="1"/>
  <c r="BH372" i="1"/>
  <c r="BV367" i="1"/>
  <c r="BW367" i="1"/>
  <c r="BD370" i="1"/>
  <c r="BE369" i="1"/>
  <c r="AW367" i="1"/>
  <c r="F370" i="1"/>
  <c r="G369" i="1"/>
  <c r="H369" i="1" s="1"/>
  <c r="N369" i="1" s="1"/>
  <c r="T369" i="1" s="1"/>
  <c r="V369" i="1" s="1"/>
  <c r="AL372" i="1"/>
  <c r="AK371" i="1"/>
  <c r="AJ371" i="1"/>
  <c r="AH371" i="1"/>
  <c r="AI371" i="1"/>
  <c r="AF369" i="1"/>
  <c r="AG369" i="1" s="1"/>
  <c r="AM369" i="1" s="1"/>
  <c r="AS369" i="1" s="1"/>
  <c r="AE370" i="1"/>
  <c r="M373" i="1"/>
  <c r="K372" i="1"/>
  <c r="I372" i="1"/>
  <c r="J372" i="1"/>
  <c r="L372" i="1"/>
  <c r="AU368" i="1"/>
  <c r="AV368" i="1"/>
  <c r="AX368" i="1" s="1"/>
  <c r="BV368" i="1" l="1"/>
  <c r="BS368" i="1"/>
  <c r="BT368" i="1"/>
  <c r="BL369" i="1"/>
  <c r="BR369" i="1" s="1"/>
  <c r="BF369" i="1"/>
  <c r="BJ373" i="1"/>
  <c r="BI373" i="1"/>
  <c r="BH373" i="1"/>
  <c r="BW368" i="1"/>
  <c r="BE370" i="1"/>
  <c r="BD371" i="1"/>
  <c r="F371" i="1"/>
  <c r="G370" i="1"/>
  <c r="H370" i="1" s="1"/>
  <c r="N370" i="1" s="1"/>
  <c r="T370" i="1" s="1"/>
  <c r="V370" i="1" s="1"/>
  <c r="AU369" i="1"/>
  <c r="AV369" i="1"/>
  <c r="AX369" i="1" s="1"/>
  <c r="AL373" i="1"/>
  <c r="AJ372" i="1"/>
  <c r="AH372" i="1"/>
  <c r="AK372" i="1"/>
  <c r="AI372" i="1"/>
  <c r="U369" i="1"/>
  <c r="U370" i="1" s="1"/>
  <c r="AE371" i="1"/>
  <c r="AF370" i="1"/>
  <c r="AG370" i="1" s="1"/>
  <c r="AM370" i="1" s="1"/>
  <c r="AS370" i="1" s="1"/>
  <c r="M374" i="1"/>
  <c r="I373" i="1"/>
  <c r="J373" i="1"/>
  <c r="L373" i="1"/>
  <c r="K373" i="1"/>
  <c r="AT369" i="1"/>
  <c r="AW368" i="1"/>
  <c r="BT369" i="1" l="1"/>
  <c r="BS369" i="1"/>
  <c r="BF370" i="1"/>
  <c r="BL370" i="1" s="1"/>
  <c r="BR370" i="1" s="1"/>
  <c r="BJ374" i="1"/>
  <c r="BI374" i="1"/>
  <c r="BH374" i="1"/>
  <c r="BV369" i="1"/>
  <c r="BW369" i="1"/>
  <c r="BE371" i="1"/>
  <c r="BD372" i="1"/>
  <c r="AU370" i="1"/>
  <c r="AV370" i="1"/>
  <c r="AX370" i="1" s="1"/>
  <c r="AW369" i="1"/>
  <c r="AW370" i="1" s="1"/>
  <c r="AE372" i="1"/>
  <c r="AF371" i="1"/>
  <c r="AG371" i="1" s="1"/>
  <c r="AM371" i="1" s="1"/>
  <c r="AS371" i="1" s="1"/>
  <c r="AT370" i="1"/>
  <c r="M375" i="1"/>
  <c r="L374" i="1"/>
  <c r="I374" i="1"/>
  <c r="J374" i="1"/>
  <c r="K374" i="1"/>
  <c r="AL374" i="1"/>
  <c r="AH373" i="1"/>
  <c r="AK373" i="1"/>
  <c r="AI373" i="1"/>
  <c r="AJ373" i="1"/>
  <c r="F372" i="1"/>
  <c r="G371" i="1"/>
  <c r="H371" i="1" s="1"/>
  <c r="N371" i="1" s="1"/>
  <c r="T371" i="1" s="1"/>
  <c r="V371" i="1" s="1"/>
  <c r="BV370" i="1" l="1"/>
  <c r="BS370" i="1"/>
  <c r="BT370" i="1"/>
  <c r="BF371" i="1"/>
  <c r="BL371" i="1" s="1"/>
  <c r="BR371" i="1" s="1"/>
  <c r="BJ375" i="1"/>
  <c r="BI375" i="1"/>
  <c r="BH375" i="1"/>
  <c r="BW370" i="1"/>
  <c r="BE372" i="1"/>
  <c r="BD373" i="1"/>
  <c r="U371" i="1"/>
  <c r="AL375" i="1"/>
  <c r="AI374" i="1"/>
  <c r="AH374" i="1"/>
  <c r="AJ374" i="1"/>
  <c r="AK374" i="1"/>
  <c r="M376" i="1"/>
  <c r="I375" i="1"/>
  <c r="K375" i="1"/>
  <c r="L375" i="1"/>
  <c r="J375" i="1"/>
  <c r="AF372" i="1"/>
  <c r="AG372" i="1" s="1"/>
  <c r="AM372" i="1" s="1"/>
  <c r="AS372" i="1" s="1"/>
  <c r="AE373" i="1"/>
  <c r="F373" i="1"/>
  <c r="G372" i="1"/>
  <c r="H372" i="1" s="1"/>
  <c r="N372" i="1" s="1"/>
  <c r="T372" i="1" s="1"/>
  <c r="V372" i="1" s="1"/>
  <c r="AT371" i="1"/>
  <c r="AT372" i="1" s="1"/>
  <c r="AU371" i="1"/>
  <c r="AV371" i="1"/>
  <c r="AX371" i="1" s="1"/>
  <c r="BS371" i="1" l="1"/>
  <c r="BT371" i="1"/>
  <c r="BF372" i="1"/>
  <c r="BL372" i="1" s="1"/>
  <c r="BR372" i="1" s="1"/>
  <c r="BJ376" i="1"/>
  <c r="BI376" i="1"/>
  <c r="BH376" i="1"/>
  <c r="BV371" i="1"/>
  <c r="BW371" i="1"/>
  <c r="BE373" i="1"/>
  <c r="BD374" i="1"/>
  <c r="AL376" i="1"/>
  <c r="AK375" i="1"/>
  <c r="AJ375" i="1"/>
  <c r="AH375" i="1"/>
  <c r="AI375" i="1"/>
  <c r="AE374" i="1"/>
  <c r="AF373" i="1"/>
  <c r="AG373" i="1" s="1"/>
  <c r="AM373" i="1" s="1"/>
  <c r="AS373" i="1" s="1"/>
  <c r="AW371" i="1"/>
  <c r="AW372" i="1" s="1"/>
  <c r="M377" i="1"/>
  <c r="K376" i="1"/>
  <c r="J376" i="1"/>
  <c r="I376" i="1"/>
  <c r="L376" i="1"/>
  <c r="F374" i="1"/>
  <c r="G373" i="1"/>
  <c r="H373" i="1" s="1"/>
  <c r="N373" i="1" s="1"/>
  <c r="T373" i="1" s="1"/>
  <c r="V373" i="1" s="1"/>
  <c r="AT373" i="1"/>
  <c r="AU372" i="1"/>
  <c r="AV372" i="1"/>
  <c r="AX372" i="1" s="1"/>
  <c r="U372" i="1"/>
  <c r="U373" i="1" s="1"/>
  <c r="BV372" i="1" l="1"/>
  <c r="BT372" i="1"/>
  <c r="BF373" i="1"/>
  <c r="BL373" i="1" s="1"/>
  <c r="BR373" i="1" s="1"/>
  <c r="BS372" i="1"/>
  <c r="BJ377" i="1"/>
  <c r="BI377" i="1"/>
  <c r="BH377" i="1"/>
  <c r="BE374" i="1"/>
  <c r="BD375" i="1"/>
  <c r="AU373" i="1"/>
  <c r="AV373" i="1"/>
  <c r="AX373" i="1" s="1"/>
  <c r="F375" i="1"/>
  <c r="G374" i="1"/>
  <c r="H374" i="1" s="1"/>
  <c r="N374" i="1" s="1"/>
  <c r="T374" i="1" s="1"/>
  <c r="V374" i="1" s="1"/>
  <c r="AE375" i="1"/>
  <c r="AF374" i="1"/>
  <c r="AG374" i="1" s="1"/>
  <c r="AM374" i="1" s="1"/>
  <c r="AS374" i="1" s="1"/>
  <c r="AW373" i="1"/>
  <c r="M378" i="1"/>
  <c r="J377" i="1"/>
  <c r="I377" i="1"/>
  <c r="L377" i="1"/>
  <c r="K377" i="1"/>
  <c r="AL377" i="1"/>
  <c r="AH376" i="1"/>
  <c r="AI376" i="1"/>
  <c r="AK376" i="1"/>
  <c r="AJ376" i="1"/>
  <c r="BW372" i="1" l="1"/>
  <c r="BV373" i="1"/>
  <c r="BS373" i="1"/>
  <c r="BT373" i="1"/>
  <c r="BF374" i="1"/>
  <c r="BL374" i="1" s="1"/>
  <c r="BR374" i="1" s="1"/>
  <c r="BJ378" i="1"/>
  <c r="BI378" i="1"/>
  <c r="BH378" i="1"/>
  <c r="BW373" i="1"/>
  <c r="BE375" i="1"/>
  <c r="BD376" i="1"/>
  <c r="M379" i="1"/>
  <c r="I378" i="1"/>
  <c r="K378" i="1"/>
  <c r="J378" i="1"/>
  <c r="L378" i="1"/>
  <c r="AU374" i="1"/>
  <c r="AV374" i="1"/>
  <c r="AX374" i="1" s="1"/>
  <c r="U374" i="1"/>
  <c r="U375" i="1" s="1"/>
  <c r="AL378" i="1"/>
  <c r="AH377" i="1"/>
  <c r="AJ377" i="1"/>
  <c r="AK377" i="1"/>
  <c r="AI377" i="1"/>
  <c r="AE376" i="1"/>
  <c r="AF375" i="1"/>
  <c r="AG375" i="1" s="1"/>
  <c r="AM375" i="1" s="1"/>
  <c r="AS375" i="1" s="1"/>
  <c r="AT374" i="1"/>
  <c r="AT375" i="1" s="1"/>
  <c r="F376" i="1"/>
  <c r="G375" i="1"/>
  <c r="H375" i="1" s="1"/>
  <c r="N375" i="1" s="1"/>
  <c r="T375" i="1" s="1"/>
  <c r="V375" i="1" s="1"/>
  <c r="BV374" i="1" l="1"/>
  <c r="BT374" i="1"/>
  <c r="BS374" i="1"/>
  <c r="BF375" i="1"/>
  <c r="BL375" i="1" s="1"/>
  <c r="BR375" i="1" s="1"/>
  <c r="BI379" i="1"/>
  <c r="BJ379" i="1"/>
  <c r="BH379" i="1"/>
  <c r="BW374" i="1"/>
  <c r="BE376" i="1"/>
  <c r="BD377" i="1"/>
  <c r="AU375" i="1"/>
  <c r="AV375" i="1"/>
  <c r="AX375" i="1" s="1"/>
  <c r="F377" i="1"/>
  <c r="G376" i="1"/>
  <c r="H376" i="1" s="1"/>
  <c r="N376" i="1" s="1"/>
  <c r="T376" i="1" s="1"/>
  <c r="V376" i="1" s="1"/>
  <c r="AE377" i="1"/>
  <c r="AF376" i="1"/>
  <c r="AG376" i="1" s="1"/>
  <c r="AM376" i="1" s="1"/>
  <c r="AS376" i="1" s="1"/>
  <c r="AW374" i="1"/>
  <c r="AL379" i="1"/>
  <c r="AK378" i="1"/>
  <c r="AI378" i="1"/>
  <c r="AJ378" i="1"/>
  <c r="AH378" i="1"/>
  <c r="M380" i="1"/>
  <c r="L379" i="1"/>
  <c r="I379" i="1"/>
  <c r="K379" i="1"/>
  <c r="J379" i="1"/>
  <c r="BV375" i="1" l="1"/>
  <c r="BT375" i="1"/>
  <c r="BS375" i="1"/>
  <c r="BF376" i="1"/>
  <c r="BL376" i="1" s="1"/>
  <c r="BR376" i="1" s="1"/>
  <c r="BJ380" i="1"/>
  <c r="BI380" i="1"/>
  <c r="BH380" i="1"/>
  <c r="BW375" i="1"/>
  <c r="BE377" i="1"/>
  <c r="BD378" i="1"/>
  <c r="AU376" i="1"/>
  <c r="AV376" i="1"/>
  <c r="AX376" i="1" s="1"/>
  <c r="U376" i="1"/>
  <c r="M381" i="1"/>
  <c r="I380" i="1"/>
  <c r="K380" i="1"/>
  <c r="J380" i="1"/>
  <c r="L380" i="1"/>
  <c r="AE378" i="1"/>
  <c r="AF377" i="1"/>
  <c r="AG377" i="1" s="1"/>
  <c r="AM377" i="1" s="1"/>
  <c r="AS377" i="1" s="1"/>
  <c r="AL380" i="1"/>
  <c r="AJ379" i="1"/>
  <c r="AK379" i="1"/>
  <c r="AH379" i="1"/>
  <c r="AI379" i="1"/>
  <c r="AW375" i="1"/>
  <c r="AW376" i="1" s="1"/>
  <c r="F378" i="1"/>
  <c r="G377" i="1"/>
  <c r="H377" i="1" s="1"/>
  <c r="N377" i="1" s="1"/>
  <c r="T377" i="1" s="1"/>
  <c r="V377" i="1" s="1"/>
  <c r="AT376" i="1"/>
  <c r="BV376" i="1" l="1"/>
  <c r="BS376" i="1"/>
  <c r="BT376" i="1"/>
  <c r="BL377" i="1"/>
  <c r="BR377" i="1" s="1"/>
  <c r="BF377" i="1"/>
  <c r="BJ381" i="1"/>
  <c r="BI381" i="1"/>
  <c r="BH381" i="1"/>
  <c r="BW376" i="1"/>
  <c r="BE378" i="1"/>
  <c r="BD379" i="1"/>
  <c r="M382" i="1"/>
  <c r="J381" i="1"/>
  <c r="L381" i="1"/>
  <c r="I381" i="1"/>
  <c r="K381" i="1"/>
  <c r="AT377" i="1"/>
  <c r="AL381" i="1"/>
  <c r="AK380" i="1"/>
  <c r="AJ380" i="1"/>
  <c r="AH380" i="1"/>
  <c r="AI380" i="1"/>
  <c r="U377" i="1"/>
  <c r="AU377" i="1"/>
  <c r="AV377" i="1"/>
  <c r="AX377" i="1" s="1"/>
  <c r="F379" i="1"/>
  <c r="G378" i="1"/>
  <c r="H378" i="1" s="1"/>
  <c r="N378" i="1" s="1"/>
  <c r="T378" i="1" s="1"/>
  <c r="V378" i="1" s="1"/>
  <c r="AF378" i="1"/>
  <c r="AG378" i="1" s="1"/>
  <c r="AM378" i="1" s="1"/>
  <c r="AS378" i="1" s="1"/>
  <c r="AE379" i="1"/>
  <c r="BT377" i="1" l="1"/>
  <c r="BF378" i="1"/>
  <c r="BL378" i="1" s="1"/>
  <c r="BR378" i="1" s="1"/>
  <c r="BS377" i="1"/>
  <c r="BJ382" i="1"/>
  <c r="BI382" i="1"/>
  <c r="BH382" i="1"/>
  <c r="BV377" i="1"/>
  <c r="BW377" i="1"/>
  <c r="BE379" i="1"/>
  <c r="BD380" i="1"/>
  <c r="AT378" i="1"/>
  <c r="AL382" i="1"/>
  <c r="AH381" i="1"/>
  <c r="AK381" i="1"/>
  <c r="AI381" i="1"/>
  <c r="AJ381" i="1"/>
  <c r="AF379" i="1"/>
  <c r="AG379" i="1" s="1"/>
  <c r="AM379" i="1" s="1"/>
  <c r="AS379" i="1" s="1"/>
  <c r="AE380" i="1"/>
  <c r="AU378" i="1"/>
  <c r="AV378" i="1"/>
  <c r="AX378" i="1" s="1"/>
  <c r="M383" i="1"/>
  <c r="L382" i="1"/>
  <c r="J382" i="1"/>
  <c r="K382" i="1"/>
  <c r="I382" i="1"/>
  <c r="F380" i="1"/>
  <c r="G379" i="1"/>
  <c r="H379" i="1" s="1"/>
  <c r="N379" i="1" s="1"/>
  <c r="T379" i="1" s="1"/>
  <c r="V379" i="1" s="1"/>
  <c r="U378" i="1"/>
  <c r="AW377" i="1"/>
  <c r="BW378" i="1" l="1"/>
  <c r="BS378" i="1"/>
  <c r="BT378" i="1"/>
  <c r="BF379" i="1"/>
  <c r="BL379" i="1" s="1"/>
  <c r="BR379" i="1" s="1"/>
  <c r="BJ383" i="1"/>
  <c r="BI383" i="1"/>
  <c r="BH383" i="1"/>
  <c r="BV378" i="1"/>
  <c r="BE380" i="1"/>
  <c r="BD381" i="1"/>
  <c r="U379" i="1"/>
  <c r="F381" i="1"/>
  <c r="G380" i="1"/>
  <c r="H380" i="1" s="1"/>
  <c r="N380" i="1" s="1"/>
  <c r="T380" i="1" s="1"/>
  <c r="V380" i="1" s="1"/>
  <c r="AE381" i="1"/>
  <c r="AF380" i="1"/>
  <c r="AG380" i="1" s="1"/>
  <c r="AM380" i="1" s="1"/>
  <c r="AS380" i="1" s="1"/>
  <c r="AW378" i="1"/>
  <c r="L383" i="1"/>
  <c r="I383" i="1"/>
  <c r="K383" i="1"/>
  <c r="J383" i="1"/>
  <c r="AU379" i="1"/>
  <c r="AV379" i="1"/>
  <c r="AX379" i="1" s="1"/>
  <c r="AL383" i="1"/>
  <c r="AI382" i="1"/>
  <c r="AH382" i="1"/>
  <c r="AK382" i="1"/>
  <c r="AJ382" i="1"/>
  <c r="AT379" i="1"/>
  <c r="AT380" i="1" s="1"/>
  <c r="BT379" i="1" l="1"/>
  <c r="BS379" i="1"/>
  <c r="BF380" i="1"/>
  <c r="BL380" i="1" s="1"/>
  <c r="BR380" i="1" s="1"/>
  <c r="BV379" i="1"/>
  <c r="BW379" i="1"/>
  <c r="BE381" i="1"/>
  <c r="BD382" i="1"/>
  <c r="AW379" i="1"/>
  <c r="F382" i="1"/>
  <c r="G381" i="1"/>
  <c r="H381" i="1" s="1"/>
  <c r="N381" i="1" s="1"/>
  <c r="T381" i="1" s="1"/>
  <c r="V381" i="1" s="1"/>
  <c r="AE382" i="1"/>
  <c r="AF381" i="1"/>
  <c r="AG381" i="1" s="1"/>
  <c r="AM381" i="1" s="1"/>
  <c r="AS381" i="1" s="1"/>
  <c r="AK383" i="1"/>
  <c r="AJ383" i="1"/>
  <c r="AI383" i="1"/>
  <c r="AH383" i="1"/>
  <c r="AU380" i="1"/>
  <c r="AV380" i="1"/>
  <c r="AX380" i="1" s="1"/>
  <c r="U380" i="1"/>
  <c r="BT380" i="1" l="1"/>
  <c r="BS380" i="1"/>
  <c r="BF381" i="1"/>
  <c r="BL381" i="1" s="1"/>
  <c r="BR381" i="1" s="1"/>
  <c r="BV380" i="1"/>
  <c r="BW380" i="1"/>
  <c r="BE382" i="1"/>
  <c r="BD383" i="1"/>
  <c r="BE383" i="1" s="1"/>
  <c r="AU381" i="1"/>
  <c r="AV381" i="1"/>
  <c r="AX381" i="1" s="1"/>
  <c r="AW380" i="1"/>
  <c r="AW381" i="1" s="1"/>
  <c r="F383" i="1"/>
  <c r="G383" i="1" s="1"/>
  <c r="H383" i="1" s="1"/>
  <c r="N383" i="1" s="1"/>
  <c r="T383" i="1" s="1"/>
  <c r="G382" i="1"/>
  <c r="H382" i="1" s="1"/>
  <c r="N382" i="1" s="1"/>
  <c r="T382" i="1" s="1"/>
  <c r="V382" i="1" s="1"/>
  <c r="U381" i="1"/>
  <c r="AF382" i="1"/>
  <c r="AG382" i="1" s="1"/>
  <c r="AM382" i="1" s="1"/>
  <c r="AS382" i="1" s="1"/>
  <c r="AE383" i="1"/>
  <c r="AF383" i="1" s="1"/>
  <c r="AG383" i="1" s="1"/>
  <c r="AM383" i="1" s="1"/>
  <c r="AS383" i="1" s="1"/>
  <c r="AT381" i="1"/>
  <c r="AT382" i="1" s="1"/>
  <c r="AT383" i="1" s="1"/>
  <c r="BS381" i="1" l="1"/>
  <c r="BT381" i="1"/>
  <c r="BL382" i="1"/>
  <c r="BR382" i="1" s="1"/>
  <c r="BT383" i="1" s="1"/>
  <c r="BF382" i="1"/>
  <c r="BF383" i="1"/>
  <c r="BL383" i="1" s="1"/>
  <c r="BR383" i="1" s="1"/>
  <c r="BT382" i="1"/>
  <c r="BV381" i="1"/>
  <c r="BW381" i="1"/>
  <c r="AU383" i="1"/>
  <c r="AV383" i="1"/>
  <c r="Z2" i="1"/>
  <c r="V383" i="1"/>
  <c r="X2" i="1"/>
  <c r="AU382" i="1"/>
  <c r="AV382" i="1"/>
  <c r="AX382" i="1" s="1"/>
  <c r="AW382" i="1"/>
  <c r="AW383" i="1" s="1"/>
  <c r="U382" i="1"/>
  <c r="U383" i="1" s="1"/>
  <c r="BS382" i="1" l="1"/>
  <c r="BS383" i="1" s="1"/>
  <c r="BV382" i="1"/>
  <c r="BV383" i="1" s="1"/>
  <c r="AX383" i="1"/>
  <c r="BW383" i="1" l="1"/>
  <c r="BW382" i="1"/>
</calcChain>
</file>

<file path=xl/sharedStrings.xml><?xml version="1.0" encoding="utf-8"?>
<sst xmlns="http://schemas.openxmlformats.org/spreadsheetml/2006/main" count="819" uniqueCount="424">
  <si>
    <t>Property ID</t>
  </si>
  <si>
    <t>15 Greenwich</t>
  </si>
  <si>
    <t>Loan Month</t>
  </si>
  <si>
    <t>Loan Payment</t>
  </si>
  <si>
    <t>Loan Interest</t>
  </si>
  <si>
    <t>Loan Principal</t>
  </si>
  <si>
    <t>Loan Balance</t>
  </si>
  <si>
    <t>PMI</t>
  </si>
  <si>
    <t>Property Tax</t>
  </si>
  <si>
    <t>HOA</t>
  </si>
  <si>
    <t>Term</t>
  </si>
  <si>
    <t>Rate</t>
  </si>
  <si>
    <t>Annual HPA</t>
  </si>
  <si>
    <t>Path Name</t>
  </si>
  <si>
    <t>Bull</t>
  </si>
  <si>
    <t>Bear</t>
  </si>
  <si>
    <t>Base</t>
  </si>
  <si>
    <t>URL</t>
  </si>
  <si>
    <t>List Price</t>
  </si>
  <si>
    <t>Time Sitting</t>
  </si>
  <si>
    <t>Proposed Offer</t>
  </si>
  <si>
    <t>Discount</t>
  </si>
  <si>
    <t>Zip Code</t>
  </si>
  <si>
    <t>Neighborhood Rating</t>
  </si>
  <si>
    <t>Percent Renters</t>
  </si>
  <si>
    <t>Expenses High</t>
  </si>
  <si>
    <t>Expenses Low (Redfin)</t>
  </si>
  <si>
    <t>Rent High</t>
  </si>
  <si>
    <t>Rent Low</t>
  </si>
  <si>
    <t>Margin High</t>
  </si>
  <si>
    <t>Margin Low</t>
  </si>
  <si>
    <t>Priority Sort</t>
  </si>
  <si>
    <t>Extra Notes</t>
  </si>
  <si>
    <t>118 grove</t>
  </si>
  <si>
    <t>https://www.zillow.com/homedetails/118-Grove-St-APT-13-Stamford-CT-06901/177211667_zpid/</t>
  </si>
  <si>
    <t>1 Day</t>
  </si>
  <si>
    <t>A+</t>
  </si>
  <si>
    <t>Z_2</t>
  </si>
  <si>
    <t>cheapest comp, three bed two bath for 3200 but far shittier and one less bath, There is a thee bad one bath for 2240 which is concerning but idk if we're considering that comp</t>
  </si>
  <si>
    <t>445 Hope St</t>
  </si>
  <si>
    <t>https://www.redfin.com/CT/Stamford/445-Hope-St-06906/unit-1/home/172870575</t>
  </si>
  <si>
    <t>5 days</t>
  </si>
  <si>
    <t>A-</t>
  </si>
  <si>
    <t>small little fucker but margin workable</t>
  </si>
  <si>
    <t>63 Maple Tree Ave Unit D</t>
  </si>
  <si>
    <t>https://www.zillow.com/homedetails/63-Maple-Tree-Ave-APT-D-Stamford-CT-06906/177195749_zpid/</t>
  </si>
  <si>
    <t>46 days</t>
  </si>
  <si>
    <t>Not many comps, has renter, curious to see numbers</t>
  </si>
  <si>
    <t>102 holcomb ave</t>
  </si>
  <si>
    <t>https://www.redfin.com/CT/Stamford/102-Holcomb-Ave-06906/home/40495404</t>
  </si>
  <si>
    <t>3 months</t>
  </si>
  <si>
    <t>6 beds total, HARD TO FILLLLL, sqftage and no pics red flag but that area is actually solid</t>
  </si>
  <si>
    <t>95 Columbus Place, Unit 7</t>
  </si>
  <si>
    <t>https://www.zillow.com/homes/95-Columbus-Pl-.num.7-Stamford,-CT-06907_rb/177207581_zpid/</t>
  </si>
  <si>
    <t>Few days</t>
  </si>
  <si>
    <t>B+</t>
  </si>
  <si>
    <t>Fresh Paint, Low Comps</t>
  </si>
  <si>
    <t>8 Magee Ave Unit 3L</t>
  </si>
  <si>
    <t>https://www.bing.com/maps?osid=1db5c6c3-68c8-490a-8127-4faf367266c1&amp;cp=41.052528~-73.568859&amp;lvl=14&amp;imgid=f397f764-1245-4b1e-9292-347a7c3b5291&amp;v=2&amp;sV=2&amp;form=S00027</t>
  </si>
  <si>
    <t>This is active on bing marketplace? If this is real this is a gold mine. The cheapest comp is 3200 but far nicer.</t>
  </si>
  <si>
    <t>https://www.redfin.com/CT/Stamford/15-Greenwich-Ave-06902/unit-5/home/107093948</t>
  </si>
  <si>
    <t>1 day</t>
  </si>
  <si>
    <t>900 Hope St Apt 1C</t>
  </si>
  <si>
    <t>https://www.redfin.com/CT/Stamford/900-Hope-St-06907/unit-1C/home/107093836</t>
  </si>
  <si>
    <t>Very Nice inside, multiple apartments on same street for over $2000, numbers are calculated on 5% down. If we do 20%, very profitable</t>
  </si>
  <si>
    <t>38 adams ave #5</t>
  </si>
  <si>
    <t>https://www.redfin.com/CT/Stamford/38-Adams-Ave-06902/unit-5/home/107108338</t>
  </si>
  <si>
    <t>Z_3</t>
  </si>
  <si>
    <t>23 Marlinn Dr</t>
  </si>
  <si>
    <t>https://www.zillow.com/homedetails/23-Marlin-Dr-Norwalk-CT-06854/58813632_zpid/</t>
  </si>
  <si>
    <t>4.5 months</t>
  </si>
  <si>
    <t>B</t>
  </si>
  <si>
    <t>Needs work, garage, Hard to find good comps</t>
  </si>
  <si>
    <t>Southfield ave</t>
  </si>
  <si>
    <t>https://www.foreclosure.com/address/Southfield-Ave-Apt-116-Stamford-CT-06902/55624402_lid</t>
  </si>
  <si>
    <t>not shown</t>
  </si>
  <si>
    <t>SHORT SALLEEE, appears to be sold and also have me blocked from buying due to income restriction, they may also have rental restriction, i could make agent verify</t>
  </si>
  <si>
    <t>39 Mulberry</t>
  </si>
  <si>
    <t>https://www.redfin.com/CT/Stamford/39-Mulberry-St-06907/unit-E/home/107087097</t>
  </si>
  <si>
    <t>16 days</t>
  </si>
  <si>
    <t>Deck, Garage, Washer + Dryer, 3 Stories, Minimum to no work, low comps</t>
  </si>
  <si>
    <t>75 Maple Tree Ave Apt F</t>
  </si>
  <si>
    <t>https://www.redfin.com/CT/Stamford/75-Maple-Tree-Ave-06906/unit-F/home/107096770</t>
  </si>
  <si>
    <t>25 days</t>
  </si>
  <si>
    <t>old but good looking, needs new tub (by looks)</t>
  </si>
  <si>
    <t>37 Greenwich Ave Unit 2-12</t>
  </si>
  <si>
    <t>https://www.zillow.com/homedetails/37-Greenwich-Ave-APT-2-12-Stamford-CT-06902/177210967_zpid//</t>
  </si>
  <si>
    <t>80 days</t>
  </si>
  <si>
    <t>off market</t>
  </si>
  <si>
    <t>970 Hope St Unit 4</t>
  </si>
  <si>
    <t>https://www.redfin.com/CT/Stamford/970-Hope-St-06907/unit-4H/home/107094245</t>
  </si>
  <si>
    <t>16 Days</t>
  </si>
  <si>
    <t>Z_5</t>
  </si>
  <si>
    <t>Outdated looking, reserved parking garage</t>
  </si>
  <si>
    <t>194 West Ave</t>
  </si>
  <si>
    <t>https://www.redfin.com/CT/Stamford/194-West-Ave-06902/unit-1/home/107084782</t>
  </si>
  <si>
    <t>Nice but little too expensive for margin</t>
  </si>
  <si>
    <t>62 Seaton rd</t>
  </si>
  <si>
    <t>https://www.redfin.com/CT/Stamford/62-Seaton-Rd-06902/unit-62/home/174155379</t>
  </si>
  <si>
    <t>No work for interior</t>
  </si>
  <si>
    <t>35 Fara Dr</t>
  </si>
  <si>
    <t>https://www.realtor.com/realestateandhomes-detail/35-Fara-Dr_Stamford_CT_06905_M44368-93674</t>
  </si>
  <si>
    <t>A</t>
  </si>
  <si>
    <t>Basement, Deck, Nice Yard</t>
  </si>
  <si>
    <t>39 Glenbrook</t>
  </si>
  <si>
    <t>https://www.redfin.com/CT/Stamford/39-Glenbrook-Rd-06902/unit-1S/home/107108244</t>
  </si>
  <si>
    <t>May want to start thinking about 1 brs</t>
  </si>
  <si>
    <t>77 Glenbrook</t>
  </si>
  <si>
    <t>https://www.redfin.com/CT/Stamford/77-Glenbrook-Rd-06902/unit-208/home/107087746</t>
  </si>
  <si>
    <t>60 days</t>
  </si>
  <si>
    <t>maybe consider 1brs</t>
  </si>
  <si>
    <t>241 Hamilton Ave</t>
  </si>
  <si>
    <t>https://www.zillow.com/homedetails/241-Hamilton-Ave-9-Stamford-CT-06902/2066799560_zpid/</t>
  </si>
  <si>
    <t>2 days</t>
  </si>
  <si>
    <t>Nice inside, small porch, public swimming pool</t>
  </si>
  <si>
    <t>759 HOPE ST</t>
  </si>
  <si>
    <t>https://www.auction.com/details/759-hope-st-stamford-ct-868199</t>
  </si>
  <si>
    <t>BID</t>
  </si>
  <si>
    <t>Bidding bidding bidding, no financing allowed means you have to pay entire cost in cash w no loan</t>
  </si>
  <si>
    <t>285 Sylvan Knoll</t>
  </si>
  <si>
    <t>https://www.redfin.com/CT/Stamford/285-Sylvan-Knoll-Rd-06902/home/176642840</t>
  </si>
  <si>
    <t>Very similar to other Knoll st (I should check how nice this area is)</t>
  </si>
  <si>
    <t>100 Hope St #36</t>
  </si>
  <si>
    <t>https://www.redfin.com/CT/Stamford/100-Hope-St-06906/unit-36/home/107083238</t>
  </si>
  <si>
    <t>New</t>
  </si>
  <si>
    <t>Would have to pack the meat tight for a profit</t>
  </si>
  <si>
    <t>154 Cold Spring Rd</t>
  </si>
  <si>
    <t>https://www.realtor.com/realestateandhomes-detail/154-Cold-Spring-Rd-Apt-38_Stamford_CT_06905_M47475-24473</t>
  </si>
  <si>
    <t>1078 E Main St</t>
  </si>
  <si>
    <t>https://www.realtor.com/realestateandhomes-detail/1078-E-Main-St-Apt-2_Stamford_CT_06902_M44641-60972</t>
  </si>
  <si>
    <t>33 Dean St Unit A</t>
  </si>
  <si>
    <t>https://www.redfin.com/CT/Stamford/33-Dean-St-06902/unit-A/home/107113506</t>
  </si>
  <si>
    <t>20 Douglas Ave</t>
  </si>
  <si>
    <t>https://www.zillow.com/homedetails/20-Douglas-Ave-Stamford-CT-06906/177187528_zpid/</t>
  </si>
  <si>
    <t>4.5 Months</t>
  </si>
  <si>
    <t>Old Home</t>
  </si>
  <si>
    <t>217 Sylvan Knoll</t>
  </si>
  <si>
    <t>https://www.redfin.com/CT/Stamford/217-Sylvan-Knoll-Rd-06902/home/146076738</t>
  </si>
  <si>
    <t>3 days</t>
  </si>
  <si>
    <t>10 Lolly Lane</t>
  </si>
  <si>
    <t>https://www.redfin.com/CT/Stamford/10-Lolly-Ln-06903/home/107087290</t>
  </si>
  <si>
    <t>66 Gillies Ln</t>
  </si>
  <si>
    <t>https://www.zillow.com/homedetails/66-Gillies-Ln-66-Norwalk-CT-06854/2066966303_zpid/</t>
  </si>
  <si>
    <t>Looks Nice ;)</t>
  </si>
  <si>
    <t>27 Standish Rd</t>
  </si>
  <si>
    <t>https://www.redfin.com/CT/Stamford/27-Standish-Rd-06902/unit-1/home/107093015</t>
  </si>
  <si>
    <t>5 months</t>
  </si>
  <si>
    <t>renovaytid</t>
  </si>
  <si>
    <t>UNKNOWN</t>
  </si>
  <si>
    <t>https://newyork.craigslist.org/fct/reo/d/stamford-condominium-for-sale-attention/7422664001.html</t>
  </si>
  <si>
    <t>21 days</t>
  </si>
  <si>
    <t>HAS TENET, 50k needed up front for investment property due to tenant, no HOA cost listed, also 250k for 800 sqft pretty bad for that area, other comps on here in similar spot seemingly nicer and lower cost</t>
  </si>
  <si>
    <t>59 Courtland Ave Apt 1U</t>
  </si>
  <si>
    <t>https://www.zillow.com/homedetails/59-Courtland-Ave-APT-1U-Stamford-CT-06902/177212540_zpid/</t>
  </si>
  <si>
    <t>176 days</t>
  </si>
  <si>
    <t>cramped bedroom, agent told me this 59 only</t>
  </si>
  <si>
    <t>54 N St</t>
  </si>
  <si>
    <t>https://www.zillow.com/homedetails/54-W-North-St-519-Stamford-CT-06902/2076618943_zpid/</t>
  </si>
  <si>
    <t>Yr</t>
  </si>
  <si>
    <t>Near Park and Golf Course, Garage, High HOA</t>
  </si>
  <si>
    <t>304 Sylvan</t>
  </si>
  <si>
    <t>https://www.zillow.com/homedetails/304-Sylvan-Knoll-Rd-Stamford-CT-06902/2102262257_zpid/</t>
  </si>
  <si>
    <t>60 Days</t>
  </si>
  <si>
    <t>Outdated looking, floors look rough, High HOA, basement, New washer + Dryer, Near Park</t>
  </si>
  <si>
    <t>415 Sylvan</t>
  </si>
  <si>
    <t>https://www.trulia.com/p/ct/stamford/415-sylvan-knoll-rd-stamford-ct-06902--2244307827</t>
  </si>
  <si>
    <t>3 Days</t>
  </si>
  <si>
    <t>No Pictures</t>
  </si>
  <si>
    <t>108 Studio Rd</t>
  </si>
  <si>
    <t>https://www.zillow.com/homedetails/108-Studio-Rd-Stamford-CT-06903/177185490_zpid/</t>
  </si>
  <si>
    <t>1 week</t>
  </si>
  <si>
    <t>Low Renter %, Minimum to no work needed, Isolated, No good comps</t>
  </si>
  <si>
    <t>20 Francis Ave</t>
  </si>
  <si>
    <t>https://www.zillow.com/homedetails/20-Francis-Ave-Stamford-CT-06905/177197274_zpid/</t>
  </si>
  <si>
    <t>Might need to be repainted</t>
  </si>
  <si>
    <t>45 lancaster place</t>
  </si>
  <si>
    <t>https://www.zillow.com/homedetails/45-Lancaster-Pl-Stamford-CT-06905/177224868_zpid/</t>
  </si>
  <si>
    <t>2 weeks</t>
  </si>
  <si>
    <t>125 Prospect St Unit 6l</t>
  </si>
  <si>
    <t>https://www.zillow.com/homedetails/125-Prospect-St-APT-6I-Stamford-CT-06901/177203672_zpid/</t>
  </si>
  <si>
    <t>20 days</t>
  </si>
  <si>
    <t>103 Highview Ave Unit B</t>
  </si>
  <si>
    <t>https://www.zillow.com/homedetails/103-Highview-Ave-APT-B-Stamford-CT-06907/177213709_zpid/</t>
  </si>
  <si>
    <t>35 days</t>
  </si>
  <si>
    <t>Not many comps, looks nowhere sufficient with rent numbers</t>
  </si>
  <si>
    <t>14 Church St</t>
  </si>
  <si>
    <t>https://www.zillow.com/homedetails/14-Church-St-Stamford-CT-06906/177186528_zpid/</t>
  </si>
  <si>
    <t>39 days</t>
  </si>
  <si>
    <t>21 Pepper Ridge Rd</t>
  </si>
  <si>
    <t>https://www.zillow.com/homedetails/21-Pepper-Ridge-Rd-Stamford-CT-06905/177190310_zpid/</t>
  </si>
  <si>
    <t>4 days</t>
  </si>
  <si>
    <t>0 close comps, maybe could be split to 2 units</t>
  </si>
  <si>
    <t>248 Glenbrook Rd Apt 37d</t>
  </si>
  <si>
    <t>https://www.zillow.com/homedetails/248-Glenbrook-Rd-APT-37D-Stamford-CT-06906/2067412642_zpid/</t>
  </si>
  <si>
    <t>23 days</t>
  </si>
  <si>
    <t>19 avery st unit b</t>
  </si>
  <si>
    <t>https://www.zillow.com/homedetails/19-Avery-St-B-Stamford-CT-06902/177213099_zpid/</t>
  </si>
  <si>
    <t>66 days</t>
  </si>
  <si>
    <t>24 east ave apt 9</t>
  </si>
  <si>
    <t>https://www.zillow.com/homedetails/24-East-Ave-APT-9-Stamford-CT-06902/177206539_zpid/</t>
  </si>
  <si>
    <t>68 days</t>
  </si>
  <si>
    <t>43 Little Hill Drive</t>
  </si>
  <si>
    <t>https://www.zillow.com/homedetails/43-Little-Hill-Dr-Stamford-CT-06905/177189766_zpid/</t>
  </si>
  <si>
    <t>44 days</t>
  </si>
  <si>
    <t>93 Haig Ave</t>
  </si>
  <si>
    <t>https://www.zillow.com/homedetails/93-Haig-Ave-Stamford-CT-06905/177208746_zpid/</t>
  </si>
  <si>
    <t>82 days</t>
  </si>
  <si>
    <t>very nice,bad comp</t>
  </si>
  <si>
    <t>106 Forest St Apt 106</t>
  </si>
  <si>
    <t>https://www.zillow.com/homedetails/106-Forest-St-106-Stamford-CT-06901/2093889706_zpid/</t>
  </si>
  <si>
    <t>107 days</t>
  </si>
  <si>
    <t>32 Weed St Unit O</t>
  </si>
  <si>
    <t>https://www.zillow.com/homedetails/32-Weed-Hill-Ave-APT-O-Stamford-CT-06907/177192817_zpid/</t>
  </si>
  <si>
    <t>123 days</t>
  </si>
  <si>
    <t>39 Glenbrrok Rd Apt E</t>
  </si>
  <si>
    <t>https://www.zillow.com/homedetails/39-Glenbrook-Rd-APT-4E-Stamford-CT-06902/177208420_zpid/</t>
  </si>
  <si>
    <t>53 days</t>
  </si>
  <si>
    <t>old n ugly, recent price cut</t>
  </si>
  <si>
    <t>50 Glenbrook apt 16a</t>
  </si>
  <si>
    <t>https://www.zillow.com/homedetails/50-Glenbrook-Rd-APT-16A-Stamford-CT-06902/177227963_zpid/</t>
  </si>
  <si>
    <t>169 days</t>
  </si>
  <si>
    <t>1bed, no house hack</t>
  </si>
  <si>
    <t>237 Strawberry Hill Ave</t>
  </si>
  <si>
    <t>https://www.redfin.com/CT/Stamford/237-Strawberry-Hill-Ave-06902/unit-40/home/107086576</t>
  </si>
  <si>
    <t>11 days</t>
  </si>
  <si>
    <t>very nice, large</t>
  </si>
  <si>
    <t>77 Glenbrook Rd #208</t>
  </si>
  <si>
    <t>59 days</t>
  </si>
  <si>
    <t>39 Glenbrook Rd Unit 1S</t>
  </si>
  <si>
    <t>22 Glenbrook Rd #304</t>
  </si>
  <si>
    <t>https://www.redfin.com/CT/Stamford/22-Glenbrook-Rd-06902/unit-304/home/107108229</t>
  </si>
  <si>
    <t>243 days</t>
  </si>
  <si>
    <t>91 W Broad St</t>
  </si>
  <si>
    <t>https://www.redfin.com/CT/Stamford/91-W-Broad-St-06902/unit-15/home/144525299</t>
  </si>
  <si>
    <t>Very Nice, Can't make anaother bedroom, has small deck and garage</t>
  </si>
  <si>
    <t>7 4th St Unit 4F</t>
  </si>
  <si>
    <t>https://www.redfin.com/CT/Stamford/7-4th-St-06905/unit-4F/home/107083613</t>
  </si>
  <si>
    <t>No pictures of inside, Decription makes it seem like a shithole</t>
  </si>
  <si>
    <t>850 E Main St</t>
  </si>
  <si>
    <t>https://www.redfin.com/CT/Stamford/850-E-Main-St-06902/unit-320/home/107110697</t>
  </si>
  <si>
    <t>Good area, Overpriced and small</t>
  </si>
  <si>
    <t>27 Northill St Apt 6w</t>
  </si>
  <si>
    <t>https://www.redfin.com/CT/Stamford/27-Northill-St-06907/unit-6W/home/107106397</t>
  </si>
  <si>
    <t>Tiny, studio</t>
  </si>
  <si>
    <t>5 Scofield Ave, Stamford, CT 06906</t>
  </si>
  <si>
    <t>https://www.bing.com/maps?osid=abcc3f5c-3c6a-448f-909b-042862ac6387&amp;cp=41.07037~-73.546556&amp;lvl=15&amp;v=2&amp;sV=2&amp;form=S00027</t>
  </si>
  <si>
    <t>240k 3 bed but MINI</t>
  </si>
  <si>
    <t xml:space="preserve">54 W North St #514, Stamford, CT 06902 
</t>
  </si>
  <si>
    <t>https://www.zillow.com/homedetails/54-W-North-St-514-Stamford-CT-06902/2066677166_zpid/</t>
  </si>
  <si>
    <t>3 hours</t>
  </si>
  <si>
    <t>owner occupied</t>
  </si>
  <si>
    <t xml:space="preserve">27 Standish Rd APT 1, Stamford, CT 06902 
</t>
  </si>
  <si>
    <t>https://www.zillow.com/homedetails/27-Standish-Rd-APT-1-Stamford-CT-06902/177203021_zpid/</t>
  </si>
  <si>
    <t>147 days</t>
  </si>
  <si>
    <t>shit</t>
  </si>
  <si>
    <t>445 Hope</t>
  </si>
  <si>
    <t>https://www.redfin.com/CT/Stamford/445-Hope-St-06906/unit-5/home/172800462</t>
  </si>
  <si>
    <t>93 Shadow Ridge</t>
  </si>
  <si>
    <t>https://www.redfin.com/CT/Stamford/93-Shadow-Ridge-Rd-06905/home/107095101</t>
  </si>
  <si>
    <t>45 West Ave</t>
  </si>
  <si>
    <t>https://www.zillow.com/homedetails/45-West-Ave-Stamford-CT-06902/177188877_zpid/</t>
  </si>
  <si>
    <t>64 Myano Ln</t>
  </si>
  <si>
    <t>https://www.redfin.com/CT/Stamford/64-Myano-Ln-06902/home/107098988</t>
  </si>
  <si>
    <t>Z_1</t>
  </si>
  <si>
    <t>Kitchen and bathroom look a little rough. Needs new wallpaer/paint. Using living room as bedroom</t>
  </si>
  <si>
    <t>22 Gleenbrook rd #416</t>
  </si>
  <si>
    <t>https://www.redfin.com/CT/Stamford/22-Glenbrook-Rd-06902/unit-416/home/107109827</t>
  </si>
  <si>
    <t>Has tenant, Price calculated on 20% down, no inside pictures.</t>
  </si>
  <si>
    <t>Stamford</t>
  </si>
  <si>
    <t>Region</t>
  </si>
  <si>
    <t>Chicago</t>
  </si>
  <si>
    <t>2938 FILLMORE</t>
  </si>
  <si>
    <t>https://www.redfin.com/IL/Chicago/2938-W-Fillmore-St-60612/unit-200/home/39549841</t>
  </si>
  <si>
    <t>8 days</t>
  </si>
  <si>
    <t>not many comps</t>
  </si>
  <si>
    <t>2111 S FAIRFIELD</t>
  </si>
  <si>
    <t>https://www.redfin.com/IL/Chicago/2111-S-Fairfield-Ave-60608/unit-2/home/13153437</t>
  </si>
  <si>
    <t>103 days</t>
  </si>
  <si>
    <t>Not great comps</t>
  </si>
  <si>
    <t>126 clyde ave</t>
  </si>
  <si>
    <t>https://www.redfin.com/IL/Evanston/126-Clyde-Ave-60202/unit-3/home/12777174</t>
  </si>
  <si>
    <t>184 days</t>
  </si>
  <si>
    <t>rough comps</t>
  </si>
  <si>
    <t>7337 South Shore</t>
  </si>
  <si>
    <t>https://www.redfin.com/IL/Chicago/7337-S-South-Shore-Dr-60649/unit-908/home/13216219</t>
  </si>
  <si>
    <t>1 Month</t>
  </si>
  <si>
    <t>C</t>
  </si>
  <si>
    <t>Gangland</t>
  </si>
  <si>
    <t>7442 N Hermitage</t>
  </si>
  <si>
    <t>https://www.redfin.com/IL/Chicago/7442-N-Hermitage-Ave-60626/unit-3H/home/12666488</t>
  </si>
  <si>
    <t>1 bedroom but make it 2 bedroom. High comps. TV/Cable, water, insurance included</t>
  </si>
  <si>
    <t>707 Waveland</t>
  </si>
  <si>
    <t>https://www.zillow.com/homedetails/707-W-Waveland-Ave-1605-Chicago-IL-60613/2074072178_zpid/?</t>
  </si>
  <si>
    <t>Might not actually be available still, I called the lady</t>
  </si>
  <si>
    <t>5052 Marine</t>
  </si>
  <si>
    <t>https://www.zillow.com/homedetails/5052-N-Marine-Dr-APT-D4-Chicago-IL-60640/2090759933_zpid/</t>
  </si>
  <si>
    <t>6 Months</t>
  </si>
  <si>
    <t>Red flag they tried renting for 1290 temporarily (as 1 bed)</t>
  </si>
  <si>
    <t>5757 Sheridan</t>
  </si>
  <si>
    <t>https://www.redfin.com/IL/Chicago/5757-N-Sheridan-Rd-60660/unit-6C/home/13408544</t>
  </si>
  <si>
    <t>12 Days</t>
  </si>
  <si>
    <t>Small place high hoa, gay</t>
  </si>
  <si>
    <t>836 Lakeside</t>
  </si>
  <si>
    <t>https://www.redfin.com/IL/Chicago/836-W-Lakeside-Pl-60640/unit-G/home/12701005</t>
  </si>
  <si>
    <t>108 Days</t>
  </si>
  <si>
    <t>Maybe some juice in this guy</t>
  </si>
  <si>
    <t>4250 Marine</t>
  </si>
  <si>
    <t>https://www.redfin.com/IL/Chicago/4250-N-Marine-Dr-60613/unit-2831/home/13396474</t>
  </si>
  <si>
    <t>2 Months</t>
  </si>
  <si>
    <t>cocksucker cum</t>
  </si>
  <si>
    <t>720 Gordon</t>
  </si>
  <si>
    <t>https://www.zillow.com/homedetails/720-W-Gordon-Ter-APT-3M-Chicago-IL-60613/37https://www.zillow.com/homedetails/720-W-Gordon-Ter-APT-3M-Chicago-IL-60613/3704525_zpid/04525_zpid/</t>
  </si>
  <si>
    <t>7 Days</t>
  </si>
  <si>
    <t>brutal squeeze 750sqft 1br but place nice as lake lawn lodge</t>
  </si>
  <si>
    <t>801 Plymouth</t>
  </si>
  <si>
    <t>https://www.redfin.com/IL/Chicago/801-S-Plymouth-Ct-60605/unit-307/home/14091141</t>
  </si>
  <si>
    <t>3 Months</t>
  </si>
  <si>
    <t>900 sqft 1br sqz, can't see floor plan!</t>
  </si>
  <si>
    <t>410 Ridge</t>
  </si>
  <si>
    <t>https://www.redfin.com/IL/Evanston/410-Ridge-Ave-60202/unit-24-1/home/13573735</t>
  </si>
  <si>
    <t>6 Days</t>
  </si>
  <si>
    <t>junwuck bunfuck</t>
  </si>
  <si>
    <t>1415 Dodge</t>
  </si>
  <si>
    <t>https://www.zillow.com/homedetails/1415-Dodge-Ave-Evanston-IL-60201/2073227247_zpid/</t>
  </si>
  <si>
    <t>2 Days</t>
  </si>
  <si>
    <t>Will sell any day</t>
  </si>
  <si>
    <t>1643 Lunt</t>
  </si>
  <si>
    <t>https://www.redfin.com/IL/Chicago/1643-W-Lunt-Ave-60626/unit-2N/home/12622807</t>
  </si>
  <si>
    <t>No visits? Very close to metro</t>
  </si>
  <si>
    <t>1517 W Fargo</t>
  </si>
  <si>
    <t>https://www.zillow.com/homes/1517-W-Fargo-Ave-Apt-G-Chicago,-IL,-60626_rb/2077314930_zpid/</t>
  </si>
  <si>
    <t>2 months</t>
  </si>
  <si>
    <t>Right by train, HOA includes: Heat, water, storage, etc. Older home but remodeled in 2020, Lower end of comps dont seem to be as nice</t>
  </si>
  <si>
    <t>7306 Winchester</t>
  </si>
  <si>
    <t>https://www.redfin.com/IL/Chicago/7306-N-Winchester-Ave-60626/unit-402/home/13572214</t>
  </si>
  <si>
    <t>1.5 Months</t>
  </si>
  <si>
    <t>Next to park, assigned parking, other properties seem newer</t>
  </si>
  <si>
    <t>6030 Sheridan</t>
  </si>
  <si>
    <t>https://www.redfin.com/IL/Chicago/6030-N-Sheridan-Rd-60660/unit-1108/home/12701020</t>
  </si>
  <si>
    <t>8 Months</t>
  </si>
  <si>
    <t>Water view</t>
  </si>
  <si>
    <t>540 Cornelia</t>
  </si>
  <si>
    <t>https://www.redfin.com/IL/Chicago/540-W-Cornelia-Ave-60657/unit-G/home/12683184</t>
  </si>
  <si>
    <t>5 Months</t>
  </si>
  <si>
    <t>Amazing area, garden unit could hurt value</t>
  </si>
  <si>
    <t>1640 Sherwin</t>
  </si>
  <si>
    <t>https://www.redfin.com/IL/Chicago/1640-W-Sherwin-Ave-60626/unit-4D/home/39560477</t>
  </si>
  <si>
    <t>Building in bad shape, water damage in unit, other units for much cheaper in building, may have to put higher % down due to building owner composition, right by metro</t>
  </si>
  <si>
    <t>1136 Pratt</t>
  </si>
  <si>
    <t>https://www.redfin.com/IL/Chicago/1136-W-Pratt-Blvd-60626/unit-GS/home/26803202</t>
  </si>
  <si>
    <t>Z_4</t>
  </si>
  <si>
    <t>Robert selected, kinda nice. Not a lot of good comps and my lowball pretty low lol, had 1300 rent comp</t>
  </si>
  <si>
    <t>1926 N Leclaire Ave</t>
  </si>
  <si>
    <t>https://www.redfin.com/IL/Chicago/1926-N-Leclaire-Ave-60639/unit-1/home/145018731</t>
  </si>
  <si>
    <t>GANGG LANNDDD</t>
  </si>
  <si>
    <t>6118 Sheridan</t>
  </si>
  <si>
    <t>zenlist</t>
  </si>
  <si>
    <t>7 Months</t>
  </si>
  <si>
    <t>Private zenlist listing, some info foggy (filled in expenses based on adjusting different unit in that building for offered price on redfin), not sure how long it's really been sitting, can't be shown for 2 months</t>
  </si>
  <si>
    <t>3430 N Elaine</t>
  </si>
  <si>
    <t>https://www.zillow.com/homedetails/3430-N-Elaine-Pl-APT-3-Chicago-IL-60657/3717003_zpid/</t>
  </si>
  <si>
    <t>kennmore brother, sold</t>
  </si>
  <si>
    <t>2855 Congress</t>
  </si>
  <si>
    <t>https://www.redfin.com/IL/Chicago/2855-W-Congress-Pkwy-60612/home/174474751</t>
  </si>
  <si>
    <t>1 Hour</t>
  </si>
  <si>
    <t>Think it'll be gone quick but not best area</t>
  </si>
  <si>
    <t>7536 Bell</t>
  </si>
  <si>
    <t>https://www.redfin.com/IL/Chicago/7536-N-Bell-Ave-60645/home/13572810</t>
  </si>
  <si>
    <t>2 Hours</t>
  </si>
  <si>
    <t>Non HOA, margin not amazing</t>
  </si>
  <si>
    <t>2730 Central</t>
  </si>
  <si>
    <t>https://www.redfin.com/IL/Evanston/2730-Central-St-60201/unit-2B/home/13633381?utm_source=myredfin&amp;utm_medium=email&amp;utm_campaign=recommendations_update&amp;riftinfo=ZXY9ZW1haWwmbD00NTc4NTE3MSZwPWxpc3RpbmdfdXBkYXRlc19yZWNvbW1lbmRhdGlvbnMmYT1jbGljayZzPXJlY29tbWVuZGF0aW9ucyZ0PWFkZHJlc3MmZW1haWxfaWQ9NDU3ODUxNzFfMTYxNDA5MzYyNl82JnVwZGF0ZV90eXBlPTEmbGlscl9zY29yZT0wLjIxMTkmbGlzdGluZ19pZD0xMjg2MTg3NDUmcHJvcGVydHlfaWQ9MTM2MzMzODEmcG9zaXRpb25fbnVtYmVyPTE=</t>
  </si>
  <si>
    <t>Margin horrible</t>
  </si>
  <si>
    <t>4447 N Malden St</t>
  </si>
  <si>
    <t>https://www.redfin.com/IL/Chicago/4447-N-Malden-St-60640/unit-G/home/12671497</t>
  </si>
  <si>
    <t>Moist garden unit</t>
  </si>
  <si>
    <t>1629 Greenleaf</t>
  </si>
  <si>
    <t>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t>
  </si>
  <si>
    <t>No renting allowed, my mistake lol</t>
  </si>
  <si>
    <t>431 Dearborn</t>
  </si>
  <si>
    <t>https://www.redfin.com/IL/Chicago/431-S-Dearborn-St-60605/unit-809/home/12813528</t>
  </si>
  <si>
    <t>20 State St</t>
  </si>
  <si>
    <t>https://www.redfin.com/IL/Chicago/20-N-State-St-60602/unit-402/home/12666160</t>
  </si>
  <si>
    <t>06901</t>
  </si>
  <si>
    <t>Cumulative Principal (No Appreciation)</t>
  </si>
  <si>
    <t>Cumulative Principal (Appreciation)</t>
  </si>
  <si>
    <t>Maintenance</t>
  </si>
  <si>
    <t>Property Level HPI</t>
  </si>
  <si>
    <t>Home Value</t>
  </si>
  <si>
    <t>Vacancy Rate</t>
  </si>
  <si>
    <t>Expense Index</t>
  </si>
  <si>
    <t>Rent Increase Rate</t>
  </si>
  <si>
    <t>Sale/Cashout Period</t>
  </si>
  <si>
    <t>Annual Expense Increase Rate</t>
  </si>
  <si>
    <t>Rent Value</t>
  </si>
  <si>
    <t>Rental Index</t>
  </si>
  <si>
    <t>Home Price</t>
  </si>
  <si>
    <t>Insurance Cost</t>
  </si>
  <si>
    <t>Net Rent Approximation</t>
  </si>
  <si>
    <t>Down Payment</t>
  </si>
  <si>
    <t>Total Misc Expenses</t>
  </si>
  <si>
    <t>Cash Flow Approximation (Hold)</t>
  </si>
  <si>
    <t>Cash Flow Approximation (Sell)</t>
  </si>
  <si>
    <t>Cumulative Net Income (Hold)</t>
  </si>
  <si>
    <t>Cumulative Net Income (Sell)</t>
  </si>
  <si>
    <t>MOIC (Hold)</t>
  </si>
  <si>
    <t>MOIC (Sell)</t>
  </si>
  <si>
    <t>Rent Assumpiton</t>
  </si>
  <si>
    <t>High</t>
  </si>
  <si>
    <t>Low</t>
  </si>
  <si>
    <t>Mid</t>
  </si>
  <si>
    <t>Gross Yield (Initial)</t>
  </si>
  <si>
    <t>Cap Rate (Initial)</t>
  </si>
  <si>
    <t>Cash on Cash (Initial)</t>
  </si>
  <si>
    <t>Invest Yield (Hold)</t>
  </si>
  <si>
    <t>Invest Yield (Sell)</t>
  </si>
  <si>
    <t>Initial Costs</t>
  </si>
  <si>
    <t>Rental Estimate</t>
  </si>
  <si>
    <t>Rent Mid</t>
  </si>
  <si>
    <t>Rent Keys</t>
  </si>
  <si>
    <t>Profit Margin (Initial)</t>
  </si>
  <si>
    <t>Breakeven (Hold)</t>
  </si>
  <si>
    <t>Breakeven (Sell)</t>
  </si>
  <si>
    <t>Term 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</si>
</sst>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0.0%"/>
  </numFmts>
  <fonts count="9"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sz val="10"/>
      <color theme="1"/>
      <name val="Arial"/>
      <family val="2"/>
    </font>
    <font>
      <sz val="8"/>
      <name val="Calibri"/>
      <family val="2"/>
      <scheme val="minor"/>
    </font>
    <font>
      <sz val="11"/>
      <color rgb="FF9C5700"/>
      <name val="Calibri"/>
      <family val="2"/>
      <scheme val="minor"/>
    </font>
    <font>
      <b/>
      <sz val="36"/>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C99"/>
      </patternFill>
    </fill>
    <fill>
      <patternFill patternType="solid">
        <fgColor rgb="FFF2F2F2"/>
      </patternFill>
    </fill>
    <fill>
      <patternFill patternType="solid">
        <fgColor rgb="FFFFEB9C"/>
      </patternFill>
    </fill>
    <fill>
      <patternFill patternType="solid">
        <fgColor theme="9" tint="0.79998168889431442"/>
        <bgColor indexed="64"/>
      </patternFill>
    </fill>
    <fill>
      <patternFill patternType="solid">
        <fgColor theme="1"/>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style="thin">
        <color indexed="64"/>
      </left>
      <right/>
      <top/>
      <bottom/>
      <diagonal/>
    </border>
    <border>
      <left style="medium">
        <color rgb="FFCCCCCC"/>
      </left>
      <right/>
      <top style="medium">
        <color rgb="FFCCCCCC"/>
      </top>
      <bottom style="medium">
        <color rgb="FFCCCCCC"/>
      </bottom>
      <diagonal/>
    </border>
    <border>
      <left style="thin">
        <color indexed="64"/>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5">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1" applyNumberFormat="0" applyAlignment="0" applyProtection="0"/>
    <xf numFmtId="0" fontId="7" fillId="5" borderId="0" applyNumberFormat="0" applyBorder="0" applyAlignment="0" applyProtection="0"/>
  </cellStyleXfs>
  <cellXfs count="44">
    <xf numFmtId="0" fontId="0" fillId="0" borderId="0" xfId="0"/>
    <xf numFmtId="0" fontId="5" fillId="0" borderId="2" xfId="0" applyFont="1" applyBorder="1" applyAlignment="1">
      <alignment horizontal="center" wrapText="1"/>
    </xf>
    <xf numFmtId="6" fontId="0" fillId="0" borderId="0" xfId="0" applyNumberFormat="1"/>
    <xf numFmtId="9" fontId="0" fillId="0" borderId="0" xfId="0" applyNumberFormat="1"/>
    <xf numFmtId="0" fontId="0" fillId="0" borderId="0" xfId="0" applyAlignment="1">
      <alignment wrapText="1"/>
    </xf>
    <xf numFmtId="49" fontId="0" fillId="0" borderId="0" xfId="0" applyNumberFormat="1"/>
    <xf numFmtId="0" fontId="5" fillId="0" borderId="4" xfId="0" applyFont="1" applyBorder="1" applyAlignment="1">
      <alignment horizontal="center" wrapText="1"/>
    </xf>
    <xf numFmtId="0" fontId="5" fillId="0" borderId="5" xfId="0" applyFont="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8" fontId="5" fillId="0" borderId="2" xfId="0" applyNumberFormat="1" applyFont="1" applyBorder="1" applyAlignment="1">
      <alignment horizontal="center" wrapText="1"/>
    </xf>
    <xf numFmtId="0" fontId="5" fillId="0" borderId="6" xfId="0" applyFont="1" applyBorder="1" applyAlignment="1">
      <alignment horizontal="center" wrapText="1"/>
    </xf>
    <xf numFmtId="0" fontId="0" fillId="0" borderId="0" xfId="0" applyBorder="1" applyAlignment="1">
      <alignment horizontal="center" wrapText="1"/>
    </xf>
    <xf numFmtId="0" fontId="0" fillId="0" borderId="0" xfId="0" applyBorder="1" applyAlignment="1">
      <alignment wrapText="1"/>
    </xf>
    <xf numFmtId="0" fontId="5" fillId="0" borderId="0" xfId="0" applyFont="1" applyBorder="1" applyAlignment="1">
      <alignment horizontal="center" wrapText="1"/>
    </xf>
    <xf numFmtId="164" fontId="4" fillId="4" borderId="7" xfId="1" applyNumberFormat="1" applyFont="1" applyFill="1" applyBorder="1" applyAlignment="1">
      <alignment horizontal="center" wrapText="1"/>
    </xf>
    <xf numFmtId="0" fontId="7" fillId="5" borderId="7" xfId="4" applyBorder="1" applyAlignment="1">
      <alignment horizontal="center" wrapText="1"/>
    </xf>
    <xf numFmtId="0" fontId="0" fillId="0" borderId="7" xfId="0" applyBorder="1" applyAlignment="1">
      <alignment horizontal="center" wrapText="1"/>
    </xf>
    <xf numFmtId="0" fontId="3" fillId="3" borderId="7" xfId="3" applyBorder="1" applyAlignment="1">
      <alignment horizontal="center" wrapText="1"/>
    </xf>
    <xf numFmtId="9" fontId="3" fillId="3" borderId="7" xfId="1" applyFont="1" applyFill="1" applyBorder="1" applyAlignment="1">
      <alignment horizontal="center" wrapText="1"/>
    </xf>
    <xf numFmtId="10" fontId="3" fillId="3" borderId="7" xfId="1" applyNumberFormat="1" applyFont="1" applyFill="1" applyBorder="1" applyAlignment="1">
      <alignment horizontal="center" wrapText="1"/>
    </xf>
    <xf numFmtId="0" fontId="8" fillId="0" borderId="0" xfId="2" applyFont="1" applyFill="1" applyAlignment="1">
      <alignment wrapText="1"/>
    </xf>
    <xf numFmtId="0" fontId="8" fillId="0" borderId="0" xfId="2" applyFont="1" applyFill="1" applyAlignment="1">
      <alignment horizontal="center" wrapText="1"/>
    </xf>
    <xf numFmtId="164" fontId="5" fillId="0" borderId="0" xfId="1" applyNumberFormat="1" applyFont="1" applyBorder="1" applyAlignment="1">
      <alignment horizontal="center" wrapText="1"/>
    </xf>
    <xf numFmtId="164" fontId="0" fillId="0" borderId="7" xfId="1" applyNumberFormat="1" applyFont="1" applyBorder="1" applyAlignment="1">
      <alignment horizontal="center" wrapText="1"/>
    </xf>
    <xf numFmtId="164" fontId="0" fillId="0" borderId="0" xfId="1" applyNumberFormat="1" applyFont="1" applyBorder="1" applyAlignment="1">
      <alignment wrapText="1"/>
    </xf>
    <xf numFmtId="164" fontId="0" fillId="0" borderId="0" xfId="1" applyNumberFormat="1" applyFont="1" applyBorder="1" applyAlignment="1">
      <alignment horizontal="center" wrapText="1"/>
    </xf>
    <xf numFmtId="1" fontId="4" fillId="4" borderId="7" xfId="1" applyNumberFormat="1" applyFont="1" applyFill="1" applyBorder="1" applyAlignment="1">
      <alignment horizontal="center" wrapText="1"/>
    </xf>
    <xf numFmtId="1" fontId="0" fillId="0" borderId="7" xfId="0" applyNumberFormat="1" applyBorder="1" applyAlignment="1">
      <alignment horizontal="center" wrapText="1"/>
    </xf>
    <xf numFmtId="1" fontId="3" fillId="3" borderId="7" xfId="3" applyNumberFormat="1" applyBorder="1" applyAlignment="1">
      <alignment horizontal="center" wrapText="1"/>
    </xf>
    <xf numFmtId="1" fontId="0" fillId="0" borderId="0" xfId="0" applyNumberFormat="1" applyAlignment="1">
      <alignment wrapText="1"/>
    </xf>
    <xf numFmtId="1" fontId="0" fillId="0" borderId="0" xfId="0" applyNumberFormat="1" applyAlignment="1">
      <alignment horizontal="center" wrapText="1"/>
    </xf>
    <xf numFmtId="1" fontId="5" fillId="0" borderId="2" xfId="0" applyNumberFormat="1" applyFont="1" applyBorder="1" applyAlignment="1">
      <alignment horizontal="center" wrapText="1"/>
    </xf>
    <xf numFmtId="0" fontId="0" fillId="6" borderId="0" xfId="0" applyFill="1" applyAlignment="1">
      <alignment horizontal="center" vertical="center"/>
    </xf>
    <xf numFmtId="0" fontId="0" fillId="0" borderId="0" xfId="0" applyAlignment="1">
      <alignment horizontal="center" vertical="center"/>
    </xf>
    <xf numFmtId="0" fontId="5" fillId="7" borderId="0" xfId="0" applyFont="1" applyFill="1" applyBorder="1" applyAlignment="1">
      <alignment horizontal="center" wrapText="1"/>
    </xf>
    <xf numFmtId="164" fontId="5" fillId="7" borderId="0" xfId="1" applyNumberFormat="1" applyFont="1" applyFill="1" applyBorder="1" applyAlignment="1">
      <alignment horizontal="center" wrapText="1"/>
    </xf>
    <xf numFmtId="8" fontId="5" fillId="0" borderId="5" xfId="0" applyNumberFormat="1" applyFont="1" applyBorder="1" applyAlignment="1">
      <alignment horizontal="center" wrapText="1"/>
    </xf>
    <xf numFmtId="10" fontId="5" fillId="0" borderId="2" xfId="0" applyNumberFormat="1" applyFont="1" applyBorder="1" applyAlignment="1">
      <alignment horizontal="center" wrapText="1"/>
    </xf>
    <xf numFmtId="0" fontId="5" fillId="7" borderId="2" xfId="0" applyFont="1" applyFill="1" applyBorder="1" applyAlignment="1">
      <alignment horizontal="center" wrapText="1"/>
    </xf>
    <xf numFmtId="14" fontId="5" fillId="7" borderId="2" xfId="0" applyNumberFormat="1" applyFont="1" applyFill="1" applyBorder="1" applyAlignment="1">
      <alignment horizontal="center" wrapText="1"/>
    </xf>
    <xf numFmtId="2" fontId="8" fillId="6" borderId="0" xfId="2" applyNumberFormat="1" applyFont="1" applyFill="1" applyAlignment="1">
      <alignment horizontal="center" wrapText="1"/>
    </xf>
    <xf numFmtId="1" fontId="8" fillId="6" borderId="0" xfId="2" applyNumberFormat="1" applyFont="1" applyFill="1" applyAlignment="1">
      <alignment horizontal="center" wrapText="1"/>
    </xf>
    <xf numFmtId="1" fontId="8" fillId="6" borderId="0" xfId="2" applyNumberFormat="1" applyFont="1" applyFill="1" applyBorder="1" applyAlignment="1">
      <alignment horizontal="center" wrapText="1"/>
    </xf>
  </cellXfs>
  <cellStyles count="5">
    <cellStyle name="Good" xfId="2" builtinId="26"/>
    <cellStyle name="Input" xfId="3" builtinId="20"/>
    <cellStyle name="Neutral" xfId="4"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Property Value Scenarios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Bull</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Flows'!$S$23:$S$383</c:f>
              <c:numCache>
                <c:formatCode>General</c:formatCode>
                <c:ptCount val="361"/>
                <c:pt idx="0">
                  <c:v>380000</c:v>
                </c:pt>
                <c:pt idx="1">
                  <c:v>381548.16703778639</c:v>
                </c:pt>
                <c:pt idx="2">
                  <c:v>383102.64149972249</c:v>
                </c:pt>
                <c:pt idx="3">
                  <c:v>384663.44908303506</c:v>
                </c:pt>
                <c:pt idx="4">
                  <c:v>386230.61558964441</c:v>
                </c:pt>
                <c:pt idx="5">
                  <c:v>387804.16692659137</c:v>
                </c:pt>
                <c:pt idx="6">
                  <c:v>389384.12910646497</c:v>
                </c:pt>
                <c:pt idx="7">
                  <c:v>390970.52824783279</c:v>
                </c:pt>
                <c:pt idx="8">
                  <c:v>392563.39057567279</c:v>
                </c:pt>
                <c:pt idx="9">
                  <c:v>394162.74242180679</c:v>
                </c:pt>
                <c:pt idx="10">
                  <c:v>395768.61022533558</c:v>
                </c:pt>
                <c:pt idx="11">
                  <c:v>397381.02053307608</c:v>
                </c:pt>
                <c:pt idx="12">
                  <c:v>399000.00000000035</c:v>
                </c:pt>
                <c:pt idx="13">
                  <c:v>400625.57538967603</c:v>
                </c:pt>
                <c:pt idx="14">
                  <c:v>402257.77357470896</c:v>
                </c:pt>
                <c:pt idx="15">
                  <c:v>403896.62153718714</c:v>
                </c:pt>
                <c:pt idx="16">
                  <c:v>405542.14636912697</c:v>
                </c:pt>
                <c:pt idx="17">
                  <c:v>407194.37527292117</c:v>
                </c:pt>
                <c:pt idx="18">
                  <c:v>408853.33556178841</c:v>
                </c:pt>
                <c:pt idx="19">
                  <c:v>410519.05466022465</c:v>
                </c:pt>
                <c:pt idx="20">
                  <c:v>412191.56010445673</c:v>
                </c:pt>
                <c:pt idx="21">
                  <c:v>413870.8795428974</c:v>
                </c:pt>
                <c:pt idx="22">
                  <c:v>415557.04073660262</c:v>
                </c:pt>
                <c:pt idx="23">
                  <c:v>417250.0715597301</c:v>
                </c:pt>
                <c:pt idx="24">
                  <c:v>418950.00000000058</c:v>
                </c:pt>
                <c:pt idx="25">
                  <c:v>420656.85415916011</c:v>
                </c:pt>
                <c:pt idx="26">
                  <c:v>422370.66225344461</c:v>
                </c:pt>
                <c:pt idx="27">
                  <c:v>424091.45261404669</c:v>
                </c:pt>
                <c:pt idx="28">
                  <c:v>425819.25368758361</c:v>
                </c:pt>
                <c:pt idx="29">
                  <c:v>427554.09403656755</c:v>
                </c:pt>
                <c:pt idx="30">
                  <c:v>429296.00233987812</c:v>
                </c:pt>
                <c:pt idx="31">
                  <c:v>431045.00739323616</c:v>
                </c:pt>
                <c:pt idx="32">
                  <c:v>432801.13810967986</c:v>
                </c:pt>
                <c:pt idx="33">
                  <c:v>434564.42352004256</c:v>
                </c:pt>
                <c:pt idx="34">
                  <c:v>436334.89277343301</c:v>
                </c:pt>
                <c:pt idx="35">
                  <c:v>438112.57513771689</c:v>
                </c:pt>
                <c:pt idx="36">
                  <c:v>439897.50000000087</c:v>
                </c:pt>
                <c:pt idx="37">
                  <c:v>441689.69686711841</c:v>
                </c:pt>
                <c:pt idx="38">
                  <c:v>443489.19536611711</c:v>
                </c:pt>
                <c:pt idx="39">
                  <c:v>445296.02524474933</c:v>
                </c:pt>
                <c:pt idx="40">
                  <c:v>447110.21637196303</c:v>
                </c:pt>
                <c:pt idx="41">
                  <c:v>448931.7987383962</c:v>
                </c:pt>
                <c:pt idx="42">
                  <c:v>450760.80245687236</c:v>
                </c:pt>
                <c:pt idx="43">
                  <c:v>452597.25776289828</c:v>
                </c:pt>
                <c:pt idx="44">
                  <c:v>454441.19501516415</c:v>
                </c:pt>
                <c:pt idx="45">
                  <c:v>456292.64469604503</c:v>
                </c:pt>
                <c:pt idx="46">
                  <c:v>458151.63741210499</c:v>
                </c:pt>
                <c:pt idx="47">
                  <c:v>460018.20389460307</c:v>
                </c:pt>
                <c:pt idx="48">
                  <c:v>461892.37500000128</c:v>
                </c:pt>
                <c:pt idx="49">
                  <c:v>463774.1817104746</c:v>
                </c:pt>
                <c:pt idx="50">
                  <c:v>465663.65513442323</c:v>
                </c:pt>
                <c:pt idx="51">
                  <c:v>467560.82650698698</c:v>
                </c:pt>
                <c:pt idx="52">
                  <c:v>469465.72719056142</c:v>
                </c:pt>
                <c:pt idx="53">
                  <c:v>471378.38867531624</c:v>
                </c:pt>
                <c:pt idx="54">
                  <c:v>473298.84257971612</c:v>
                </c:pt>
                <c:pt idx="55">
                  <c:v>475227.12065104337</c:v>
                </c:pt>
                <c:pt idx="56">
                  <c:v>477163.25476592255</c:v>
                </c:pt>
                <c:pt idx="57">
                  <c:v>479107.2769308475</c:v>
                </c:pt>
                <c:pt idx="58">
                  <c:v>481059.21928271052</c:v>
                </c:pt>
                <c:pt idx="59">
                  <c:v>483019.11408933345</c:v>
                </c:pt>
                <c:pt idx="60">
                  <c:v>484986.99375000159</c:v>
                </c:pt>
                <c:pt idx="61">
                  <c:v>486962.89079599857</c:v>
                </c:pt>
                <c:pt idx="62">
                  <c:v>488946.83789114468</c:v>
                </c:pt>
                <c:pt idx="63">
                  <c:v>490938.86783233663</c:v>
                </c:pt>
                <c:pt idx="64">
                  <c:v>492939.01355008979</c:v>
                </c:pt>
                <c:pt idx="65">
                  <c:v>494947.30810908228</c:v>
                </c:pt>
                <c:pt idx="66">
                  <c:v>496963.78470870224</c:v>
                </c:pt>
                <c:pt idx="67">
                  <c:v>498988.47668359586</c:v>
                </c:pt>
                <c:pt idx="68">
                  <c:v>501021.41750421899</c:v>
                </c:pt>
                <c:pt idx="69">
                  <c:v>503062.64077739016</c:v>
                </c:pt>
                <c:pt idx="70">
                  <c:v>505112.18024684623</c:v>
                </c:pt>
                <c:pt idx="71">
                  <c:v>507170.06979380042</c:v>
                </c:pt>
                <c:pt idx="72">
                  <c:v>509236.34343750193</c:v>
                </c:pt>
                <c:pt idx="73">
                  <c:v>511311.03533579881</c:v>
                </c:pt>
                <c:pt idx="74">
                  <c:v>513394.1797857022</c:v>
                </c:pt>
                <c:pt idx="75">
                  <c:v>515485.81122395379</c:v>
                </c:pt>
                <c:pt idx="76">
                  <c:v>517585.96422759455</c:v>
                </c:pt>
                <c:pt idx="77">
                  <c:v>519694.67351453676</c:v>
                </c:pt>
                <c:pt idx="78">
                  <c:v>521811.97394413763</c:v>
                </c:pt>
                <c:pt idx="79">
                  <c:v>523937.90051777597</c:v>
                </c:pt>
                <c:pt idx="80">
                  <c:v>526072.48837943014</c:v>
                </c:pt>
                <c:pt idx="81">
                  <c:v>528215.77281625988</c:v>
                </c:pt>
                <c:pt idx="82">
                  <c:v>530367.78925918881</c:v>
                </c:pt>
                <c:pt idx="83">
                  <c:v>532528.57328349072</c:v>
                </c:pt>
                <c:pt idx="84">
                  <c:v>534698.16060937732</c:v>
                </c:pt>
                <c:pt idx="85">
                  <c:v>536876.58710258896</c:v>
                </c:pt>
                <c:pt idx="86">
                  <c:v>539063.88877498754</c:v>
                </c:pt>
                <c:pt idx="87">
                  <c:v>541260.10178515175</c:v>
                </c:pt>
                <c:pt idx="88">
                  <c:v>543465.26243897458</c:v>
                </c:pt>
                <c:pt idx="89">
                  <c:v>545679.40719026385</c:v>
                </c:pt>
                <c:pt idx="90">
                  <c:v>547902.57264134486</c:v>
                </c:pt>
                <c:pt idx="91">
                  <c:v>550134.79554366507</c:v>
                </c:pt>
                <c:pt idx="92">
                  <c:v>552376.11279840197</c:v>
                </c:pt>
                <c:pt idx="93">
                  <c:v>554626.5614570732</c:v>
                </c:pt>
                <c:pt idx="94">
                  <c:v>556886.17872214853</c:v>
                </c:pt>
                <c:pt idx="95">
                  <c:v>559155.00194766547</c:v>
                </c:pt>
                <c:pt idx="96">
                  <c:v>561433.0686398464</c:v>
                </c:pt>
                <c:pt idx="97">
                  <c:v>563720.4164577187</c:v>
                </c:pt>
                <c:pt idx="98">
                  <c:v>566017.08321373723</c:v>
                </c:pt>
                <c:pt idx="99">
                  <c:v>568323.1068744096</c:v>
                </c:pt>
                <c:pt idx="100">
                  <c:v>570638.52556092362</c:v>
                </c:pt>
                <c:pt idx="101">
                  <c:v>572963.37754977739</c:v>
                </c:pt>
                <c:pt idx="102">
                  <c:v>575297.70127341244</c:v>
                </c:pt>
                <c:pt idx="103">
                  <c:v>577641.53532084869</c:v>
                </c:pt>
                <c:pt idx="104">
                  <c:v>579994.91843832249</c:v>
                </c:pt>
                <c:pt idx="105">
                  <c:v>582357.88952992728</c:v>
                </c:pt>
                <c:pt idx="106">
                  <c:v>584730.48765825632</c:v>
                </c:pt>
                <c:pt idx="107">
                  <c:v>587112.7520450491</c:v>
                </c:pt>
                <c:pt idx="108">
                  <c:v>589504.72207183915</c:v>
                </c:pt>
                <c:pt idx="109">
                  <c:v>591906.43728060497</c:v>
                </c:pt>
                <c:pt idx="110">
                  <c:v>594317.93737442442</c:v>
                </c:pt>
                <c:pt idx="111">
                  <c:v>596739.2622181304</c:v>
                </c:pt>
                <c:pt idx="112">
                  <c:v>599170.45183897007</c:v>
                </c:pt>
                <c:pt idx="113">
                  <c:v>601611.54642726667</c:v>
                </c:pt>
                <c:pt idx="114">
                  <c:v>604062.58633708337</c:v>
                </c:pt>
                <c:pt idx="115">
                  <c:v>606523.61208689143</c:v>
                </c:pt>
                <c:pt idx="116">
                  <c:v>608994.66436023905</c:v>
                </c:pt>
                <c:pt idx="117">
                  <c:v>611475.78400642402</c:v>
                </c:pt>
                <c:pt idx="118">
                  <c:v>613967.01204116968</c:v>
                </c:pt>
                <c:pt idx="119">
                  <c:v>616468.3896473021</c:v>
                </c:pt>
                <c:pt idx="120">
                  <c:v>618979.95817543147</c:v>
                </c:pt>
                <c:pt idx="121">
                  <c:v>621501.75914463575</c:v>
                </c:pt>
                <c:pt idx="122">
                  <c:v>624033.83424314612</c:v>
                </c:pt>
                <c:pt idx="123">
                  <c:v>626576.22532903741</c:v>
                </c:pt>
                <c:pt idx="124">
                  <c:v>629128.97443091904</c:v>
                </c:pt>
                <c:pt idx="125">
                  <c:v>631692.12374863029</c:v>
                </c:pt>
                <c:pt idx="126">
                  <c:v>634265.71565393789</c:v>
                </c:pt>
                <c:pt idx="127">
                  <c:v>636849.79269123636</c:v>
                </c:pt>
                <c:pt idx="128">
                  <c:v>639444.3975782512</c:v>
                </c:pt>
                <c:pt idx="129">
                  <c:v>642049.57320674544</c:v>
                </c:pt>
                <c:pt idx="130">
                  <c:v>644665.36264322838</c:v>
                </c:pt>
                <c:pt idx="131">
                  <c:v>647291.80912966747</c:v>
                </c:pt>
                <c:pt idx="132">
                  <c:v>649928.95608420332</c:v>
                </c:pt>
                <c:pt idx="133">
                  <c:v>652576.84710186778</c:v>
                </c:pt>
                <c:pt idx="134">
                  <c:v>655235.52595530369</c:v>
                </c:pt>
                <c:pt idx="135">
                  <c:v>657905.0365954896</c:v>
                </c:pt>
                <c:pt idx="136">
                  <c:v>660585.42315246526</c:v>
                </c:pt>
                <c:pt idx="137">
                  <c:v>663276.72993606213</c:v>
                </c:pt>
                <c:pt idx="138">
                  <c:v>665979.00143663515</c:v>
                </c:pt>
                <c:pt idx="139">
                  <c:v>668692.28232579853</c:v>
                </c:pt>
                <c:pt idx="140">
                  <c:v>671416.61745716422</c:v>
                </c:pt>
                <c:pt idx="141">
                  <c:v>674152.05186708318</c:v>
                </c:pt>
                <c:pt idx="142">
                  <c:v>676898.63077539008</c:v>
                </c:pt>
                <c:pt idx="143">
                  <c:v>679656.39958615112</c:v>
                </c:pt>
                <c:pt idx="144">
                  <c:v>682425.40388841392</c:v>
                </c:pt>
                <c:pt idx="145">
                  <c:v>685205.68945696147</c:v>
                </c:pt>
                <c:pt idx="146">
                  <c:v>687997.30225306936</c:v>
                </c:pt>
                <c:pt idx="147">
                  <c:v>690800.28842526441</c:v>
                </c:pt>
                <c:pt idx="148">
                  <c:v>693614.69431008887</c:v>
                </c:pt>
                <c:pt idx="149">
                  <c:v>696440.56643286557</c:v>
                </c:pt>
                <c:pt idx="150">
                  <c:v>699277.9515084672</c:v>
                </c:pt>
                <c:pt idx="151">
                  <c:v>702126.89644208876</c:v>
                </c:pt>
                <c:pt idx="152">
                  <c:v>704987.44833002263</c:v>
                </c:pt>
                <c:pt idx="153">
                  <c:v>707859.6544604376</c:v>
                </c:pt>
                <c:pt idx="154">
                  <c:v>710743.56231415994</c:v>
                </c:pt>
                <c:pt idx="155">
                  <c:v>713639.21956545906</c:v>
                </c:pt>
                <c:pt idx="156">
                  <c:v>716546.67408283486</c:v>
                </c:pt>
                <c:pt idx="157">
                  <c:v>719465.97392980987</c:v>
                </c:pt>
                <c:pt idx="158">
                  <c:v>722397.16736572306</c:v>
                </c:pt>
                <c:pt idx="159">
                  <c:v>725340.30284652801</c:v>
                </c:pt>
                <c:pt idx="160">
                  <c:v>728295.42902559368</c:v>
                </c:pt>
                <c:pt idx="161">
                  <c:v>731262.59475450928</c:v>
                </c:pt>
                <c:pt idx="162">
                  <c:v>734241.84908389091</c:v>
                </c:pt>
                <c:pt idx="163">
                  <c:v>737233.24126419355</c:v>
                </c:pt>
                <c:pt idx="164">
                  <c:v>740236.82074652414</c:v>
                </c:pt>
                <c:pt idx="165">
                  <c:v>743252.63718345982</c:v>
                </c:pt>
                <c:pt idx="166">
                  <c:v>746280.74042986834</c:v>
                </c:pt>
                <c:pt idx="167">
                  <c:v>749321.18054373236</c:v>
                </c:pt>
                <c:pt idx="168">
                  <c:v>752374.0077869771</c:v>
                </c:pt>
                <c:pt idx="169">
                  <c:v>755439.27262630081</c:v>
                </c:pt>
                <c:pt idx="170">
                  <c:v>758517.02573400969</c:v>
                </c:pt>
                <c:pt idx="171">
                  <c:v>761607.31798885483</c:v>
                </c:pt>
                <c:pt idx="172">
                  <c:v>764710.2004768739</c:v>
                </c:pt>
                <c:pt idx="173">
                  <c:v>767825.72449223523</c:v>
                </c:pt>
                <c:pt idx="174">
                  <c:v>770953.94153808604</c:v>
                </c:pt>
                <c:pt idx="175">
                  <c:v>774094.90332740382</c:v>
                </c:pt>
                <c:pt idx="176">
                  <c:v>777248.66178385098</c:v>
                </c:pt>
                <c:pt idx="177">
                  <c:v>780415.26904263336</c:v>
                </c:pt>
                <c:pt idx="178">
                  <c:v>783594.77745136223</c:v>
                </c:pt>
                <c:pt idx="179">
                  <c:v>786787.23957091942</c:v>
                </c:pt>
                <c:pt idx="180">
                  <c:v>789992.70817632636</c:v>
                </c:pt>
                <c:pt idx="181">
                  <c:v>793211.23625761631</c:v>
                </c:pt>
                <c:pt idx="182">
                  <c:v>796442.8770207105</c:v>
                </c:pt>
                <c:pt idx="183">
                  <c:v>799687.68388829788</c:v>
                </c:pt>
                <c:pt idx="184">
                  <c:v>802945.71050071775</c:v>
                </c:pt>
                <c:pt idx="185">
                  <c:v>806217.01071684726</c:v>
                </c:pt>
                <c:pt idx="186">
                  <c:v>809501.63861499063</c:v>
                </c:pt>
                <c:pt idx="187">
                  <c:v>812799.64849377435</c:v>
                </c:pt>
                <c:pt idx="188">
                  <c:v>816111.09487304382</c:v>
                </c:pt>
                <c:pt idx="189">
                  <c:v>819436.03249476536</c:v>
                </c:pt>
                <c:pt idx="190">
                  <c:v>822774.51632393082</c:v>
                </c:pt>
                <c:pt idx="191">
                  <c:v>826126.60154946579</c:v>
                </c:pt>
                <c:pt idx="192">
                  <c:v>829492.3435851431</c:v>
                </c:pt>
                <c:pt idx="193">
                  <c:v>832871.79807049758</c:v>
                </c:pt>
                <c:pt idx="194">
                  <c:v>836265.02087174659</c:v>
                </c:pt>
                <c:pt idx="195">
                  <c:v>839672.06808271341</c:v>
                </c:pt>
                <c:pt idx="196">
                  <c:v>843092.99602575437</c:v>
                </c:pt>
                <c:pt idx="197">
                  <c:v>846527.8612526902</c:v>
                </c:pt>
                <c:pt idx="198">
                  <c:v>849976.72054574068</c:v>
                </c:pt>
                <c:pt idx="199">
                  <c:v>853439.63091846358</c:v>
                </c:pt>
                <c:pt idx="200">
                  <c:v>856916.64961669652</c:v>
                </c:pt>
                <c:pt idx="201">
                  <c:v>860407.83411950408</c:v>
                </c:pt>
                <c:pt idx="202">
                  <c:v>863913.2421401277</c:v>
                </c:pt>
                <c:pt idx="203">
                  <c:v>867432.93162693956</c:v>
                </c:pt>
                <c:pt idx="204">
                  <c:v>870966.96076440066</c:v>
                </c:pt>
                <c:pt idx="205">
                  <c:v>874515.38797402289</c:v>
                </c:pt>
                <c:pt idx="206">
                  <c:v>878078.27191533439</c:v>
                </c:pt>
                <c:pt idx="207">
                  <c:v>881655.67148684955</c:v>
                </c:pt>
                <c:pt idx="208">
                  <c:v>885247.64582704264</c:v>
                </c:pt>
                <c:pt idx="209">
                  <c:v>888854.25431532529</c:v>
                </c:pt>
                <c:pt idx="210">
                  <c:v>892475.55657302833</c:v>
                </c:pt>
                <c:pt idx="211">
                  <c:v>896111.61246438732</c:v>
                </c:pt>
                <c:pt idx="212">
                  <c:v>899762.4820975319</c:v>
                </c:pt>
                <c:pt idx="213">
                  <c:v>903428.22582547995</c:v>
                </c:pt>
                <c:pt idx="214">
                  <c:v>907108.90424713481</c:v>
                </c:pt>
                <c:pt idx="215">
                  <c:v>910804.57820828725</c:v>
                </c:pt>
                <c:pt idx="216">
                  <c:v>914515.30880262144</c:v>
                </c:pt>
                <c:pt idx="217">
                  <c:v>918241.15737272473</c:v>
                </c:pt>
                <c:pt idx="218">
                  <c:v>921982.18551110162</c:v>
                </c:pt>
                <c:pt idx="219">
                  <c:v>925738.45506119262</c:v>
                </c:pt>
                <c:pt idx="220">
                  <c:v>929510.02811839525</c:v>
                </c:pt>
                <c:pt idx="221">
                  <c:v>933296.96703109203</c:v>
                </c:pt>
                <c:pt idx="222">
                  <c:v>937099.33440168027</c:v>
                </c:pt>
                <c:pt idx="223">
                  <c:v>940917.19308760727</c:v>
                </c:pt>
                <c:pt idx="224">
                  <c:v>944750.60620240914</c:v>
                </c:pt>
                <c:pt idx="225">
                  <c:v>948599.63711675454</c:v>
                </c:pt>
                <c:pt idx="226">
                  <c:v>952464.34945949225</c:v>
                </c:pt>
                <c:pt idx="227">
                  <c:v>956344.80711870221</c:v>
                </c:pt>
                <c:pt idx="228">
                  <c:v>960241.07424275309</c:v>
                </c:pt>
                <c:pt idx="229">
                  <c:v>964153.21524136164</c:v>
                </c:pt>
                <c:pt idx="230">
                  <c:v>968081.29478665744</c:v>
                </c:pt>
                <c:pt idx="231">
                  <c:v>972025.37781425286</c:v>
                </c:pt>
                <c:pt idx="232">
                  <c:v>975985.52952431573</c:v>
                </c:pt>
                <c:pt idx="233">
                  <c:v>979961.81538264733</c:v>
                </c:pt>
                <c:pt idx="234">
                  <c:v>983954.30112176505</c:v>
                </c:pt>
                <c:pt idx="235">
                  <c:v>987963.05274198833</c:v>
                </c:pt>
                <c:pt idx="236">
                  <c:v>991988.13651253027</c:v>
                </c:pt>
                <c:pt idx="237">
                  <c:v>996029.61897259299</c:v>
                </c:pt>
                <c:pt idx="238">
                  <c:v>1000087.5669324673</c:v>
                </c:pt>
                <c:pt idx="239">
                  <c:v>1004162.047474638</c:v>
                </c:pt>
                <c:pt idx="240">
                  <c:v>1008253.1279548914</c:v>
                </c:pt>
                <c:pt idx="241">
                  <c:v>1012360.8760034302</c:v>
                </c:pt>
                <c:pt idx="242">
                  <c:v>1016485.3595259908</c:v>
                </c:pt>
                <c:pt idx="243">
                  <c:v>1020626.646704966</c:v>
                </c:pt>
                <c:pt idx="244">
                  <c:v>1024784.8060005319</c:v>
                </c:pt>
                <c:pt idx="245">
                  <c:v>1028959.90615178</c:v>
                </c:pt>
                <c:pt idx="246">
                  <c:v>1033152.0161778536</c:v>
                </c:pt>
                <c:pt idx="247">
                  <c:v>1037361.2053790882</c:v>
                </c:pt>
                <c:pt idx="248">
                  <c:v>1041587.5433381572</c:v>
                </c:pt>
                <c:pt idx="249">
                  <c:v>1045831.0999212231</c:v>
                </c:pt>
                <c:pt idx="250">
                  <c:v>1050091.9452790914</c:v>
                </c:pt>
                <c:pt idx="251">
                  <c:v>1054370.1498483706</c:v>
                </c:pt>
                <c:pt idx="252">
                  <c:v>1058665.7843526367</c:v>
                </c:pt>
                <c:pt idx="253">
                  <c:v>1062978.9198036026</c:v>
                </c:pt>
                <c:pt idx="254">
                  <c:v>1067309.6275022912</c:v>
                </c:pt>
                <c:pt idx="255">
                  <c:v>1071657.9790402153</c:v>
                </c:pt>
                <c:pt idx="256">
                  <c:v>1076024.0463005595</c:v>
                </c:pt>
                <c:pt idx="257">
                  <c:v>1080407.90145937</c:v>
                </c:pt>
                <c:pt idx="258">
                  <c:v>1084809.6169867474</c:v>
                </c:pt>
                <c:pt idx="259">
                  <c:v>1089229.2656480435</c:v>
                </c:pt>
                <c:pt idx="260">
                  <c:v>1093666.9205050659</c:v>
                </c:pt>
                <c:pt idx="261">
                  <c:v>1098122.6549172851</c:v>
                </c:pt>
                <c:pt idx="262">
                  <c:v>1102596.5425430466</c:v>
                </c:pt>
                <c:pt idx="263">
                  <c:v>1107088.6573407897</c:v>
                </c:pt>
                <c:pt idx="264">
                  <c:v>1111599.0735702692</c:v>
                </c:pt>
                <c:pt idx="265">
                  <c:v>1116127.8657937832</c:v>
                </c:pt>
                <c:pt idx="266">
                  <c:v>1120675.1088774065</c:v>
                </c:pt>
                <c:pt idx="267">
                  <c:v>1125240.8779922265</c:v>
                </c:pt>
                <c:pt idx="268">
                  <c:v>1129825.2486155881</c:v>
                </c:pt>
                <c:pt idx="269">
                  <c:v>1134428.2965323394</c:v>
                </c:pt>
                <c:pt idx="270">
                  <c:v>1139050.0978360854</c:v>
                </c:pt>
                <c:pt idx="271">
                  <c:v>1143690.7289304463</c:v>
                </c:pt>
                <c:pt idx="272">
                  <c:v>1148350.26653032</c:v>
                </c:pt>
                <c:pt idx="273">
                  <c:v>1153028.7876631503</c:v>
                </c:pt>
                <c:pt idx="274">
                  <c:v>1157726.3696701999</c:v>
                </c:pt>
                <c:pt idx="275">
                  <c:v>1162443.0902078303</c:v>
                </c:pt>
                <c:pt idx="276">
                  <c:v>1167179.0272487837</c:v>
                </c:pt>
                <c:pt idx="277">
                  <c:v>1171934.2590834734</c:v>
                </c:pt>
                <c:pt idx="278">
                  <c:v>1176708.8643212777</c:v>
                </c:pt>
                <c:pt idx="279">
                  <c:v>1181502.921891839</c:v>
                </c:pt>
                <c:pt idx="280">
                  <c:v>1186316.5110463686</c:v>
                </c:pt>
                <c:pt idx="281">
                  <c:v>1191149.7113589572</c:v>
                </c:pt>
                <c:pt idx="282">
                  <c:v>1196002.6027278907</c:v>
                </c:pt>
                <c:pt idx="283">
                  <c:v>1200875.2653769697</c:v>
                </c:pt>
                <c:pt idx="284">
                  <c:v>1205767.7798568371</c:v>
                </c:pt>
                <c:pt idx="285">
                  <c:v>1210680.2270463088</c:v>
                </c:pt>
                <c:pt idx="286">
                  <c:v>1215612.6881537109</c:v>
                </c:pt>
                <c:pt idx="287">
                  <c:v>1220565.2447182226</c:v>
                </c:pt>
                <c:pt idx="288">
                  <c:v>1225537.9786112236</c:v>
                </c:pt>
                <c:pt idx="289">
                  <c:v>1230530.9720376479</c:v>
                </c:pt>
                <c:pt idx="290">
                  <c:v>1235544.3075373424</c:v>
                </c:pt>
                <c:pt idx="291">
                  <c:v>1240578.0679864318</c:v>
                </c:pt>
                <c:pt idx="292">
                  <c:v>1245632.3365986876</c:v>
                </c:pt>
                <c:pt idx="293">
                  <c:v>1250707.1969269058</c:v>
                </c:pt>
                <c:pt idx="294">
                  <c:v>1255802.7328642858</c:v>
                </c:pt>
                <c:pt idx="295">
                  <c:v>1260919.0286458188</c:v>
                </c:pt>
                <c:pt idx="296">
                  <c:v>1266056.1688496796</c:v>
                </c:pt>
                <c:pt idx="297">
                  <c:v>1271214.2383986248</c:v>
                </c:pt>
                <c:pt idx="298">
                  <c:v>1276393.322561397</c:v>
                </c:pt>
                <c:pt idx="299">
                  <c:v>1281593.5069541344</c:v>
                </c:pt>
                <c:pt idx="300">
                  <c:v>1286814.8775417856</c:v>
                </c:pt>
                <c:pt idx="301">
                  <c:v>1292057.5206395311</c:v>
                </c:pt>
                <c:pt idx="302">
                  <c:v>1297321.5229142101</c:v>
                </c:pt>
                <c:pt idx="303">
                  <c:v>1302606.9713857539</c:v>
                </c:pt>
                <c:pt idx="304">
                  <c:v>1307913.9534286228</c:v>
                </c:pt>
                <c:pt idx="305">
                  <c:v>1313242.5567732519</c:v>
                </c:pt>
                <c:pt idx="306">
                  <c:v>1318592.8695075009</c:v>
                </c:pt>
                <c:pt idx="307">
                  <c:v>1323964.9800781107</c:v>
                </c:pt>
                <c:pt idx="308">
                  <c:v>1329358.9772921645</c:v>
                </c:pt>
                <c:pt idx="309">
                  <c:v>1334774.950318557</c:v>
                </c:pt>
                <c:pt idx="310">
                  <c:v>1340212.9886894678</c:v>
                </c:pt>
                <c:pt idx="311">
                  <c:v>1345673.1823018421</c:v>
                </c:pt>
                <c:pt idx="312">
                  <c:v>1351155.6214188756</c:v>
                </c:pt>
                <c:pt idx="313">
                  <c:v>1356660.3966715087</c:v>
                </c:pt>
                <c:pt idx="314">
                  <c:v>1362187.5990599219</c:v>
                </c:pt>
                <c:pt idx="315">
                  <c:v>1367737.3199550426</c:v>
                </c:pt>
                <c:pt idx="316">
                  <c:v>1373309.6511000551</c:v>
                </c:pt>
                <c:pt idx="317">
                  <c:v>1378904.6846119156</c:v>
                </c:pt>
                <c:pt idx="318">
                  <c:v>1384522.5129828772</c:v>
                </c:pt>
                <c:pt idx="319">
                  <c:v>1390163.2290820172</c:v>
                </c:pt>
                <c:pt idx="320">
                  <c:v>1395826.9261567737</c:v>
                </c:pt>
                <c:pt idx="321">
                  <c:v>1401513.6978344857</c:v>
                </c:pt>
                <c:pt idx="322">
                  <c:v>1407223.6381239421</c:v>
                </c:pt>
                <c:pt idx="323">
                  <c:v>1412956.841416935</c:v>
                </c:pt>
                <c:pt idx="324">
                  <c:v>1418713.4024898203</c:v>
                </c:pt>
                <c:pt idx="325">
                  <c:v>1424493.4165050848</c:v>
                </c:pt>
                <c:pt idx="326">
                  <c:v>1430296.9790129187</c:v>
                </c:pt>
                <c:pt idx="327">
                  <c:v>1436124.1859527954</c:v>
                </c:pt>
                <c:pt idx="328">
                  <c:v>1441975.1336550585</c:v>
                </c:pt>
                <c:pt idx="329">
                  <c:v>1447849.918842512</c:v>
                </c:pt>
                <c:pt idx="330">
                  <c:v>1453748.6386320216</c:v>
                </c:pt>
                <c:pt idx="331">
                  <c:v>1459671.3905361188</c:v>
                </c:pt>
                <c:pt idx="332">
                  <c:v>1465618.272464613</c:v>
                </c:pt>
                <c:pt idx="333">
                  <c:v>1471589.3827262106</c:v>
                </c:pt>
                <c:pt idx="334">
                  <c:v>1477584.82003014</c:v>
                </c:pt>
                <c:pt idx="335">
                  <c:v>1483604.6834877827</c:v>
                </c:pt>
                <c:pt idx="336">
                  <c:v>1489649.0726143124</c:v>
                </c:pt>
                <c:pt idx="337">
                  <c:v>1495718.0873303399</c:v>
                </c:pt>
                <c:pt idx="338">
                  <c:v>1501811.8279635655</c:v>
                </c:pt>
                <c:pt idx="339">
                  <c:v>1507930.3952504364</c:v>
                </c:pt>
                <c:pt idx="340">
                  <c:v>1514073.8903378125</c:v>
                </c:pt>
                <c:pt idx="341">
                  <c:v>1520242.4147846389</c:v>
                </c:pt>
                <c:pt idx="342">
                  <c:v>1526436.0705636241</c:v>
                </c:pt>
                <c:pt idx="343">
                  <c:v>1532654.9600629262</c:v>
                </c:pt>
                <c:pt idx="344">
                  <c:v>1538899.1860878451</c:v>
                </c:pt>
                <c:pt idx="345">
                  <c:v>1545168.851862523</c:v>
                </c:pt>
                <c:pt idx="346">
                  <c:v>1551464.0610316487</c:v>
                </c:pt>
                <c:pt idx="347">
                  <c:v>1557784.9176621735</c:v>
                </c:pt>
                <c:pt idx="348">
                  <c:v>1564131.5262450296</c:v>
                </c:pt>
                <c:pt idx="349">
                  <c:v>1570503.9916968585</c:v>
                </c:pt>
                <c:pt idx="350">
                  <c:v>1576902.4193617452</c:v>
                </c:pt>
                <c:pt idx="351">
                  <c:v>1583326.9150129594</c:v>
                </c:pt>
                <c:pt idx="352">
                  <c:v>1589777.5848547043</c:v>
                </c:pt>
                <c:pt idx="353">
                  <c:v>1596254.5355238721</c:v>
                </c:pt>
                <c:pt idx="354">
                  <c:v>1602757.8740918064</c:v>
                </c:pt>
                <c:pt idx="355">
                  <c:v>1609287.7080660737</c:v>
                </c:pt>
                <c:pt idx="356">
                  <c:v>1615844.1453922386</c:v>
                </c:pt>
                <c:pt idx="357">
                  <c:v>1622427.2944556498</c:v>
                </c:pt>
                <c:pt idx="358">
                  <c:v>1629037.2640832318</c:v>
                </c:pt>
                <c:pt idx="359">
                  <c:v>1635674.1635452826</c:v>
                </c:pt>
                <c:pt idx="360">
                  <c:v>1642338.1025572815</c:v>
                </c:pt>
              </c:numCache>
            </c:numRef>
          </c:val>
          <c:smooth val="0"/>
          <c:extLst>
            <c:ext xmlns:c16="http://schemas.microsoft.com/office/drawing/2014/chart" uri="{C3380CC4-5D6E-409C-BE32-E72D297353CC}">
              <c16:uniqueId val="{00000000-9788-4147-AF55-4226F69C4CA8}"/>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 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Property Value Paths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Rental Income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Bull</c:v>
                </c:pt>
              </c:strCache>
            </c:strRef>
          </c:tx>
          <c:spPr>
            <a:ln w="28575" cap="rnd">
              <a:solidFill>
                <a:schemeClr val="accent1"/>
              </a:solidFill>
              <a:round/>
            </a:ln>
            <a:effectLst/>
          </c:spPr>
          <c:marker>
            <c:symbol val="none"/>
          </c:marker>
          <c:cat>
            <c:numRef>
              <c:f>'Cash Flows'!$A$24:$A$383</c:f>
              <c:numCache>
                <c:formatCode>0</c:formatCod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numCache>
            </c:numRef>
          </c:cat>
          <c:val>
            <c:numRef>
              <c:f>'Cash Flows'!$Q$24:$Q$383</c:f>
              <c:numCache>
                <c:formatCode>General</c:formatCode>
                <c:ptCount val="360"/>
                <c:pt idx="0">
                  <c:v>3815.4816703778638</c:v>
                </c:pt>
                <c:pt idx="1">
                  <c:v>3831.0264149972245</c:v>
                </c:pt>
                <c:pt idx="2">
                  <c:v>3846.6344908303504</c:v>
                </c:pt>
                <c:pt idx="3">
                  <c:v>3862.3061558964441</c:v>
                </c:pt>
                <c:pt idx="4">
                  <c:v>3878.0416692659132</c:v>
                </c:pt>
                <c:pt idx="5">
                  <c:v>3893.8412910646498</c:v>
                </c:pt>
                <c:pt idx="6">
                  <c:v>3909.7052824783273</c:v>
                </c:pt>
                <c:pt idx="7">
                  <c:v>3925.6339057567279</c:v>
                </c:pt>
                <c:pt idx="8">
                  <c:v>3941.627424218068</c:v>
                </c:pt>
                <c:pt idx="9">
                  <c:v>3957.6861022533553</c:v>
                </c:pt>
                <c:pt idx="10">
                  <c:v>3973.8102053307607</c:v>
                </c:pt>
                <c:pt idx="11">
                  <c:v>3990.0000000000032</c:v>
                </c:pt>
                <c:pt idx="12">
                  <c:v>4006.2557538967608</c:v>
                </c:pt>
                <c:pt idx="13">
                  <c:v>4022.5777357470893</c:v>
                </c:pt>
                <c:pt idx="14">
                  <c:v>4038.9662153718709</c:v>
                </c:pt>
                <c:pt idx="15">
                  <c:v>4055.4214636912698</c:v>
                </c:pt>
                <c:pt idx="16">
                  <c:v>4071.9437527292116</c:v>
                </c:pt>
                <c:pt idx="17">
                  <c:v>4088.5333556178844</c:v>
                </c:pt>
                <c:pt idx="18">
                  <c:v>4105.1905466022472</c:v>
                </c:pt>
                <c:pt idx="19">
                  <c:v>4121.9156010445668</c:v>
                </c:pt>
                <c:pt idx="20">
                  <c:v>4138.7087954289736</c:v>
                </c:pt>
                <c:pt idx="21">
                  <c:v>4155.5704073660263</c:v>
                </c:pt>
                <c:pt idx="22">
                  <c:v>4172.5007155973008</c:v>
                </c:pt>
                <c:pt idx="23">
                  <c:v>4189.5000000000055</c:v>
                </c:pt>
                <c:pt idx="24">
                  <c:v>4206.5685415916005</c:v>
                </c:pt>
                <c:pt idx="25">
                  <c:v>4223.7066225344461</c:v>
                </c:pt>
                <c:pt idx="26">
                  <c:v>4240.9145261404665</c:v>
                </c:pt>
                <c:pt idx="27">
                  <c:v>4258.1925368758357</c:v>
                </c:pt>
                <c:pt idx="28">
                  <c:v>4275.5409403656749</c:v>
                </c:pt>
                <c:pt idx="29">
                  <c:v>4292.9600233987803</c:v>
                </c:pt>
                <c:pt idx="30">
                  <c:v>4310.4500739323621</c:v>
                </c:pt>
                <c:pt idx="31">
                  <c:v>4328.0113810967978</c:v>
                </c:pt>
                <c:pt idx="32">
                  <c:v>4345.6442352004251</c:v>
                </c:pt>
                <c:pt idx="33">
                  <c:v>4363.3489277343297</c:v>
                </c:pt>
                <c:pt idx="34">
                  <c:v>4381.1257513771689</c:v>
                </c:pt>
                <c:pt idx="35">
                  <c:v>4398.9750000000085</c:v>
                </c:pt>
                <c:pt idx="36">
                  <c:v>4416.8969686711844</c:v>
                </c:pt>
                <c:pt idx="37">
                  <c:v>4434.8919536611711</c:v>
                </c:pt>
                <c:pt idx="38">
                  <c:v>4452.9602524474931</c:v>
                </c:pt>
                <c:pt idx="39">
                  <c:v>4471.10216371963</c:v>
                </c:pt>
                <c:pt idx="40">
                  <c:v>4489.3179873839617</c:v>
                </c:pt>
                <c:pt idx="41">
                  <c:v>4507.6080245687226</c:v>
                </c:pt>
                <c:pt idx="42">
                  <c:v>4525.9725776289833</c:v>
                </c:pt>
                <c:pt idx="43">
                  <c:v>4544.4119501516416</c:v>
                </c:pt>
                <c:pt idx="44">
                  <c:v>4562.9264469604495</c:v>
                </c:pt>
                <c:pt idx="45">
                  <c:v>4581.5163741210499</c:v>
                </c:pt>
                <c:pt idx="46">
                  <c:v>4600.1820389460308</c:v>
                </c:pt>
                <c:pt idx="47">
                  <c:v>4618.9237500000127</c:v>
                </c:pt>
                <c:pt idx="48">
                  <c:v>4637.7418171047457</c:v>
                </c:pt>
                <c:pt idx="49">
                  <c:v>4656.6365513442315</c:v>
                </c:pt>
                <c:pt idx="50">
                  <c:v>4675.60826506987</c:v>
                </c:pt>
                <c:pt idx="51">
                  <c:v>4694.6572719056139</c:v>
                </c:pt>
                <c:pt idx="52">
                  <c:v>4713.7838867531618</c:v>
                </c:pt>
                <c:pt idx="53">
                  <c:v>4732.9884257971617</c:v>
                </c:pt>
                <c:pt idx="54">
                  <c:v>4752.2712065104333</c:v>
                </c:pt>
                <c:pt idx="55">
                  <c:v>4771.6325476592247</c:v>
                </c:pt>
                <c:pt idx="56">
                  <c:v>4791.0727693084746</c:v>
                </c:pt>
                <c:pt idx="57">
                  <c:v>4810.5921928271046</c:v>
                </c:pt>
                <c:pt idx="58">
                  <c:v>4830.1911408933347</c:v>
                </c:pt>
                <c:pt idx="59">
                  <c:v>4849.869937500016</c:v>
                </c:pt>
                <c:pt idx="60">
                  <c:v>4869.6289079599846</c:v>
                </c:pt>
                <c:pt idx="61">
                  <c:v>4889.468378911447</c:v>
                </c:pt>
                <c:pt idx="62">
                  <c:v>4909.3886783233665</c:v>
                </c:pt>
                <c:pt idx="63">
                  <c:v>4929.3901355008975</c:v>
                </c:pt>
                <c:pt idx="64">
                  <c:v>4949.4730810908222</c:v>
                </c:pt>
                <c:pt idx="65">
                  <c:v>4969.6378470870222</c:v>
                </c:pt>
                <c:pt idx="66">
                  <c:v>4989.8847668359585</c:v>
                </c:pt>
                <c:pt idx="67">
                  <c:v>5010.2141750421897</c:v>
                </c:pt>
                <c:pt idx="68">
                  <c:v>5030.6264077739015</c:v>
                </c:pt>
                <c:pt idx="69">
                  <c:v>5051.1218024684622</c:v>
                </c:pt>
                <c:pt idx="70">
                  <c:v>5071.7006979380039</c:v>
                </c:pt>
                <c:pt idx="71">
                  <c:v>5092.3634343750191</c:v>
                </c:pt>
                <c:pt idx="72">
                  <c:v>5113.1103533579872</c:v>
                </c:pt>
                <c:pt idx="73">
                  <c:v>5133.9417978570218</c:v>
                </c:pt>
                <c:pt idx="74">
                  <c:v>5154.8581122395371</c:v>
                </c:pt>
                <c:pt idx="75">
                  <c:v>5175.8596422759456</c:v>
                </c:pt>
                <c:pt idx="76">
                  <c:v>5196.9467351453677</c:v>
                </c:pt>
                <c:pt idx="77">
                  <c:v>5218.1197394413757</c:v>
                </c:pt>
                <c:pt idx="78">
                  <c:v>5239.3790051777596</c:v>
                </c:pt>
                <c:pt idx="79">
                  <c:v>5260.7248837943016</c:v>
                </c:pt>
                <c:pt idx="80">
                  <c:v>5282.1577281625987</c:v>
                </c:pt>
                <c:pt idx="81">
                  <c:v>5303.6778925918879</c:v>
                </c:pt>
                <c:pt idx="82">
                  <c:v>5325.2857328349064</c:v>
                </c:pt>
                <c:pt idx="83">
                  <c:v>5346.9816060937728</c:v>
                </c:pt>
                <c:pt idx="84">
                  <c:v>5368.7658710258902</c:v>
                </c:pt>
                <c:pt idx="85">
                  <c:v>5390.6388877498757</c:v>
                </c:pt>
                <c:pt idx="86">
                  <c:v>5412.6010178515171</c:v>
                </c:pt>
                <c:pt idx="87">
                  <c:v>5434.6526243897442</c:v>
                </c:pt>
                <c:pt idx="88">
                  <c:v>5456.7940719026392</c:v>
                </c:pt>
                <c:pt idx="89">
                  <c:v>5479.025726413448</c:v>
                </c:pt>
                <c:pt idx="90">
                  <c:v>5501.3479554366495</c:v>
                </c:pt>
                <c:pt idx="91">
                  <c:v>5523.7611279840194</c:v>
                </c:pt>
                <c:pt idx="92">
                  <c:v>5546.2656145707324</c:v>
                </c:pt>
                <c:pt idx="93">
                  <c:v>5568.8617872214854</c:v>
                </c:pt>
                <c:pt idx="94">
                  <c:v>5591.5500194766546</c:v>
                </c:pt>
                <c:pt idx="95">
                  <c:v>5614.3306863984635</c:v>
                </c:pt>
                <c:pt idx="96">
                  <c:v>5637.2041645771869</c:v>
                </c:pt>
                <c:pt idx="97">
                  <c:v>5660.1708321373717</c:v>
                </c:pt>
                <c:pt idx="98">
                  <c:v>5683.2310687440959</c:v>
                </c:pt>
                <c:pt idx="99">
                  <c:v>5706.3852556092361</c:v>
                </c:pt>
                <c:pt idx="100">
                  <c:v>5729.6337754977731</c:v>
                </c:pt>
                <c:pt idx="101">
                  <c:v>5752.9770127341244</c:v>
                </c:pt>
                <c:pt idx="102">
                  <c:v>5776.4153532084865</c:v>
                </c:pt>
                <c:pt idx="103">
                  <c:v>5799.9491843832257</c:v>
                </c:pt>
                <c:pt idx="104">
                  <c:v>5823.5788952992716</c:v>
                </c:pt>
                <c:pt idx="105">
                  <c:v>5847.3048765825633</c:v>
                </c:pt>
                <c:pt idx="106">
                  <c:v>5871.1275204504918</c:v>
                </c:pt>
                <c:pt idx="107">
                  <c:v>5895.0472207183911</c:v>
                </c:pt>
                <c:pt idx="108">
                  <c:v>5919.0643728060495</c:v>
                </c:pt>
                <c:pt idx="109">
                  <c:v>5943.1793737442449</c:v>
                </c:pt>
                <c:pt idx="110">
                  <c:v>5967.3926221813035</c:v>
                </c:pt>
                <c:pt idx="111">
                  <c:v>5991.7045183897008</c:v>
                </c:pt>
                <c:pt idx="112">
                  <c:v>6016.115464272666</c:v>
                </c:pt>
                <c:pt idx="113">
                  <c:v>6040.6258633708339</c:v>
                </c:pt>
                <c:pt idx="114">
                  <c:v>6065.2361208689135</c:v>
                </c:pt>
                <c:pt idx="115">
                  <c:v>6089.9466436023895</c:v>
                </c:pt>
                <c:pt idx="116">
                  <c:v>6114.7578400642406</c:v>
                </c:pt>
                <c:pt idx="117">
                  <c:v>6139.6701204116962</c:v>
                </c:pt>
                <c:pt idx="118">
                  <c:v>6164.6838964730205</c:v>
                </c:pt>
                <c:pt idx="119">
                  <c:v>6189.7995817543151</c:v>
                </c:pt>
                <c:pt idx="120">
                  <c:v>6215.0175914463571</c:v>
                </c:pt>
                <c:pt idx="121">
                  <c:v>6240.3383424314616</c:v>
                </c:pt>
                <c:pt idx="122">
                  <c:v>6265.7622532903733</c:v>
                </c:pt>
                <c:pt idx="123">
                  <c:v>6291.2897443091897</c:v>
                </c:pt>
                <c:pt idx="124">
                  <c:v>6316.9212374863037</c:v>
                </c:pt>
                <c:pt idx="125">
                  <c:v>6342.6571565393797</c:v>
                </c:pt>
                <c:pt idx="126">
                  <c:v>6368.4979269123642</c:v>
                </c:pt>
                <c:pt idx="127">
                  <c:v>6394.4439757825121</c:v>
                </c:pt>
                <c:pt idx="128">
                  <c:v>6420.4957320674539</c:v>
                </c:pt>
                <c:pt idx="129">
                  <c:v>6446.6536264322831</c:v>
                </c:pt>
                <c:pt idx="130">
                  <c:v>6472.918091296674</c:v>
                </c:pt>
                <c:pt idx="131">
                  <c:v>6499.2895608420331</c:v>
                </c:pt>
                <c:pt idx="132">
                  <c:v>6525.7684710186777</c:v>
                </c:pt>
                <c:pt idx="133">
                  <c:v>6552.3552595530364</c:v>
                </c:pt>
                <c:pt idx="134">
                  <c:v>6579.0503659548949</c:v>
                </c:pt>
                <c:pt idx="135">
                  <c:v>6605.8542315246523</c:v>
                </c:pt>
                <c:pt idx="136">
                  <c:v>6632.7672993606211</c:v>
                </c:pt>
                <c:pt idx="137">
                  <c:v>6659.790014366351</c:v>
                </c:pt>
                <c:pt idx="138">
                  <c:v>6686.9228232579853</c:v>
                </c:pt>
                <c:pt idx="139">
                  <c:v>6714.166174571641</c:v>
                </c:pt>
                <c:pt idx="140">
                  <c:v>6741.5205186708308</c:v>
                </c:pt>
                <c:pt idx="141">
                  <c:v>6768.9863077539003</c:v>
                </c:pt>
                <c:pt idx="142">
                  <c:v>6796.5639958615111</c:v>
                </c:pt>
                <c:pt idx="143">
                  <c:v>6824.2540388841389</c:v>
                </c:pt>
                <c:pt idx="144">
                  <c:v>6852.056894569615</c:v>
                </c:pt>
                <c:pt idx="145">
                  <c:v>6879.973022530693</c:v>
                </c:pt>
                <c:pt idx="146">
                  <c:v>6908.0028842526444</c:v>
                </c:pt>
                <c:pt idx="147">
                  <c:v>6936.1469431008882</c:v>
                </c:pt>
                <c:pt idx="148">
                  <c:v>6964.4056643286558</c:v>
                </c:pt>
                <c:pt idx="149">
                  <c:v>6992.7795150846723</c:v>
                </c:pt>
                <c:pt idx="150">
                  <c:v>7021.2689644208867</c:v>
                </c:pt>
                <c:pt idx="151">
                  <c:v>7049.8744833002265</c:v>
                </c:pt>
                <c:pt idx="152">
                  <c:v>7078.5965446043747</c:v>
                </c:pt>
                <c:pt idx="153">
                  <c:v>7107.4356231415986</c:v>
                </c:pt>
                <c:pt idx="154">
                  <c:v>7136.3921956545892</c:v>
                </c:pt>
                <c:pt idx="155">
                  <c:v>7165.4667408283494</c:v>
                </c:pt>
                <c:pt idx="156">
                  <c:v>7194.6597392980984</c:v>
                </c:pt>
                <c:pt idx="157">
                  <c:v>7223.9716736572309</c:v>
                </c:pt>
                <c:pt idx="158">
                  <c:v>7253.403028465279</c:v>
                </c:pt>
                <c:pt idx="159">
                  <c:v>7282.954290255936</c:v>
                </c:pt>
                <c:pt idx="160">
                  <c:v>7312.6259475450915</c:v>
                </c:pt>
                <c:pt idx="161">
                  <c:v>7342.4184908389097</c:v>
                </c:pt>
                <c:pt idx="162">
                  <c:v>7372.3324126419348</c:v>
                </c:pt>
                <c:pt idx="163">
                  <c:v>7402.3682074652406</c:v>
                </c:pt>
                <c:pt idx="164">
                  <c:v>7432.5263718345977</c:v>
                </c:pt>
                <c:pt idx="165">
                  <c:v>7462.8074042986827</c:v>
                </c:pt>
                <c:pt idx="166">
                  <c:v>7493.2118054373232</c:v>
                </c:pt>
                <c:pt idx="167">
                  <c:v>7523.7400778697702</c:v>
                </c:pt>
                <c:pt idx="168">
                  <c:v>7554.3927262630077</c:v>
                </c:pt>
                <c:pt idx="169">
                  <c:v>7585.1702573400962</c:v>
                </c:pt>
                <c:pt idx="170">
                  <c:v>7616.0731798885481</c:v>
                </c:pt>
                <c:pt idx="171">
                  <c:v>7647.1020047687389</c:v>
                </c:pt>
                <c:pt idx="172">
                  <c:v>7678.2572449223526</c:v>
                </c:pt>
                <c:pt idx="173">
                  <c:v>7709.5394153808593</c:v>
                </c:pt>
                <c:pt idx="174">
                  <c:v>7740.9490332740379</c:v>
                </c:pt>
                <c:pt idx="175">
                  <c:v>7772.4866178385091</c:v>
                </c:pt>
                <c:pt idx="176">
                  <c:v>7804.1526904263328</c:v>
                </c:pt>
                <c:pt idx="177">
                  <c:v>7835.9477745136228</c:v>
                </c:pt>
                <c:pt idx="178">
                  <c:v>7867.8723957091943</c:v>
                </c:pt>
                <c:pt idx="179">
                  <c:v>7899.9270817632641</c:v>
                </c:pt>
                <c:pt idx="180">
                  <c:v>7932.112362576162</c:v>
                </c:pt>
                <c:pt idx="181">
                  <c:v>7964.4287702071042</c:v>
                </c:pt>
                <c:pt idx="182">
                  <c:v>7996.8768388829785</c:v>
                </c:pt>
                <c:pt idx="183">
                  <c:v>8029.4571050071781</c:v>
                </c:pt>
                <c:pt idx="184">
                  <c:v>8062.1701071684729</c:v>
                </c:pt>
                <c:pt idx="185">
                  <c:v>8095.0163861499059</c:v>
                </c:pt>
                <c:pt idx="186">
                  <c:v>8127.996484937742</c:v>
                </c:pt>
                <c:pt idx="187">
                  <c:v>8161.1109487304384</c:v>
                </c:pt>
                <c:pt idx="188">
                  <c:v>8194.3603249476528</c:v>
                </c:pt>
                <c:pt idx="189">
                  <c:v>8227.7451632393077</c:v>
                </c:pt>
                <c:pt idx="190">
                  <c:v>8261.2660154946589</c:v>
                </c:pt>
                <c:pt idx="191">
                  <c:v>8294.9234358514313</c:v>
                </c:pt>
                <c:pt idx="192">
                  <c:v>8328.7179807049761</c:v>
                </c:pt>
                <c:pt idx="193">
                  <c:v>8362.6502087174667</c:v>
                </c:pt>
                <c:pt idx="194">
                  <c:v>8396.720680827133</c:v>
                </c:pt>
                <c:pt idx="195">
                  <c:v>8430.9299602575429</c:v>
                </c:pt>
                <c:pt idx="196">
                  <c:v>8465.2786125269013</c:v>
                </c:pt>
                <c:pt idx="197">
                  <c:v>8499.7672054574068</c:v>
                </c:pt>
                <c:pt idx="198">
                  <c:v>8534.3963091846344</c:v>
                </c:pt>
                <c:pt idx="199">
                  <c:v>8569.1664961669649</c:v>
                </c:pt>
                <c:pt idx="200">
                  <c:v>8604.0783411950415</c:v>
                </c:pt>
                <c:pt idx="201">
                  <c:v>8639.1324214012766</c:v>
                </c:pt>
                <c:pt idx="202">
                  <c:v>8674.3293162693953</c:v>
                </c:pt>
                <c:pt idx="203">
                  <c:v>8709.6696076440057</c:v>
                </c:pt>
                <c:pt idx="204">
                  <c:v>8745.1538797402281</c:v>
                </c:pt>
                <c:pt idx="205">
                  <c:v>8780.7827191533434</c:v>
                </c:pt>
                <c:pt idx="206">
                  <c:v>8816.556714868495</c:v>
                </c:pt>
                <c:pt idx="207">
                  <c:v>8852.4764582704265</c:v>
                </c:pt>
                <c:pt idx="208">
                  <c:v>8888.5425431532531</c:v>
                </c:pt>
                <c:pt idx="209">
                  <c:v>8924.7555657302837</c:v>
                </c:pt>
                <c:pt idx="210">
                  <c:v>8961.1161246438733</c:v>
                </c:pt>
                <c:pt idx="211">
                  <c:v>8997.6248209753194</c:v>
                </c:pt>
                <c:pt idx="212">
                  <c:v>9034.2822582547979</c:v>
                </c:pt>
                <c:pt idx="213">
                  <c:v>9071.0890424713471</c:v>
                </c:pt>
                <c:pt idx="214">
                  <c:v>9108.0457820828724</c:v>
                </c:pt>
                <c:pt idx="215">
                  <c:v>9145.1530880262144</c:v>
                </c:pt>
                <c:pt idx="216">
                  <c:v>9182.4115737272459</c:v>
                </c:pt>
                <c:pt idx="217">
                  <c:v>9219.8218551110167</c:v>
                </c:pt>
                <c:pt idx="218">
                  <c:v>9257.3845506119251</c:v>
                </c:pt>
                <c:pt idx="219">
                  <c:v>9295.1002811839517</c:v>
                </c:pt>
                <c:pt idx="220">
                  <c:v>9332.9696703109203</c:v>
                </c:pt>
                <c:pt idx="221">
                  <c:v>9370.9933440168024</c:v>
                </c:pt>
                <c:pt idx="222">
                  <c:v>9409.1719308760712</c:v>
                </c:pt>
                <c:pt idx="223">
                  <c:v>9447.5060620240911</c:v>
                </c:pt>
                <c:pt idx="224">
                  <c:v>9485.9963711675446</c:v>
                </c:pt>
                <c:pt idx="225">
                  <c:v>9524.6434945949222</c:v>
                </c:pt>
                <c:pt idx="226">
                  <c:v>9563.4480711870219</c:v>
                </c:pt>
                <c:pt idx="227">
                  <c:v>9602.4107424275317</c:v>
                </c:pt>
                <c:pt idx="228">
                  <c:v>9641.5321524136143</c:v>
                </c:pt>
                <c:pt idx="229">
                  <c:v>9680.8129478665724</c:v>
                </c:pt>
                <c:pt idx="230">
                  <c:v>9720.253778142529</c:v>
                </c:pt>
                <c:pt idx="231">
                  <c:v>9759.8552952431583</c:v>
                </c:pt>
                <c:pt idx="232">
                  <c:v>9799.6181538264736</c:v>
                </c:pt>
                <c:pt idx="233">
                  <c:v>9839.5430112176491</c:v>
                </c:pt>
                <c:pt idx="234">
                  <c:v>9879.6305274198821</c:v>
                </c:pt>
                <c:pt idx="235">
                  <c:v>9919.8813651253022</c:v>
                </c:pt>
                <c:pt idx="236">
                  <c:v>9960.2961897259283</c:v>
                </c:pt>
                <c:pt idx="237">
                  <c:v>10000.875669324672</c:v>
                </c:pt>
                <c:pt idx="238">
                  <c:v>10041.620474746378</c:v>
                </c:pt>
                <c:pt idx="239">
                  <c:v>10082.531279548914</c:v>
                </c:pt>
                <c:pt idx="240">
                  <c:v>10123.608760034302</c:v>
                </c:pt>
                <c:pt idx="241">
                  <c:v>10164.853595259909</c:v>
                </c:pt>
                <c:pt idx="242">
                  <c:v>10206.266467049658</c:v>
                </c:pt>
                <c:pt idx="243">
                  <c:v>10247.848060005317</c:v>
                </c:pt>
                <c:pt idx="244">
                  <c:v>10289.5990615178</c:v>
                </c:pt>
                <c:pt idx="245">
                  <c:v>10331.520161778535</c:v>
                </c:pt>
                <c:pt idx="246">
                  <c:v>10373.612053790881</c:v>
                </c:pt>
                <c:pt idx="247">
                  <c:v>10415.875433381572</c:v>
                </c:pt>
                <c:pt idx="248">
                  <c:v>10458.31099921223</c:v>
                </c:pt>
                <c:pt idx="249">
                  <c:v>10500.919452790913</c:v>
                </c:pt>
                <c:pt idx="250">
                  <c:v>10543.701498483706</c:v>
                </c:pt>
                <c:pt idx="251">
                  <c:v>10586.657843526367</c:v>
                </c:pt>
                <c:pt idx="252">
                  <c:v>10629.789198036025</c:v>
                </c:pt>
                <c:pt idx="253">
                  <c:v>10673.096275022912</c:v>
                </c:pt>
                <c:pt idx="254">
                  <c:v>10716.579790402151</c:v>
                </c:pt>
                <c:pt idx="255">
                  <c:v>10760.240463005595</c:v>
                </c:pt>
                <c:pt idx="256">
                  <c:v>10804.079014593701</c:v>
                </c:pt>
                <c:pt idx="257">
                  <c:v>10848.096169867473</c:v>
                </c:pt>
                <c:pt idx="258">
                  <c:v>10892.292656480435</c:v>
                </c:pt>
                <c:pt idx="259">
                  <c:v>10936.669205050659</c:v>
                </c:pt>
                <c:pt idx="260">
                  <c:v>10981.22654917285</c:v>
                </c:pt>
                <c:pt idx="261">
                  <c:v>11025.965425430468</c:v>
                </c:pt>
                <c:pt idx="262">
                  <c:v>11070.886573407895</c:v>
                </c:pt>
                <c:pt idx="263">
                  <c:v>11115.990735702691</c:v>
                </c:pt>
                <c:pt idx="264">
                  <c:v>11161.278657937833</c:v>
                </c:pt>
                <c:pt idx="265">
                  <c:v>11206.751088774065</c:v>
                </c:pt>
                <c:pt idx="266">
                  <c:v>11252.408779922265</c:v>
                </c:pt>
                <c:pt idx="267">
                  <c:v>11298.252486155881</c:v>
                </c:pt>
                <c:pt idx="268">
                  <c:v>11344.282965323393</c:v>
                </c:pt>
                <c:pt idx="269">
                  <c:v>11390.500978360853</c:v>
                </c:pt>
                <c:pt idx="270">
                  <c:v>11436.907289304463</c:v>
                </c:pt>
                <c:pt idx="271">
                  <c:v>11483.5026653032</c:v>
                </c:pt>
                <c:pt idx="272">
                  <c:v>11530.287876631503</c:v>
                </c:pt>
                <c:pt idx="273">
                  <c:v>11577.263696701999</c:v>
                </c:pt>
                <c:pt idx="274">
                  <c:v>11624.430902078302</c:v>
                </c:pt>
                <c:pt idx="275">
                  <c:v>11671.790272487837</c:v>
                </c:pt>
                <c:pt idx="276">
                  <c:v>11719.342590834734</c:v>
                </c:pt>
                <c:pt idx="277">
                  <c:v>11767.088643212777</c:v>
                </c:pt>
                <c:pt idx="278">
                  <c:v>11815.029218918389</c:v>
                </c:pt>
                <c:pt idx="279">
                  <c:v>11863.165110463686</c:v>
                </c:pt>
                <c:pt idx="280">
                  <c:v>11911.497113589572</c:v>
                </c:pt>
                <c:pt idx="281">
                  <c:v>11960.026027278906</c:v>
                </c:pt>
                <c:pt idx="282">
                  <c:v>12008.752653769696</c:v>
                </c:pt>
                <c:pt idx="283">
                  <c:v>12057.677798568369</c:v>
                </c:pt>
                <c:pt idx="284">
                  <c:v>12106.802270463086</c:v>
                </c:pt>
                <c:pt idx="285">
                  <c:v>12156.126881537108</c:v>
                </c:pt>
                <c:pt idx="286">
                  <c:v>12205.652447182225</c:v>
                </c:pt>
                <c:pt idx="287">
                  <c:v>12255.379786112237</c:v>
                </c:pt>
                <c:pt idx="288">
                  <c:v>12305.309720376479</c:v>
                </c:pt>
                <c:pt idx="289">
                  <c:v>12355.443075373423</c:v>
                </c:pt>
                <c:pt idx="290">
                  <c:v>12405.780679864316</c:v>
                </c:pt>
                <c:pt idx="291">
                  <c:v>12456.323365986877</c:v>
                </c:pt>
                <c:pt idx="292">
                  <c:v>12507.071969269058</c:v>
                </c:pt>
                <c:pt idx="293">
                  <c:v>12558.027328642858</c:v>
                </c:pt>
                <c:pt idx="294">
                  <c:v>12609.19028645819</c:v>
                </c:pt>
                <c:pt idx="295">
                  <c:v>12660.561688496795</c:v>
                </c:pt>
                <c:pt idx="296">
                  <c:v>12712.142383986249</c:v>
                </c:pt>
                <c:pt idx="297">
                  <c:v>12763.93322561397</c:v>
                </c:pt>
                <c:pt idx="298">
                  <c:v>12815.935069541343</c:v>
                </c:pt>
                <c:pt idx="299">
                  <c:v>12868.148775417854</c:v>
                </c:pt>
                <c:pt idx="300">
                  <c:v>12920.57520639531</c:v>
                </c:pt>
                <c:pt idx="301">
                  <c:v>12973.215229142103</c:v>
                </c:pt>
                <c:pt idx="302">
                  <c:v>13026.069713857538</c:v>
                </c:pt>
                <c:pt idx="303">
                  <c:v>13079.139534286227</c:v>
                </c:pt>
                <c:pt idx="304">
                  <c:v>13132.425567732518</c:v>
                </c:pt>
                <c:pt idx="305">
                  <c:v>13185.92869507501</c:v>
                </c:pt>
                <c:pt idx="306">
                  <c:v>13239.649800781106</c:v>
                </c:pt>
                <c:pt idx="307">
                  <c:v>13293.589772921643</c:v>
                </c:pt>
                <c:pt idx="308">
                  <c:v>13347.749503185569</c:v>
                </c:pt>
                <c:pt idx="309">
                  <c:v>13402.129886894678</c:v>
                </c:pt>
                <c:pt idx="310">
                  <c:v>13456.731823018419</c:v>
                </c:pt>
                <c:pt idx="311">
                  <c:v>13511.556214188757</c:v>
                </c:pt>
                <c:pt idx="312">
                  <c:v>13566.603966715085</c:v>
                </c:pt>
                <c:pt idx="313">
                  <c:v>13621.875990599217</c:v>
                </c:pt>
                <c:pt idx="314">
                  <c:v>13677.373199550426</c:v>
                </c:pt>
                <c:pt idx="315">
                  <c:v>13733.096511000549</c:v>
                </c:pt>
                <c:pt idx="316">
                  <c:v>13789.046846119156</c:v>
                </c:pt>
                <c:pt idx="317">
                  <c:v>13845.22512982877</c:v>
                </c:pt>
                <c:pt idx="318">
                  <c:v>13901.632290820173</c:v>
                </c:pt>
                <c:pt idx="319">
                  <c:v>13958.269261567737</c:v>
                </c:pt>
                <c:pt idx="320">
                  <c:v>14015.136978344855</c:v>
                </c:pt>
                <c:pt idx="321">
                  <c:v>14072.23638123942</c:v>
                </c:pt>
                <c:pt idx="322">
                  <c:v>14129.568414169349</c:v>
                </c:pt>
                <c:pt idx="323">
                  <c:v>14187.134024898203</c:v>
                </c:pt>
                <c:pt idx="324">
                  <c:v>14244.934165050847</c:v>
                </c:pt>
                <c:pt idx="325">
                  <c:v>14302.969790129184</c:v>
                </c:pt>
                <c:pt idx="326">
                  <c:v>14361.241859527954</c:v>
                </c:pt>
                <c:pt idx="327">
                  <c:v>14419.751336550584</c:v>
                </c:pt>
                <c:pt idx="328">
                  <c:v>14478.499188425119</c:v>
                </c:pt>
                <c:pt idx="329">
                  <c:v>14537.486386320215</c:v>
                </c:pt>
                <c:pt idx="330">
                  <c:v>14596.713905361188</c:v>
                </c:pt>
                <c:pt idx="331">
                  <c:v>14656.182724646131</c:v>
                </c:pt>
                <c:pt idx="332">
                  <c:v>14715.893827262107</c:v>
                </c:pt>
                <c:pt idx="333">
                  <c:v>14775.8482003014</c:v>
                </c:pt>
                <c:pt idx="334">
                  <c:v>14836.046834877827</c:v>
                </c:pt>
                <c:pt idx="335">
                  <c:v>14896.490726143122</c:v>
                </c:pt>
                <c:pt idx="336">
                  <c:v>14957.180873303399</c:v>
                </c:pt>
                <c:pt idx="337">
                  <c:v>15018.118279635653</c:v>
                </c:pt>
                <c:pt idx="338">
                  <c:v>15079.303952504364</c:v>
                </c:pt>
                <c:pt idx="339">
                  <c:v>15140.738903378124</c:v>
                </c:pt>
                <c:pt idx="340">
                  <c:v>15202.424147846388</c:v>
                </c:pt>
                <c:pt idx="341">
                  <c:v>15264.36070563624</c:v>
                </c:pt>
                <c:pt idx="342">
                  <c:v>15326.549600629261</c:v>
                </c:pt>
                <c:pt idx="343">
                  <c:v>15388.991860878452</c:v>
                </c:pt>
                <c:pt idx="344">
                  <c:v>15451.688518625229</c:v>
                </c:pt>
                <c:pt idx="345">
                  <c:v>15514.640610316486</c:v>
                </c:pt>
                <c:pt idx="346">
                  <c:v>15577.849176621734</c:v>
                </c:pt>
                <c:pt idx="347">
                  <c:v>15641.315262450295</c:v>
                </c:pt>
                <c:pt idx="348">
                  <c:v>15705.039916968584</c:v>
                </c:pt>
                <c:pt idx="349">
                  <c:v>15769.024193617453</c:v>
                </c:pt>
                <c:pt idx="350">
                  <c:v>15833.269150129596</c:v>
                </c:pt>
                <c:pt idx="351">
                  <c:v>15897.775848547044</c:v>
                </c:pt>
                <c:pt idx="352">
                  <c:v>15962.545355238719</c:v>
                </c:pt>
                <c:pt idx="353">
                  <c:v>16027.578740918065</c:v>
                </c:pt>
                <c:pt idx="354">
                  <c:v>16092.877080660735</c:v>
                </c:pt>
                <c:pt idx="355">
                  <c:v>16158.441453922384</c:v>
                </c:pt>
                <c:pt idx="356">
                  <c:v>16224.272944556496</c:v>
                </c:pt>
                <c:pt idx="357">
                  <c:v>16290.372640832316</c:v>
                </c:pt>
                <c:pt idx="358">
                  <c:v>16356.741635452827</c:v>
                </c:pt>
                <c:pt idx="359">
                  <c:v>16423.381025572813</c:v>
                </c:pt>
              </c:numCache>
            </c:numRef>
          </c:val>
          <c:smooth val="0"/>
          <c:extLst>
            <c:ext xmlns:c16="http://schemas.microsoft.com/office/drawing/2014/chart" uri="{C3380CC4-5D6E-409C-BE32-E72D297353CC}">
              <c16:uniqueId val="{00000000-9F2F-4B64-99C9-EA88F5CC625F}"/>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Rental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(Hold)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Bull</c:v>
                </c:pt>
              </c:strCache>
            </c:strRef>
          </c:tx>
          <c:spPr>
            <a:ln w="28575" cap="rnd">
              <a:solidFill>
                <a:schemeClr val="accent1"/>
              </a:solidFill>
              <a:round/>
            </a:ln>
            <a:effectLst/>
          </c:spPr>
          <c:marker>
            <c:symbol val="none"/>
          </c:marker>
          <c:cat>
            <c:numRef>
              <c:f>'Cash Flows'!$A$24:$A$383</c:f>
              <c:numCache>
                <c:formatCode>0</c:formatCod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numCache>
            </c:numRef>
          </c:cat>
          <c:val>
            <c:numRef>
              <c:f>'Cash Flows'!$V$24:$V$383</c:f>
              <c:numCache>
                <c:formatCode>0.0%</c:formatCode>
                <c:ptCount val="360"/>
                <c:pt idx="0">
                  <c:v>7.5651482936225728E-2</c:v>
                </c:pt>
                <c:pt idx="1">
                  <c:v>0.15201002441077924</c:v>
                </c:pt>
                <c:pt idx="2">
                  <c:v>0.22907864642773235</c:v>
                </c:pt>
                <c:pt idx="3">
                  <c:v>0.30686038359435397</c:v>
                </c:pt>
                <c:pt idx="4">
                  <c:v>0.3853582831730572</c:v>
                </c:pt>
                <c:pt idx="5">
                  <c:v>0.46457540513355872</c:v>
                </c:pt>
                <c:pt idx="6">
                  <c:v>0.54451482220525216</c:v>
                </c:pt>
                <c:pt idx="7">
                  <c:v>0.62517961992979632</c:v>
                </c:pt>
                <c:pt idx="8">
                  <c:v>0.70657289671391832</c:v>
                </c:pt>
                <c:pt idx="9">
                  <c:v>0.78869776388243407</c:v>
                </c:pt>
                <c:pt idx="10">
                  <c:v>0.8715573457314848</c:v>
                </c:pt>
                <c:pt idx="11">
                  <c:v>0.95515477958199213</c:v>
                </c:pt>
                <c:pt idx="12">
                  <c:v>1.0394932158333332</c:v>
                </c:pt>
                <c:pt idx="13">
                  <c:v>1.1245758180172347</c:v>
                </c:pt>
                <c:pt idx="14">
                  <c:v>1.2104057628518872</c:v>
                </c:pt>
                <c:pt idx="15">
                  <c:v>1.2969862402962822</c:v>
                </c:pt>
                <c:pt idx="16">
                  <c:v>1.3843204536047728</c:v>
                </c:pt>
                <c:pt idx="17">
                  <c:v>1.4724116193818553</c:v>
                </c:pt>
                <c:pt idx="18">
                  <c:v>1.5612629676371763</c:v>
                </c:pt>
                <c:pt idx="19">
                  <c:v>1.6508777418407674</c:v>
                </c:pt>
                <c:pt idx="20">
                  <c:v>1.7412591989785025</c:v>
                </c:pt>
                <c:pt idx="21">
                  <c:v>1.8324106096077857</c:v>
                </c:pt>
                <c:pt idx="22">
                  <c:v>1.9243352579134634</c:v>
                </c:pt>
                <c:pt idx="23">
                  <c:v>2.0170364417639708</c:v>
                </c:pt>
                <c:pt idx="24">
                  <c:v>2.1105174727677039</c:v>
                </c:pt>
                <c:pt idx="25">
                  <c:v>2.2090015070843663</c:v>
                </c:pt>
                <c:pt idx="26">
                  <c:v>2.308280745378021</c:v>
                </c:pt>
                <c:pt idx="27">
                  <c:v>2.4083585587219298</c:v>
                </c:pt>
                <c:pt idx="28">
                  <c:v>2.5092383321940099</c:v>
                </c:pt>
                <c:pt idx="29">
                  <c:v>2.6109234649344466</c:v>
                </c:pt>
                <c:pt idx="30">
                  <c:v>2.7134173702035449</c:v>
                </c:pt>
                <c:pt idx="31">
                  <c:v>2.8167234754398129</c:v>
                </c:pt>
                <c:pt idx="32">
                  <c:v>2.920845222318289</c:v>
                </c:pt>
                <c:pt idx="33">
                  <c:v>3.0257860668091032</c:v>
                </c:pt>
                <c:pt idx="34">
                  <c:v>3.1315494792362819</c:v>
                </c:pt>
                <c:pt idx="35">
                  <c:v>3.2381389443367898</c:v>
                </c:pt>
                <c:pt idx="36">
                  <c:v>3.3455579613198156</c:v>
                </c:pt>
                <c:pt idx="37">
                  <c:v>3.4538100439262998</c:v>
                </c:pt>
                <c:pt idx="38">
                  <c:v>3.5628987204887088</c:v>
                </c:pt>
                <c:pt idx="39">
                  <c:v>3.6728275339910477</c:v>
                </c:pt>
                <c:pt idx="40">
                  <c:v>3.7836000421291245</c:v>
                </c:pt>
                <c:pt idx="41">
                  <c:v>3.8952198173710588</c:v>
                </c:pt>
                <c:pt idx="42">
                  <c:v>4.007690447018037</c:v>
                </c:pt>
                <c:pt idx="43">
                  <c:v>4.1210155332653198</c:v>
                </c:pt>
                <c:pt idx="44">
                  <c:v>4.235198693263496</c:v>
                </c:pt>
                <c:pt idx="45">
                  <c:v>4.3502435591799866</c:v>
                </c:pt>
                <c:pt idx="46">
                  <c:v>4.4661537782608036</c:v>
                </c:pt>
                <c:pt idx="47">
                  <c:v>4.5829330128925623</c:v>
                </c:pt>
                <c:pt idx="48">
                  <c:v>4.7005849406647391</c:v>
                </c:pt>
                <c:pt idx="49">
                  <c:v>4.8191132544321995</c:v>
                </c:pt>
                <c:pt idx="50">
                  <c:v>4.9385216623779655</c:v>
                </c:pt>
                <c:pt idx="51">
                  <c:v>5.0588138880762497</c:v>
                </c:pt>
                <c:pt idx="52">
                  <c:v>5.1799936705557457</c:v>
                </c:pt>
                <c:pt idx="53">
                  <c:v>5.302064764363176</c:v>
                </c:pt>
                <c:pt idx="54">
                  <c:v>5.4250309396271028</c:v>
                </c:pt>
                <c:pt idx="55">
                  <c:v>5.5488959821219952</c:v>
                </c:pt>
                <c:pt idx="56">
                  <c:v>5.6736636933325633</c:v>
                </c:pt>
                <c:pt idx="57">
                  <c:v>5.7993378905183537</c:v>
                </c:pt>
                <c:pt idx="58">
                  <c:v>5.9259224067786116</c:v>
                </c:pt>
                <c:pt idx="59">
                  <c:v>6.0534210911174018</c:v>
                </c:pt>
                <c:pt idx="60">
                  <c:v>6.1818378085090018</c:v>
                </c:pt>
                <c:pt idx="61">
                  <c:v>6.3111764399635675</c:v>
                </c:pt>
                <c:pt idx="62">
                  <c:v>6.441440882593052</c:v>
                </c:pt>
                <c:pt idx="63">
                  <c:v>6.5726350496774133</c:v>
                </c:pt>
                <c:pt idx="64">
                  <c:v>6.7047628707310754</c:v>
                </c:pt>
                <c:pt idx="65">
                  <c:v>6.837828291569676</c:v>
                </c:pt>
                <c:pt idx="66">
                  <c:v>6.9718352743770771</c:v>
                </c:pt>
                <c:pt idx="67">
                  <c:v>7.106787797772653</c:v>
                </c:pt>
                <c:pt idx="68">
                  <c:v>7.2426898568788589</c:v>
                </c:pt>
                <c:pt idx="69">
                  <c:v>7.3795454633890669</c:v>
                </c:pt>
                <c:pt idx="70">
                  <c:v>7.5173586456356842</c:v>
                </c:pt>
                <c:pt idx="71">
                  <c:v>7.6561334486585562</c:v>
                </c:pt>
                <c:pt idx="72">
                  <c:v>7.7958739342736338</c:v>
                </c:pt>
                <c:pt idx="73">
                  <c:v>7.9365841811419404</c:v>
                </c:pt>
                <c:pt idx="74">
                  <c:v>8.0782682848388045</c:v>
                </c:pt>
                <c:pt idx="75">
                  <c:v>8.2209303579233879</c:v>
                </c:pt>
                <c:pt idx="76">
                  <c:v>8.3645745300084933</c:v>
                </c:pt>
                <c:pt idx="77">
                  <c:v>8.5092049478306553</c:v>
                </c:pt>
                <c:pt idx="78">
                  <c:v>8.6548257753205231</c:v>
                </c:pt>
                <c:pt idx="79">
                  <c:v>8.8014411936735275</c:v>
                </c:pt>
                <c:pt idx="80">
                  <c:v>8.9490554014208428</c:v>
                </c:pt>
                <c:pt idx="81">
                  <c:v>9.0976726145006293</c:v>
                </c:pt>
                <c:pt idx="82">
                  <c:v>9.2472970663295744</c:v>
                </c:pt>
                <c:pt idx="83">
                  <c:v>9.3979330078747232</c:v>
                </c:pt>
                <c:pt idx="84">
                  <c:v>9.5495847077256144</c:v>
                </c:pt>
                <c:pt idx="85">
                  <c:v>9.7022564521666865</c:v>
                </c:pt>
                <c:pt idx="86">
                  <c:v>9.855952545250009</c:v>
                </c:pt>
                <c:pt idx="87">
                  <c:v>10.010677308868289</c:v>
                </c:pt>
                <c:pt idx="88">
                  <c:v>10.16643508282819</c:v>
                </c:pt>
                <c:pt idx="89">
                  <c:v>10.323230224923947</c:v>
                </c:pt>
                <c:pt idx="90">
                  <c:v>10.481067111011271</c:v>
                </c:pt>
                <c:pt idx="91">
                  <c:v>10.639950135081582</c:v>
                </c:pt>
                <c:pt idx="92">
                  <c:v>10.799883709336521</c:v>
                </c:pt>
                <c:pt idx="93">
                  <c:v>10.960872264262779</c:v>
                </c:pt>
                <c:pt idx="94">
                  <c:v>11.122920248707228</c:v>
                </c:pt>
                <c:pt idx="95">
                  <c:v>11.28603212995236</c:v>
                </c:pt>
                <c:pt idx="96">
                  <c:v>11.450212393792043</c:v>
                </c:pt>
                <c:pt idx="97">
                  <c:v>11.615465544607568</c:v>
                </c:pt>
                <c:pt idx="98">
                  <c:v>11.781796105444025</c:v>
                </c:pt>
                <c:pt idx="99">
                  <c:v>11.949208618086988</c:v>
                </c:pt>
                <c:pt idx="100">
                  <c:v>12.117707643139504</c:v>
                </c:pt>
                <c:pt idx="101">
                  <c:v>12.287297760099406</c:v>
                </c:pt>
                <c:pt idx="102">
                  <c:v>12.457983567436948</c:v>
                </c:pt>
                <c:pt idx="103">
                  <c:v>12.629769682672734</c:v>
                </c:pt>
                <c:pt idx="104">
                  <c:v>12.802660742455998</c:v>
                </c:pt>
                <c:pt idx="105">
                  <c:v>12.976661402643177</c:v>
                </c:pt>
                <c:pt idx="106">
                  <c:v>13.151776338376822</c:v>
                </c:pt>
                <c:pt idx="107">
                  <c:v>13.328010244164817</c:v>
                </c:pt>
                <c:pt idx="108">
                  <c:v>13.505367833959948</c:v>
                </c:pt>
                <c:pt idx="109">
                  <c:v>13.68385384123977</c:v>
                </c:pt>
                <c:pt idx="110">
                  <c:v>13.863473019086806</c:v>
                </c:pt>
                <c:pt idx="111">
                  <c:v>14.044230140269091</c:v>
                </c:pt>
                <c:pt idx="112">
                  <c:v>14.22612999732103</c:v>
                </c:pt>
                <c:pt idx="113">
                  <c:v>14.409177402624584</c:v>
                </c:pt>
                <c:pt idx="114">
                  <c:v>14.593377188490811</c:v>
                </c:pt>
                <c:pt idx="115">
                  <c:v>14.778734207241708</c:v>
                </c:pt>
                <c:pt idx="116">
                  <c:v>14.965253331292415</c:v>
                </c:pt>
                <c:pt idx="117">
                  <c:v>15.152939453233738</c:v>
                </c:pt>
                <c:pt idx="118">
                  <c:v>15.341797485915022</c:v>
                </c:pt>
                <c:pt idx="119">
                  <c:v>15.531832362527354</c:v>
                </c:pt>
                <c:pt idx="120">
                  <c:v>15.723049036687112</c:v>
                </c:pt>
                <c:pt idx="121">
                  <c:v>15.915452482519846</c:v>
                </c:pt>
                <c:pt idx="122">
                  <c:v>16.109047694744522</c:v>
                </c:pt>
                <c:pt idx="123">
                  <c:v>16.303839688758089</c:v>
                </c:pt>
                <c:pt idx="124">
                  <c:v>16.499833500720403</c:v>
                </c:pt>
                <c:pt idx="125">
                  <c:v>16.697034187639499</c:v>
                </c:pt>
                <c:pt idx="126">
                  <c:v>16.895446827457206</c:v>
                </c:pt>
                <c:pt idx="127">
                  <c:v>17.095076519135116</c:v>
                </c:pt>
                <c:pt idx="128">
                  <c:v>17.295928382740907</c:v>
                </c:pt>
                <c:pt idx="129">
                  <c:v>17.498007559535019</c:v>
                </c:pt>
                <c:pt idx="130">
                  <c:v>17.701319212057662</c:v>
                </c:pt>
                <c:pt idx="131">
                  <c:v>17.905868524216235</c:v>
                </c:pt>
                <c:pt idx="132">
                  <c:v>18.11166070137303</c:v>
                </c:pt>
                <c:pt idx="133">
                  <c:v>18.318700970433362</c:v>
                </c:pt>
                <c:pt idx="134">
                  <c:v>18.526994579934005</c:v>
                </c:pt>
                <c:pt idx="135">
                  <c:v>18.736546800132036</c:v>
                </c:pt>
                <c:pt idx="136">
                  <c:v>18.947362923094005</c:v>
                </c:pt>
                <c:pt idx="137">
                  <c:v>19.159448262785489</c:v>
                </c:pt>
                <c:pt idx="138">
                  <c:v>19.372808155161017</c:v>
                </c:pt>
                <c:pt idx="139">
                  <c:v>19.587447958254344</c:v>
                </c:pt>
                <c:pt idx="140">
                  <c:v>19.803373052269102</c:v>
                </c:pt>
                <c:pt idx="141">
                  <c:v>20.020588839669841</c:v>
                </c:pt>
                <c:pt idx="142">
                  <c:v>20.239100745273412</c:v>
                </c:pt>
                <c:pt idx="143">
                  <c:v>20.458914216340737</c:v>
                </c:pt>
                <c:pt idx="144">
                  <c:v>20.680034722668967</c:v>
                </c:pt>
                <c:pt idx="145">
                  <c:v>20.902467756683983</c:v>
                </c:pt>
                <c:pt idx="146">
                  <c:v>21.126218833533322</c:v>
                </c:pt>
                <c:pt idx="147">
                  <c:v>21.351293491179447</c:v>
                </c:pt>
                <c:pt idx="148">
                  <c:v>21.577697290493404</c:v>
                </c:pt>
                <c:pt idx="149">
                  <c:v>21.805435815348869</c:v>
                </c:pt>
                <c:pt idx="150">
                  <c:v>22.034514672716593</c:v>
                </c:pt>
                <c:pt idx="151">
                  <c:v>22.264939492759201</c:v>
                </c:pt>
                <c:pt idx="152">
                  <c:v>22.496715928926406</c:v>
                </c:pt>
                <c:pt idx="153">
                  <c:v>22.729849658050593</c:v>
                </c:pt>
                <c:pt idx="154">
                  <c:v>22.964346380442816</c:v>
                </c:pt>
                <c:pt idx="155">
                  <c:v>23.200211819989171</c:v>
                </c:pt>
                <c:pt idx="156">
                  <c:v>23.437451724247552</c:v>
                </c:pt>
                <c:pt idx="157">
                  <c:v>23.676071864544848</c:v>
                </c:pt>
                <c:pt idx="158">
                  <c:v>23.916078036074477</c:v>
                </c:pt>
                <c:pt idx="159">
                  <c:v>24.157476057994369</c:v>
                </c:pt>
                <c:pt idx="160">
                  <c:v>24.400271773525322</c:v>
                </c:pt>
                <c:pt idx="161">
                  <c:v>24.64447105004977</c:v>
                </c:pt>
                <c:pt idx="162">
                  <c:v>24.89007977921095</c:v>
                </c:pt>
                <c:pt idx="163">
                  <c:v>25.137103877012489</c:v>
                </c:pt>
                <c:pt idx="164">
                  <c:v>25.385549283918369</c:v>
                </c:pt>
                <c:pt idx="165">
                  <c:v>25.635421964953327</c:v>
                </c:pt>
                <c:pt idx="166">
                  <c:v>25.886727909803664</c:v>
                </c:pt>
                <c:pt idx="167">
                  <c:v>26.139473132918447</c:v>
                </c:pt>
                <c:pt idx="168">
                  <c:v>26.393663673611147</c:v>
                </c:pt>
                <c:pt idx="169">
                  <c:v>26.649305596161685</c:v>
                </c:pt>
                <c:pt idx="170">
                  <c:v>26.906404989918876</c:v>
                </c:pt>
                <c:pt idx="171">
                  <c:v>27.164967969403321</c:v>
                </c:pt>
                <c:pt idx="172">
                  <c:v>27.425000674410718</c:v>
                </c:pt>
                <c:pt idx="173">
                  <c:v>27.686509270115565</c:v>
                </c:pt>
                <c:pt idx="174">
                  <c:v>27.949499947175315</c:v>
                </c:pt>
                <c:pt idx="175">
                  <c:v>28.213978921834961</c:v>
                </c:pt>
                <c:pt idx="176">
                  <c:v>28.479952436032018</c:v>
                </c:pt>
                <c:pt idx="177">
                  <c:v>28.747426757501962</c:v>
                </c:pt>
                <c:pt idx="178">
                  <c:v>29.016408179884088</c:v>
                </c:pt>
                <c:pt idx="179">
                  <c:v>29.286903022827818</c:v>
                </c:pt>
                <c:pt idx="180">
                  <c:v>29.558917632099405</c:v>
                </c:pt>
                <c:pt idx="181">
                  <c:v>29.832458379689115</c:v>
                </c:pt>
                <c:pt idx="182">
                  <c:v>30.107531663918834</c:v>
                </c:pt>
                <c:pt idx="183">
                  <c:v>30.38414390955009</c:v>
                </c:pt>
                <c:pt idx="184">
                  <c:v>30.662301567892563</c:v>
                </c:pt>
                <c:pt idx="185">
                  <c:v>30.94201111691299</c:v>
                </c:pt>
                <c:pt idx="186">
                  <c:v>31.22327906134457</c:v>
                </c:pt>
                <c:pt idx="187">
                  <c:v>31.506111932796742</c:v>
                </c:pt>
                <c:pt idx="188">
                  <c:v>31.790516289865494</c:v>
                </c:pt>
                <c:pt idx="189">
                  <c:v>32.076498718244068</c:v>
                </c:pt>
                <c:pt idx="190">
                  <c:v>32.364065830834122</c:v>
                </c:pt>
                <c:pt idx="191">
                  <c:v>32.653224267857389</c:v>
                </c:pt>
                <c:pt idx="192">
                  <c:v>32.943980696967721</c:v>
                </c:pt>
                <c:pt idx="193">
                  <c:v>33.236341813363673</c:v>
                </c:pt>
                <c:pt idx="194">
                  <c:v>33.530314339901473</c:v>
                </c:pt>
                <c:pt idx="195">
                  <c:v>33.825905027208506</c:v>
                </c:pt>
                <c:pt idx="196">
                  <c:v>34.123120653797237</c:v>
                </c:pt>
                <c:pt idx="197">
                  <c:v>34.421968026179606</c:v>
                </c:pt>
                <c:pt idx="198">
                  <c:v>34.722453978981882</c:v>
                </c:pt>
                <c:pt idx="199">
                  <c:v>35.024585375060006</c:v>
                </c:pt>
                <c:pt idx="200">
                  <c:v>35.328369105615401</c:v>
                </c:pt>
                <c:pt idx="201">
                  <c:v>35.633812090311224</c:v>
                </c:pt>
                <c:pt idx="202">
                  <c:v>35.940921277389137</c:v>
                </c:pt>
                <c:pt idx="203">
                  <c:v>36.249703643786532</c:v>
                </c:pt>
                <c:pt idx="204">
                  <c:v>36.56016619525424</c:v>
                </c:pt>
                <c:pt idx="205">
                  <c:v>36.872315966474716</c:v>
                </c:pt>
                <c:pt idx="206">
                  <c:v>37.186160021180733</c:v>
                </c:pt>
                <c:pt idx="207">
                  <c:v>37.5017054522745</c:v>
                </c:pt>
                <c:pt idx="208">
                  <c:v>37.818959381947344</c:v>
                </c:pt>
                <c:pt idx="209">
                  <c:v>38.13792896179983</c:v>
                </c:pt>
                <c:pt idx="210">
                  <c:v>38.458621372962384</c:v>
                </c:pt>
                <c:pt idx="211">
                  <c:v>38.781043826216404</c:v>
                </c:pt>
                <c:pt idx="212">
                  <c:v>39.105203562115918</c:v>
                </c:pt>
                <c:pt idx="213">
                  <c:v>39.431107851109623</c:v>
                </c:pt>
                <c:pt idx="214">
                  <c:v>39.758763993663564</c:v>
                </c:pt>
                <c:pt idx="215">
                  <c:v>40.088179320384185</c:v>
                </c:pt>
                <c:pt idx="216">
                  <c:v>40.419361192141999</c:v>
                </c:pt>
                <c:pt idx="217">
                  <c:v>40.752317000195674</c:v>
                </c:pt>
                <c:pt idx="218">
                  <c:v>41.087054166316669</c:v>
                </c:pt>
                <c:pt idx="219">
                  <c:v>41.423580142914354</c:v>
                </c:pt>
                <c:pt idx="220">
                  <c:v>41.7619024131617</c:v>
                </c:pt>
                <c:pt idx="221">
                  <c:v>42.102028491121395</c:v>
                </c:pt>
                <c:pt idx="222">
                  <c:v>42.443965921872554</c:v>
                </c:pt>
                <c:pt idx="223">
                  <c:v>42.787722281637883</c:v>
                </c:pt>
                <c:pt idx="224">
                  <c:v>43.133305177911438</c:v>
                </c:pt>
                <c:pt idx="225">
                  <c:v>43.480722249586819</c:v>
                </c:pt>
                <c:pt idx="226">
                  <c:v>43.82998116708594</c:v>
                </c:pt>
                <c:pt idx="227">
                  <c:v>44.181089632488352</c:v>
                </c:pt>
                <c:pt idx="228">
                  <c:v>44.534055379661012</c:v>
                </c:pt>
                <c:pt idx="229">
                  <c:v>44.888886174388652</c:v>
                </c:pt>
                <c:pt idx="230">
                  <c:v>45.245589814504676</c:v>
                </c:pt>
                <c:pt idx="231">
                  <c:v>45.604174130022521</c:v>
                </c:pt>
                <c:pt idx="232">
                  <c:v>45.964646983267677</c:v>
                </c:pt>
                <c:pt idx="233">
                  <c:v>46.327016269010123</c:v>
                </c:pt>
                <c:pt idx="234">
                  <c:v>46.691289914597398</c:v>
                </c:pt>
                <c:pt idx="235">
                  <c:v>47.057475880088134</c:v>
                </c:pt>
                <c:pt idx="236">
                  <c:v>47.425582158386227</c:v>
                </c:pt>
                <c:pt idx="237">
                  <c:v>47.795616775375464</c:v>
                </c:pt>
                <c:pt idx="238">
                  <c:v>48.167587790054789</c:v>
                </c:pt>
                <c:pt idx="239">
                  <c:v>48.54150329467403</c:v>
                </c:pt>
                <c:pt idx="240">
                  <c:v>48.91737141487026</c:v>
                </c:pt>
                <c:pt idx="241">
                  <c:v>49.295200309804663</c:v>
                </c:pt>
                <c:pt idx="242">
                  <c:v>49.6749981723</c:v>
                </c:pt>
                <c:pt idx="243">
                  <c:v>50.056773228978585</c:v>
                </c:pt>
                <c:pt idx="244">
                  <c:v>50.440533740400888</c:v>
                </c:pt>
                <c:pt idx="245">
                  <c:v>50.826288001204659</c:v>
                </c:pt>
                <c:pt idx="246">
                  <c:v>51.214044340244619</c:v>
                </c:pt>
                <c:pt idx="247">
                  <c:v>51.603811120732772</c:v>
                </c:pt>
                <c:pt idx="248">
                  <c:v>51.995596740379206</c:v>
                </c:pt>
                <c:pt idx="249">
                  <c:v>52.389409631533574</c:v>
                </c:pt>
                <c:pt idx="250">
                  <c:v>52.785258261327051</c:v>
                </c:pt>
                <c:pt idx="251">
                  <c:v>53.183151131814952</c:v>
                </c:pt>
                <c:pt idx="252">
                  <c:v>53.583096780119874</c:v>
                </c:pt>
                <c:pt idx="253">
                  <c:v>53.985103778575457</c:v>
                </c:pt>
                <c:pt idx="254">
                  <c:v>54.38918073487072</c:v>
                </c:pt>
                <c:pt idx="255">
                  <c:v>54.795336292195017</c:v>
                </c:pt>
                <c:pt idx="256">
                  <c:v>55.203579129383513</c:v>
                </c:pt>
                <c:pt idx="257">
                  <c:v>55.613917961063343</c:v>
                </c:pt>
                <c:pt idx="258">
                  <c:v>56.026361537800277</c:v>
                </c:pt>
                <c:pt idx="259">
                  <c:v>56.440918646246089</c:v>
                </c:pt>
                <c:pt idx="260">
                  <c:v>56.857598109286442</c:v>
                </c:pt>
                <c:pt idx="261">
                  <c:v>57.276408786189393</c:v>
                </c:pt>
                <c:pt idx="262">
                  <c:v>57.697359572754557</c:v>
                </c:pt>
                <c:pt idx="263">
                  <c:v>58.120459401462796</c:v>
                </c:pt>
                <c:pt idx="264">
                  <c:v>58.545717241626619</c:v>
                </c:pt>
                <c:pt idx="265">
                  <c:v>58.9731420995411</c:v>
                </c:pt>
                <c:pt idx="266">
                  <c:v>59.402743018635491</c:v>
                </c:pt>
                <c:pt idx="267">
                  <c:v>59.834529079625383</c:v>
                </c:pt>
                <c:pt idx="268">
                  <c:v>60.268509400665572</c:v>
                </c:pt>
                <c:pt idx="269">
                  <c:v>60.704693137503462</c:v>
                </c:pt>
                <c:pt idx="270">
                  <c:v>61.143089483633162</c:v>
                </c:pt>
                <c:pt idx="271">
                  <c:v>61.583707670450174</c:v>
                </c:pt>
                <c:pt idx="272">
                  <c:v>62.026556967406741</c:v>
                </c:pt>
                <c:pt idx="273">
                  <c:v>62.471646682167801</c:v>
                </c:pt>
                <c:pt idx="274">
                  <c:v>62.918986160767581</c:v>
                </c:pt>
                <c:pt idx="275">
                  <c:v>63.368584787766892</c:v>
                </c:pt>
                <c:pt idx="276">
                  <c:v>63.820451986410973</c:v>
                </c:pt>
                <c:pt idx="277">
                  <c:v>64.274597218788017</c:v>
                </c:pt>
                <c:pt idx="278">
                  <c:v>64.731029985988414</c:v>
                </c:pt>
                <c:pt idx="279">
                  <c:v>65.189759828264485</c:v>
                </c:pt>
                <c:pt idx="280">
                  <c:v>65.650796325191081</c:v>
                </c:pt>
                <c:pt idx="281">
                  <c:v>66.114149095826605</c:v>
                </c:pt>
                <c:pt idx="282">
                  <c:v>66.579827798874916</c:v>
                </c:pt>
                <c:pt idx="283">
                  <c:v>67.04784213284772</c:v>
                </c:pt>
                <c:pt idx="284">
                  <c:v>67.518201836227732</c:v>
                </c:pt>
                <c:pt idx="285">
                  <c:v>67.990916687632421</c:v>
                </c:pt>
                <c:pt idx="286">
                  <c:v>68.465996505978538</c:v>
                </c:pt>
                <c:pt idx="287">
                  <c:v>68.943451150647178</c:v>
                </c:pt>
                <c:pt idx="288">
                  <c:v>69.423290521649648</c:v>
                </c:pt>
                <c:pt idx="289">
                  <c:v>69.905524559793875</c:v>
                </c:pt>
                <c:pt idx="290">
                  <c:v>70.390163246851657</c:v>
                </c:pt>
                <c:pt idx="291">
                  <c:v>70.87721660572646</c:v>
                </c:pt>
                <c:pt idx="292">
                  <c:v>71.366694700621935</c:v>
                </c:pt>
                <c:pt idx="293">
                  <c:v>71.858607637211179</c:v>
                </c:pt>
                <c:pt idx="294">
                  <c:v>72.352965562806645</c:v>
                </c:pt>
                <c:pt idx="295">
                  <c:v>72.849778666530725</c:v>
                </c:pt>
                <c:pt idx="296">
                  <c:v>73.349057179487048</c:v>
                </c:pt>
                <c:pt idx="297">
                  <c:v>73.850811374932519</c:v>
                </c:pt>
                <c:pt idx="298">
                  <c:v>74.355051568449994</c:v>
                </c:pt>
                <c:pt idx="299">
                  <c:v>74.861788118121737</c:v>
                </c:pt>
                <c:pt idx="300">
                  <c:v>75.371031424703474</c:v>
                </c:pt>
                <c:pt idx="301">
                  <c:v>75.882791931799261</c:v>
                </c:pt>
                <c:pt idx="302">
                  <c:v>76.397080126037068</c:v>
                </c:pt>
                <c:pt idx="303">
                  <c:v>76.913906537244955</c:v>
                </c:pt>
                <c:pt idx="304">
                  <c:v>77.433281738628139</c:v>
                </c:pt>
                <c:pt idx="305">
                  <c:v>77.955216346946671</c:v>
                </c:pt>
                <c:pt idx="306">
                  <c:v>78.479721022693838</c:v>
                </c:pt>
                <c:pt idx="307">
                  <c:v>79.006806470275365</c:v>
                </c:pt>
                <c:pt idx="308">
                  <c:v>79.536483438189322</c:v>
                </c:pt>
                <c:pt idx="309">
                  <c:v>80.068762719206674</c:v>
                </c:pt>
                <c:pt idx="310">
                  <c:v>80.603655150552754</c:v>
                </c:pt>
                <c:pt idx="311">
                  <c:v>81.141171614089288</c:v>
                </c:pt>
                <c:pt idx="312">
                  <c:v>81.68132303649729</c:v>
                </c:pt>
                <c:pt idx="313">
                  <c:v>82.224120389460637</c:v>
                </c:pt>
                <c:pt idx="314">
                  <c:v>82.769574689850444</c:v>
                </c:pt>
                <c:pt idx="315">
                  <c:v>83.317696999910126</c:v>
                </c:pt>
                <c:pt idx="316">
                  <c:v>83.868498427441295</c:v>
                </c:pt>
                <c:pt idx="317">
                  <c:v>84.421990125990362</c:v>
                </c:pt>
                <c:pt idx="318">
                  <c:v>84.978183295035933</c:v>
                </c:pt>
                <c:pt idx="319">
                  <c:v>85.537089180176892</c:v>
                </c:pt>
                <c:pt idx="320">
                  <c:v>86.098719073321419</c:v>
                </c:pt>
                <c:pt idx="321">
                  <c:v>86.663084312876563</c:v>
                </c:pt>
                <c:pt idx="322">
                  <c:v>87.230196283938824</c:v>
                </c:pt>
                <c:pt idx="323">
                  <c:v>87.800066418485244</c:v>
                </c:pt>
                <c:pt idx="324">
                  <c:v>88.372706195565598</c:v>
                </c:pt>
                <c:pt idx="325">
                  <c:v>88.948127141495007</c:v>
                </c:pt>
                <c:pt idx="326">
                  <c:v>89.526340830047744</c:v>
                </c:pt>
                <c:pt idx="327">
                  <c:v>90.107358882651411</c:v>
                </c:pt>
                <c:pt idx="328">
                  <c:v>90.691192968582243</c:v>
                </c:pt>
                <c:pt idx="329">
                  <c:v>91.27785480516107</c:v>
                </c:pt>
                <c:pt idx="330">
                  <c:v>91.867356157950027</c:v>
                </c:pt>
                <c:pt idx="331">
                  <c:v>92.459708840950213</c:v>
                </c:pt>
                <c:pt idx="332">
                  <c:v>93.054924716800016</c:v>
                </c:pt>
                <c:pt idx="333">
                  <c:v>93.65301569697435</c:v>
                </c:pt>
                <c:pt idx="334">
                  <c:v>94.253993741984601</c:v>
                </c:pt>
                <c:pt idx="335">
                  <c:v>94.857870861579542</c:v>
                </c:pt>
                <c:pt idx="336">
                  <c:v>95.464659114946954</c:v>
                </c:pt>
                <c:pt idx="337">
                  <c:v>96.074370610916006</c:v>
                </c:pt>
                <c:pt idx="338">
                  <c:v>96.687017508160693</c:v>
                </c:pt>
                <c:pt idx="339">
                  <c:v>97.302612015403881</c:v>
                </c:pt>
                <c:pt idx="340">
                  <c:v>97.921166391622251</c:v>
                </c:pt>
                <c:pt idx="341">
                  <c:v>98.542692946252174</c:v>
                </c:pt>
                <c:pt idx="342">
                  <c:v>99.16720403939631</c:v>
                </c:pt>
                <c:pt idx="343">
                  <c:v>99.79471208203104</c:v>
                </c:pt>
                <c:pt idx="344">
                  <c:v>100.4252295362149</c:v>
                </c:pt>
                <c:pt idx="345">
                  <c:v>101.05876891529769</c:v>
                </c:pt>
                <c:pt idx="346">
                  <c:v>101.69534278413053</c:v>
                </c:pt>
                <c:pt idx="347">
                  <c:v>102.33496375927679</c:v>
                </c:pt>
                <c:pt idx="348">
                  <c:v>102.97764450922374</c:v>
                </c:pt>
                <c:pt idx="349">
                  <c:v>103.6233977545953</c:v>
                </c:pt>
                <c:pt idx="350">
                  <c:v>104.27223626836548</c:v>
                </c:pt>
                <c:pt idx="351">
                  <c:v>104.9241728760727</c:v>
                </c:pt>
                <c:pt idx="352">
                  <c:v>105.57922045603509</c:v>
                </c:pt>
                <c:pt idx="353">
                  <c:v>106.23739193956654</c:v>
                </c:pt>
                <c:pt idx="354">
                  <c:v>106.89870031119381</c:v>
                </c:pt>
                <c:pt idx="355">
                  <c:v>107.56315860887423</c:v>
                </c:pt>
                <c:pt idx="356">
                  <c:v>108.23077992421473</c:v>
                </c:pt>
                <c:pt idx="357">
                  <c:v>108.90157740269122</c:v>
                </c:pt>
                <c:pt idx="358">
                  <c:v>109.57556424386939</c:v>
                </c:pt>
                <c:pt idx="359">
                  <c:v>110.25275370162609</c:v>
                </c:pt>
              </c:numCache>
            </c:numRef>
          </c:val>
          <c:smooth val="0"/>
          <c:extLst>
            <c:ext xmlns:c16="http://schemas.microsoft.com/office/drawing/2014/chart" uri="{C3380CC4-5D6E-409C-BE32-E72D297353CC}">
              <c16:uniqueId val="{00000000-A52A-48CE-B98B-E4AA12D6B827}"/>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(Sell)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Bull</c:v>
                </c:pt>
              </c:strCache>
            </c:strRef>
          </c:tx>
          <c:spPr>
            <a:ln w="28575" cap="rnd">
              <a:solidFill>
                <a:schemeClr val="accent1"/>
              </a:solidFill>
              <a:round/>
            </a:ln>
            <a:effectLst/>
          </c:spPr>
          <c:marker>
            <c:symbol val="none"/>
          </c:marker>
          <c:cat>
            <c:numRef>
              <c:f>'Cash Flows'!$A$24:$A$383</c:f>
              <c:numCache>
                <c:formatCode>0</c:formatCod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numCache>
            </c:numRef>
          </c:cat>
          <c:val>
            <c:numRef>
              <c:f>'Cash Flows'!$Y$24:$Y$383</c:f>
              <c:numCache>
                <c:formatCode>0.0%</c:formatCode>
                <c:ptCount val="360"/>
                <c:pt idx="0">
                  <c:v>7.5651482936225728E-2</c:v>
                </c:pt>
                <c:pt idx="1">
                  <c:v>0.15201002441077924</c:v>
                </c:pt>
                <c:pt idx="2">
                  <c:v>0.22907864642773235</c:v>
                </c:pt>
                <c:pt idx="3">
                  <c:v>0.30686038359435397</c:v>
                </c:pt>
                <c:pt idx="4">
                  <c:v>0.3853582831730572</c:v>
                </c:pt>
                <c:pt idx="5">
                  <c:v>0.46457540513355872</c:v>
                </c:pt>
                <c:pt idx="6">
                  <c:v>0.54451482220525216</c:v>
                </c:pt>
                <c:pt idx="7">
                  <c:v>0.62517961992979632</c:v>
                </c:pt>
                <c:pt idx="8">
                  <c:v>0.70657289671391832</c:v>
                </c:pt>
                <c:pt idx="9">
                  <c:v>0.78869776388243407</c:v>
                </c:pt>
                <c:pt idx="10">
                  <c:v>0.8715573457314848</c:v>
                </c:pt>
                <c:pt idx="11">
                  <c:v>0.95515477958199213</c:v>
                </c:pt>
                <c:pt idx="12">
                  <c:v>1.0394932158333332</c:v>
                </c:pt>
                <c:pt idx="13">
                  <c:v>1.1245758180172347</c:v>
                </c:pt>
                <c:pt idx="14">
                  <c:v>1.2104057628518872</c:v>
                </c:pt>
                <c:pt idx="15">
                  <c:v>1.2969862402962822</c:v>
                </c:pt>
                <c:pt idx="16">
                  <c:v>1.3843204536047728</c:v>
                </c:pt>
                <c:pt idx="17">
                  <c:v>1.4724116193818553</c:v>
                </c:pt>
                <c:pt idx="18">
                  <c:v>1.5612629676371763</c:v>
                </c:pt>
                <c:pt idx="19">
                  <c:v>1.6508777418407674</c:v>
                </c:pt>
                <c:pt idx="20">
                  <c:v>1.7412591989785025</c:v>
                </c:pt>
                <c:pt idx="21">
                  <c:v>1.8324106096077857</c:v>
                </c:pt>
                <c:pt idx="22">
                  <c:v>1.9243352579134634</c:v>
                </c:pt>
                <c:pt idx="23">
                  <c:v>2.0170364417639708</c:v>
                </c:pt>
                <c:pt idx="24">
                  <c:v>2.1105174727677039</c:v>
                </c:pt>
                <c:pt idx="25">
                  <c:v>2.2090015070843663</c:v>
                </c:pt>
                <c:pt idx="26">
                  <c:v>2.308280745378021</c:v>
                </c:pt>
                <c:pt idx="27">
                  <c:v>2.4083585587219298</c:v>
                </c:pt>
                <c:pt idx="28">
                  <c:v>2.5092383321940099</c:v>
                </c:pt>
                <c:pt idx="29">
                  <c:v>2.6109234649344466</c:v>
                </c:pt>
                <c:pt idx="30">
                  <c:v>2.7134173702035449</c:v>
                </c:pt>
                <c:pt idx="31">
                  <c:v>2.8167234754398129</c:v>
                </c:pt>
                <c:pt idx="32">
                  <c:v>2.920845222318289</c:v>
                </c:pt>
                <c:pt idx="33">
                  <c:v>3.0257860668091032</c:v>
                </c:pt>
                <c:pt idx="34">
                  <c:v>3.1315494792362819</c:v>
                </c:pt>
                <c:pt idx="35">
                  <c:v>3.2381389443367898</c:v>
                </c:pt>
                <c:pt idx="36">
                  <c:v>3.3455579613198156</c:v>
                </c:pt>
                <c:pt idx="37">
                  <c:v>3.4538100439262998</c:v>
                </c:pt>
                <c:pt idx="38">
                  <c:v>3.5628987204887088</c:v>
                </c:pt>
                <c:pt idx="39">
                  <c:v>3.6728275339910477</c:v>
                </c:pt>
                <c:pt idx="40">
                  <c:v>3.7836000421291245</c:v>
                </c:pt>
                <c:pt idx="41">
                  <c:v>3.8952198173710588</c:v>
                </c:pt>
                <c:pt idx="42">
                  <c:v>4.007690447018037</c:v>
                </c:pt>
                <c:pt idx="43">
                  <c:v>4.1210155332653198</c:v>
                </c:pt>
                <c:pt idx="44">
                  <c:v>4.235198693263496</c:v>
                </c:pt>
                <c:pt idx="45">
                  <c:v>4.3502435591799866</c:v>
                </c:pt>
                <c:pt idx="46">
                  <c:v>4.4661537782608036</c:v>
                </c:pt>
                <c:pt idx="47">
                  <c:v>4.5829330128925623</c:v>
                </c:pt>
                <c:pt idx="48">
                  <c:v>4.7005849406647391</c:v>
                </c:pt>
                <c:pt idx="49">
                  <c:v>4.8191132544321995</c:v>
                </c:pt>
                <c:pt idx="50">
                  <c:v>4.9385216623779655</c:v>
                </c:pt>
                <c:pt idx="51">
                  <c:v>5.0588138880762497</c:v>
                </c:pt>
                <c:pt idx="52">
                  <c:v>5.1799936705557457</c:v>
                </c:pt>
                <c:pt idx="53">
                  <c:v>5.302064764363176</c:v>
                </c:pt>
                <c:pt idx="54">
                  <c:v>5.4250309396271028</c:v>
                </c:pt>
                <c:pt idx="55">
                  <c:v>5.5488959821219952</c:v>
                </c:pt>
                <c:pt idx="56">
                  <c:v>5.6736636933325633</c:v>
                </c:pt>
                <c:pt idx="57">
                  <c:v>5.7993378905183537</c:v>
                </c:pt>
                <c:pt idx="58">
                  <c:v>5.9259224067786116</c:v>
                </c:pt>
                <c:pt idx="59">
                  <c:v>6.0534210911174018</c:v>
                </c:pt>
                <c:pt idx="60">
                  <c:v>6.1818378085090018</c:v>
                </c:pt>
                <c:pt idx="61">
                  <c:v>6.3111764399635675</c:v>
                </c:pt>
                <c:pt idx="62">
                  <c:v>6.441440882593052</c:v>
                </c:pt>
                <c:pt idx="63">
                  <c:v>6.5726350496774133</c:v>
                </c:pt>
                <c:pt idx="64">
                  <c:v>6.7047628707310754</c:v>
                </c:pt>
                <c:pt idx="65">
                  <c:v>6.837828291569676</c:v>
                </c:pt>
                <c:pt idx="66">
                  <c:v>6.9718352743770771</c:v>
                </c:pt>
                <c:pt idx="67">
                  <c:v>7.106787797772653</c:v>
                </c:pt>
                <c:pt idx="68">
                  <c:v>7.2426898568788589</c:v>
                </c:pt>
                <c:pt idx="69">
                  <c:v>7.3795454633890669</c:v>
                </c:pt>
                <c:pt idx="70">
                  <c:v>7.5173586456356842</c:v>
                </c:pt>
                <c:pt idx="71">
                  <c:v>7.6561334486585562</c:v>
                </c:pt>
                <c:pt idx="72">
                  <c:v>7.7958739342736338</c:v>
                </c:pt>
                <c:pt idx="73">
                  <c:v>7.9365841811419404</c:v>
                </c:pt>
                <c:pt idx="74">
                  <c:v>8.0782682848388045</c:v>
                </c:pt>
                <c:pt idx="75">
                  <c:v>8.2209303579233879</c:v>
                </c:pt>
                <c:pt idx="76">
                  <c:v>8.3645745300084933</c:v>
                </c:pt>
                <c:pt idx="77">
                  <c:v>8.5092049478306553</c:v>
                </c:pt>
                <c:pt idx="78">
                  <c:v>8.6548257753205231</c:v>
                </c:pt>
                <c:pt idx="79">
                  <c:v>8.8014411936735275</c:v>
                </c:pt>
                <c:pt idx="80">
                  <c:v>8.9490554014208428</c:v>
                </c:pt>
                <c:pt idx="81">
                  <c:v>9.0976726145006293</c:v>
                </c:pt>
                <c:pt idx="82">
                  <c:v>9.2472970663295744</c:v>
                </c:pt>
                <c:pt idx="83">
                  <c:v>9.3979330078747232</c:v>
                </c:pt>
                <c:pt idx="84">
                  <c:v>9.5495847077256144</c:v>
                </c:pt>
                <c:pt idx="85">
                  <c:v>9.7022564521666865</c:v>
                </c:pt>
                <c:pt idx="86">
                  <c:v>9.855952545250009</c:v>
                </c:pt>
                <c:pt idx="87">
                  <c:v>10.010677308868289</c:v>
                </c:pt>
                <c:pt idx="88">
                  <c:v>10.16643508282819</c:v>
                </c:pt>
                <c:pt idx="89">
                  <c:v>10.323230224923947</c:v>
                </c:pt>
                <c:pt idx="90">
                  <c:v>10.481067111011271</c:v>
                </c:pt>
                <c:pt idx="91">
                  <c:v>10.639950135081582</c:v>
                </c:pt>
                <c:pt idx="92">
                  <c:v>10.799883709336521</c:v>
                </c:pt>
                <c:pt idx="93">
                  <c:v>10.960872264262779</c:v>
                </c:pt>
                <c:pt idx="94">
                  <c:v>11.122920248707228</c:v>
                </c:pt>
                <c:pt idx="95">
                  <c:v>11.28603212995236</c:v>
                </c:pt>
                <c:pt idx="96">
                  <c:v>11.450212393792043</c:v>
                </c:pt>
                <c:pt idx="97">
                  <c:v>11.615465544607568</c:v>
                </c:pt>
                <c:pt idx="98">
                  <c:v>11.781796105444025</c:v>
                </c:pt>
                <c:pt idx="99">
                  <c:v>25.723931903769437</c:v>
                </c:pt>
                <c:pt idx="100">
                  <c:v>25.723931903769437</c:v>
                </c:pt>
                <c:pt idx="101">
                  <c:v>25.723931903769437</c:v>
                </c:pt>
                <c:pt idx="102">
                  <c:v>25.723931903769437</c:v>
                </c:pt>
                <c:pt idx="103">
                  <c:v>25.723931903769437</c:v>
                </c:pt>
                <c:pt idx="104">
                  <c:v>25.723931903769437</c:v>
                </c:pt>
                <c:pt idx="105">
                  <c:v>25.723931903769437</c:v>
                </c:pt>
                <c:pt idx="106">
                  <c:v>25.723931903769437</c:v>
                </c:pt>
                <c:pt idx="107">
                  <c:v>25.723931903769437</c:v>
                </c:pt>
                <c:pt idx="108">
                  <c:v>25.723931903769437</c:v>
                </c:pt>
                <c:pt idx="109">
                  <c:v>25.723931903769437</c:v>
                </c:pt>
                <c:pt idx="110">
                  <c:v>25.723931903769437</c:v>
                </c:pt>
                <c:pt idx="111">
                  <c:v>25.723931903769437</c:v>
                </c:pt>
                <c:pt idx="112">
                  <c:v>25.723931903769437</c:v>
                </c:pt>
                <c:pt idx="113">
                  <c:v>25.723931903769437</c:v>
                </c:pt>
                <c:pt idx="114">
                  <c:v>25.723931903769437</c:v>
                </c:pt>
                <c:pt idx="115">
                  <c:v>25.723931903769437</c:v>
                </c:pt>
                <c:pt idx="116">
                  <c:v>25.723931903769437</c:v>
                </c:pt>
                <c:pt idx="117">
                  <c:v>25.723931903769437</c:v>
                </c:pt>
                <c:pt idx="118">
                  <c:v>25.723931903769437</c:v>
                </c:pt>
                <c:pt idx="119">
                  <c:v>25.723931903769437</c:v>
                </c:pt>
                <c:pt idx="120">
                  <c:v>25.723931903769437</c:v>
                </c:pt>
                <c:pt idx="121">
                  <c:v>25.723931903769437</c:v>
                </c:pt>
                <c:pt idx="122">
                  <c:v>25.723931903769437</c:v>
                </c:pt>
                <c:pt idx="123">
                  <c:v>25.723931903769437</c:v>
                </c:pt>
                <c:pt idx="124">
                  <c:v>25.723931903769437</c:v>
                </c:pt>
                <c:pt idx="125">
                  <c:v>25.723931903769437</c:v>
                </c:pt>
                <c:pt idx="126">
                  <c:v>25.723931903769437</c:v>
                </c:pt>
                <c:pt idx="127">
                  <c:v>25.723931903769437</c:v>
                </c:pt>
                <c:pt idx="128">
                  <c:v>25.723931903769437</c:v>
                </c:pt>
                <c:pt idx="129">
                  <c:v>25.723931903769437</c:v>
                </c:pt>
                <c:pt idx="130">
                  <c:v>25.723931903769437</c:v>
                </c:pt>
                <c:pt idx="131">
                  <c:v>25.723931903769437</c:v>
                </c:pt>
                <c:pt idx="132">
                  <c:v>25.723931903769437</c:v>
                </c:pt>
                <c:pt idx="133">
                  <c:v>25.723931903769437</c:v>
                </c:pt>
                <c:pt idx="134">
                  <c:v>25.723931903769437</c:v>
                </c:pt>
                <c:pt idx="135">
                  <c:v>25.723931903769437</c:v>
                </c:pt>
                <c:pt idx="136">
                  <c:v>25.723931903769437</c:v>
                </c:pt>
                <c:pt idx="137">
                  <c:v>25.723931903769437</c:v>
                </c:pt>
                <c:pt idx="138">
                  <c:v>25.723931903769437</c:v>
                </c:pt>
                <c:pt idx="139">
                  <c:v>25.723931903769437</c:v>
                </c:pt>
                <c:pt idx="140">
                  <c:v>25.723931903769437</c:v>
                </c:pt>
                <c:pt idx="141">
                  <c:v>25.723931903769437</c:v>
                </c:pt>
                <c:pt idx="142">
                  <c:v>25.723931903769437</c:v>
                </c:pt>
                <c:pt idx="143">
                  <c:v>25.723931903769437</c:v>
                </c:pt>
                <c:pt idx="144">
                  <c:v>25.723931903769437</c:v>
                </c:pt>
                <c:pt idx="145">
                  <c:v>25.723931903769437</c:v>
                </c:pt>
                <c:pt idx="146">
                  <c:v>25.723931903769437</c:v>
                </c:pt>
                <c:pt idx="147">
                  <c:v>25.723931903769437</c:v>
                </c:pt>
                <c:pt idx="148">
                  <c:v>25.723931903769437</c:v>
                </c:pt>
                <c:pt idx="149">
                  <c:v>25.723931903769437</c:v>
                </c:pt>
                <c:pt idx="150">
                  <c:v>25.723931903769437</c:v>
                </c:pt>
                <c:pt idx="151">
                  <c:v>25.723931903769437</c:v>
                </c:pt>
                <c:pt idx="152">
                  <c:v>25.723931903769437</c:v>
                </c:pt>
                <c:pt idx="153">
                  <c:v>25.723931903769437</c:v>
                </c:pt>
                <c:pt idx="154">
                  <c:v>25.723931903769437</c:v>
                </c:pt>
                <c:pt idx="155">
                  <c:v>25.723931903769437</c:v>
                </c:pt>
                <c:pt idx="156">
                  <c:v>25.723931903769437</c:v>
                </c:pt>
                <c:pt idx="157">
                  <c:v>25.723931903769437</c:v>
                </c:pt>
                <c:pt idx="158">
                  <c:v>25.723931903769437</c:v>
                </c:pt>
                <c:pt idx="159">
                  <c:v>25.723931903769437</c:v>
                </c:pt>
                <c:pt idx="160">
                  <c:v>25.723931903769437</c:v>
                </c:pt>
                <c:pt idx="161">
                  <c:v>25.723931903769437</c:v>
                </c:pt>
                <c:pt idx="162">
                  <c:v>25.723931903769437</c:v>
                </c:pt>
                <c:pt idx="163">
                  <c:v>25.723931903769437</c:v>
                </c:pt>
                <c:pt idx="164">
                  <c:v>25.723931903769437</c:v>
                </c:pt>
                <c:pt idx="165">
                  <c:v>25.723931903769437</c:v>
                </c:pt>
                <c:pt idx="166">
                  <c:v>25.723931903769437</c:v>
                </c:pt>
                <c:pt idx="167">
                  <c:v>25.723931903769437</c:v>
                </c:pt>
                <c:pt idx="168">
                  <c:v>25.723931903769437</c:v>
                </c:pt>
                <c:pt idx="169">
                  <c:v>25.723931903769437</c:v>
                </c:pt>
                <c:pt idx="170">
                  <c:v>25.723931903769437</c:v>
                </c:pt>
                <c:pt idx="171">
                  <c:v>25.723931903769437</c:v>
                </c:pt>
                <c:pt idx="172">
                  <c:v>25.723931903769437</c:v>
                </c:pt>
                <c:pt idx="173">
                  <c:v>25.723931903769437</c:v>
                </c:pt>
                <c:pt idx="174">
                  <c:v>25.723931903769437</c:v>
                </c:pt>
                <c:pt idx="175">
                  <c:v>25.723931903769437</c:v>
                </c:pt>
                <c:pt idx="176">
                  <c:v>25.723931903769437</c:v>
                </c:pt>
                <c:pt idx="177">
                  <c:v>25.723931903769437</c:v>
                </c:pt>
                <c:pt idx="178">
                  <c:v>25.723931903769437</c:v>
                </c:pt>
                <c:pt idx="179">
                  <c:v>25.723931903769437</c:v>
                </c:pt>
                <c:pt idx="180">
                  <c:v>25.723931903769437</c:v>
                </c:pt>
                <c:pt idx="181">
                  <c:v>25.723931903769437</c:v>
                </c:pt>
                <c:pt idx="182">
                  <c:v>25.723931903769437</c:v>
                </c:pt>
                <c:pt idx="183">
                  <c:v>25.723931903769437</c:v>
                </c:pt>
                <c:pt idx="184">
                  <c:v>25.723931903769437</c:v>
                </c:pt>
                <c:pt idx="185">
                  <c:v>25.723931903769437</c:v>
                </c:pt>
                <c:pt idx="186">
                  <c:v>25.723931903769437</c:v>
                </c:pt>
                <c:pt idx="187">
                  <c:v>25.723931903769437</c:v>
                </c:pt>
                <c:pt idx="188">
                  <c:v>25.723931903769437</c:v>
                </c:pt>
                <c:pt idx="189">
                  <c:v>25.723931903769437</c:v>
                </c:pt>
                <c:pt idx="190">
                  <c:v>25.723931903769437</c:v>
                </c:pt>
                <c:pt idx="191">
                  <c:v>25.723931903769437</c:v>
                </c:pt>
                <c:pt idx="192">
                  <c:v>25.723931903769437</c:v>
                </c:pt>
                <c:pt idx="193">
                  <c:v>25.723931903769437</c:v>
                </c:pt>
                <c:pt idx="194">
                  <c:v>25.723931903769437</c:v>
                </c:pt>
                <c:pt idx="195">
                  <c:v>25.723931903769437</c:v>
                </c:pt>
                <c:pt idx="196">
                  <c:v>25.723931903769437</c:v>
                </c:pt>
                <c:pt idx="197">
                  <c:v>25.723931903769437</c:v>
                </c:pt>
                <c:pt idx="198">
                  <c:v>25.723931903769437</c:v>
                </c:pt>
                <c:pt idx="199">
                  <c:v>25.723931903769437</c:v>
                </c:pt>
                <c:pt idx="200">
                  <c:v>25.723931903769437</c:v>
                </c:pt>
                <c:pt idx="201">
                  <c:v>25.723931903769437</c:v>
                </c:pt>
                <c:pt idx="202">
                  <c:v>25.723931903769437</c:v>
                </c:pt>
                <c:pt idx="203">
                  <c:v>25.723931903769437</c:v>
                </c:pt>
                <c:pt idx="204">
                  <c:v>25.723931903769437</c:v>
                </c:pt>
                <c:pt idx="205">
                  <c:v>25.723931903769437</c:v>
                </c:pt>
                <c:pt idx="206">
                  <c:v>25.723931903769437</c:v>
                </c:pt>
                <c:pt idx="207">
                  <c:v>25.723931903769437</c:v>
                </c:pt>
                <c:pt idx="208">
                  <c:v>25.723931903769437</c:v>
                </c:pt>
                <c:pt idx="209">
                  <c:v>25.723931903769437</c:v>
                </c:pt>
                <c:pt idx="210">
                  <c:v>25.723931903769437</c:v>
                </c:pt>
                <c:pt idx="211">
                  <c:v>25.723931903769437</c:v>
                </c:pt>
                <c:pt idx="212">
                  <c:v>25.723931903769437</c:v>
                </c:pt>
                <c:pt idx="213">
                  <c:v>25.723931903769437</c:v>
                </c:pt>
                <c:pt idx="214">
                  <c:v>25.723931903769437</c:v>
                </c:pt>
                <c:pt idx="215">
                  <c:v>25.723931903769437</c:v>
                </c:pt>
                <c:pt idx="216">
                  <c:v>25.723931903769437</c:v>
                </c:pt>
                <c:pt idx="217">
                  <c:v>25.723931903769437</c:v>
                </c:pt>
                <c:pt idx="218">
                  <c:v>25.723931903769437</c:v>
                </c:pt>
                <c:pt idx="219">
                  <c:v>25.723931903769437</c:v>
                </c:pt>
                <c:pt idx="220">
                  <c:v>25.723931903769437</c:v>
                </c:pt>
                <c:pt idx="221">
                  <c:v>25.723931903769437</c:v>
                </c:pt>
                <c:pt idx="222">
                  <c:v>25.723931903769437</c:v>
                </c:pt>
                <c:pt idx="223">
                  <c:v>25.723931903769437</c:v>
                </c:pt>
                <c:pt idx="224">
                  <c:v>25.723931903769437</c:v>
                </c:pt>
                <c:pt idx="225">
                  <c:v>25.723931903769437</c:v>
                </c:pt>
                <c:pt idx="226">
                  <c:v>25.723931903769437</c:v>
                </c:pt>
                <c:pt idx="227">
                  <c:v>25.723931903769437</c:v>
                </c:pt>
                <c:pt idx="228">
                  <c:v>25.723931903769437</c:v>
                </c:pt>
                <c:pt idx="229">
                  <c:v>25.723931903769437</c:v>
                </c:pt>
                <c:pt idx="230">
                  <c:v>25.723931903769437</c:v>
                </c:pt>
                <c:pt idx="231">
                  <c:v>25.723931903769437</c:v>
                </c:pt>
                <c:pt idx="232">
                  <c:v>25.723931903769437</c:v>
                </c:pt>
                <c:pt idx="233">
                  <c:v>25.723931903769437</c:v>
                </c:pt>
                <c:pt idx="234">
                  <c:v>25.723931903769437</c:v>
                </c:pt>
                <c:pt idx="235">
                  <c:v>25.723931903769437</c:v>
                </c:pt>
                <c:pt idx="236">
                  <c:v>25.723931903769437</c:v>
                </c:pt>
                <c:pt idx="237">
                  <c:v>25.723931903769437</c:v>
                </c:pt>
                <c:pt idx="238">
                  <c:v>25.723931903769437</c:v>
                </c:pt>
                <c:pt idx="239">
                  <c:v>25.723931903769437</c:v>
                </c:pt>
                <c:pt idx="240">
                  <c:v>25.723931903769437</c:v>
                </c:pt>
                <c:pt idx="241">
                  <c:v>25.723931903769437</c:v>
                </c:pt>
                <c:pt idx="242">
                  <c:v>25.723931903769437</c:v>
                </c:pt>
                <c:pt idx="243">
                  <c:v>25.723931903769437</c:v>
                </c:pt>
                <c:pt idx="244">
                  <c:v>25.723931903769437</c:v>
                </c:pt>
                <c:pt idx="245">
                  <c:v>25.723931903769437</c:v>
                </c:pt>
                <c:pt idx="246">
                  <c:v>25.723931903769437</c:v>
                </c:pt>
                <c:pt idx="247">
                  <c:v>25.723931903769437</c:v>
                </c:pt>
                <c:pt idx="248">
                  <c:v>25.723931903769437</c:v>
                </c:pt>
                <c:pt idx="249">
                  <c:v>25.723931903769437</c:v>
                </c:pt>
                <c:pt idx="250">
                  <c:v>25.723931903769437</c:v>
                </c:pt>
                <c:pt idx="251">
                  <c:v>25.723931903769437</c:v>
                </c:pt>
                <c:pt idx="252">
                  <c:v>25.723931903769437</c:v>
                </c:pt>
                <c:pt idx="253">
                  <c:v>25.723931903769437</c:v>
                </c:pt>
                <c:pt idx="254">
                  <c:v>25.723931903769437</c:v>
                </c:pt>
                <c:pt idx="255">
                  <c:v>25.723931903769437</c:v>
                </c:pt>
                <c:pt idx="256">
                  <c:v>25.723931903769437</c:v>
                </c:pt>
                <c:pt idx="257">
                  <c:v>25.723931903769437</c:v>
                </c:pt>
                <c:pt idx="258">
                  <c:v>25.723931903769437</c:v>
                </c:pt>
                <c:pt idx="259">
                  <c:v>25.723931903769437</c:v>
                </c:pt>
                <c:pt idx="260">
                  <c:v>25.723931903769437</c:v>
                </c:pt>
                <c:pt idx="261">
                  <c:v>25.723931903769437</c:v>
                </c:pt>
                <c:pt idx="262">
                  <c:v>25.723931903769437</c:v>
                </c:pt>
                <c:pt idx="263">
                  <c:v>25.723931903769437</c:v>
                </c:pt>
                <c:pt idx="264">
                  <c:v>25.723931903769437</c:v>
                </c:pt>
                <c:pt idx="265">
                  <c:v>25.723931903769437</c:v>
                </c:pt>
                <c:pt idx="266">
                  <c:v>25.723931903769437</c:v>
                </c:pt>
                <c:pt idx="267">
                  <c:v>25.723931903769437</c:v>
                </c:pt>
                <c:pt idx="268">
                  <c:v>25.723931903769437</c:v>
                </c:pt>
                <c:pt idx="269">
                  <c:v>25.723931903769437</c:v>
                </c:pt>
                <c:pt idx="270">
                  <c:v>25.723931903769437</c:v>
                </c:pt>
                <c:pt idx="271">
                  <c:v>25.723931903769437</c:v>
                </c:pt>
                <c:pt idx="272">
                  <c:v>25.723931903769437</c:v>
                </c:pt>
                <c:pt idx="273">
                  <c:v>25.723931903769437</c:v>
                </c:pt>
                <c:pt idx="274">
                  <c:v>25.723931903769437</c:v>
                </c:pt>
                <c:pt idx="275">
                  <c:v>25.723931903769437</c:v>
                </c:pt>
                <c:pt idx="276">
                  <c:v>25.723931903769437</c:v>
                </c:pt>
                <c:pt idx="277">
                  <c:v>25.723931903769437</c:v>
                </c:pt>
                <c:pt idx="278">
                  <c:v>25.723931903769437</c:v>
                </c:pt>
                <c:pt idx="279">
                  <c:v>25.723931903769437</c:v>
                </c:pt>
                <c:pt idx="280">
                  <c:v>25.723931903769437</c:v>
                </c:pt>
                <c:pt idx="281">
                  <c:v>25.723931903769437</c:v>
                </c:pt>
                <c:pt idx="282">
                  <c:v>25.723931903769437</c:v>
                </c:pt>
                <c:pt idx="283">
                  <c:v>25.723931903769437</c:v>
                </c:pt>
                <c:pt idx="284">
                  <c:v>25.723931903769437</c:v>
                </c:pt>
                <c:pt idx="285">
                  <c:v>25.723931903769437</c:v>
                </c:pt>
                <c:pt idx="286">
                  <c:v>25.723931903769437</c:v>
                </c:pt>
                <c:pt idx="287">
                  <c:v>25.723931903769437</c:v>
                </c:pt>
                <c:pt idx="288">
                  <c:v>25.723931903769437</c:v>
                </c:pt>
                <c:pt idx="289">
                  <c:v>25.723931903769437</c:v>
                </c:pt>
                <c:pt idx="290">
                  <c:v>25.723931903769437</c:v>
                </c:pt>
                <c:pt idx="291">
                  <c:v>25.723931903769437</c:v>
                </c:pt>
                <c:pt idx="292">
                  <c:v>25.723931903769437</c:v>
                </c:pt>
                <c:pt idx="293">
                  <c:v>25.723931903769437</c:v>
                </c:pt>
                <c:pt idx="294">
                  <c:v>25.723931903769437</c:v>
                </c:pt>
                <c:pt idx="295">
                  <c:v>25.723931903769437</c:v>
                </c:pt>
                <c:pt idx="296">
                  <c:v>25.723931903769437</c:v>
                </c:pt>
                <c:pt idx="297">
                  <c:v>25.723931903769437</c:v>
                </c:pt>
                <c:pt idx="298">
                  <c:v>25.723931903769437</c:v>
                </c:pt>
                <c:pt idx="299">
                  <c:v>25.723931903769437</c:v>
                </c:pt>
                <c:pt idx="300">
                  <c:v>25.723931903769437</c:v>
                </c:pt>
                <c:pt idx="301">
                  <c:v>25.723931903769437</c:v>
                </c:pt>
                <c:pt idx="302">
                  <c:v>25.723931903769437</c:v>
                </c:pt>
                <c:pt idx="303">
                  <c:v>25.723931903769437</c:v>
                </c:pt>
                <c:pt idx="304">
                  <c:v>25.723931903769437</c:v>
                </c:pt>
                <c:pt idx="305">
                  <c:v>25.723931903769437</c:v>
                </c:pt>
                <c:pt idx="306">
                  <c:v>25.723931903769437</c:v>
                </c:pt>
                <c:pt idx="307">
                  <c:v>25.723931903769437</c:v>
                </c:pt>
                <c:pt idx="308">
                  <c:v>25.723931903769437</c:v>
                </c:pt>
                <c:pt idx="309">
                  <c:v>25.723931903769437</c:v>
                </c:pt>
                <c:pt idx="310">
                  <c:v>25.723931903769437</c:v>
                </c:pt>
                <c:pt idx="311">
                  <c:v>25.723931903769437</c:v>
                </c:pt>
                <c:pt idx="312">
                  <c:v>25.723931903769437</c:v>
                </c:pt>
                <c:pt idx="313">
                  <c:v>25.723931903769437</c:v>
                </c:pt>
                <c:pt idx="314">
                  <c:v>25.723931903769437</c:v>
                </c:pt>
                <c:pt idx="315">
                  <c:v>25.723931903769437</c:v>
                </c:pt>
                <c:pt idx="316">
                  <c:v>25.723931903769437</c:v>
                </c:pt>
                <c:pt idx="317">
                  <c:v>25.723931903769437</c:v>
                </c:pt>
                <c:pt idx="318">
                  <c:v>25.723931903769437</c:v>
                </c:pt>
                <c:pt idx="319">
                  <c:v>25.723931903769437</c:v>
                </c:pt>
                <c:pt idx="320">
                  <c:v>25.723931903769437</c:v>
                </c:pt>
                <c:pt idx="321">
                  <c:v>25.723931903769437</c:v>
                </c:pt>
                <c:pt idx="322">
                  <c:v>25.723931903769437</c:v>
                </c:pt>
                <c:pt idx="323">
                  <c:v>25.723931903769437</c:v>
                </c:pt>
                <c:pt idx="324">
                  <c:v>25.723931903769437</c:v>
                </c:pt>
                <c:pt idx="325">
                  <c:v>25.723931903769437</c:v>
                </c:pt>
                <c:pt idx="326">
                  <c:v>25.723931903769437</c:v>
                </c:pt>
                <c:pt idx="327">
                  <c:v>25.723931903769437</c:v>
                </c:pt>
                <c:pt idx="328">
                  <c:v>25.723931903769437</c:v>
                </c:pt>
                <c:pt idx="329">
                  <c:v>25.723931903769437</c:v>
                </c:pt>
                <c:pt idx="330">
                  <c:v>25.723931903769437</c:v>
                </c:pt>
                <c:pt idx="331">
                  <c:v>25.723931903769437</c:v>
                </c:pt>
                <c:pt idx="332">
                  <c:v>25.723931903769437</c:v>
                </c:pt>
                <c:pt idx="333">
                  <c:v>25.723931903769437</c:v>
                </c:pt>
                <c:pt idx="334">
                  <c:v>25.723931903769437</c:v>
                </c:pt>
                <c:pt idx="335">
                  <c:v>25.723931903769437</c:v>
                </c:pt>
                <c:pt idx="336">
                  <c:v>25.723931903769437</c:v>
                </c:pt>
                <c:pt idx="337">
                  <c:v>25.723931903769437</c:v>
                </c:pt>
                <c:pt idx="338">
                  <c:v>25.723931903769437</c:v>
                </c:pt>
                <c:pt idx="339">
                  <c:v>25.723931903769437</c:v>
                </c:pt>
                <c:pt idx="340">
                  <c:v>25.723931903769437</c:v>
                </c:pt>
                <c:pt idx="341">
                  <c:v>25.723931903769437</c:v>
                </c:pt>
                <c:pt idx="342">
                  <c:v>25.723931903769437</c:v>
                </c:pt>
                <c:pt idx="343">
                  <c:v>25.723931903769437</c:v>
                </c:pt>
                <c:pt idx="344">
                  <c:v>25.723931903769437</c:v>
                </c:pt>
                <c:pt idx="345">
                  <c:v>25.723931903769437</c:v>
                </c:pt>
                <c:pt idx="346">
                  <c:v>25.723931903769437</c:v>
                </c:pt>
                <c:pt idx="347">
                  <c:v>25.723931903769437</c:v>
                </c:pt>
                <c:pt idx="348">
                  <c:v>25.723931903769437</c:v>
                </c:pt>
                <c:pt idx="349">
                  <c:v>25.723931903769437</c:v>
                </c:pt>
                <c:pt idx="350">
                  <c:v>25.723931903769437</c:v>
                </c:pt>
                <c:pt idx="351">
                  <c:v>25.723931903769437</c:v>
                </c:pt>
                <c:pt idx="352">
                  <c:v>25.723931903769437</c:v>
                </c:pt>
                <c:pt idx="353">
                  <c:v>25.723931903769437</c:v>
                </c:pt>
                <c:pt idx="354">
                  <c:v>25.723931903769437</c:v>
                </c:pt>
                <c:pt idx="355">
                  <c:v>25.723931903769437</c:v>
                </c:pt>
                <c:pt idx="356">
                  <c:v>25.723931903769437</c:v>
                </c:pt>
                <c:pt idx="357">
                  <c:v>25.723931903769437</c:v>
                </c:pt>
                <c:pt idx="358">
                  <c:v>25.723931903769437</c:v>
                </c:pt>
                <c:pt idx="359">
                  <c:v>25.723931903769437</c:v>
                </c:pt>
              </c:numCache>
            </c:numRef>
          </c:val>
          <c:smooth val="0"/>
          <c:extLst>
            <c:ext xmlns:c16="http://schemas.microsoft.com/office/drawing/2014/chart" uri="{C3380CC4-5D6E-409C-BE32-E72D297353CC}">
              <c16:uniqueId val="{00000000-6B68-465A-86B7-010C3DCC570F}"/>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37353</xdr:rowOff>
    </xdr:from>
    <xdr:to>
      <xdr:col>3</xdr:col>
      <xdr:colOff>1362635</xdr:colOff>
      <xdr:row>19</xdr:row>
      <xdr:rowOff>187064</xdr:rowOff>
    </xdr:to>
    <xdr:graphicFrame macro="">
      <xdr:nvGraphicFramePr>
        <xdr:cNvPr id="4" name="Chart 3">
          <a:extLst>
            <a:ext uri="{FF2B5EF4-FFF2-40B4-BE49-F238E27FC236}">
              <a16:creationId xmlns:a16="http://schemas.microsoft.com/office/drawing/2014/main" id="{6AE288C7-3047-4237-B64F-642EFBD21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9524</xdr:colOff>
      <xdr:row>4</xdr:row>
      <xdr:rowOff>36233</xdr:rowOff>
    </xdr:from>
    <xdr:to>
      <xdr:col>7</xdr:col>
      <xdr:colOff>1368984</xdr:colOff>
      <xdr:row>19</xdr:row>
      <xdr:rowOff>185944</xdr:rowOff>
    </xdr:to>
    <xdr:graphicFrame macro="">
      <xdr:nvGraphicFramePr>
        <xdr:cNvPr id="5" name="Chart 4">
          <a:extLst>
            <a:ext uri="{FF2B5EF4-FFF2-40B4-BE49-F238E27FC236}">
              <a16:creationId xmlns:a16="http://schemas.microsoft.com/office/drawing/2014/main" id="{BE0D52FE-921F-41A3-BF82-0BAC85B30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22411</xdr:colOff>
      <xdr:row>4</xdr:row>
      <xdr:rowOff>25586</xdr:rowOff>
    </xdr:from>
    <xdr:to>
      <xdr:col>12</xdr:col>
      <xdr:colOff>13633</xdr:colOff>
      <xdr:row>19</xdr:row>
      <xdr:rowOff>175297</xdr:rowOff>
    </xdr:to>
    <xdr:graphicFrame macro="">
      <xdr:nvGraphicFramePr>
        <xdr:cNvPr id="6" name="Chart 5">
          <a:extLst>
            <a:ext uri="{FF2B5EF4-FFF2-40B4-BE49-F238E27FC236}">
              <a16:creationId xmlns:a16="http://schemas.microsoft.com/office/drawing/2014/main" id="{66C82884-5193-47F5-8BDC-5AD5A8D36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20169</xdr:colOff>
      <xdr:row>4</xdr:row>
      <xdr:rowOff>21291</xdr:rowOff>
    </xdr:from>
    <xdr:to>
      <xdr:col>16</xdr:col>
      <xdr:colOff>5041</xdr:colOff>
      <xdr:row>19</xdr:row>
      <xdr:rowOff>174177</xdr:rowOff>
    </xdr:to>
    <xdr:graphicFrame macro="">
      <xdr:nvGraphicFramePr>
        <xdr:cNvPr id="7" name="Chart 6">
          <a:extLst>
            <a:ext uri="{FF2B5EF4-FFF2-40B4-BE49-F238E27FC236}">
              <a16:creationId xmlns:a16="http://schemas.microsoft.com/office/drawing/2014/main" id="{455E4D05-8444-4D88-8D07-84656EFD2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390F7-37B9-4E75-95DB-FF9CEB86153A}">
  <dimension ref="A1:CO1022"/>
  <sheetViews>
    <sheetView tabSelected="1" topLeftCell="AP9" zoomScale="70" zoomScaleNormal="70" workbookViewId="0">
      <selection activeCell="AU24" sqref="AU24"/>
    </sheetView>
  </sheetViews>
  <sheetFormatPr defaultColWidth="20.578125" defaultRowHeight="14.4" x14ac:dyDescent="0.55000000000000004"/>
  <cols>
    <col min="1" max="1" width="20.578125" style="31"/>
    <col min="2" max="21" width="20.578125" style="8"/>
    <col min="22" max="22" width="20.578125" style="26"/>
    <col min="23" max="23" width="20.578125" style="12"/>
    <col min="24" max="16384" width="20.578125" style="8"/>
  </cols>
  <sheetData>
    <row r="1" spans="1:33" ht="28.8" x14ac:dyDescent="0.55000000000000004">
      <c r="A1" s="28" t="s">
        <v>13</v>
      </c>
      <c r="B1" s="17" t="s">
        <v>0</v>
      </c>
      <c r="C1" s="17" t="s">
        <v>10</v>
      </c>
      <c r="D1" s="17" t="s">
        <v>399</v>
      </c>
      <c r="E1" s="17" t="s">
        <v>11</v>
      </c>
      <c r="F1" s="17" t="s">
        <v>407</v>
      </c>
      <c r="G1" s="17" t="s">
        <v>12</v>
      </c>
      <c r="H1" s="17" t="s">
        <v>391</v>
      </c>
      <c r="I1" s="17" t="s">
        <v>393</v>
      </c>
      <c r="J1" s="17" t="s">
        <v>389</v>
      </c>
      <c r="K1" s="17" t="s">
        <v>392</v>
      </c>
      <c r="L1" s="17" t="s">
        <v>396</v>
      </c>
      <c r="M1" s="17" t="s">
        <v>417</v>
      </c>
      <c r="N1" s="17" t="s">
        <v>7</v>
      </c>
      <c r="O1" s="17" t="s">
        <v>397</v>
      </c>
      <c r="P1" s="17" t="s">
        <v>8</v>
      </c>
      <c r="Q1" s="17" t="s">
        <v>9</v>
      </c>
      <c r="R1" s="17" t="s">
        <v>386</v>
      </c>
      <c r="S1" s="17" t="s">
        <v>416</v>
      </c>
      <c r="T1" s="17" t="s">
        <v>420</v>
      </c>
      <c r="U1" s="17" t="s">
        <v>411</v>
      </c>
      <c r="V1" s="24" t="s">
        <v>412</v>
      </c>
      <c r="W1" s="17" t="s">
        <v>413</v>
      </c>
      <c r="X1" s="17" t="s">
        <v>414</v>
      </c>
      <c r="Y1" s="17" t="s">
        <v>415</v>
      </c>
      <c r="Z1" s="17" t="s">
        <v>405</v>
      </c>
      <c r="AA1" s="17" t="s">
        <v>406</v>
      </c>
      <c r="AB1" s="17" t="s">
        <v>421</v>
      </c>
      <c r="AC1" s="17" t="s">
        <v>422</v>
      </c>
      <c r="AE1" s="9"/>
    </row>
    <row r="2" spans="1:33" x14ac:dyDescent="0.55000000000000004">
      <c r="A2" s="29" t="s">
        <v>14</v>
      </c>
      <c r="B2" s="18" t="s">
        <v>77</v>
      </c>
      <c r="C2" s="18">
        <v>360</v>
      </c>
      <c r="D2" s="19">
        <v>0.05</v>
      </c>
      <c r="E2" s="20">
        <v>3.5000000000000003E-2</v>
      </c>
      <c r="F2" s="20" t="s">
        <v>409</v>
      </c>
      <c r="G2" s="20">
        <v>0.05</v>
      </c>
      <c r="H2" s="20">
        <v>0.05</v>
      </c>
      <c r="I2" s="20">
        <v>2.5000000000000001E-2</v>
      </c>
      <c r="J2" s="20">
        <v>0.05</v>
      </c>
      <c r="K2" s="18">
        <v>100</v>
      </c>
      <c r="L2" s="16">
        <f>VLOOKUP(B2, 'Property List'!B:D, 3)</f>
        <v>380000</v>
      </c>
      <c r="M2" s="16">
        <f>VLOOKUP(B2, 'Property List'!B:Z, IF(F2="Low", 12, IF(F2="Mid", 13, 14)))</f>
        <v>4000</v>
      </c>
      <c r="N2" s="16">
        <f>VLOOKUP(B2, 'Property List'!B:Z, 18)</f>
        <v>80</v>
      </c>
      <c r="O2" s="16">
        <f>VLOOKUP(B2, 'Property List'!B:Z, 19)</f>
        <v>100</v>
      </c>
      <c r="P2" s="16">
        <f>VLOOKUP(B2, 'Property List'!B:Z, 20)</f>
        <v>100</v>
      </c>
      <c r="Q2" s="16">
        <f>VLOOKUP(B2, 'Property List'!B:Z, 21)</f>
        <v>300</v>
      </c>
      <c r="R2" s="16">
        <f>VLOOKUP(B2, 'Property List'!B:Z, 22)</f>
        <v>100</v>
      </c>
      <c r="S2" s="16">
        <f>VLOOKUP(B2, 'Property List'!B:Z, 23)</f>
        <v>1000</v>
      </c>
      <c r="T2" s="15">
        <f>T24/Q24</f>
        <v>0.39655010544833064</v>
      </c>
      <c r="U2" s="15">
        <f>12 * Q24 / L2</f>
        <v>0.12048889485403781</v>
      </c>
      <c r="V2" s="15">
        <f xml:space="preserve"> 12 * (Q24 - N24) / L2</f>
        <v>9.8970978369927506E-2</v>
      </c>
      <c r="W2" s="15">
        <f>-12 * T24 / T23</f>
        <v>0.90781779523470874</v>
      </c>
      <c r="X2" s="15">
        <f>POWER(1 + IRR(T23:T383), 12)- 1</f>
        <v>1.6609583939502697</v>
      </c>
      <c r="Y2" s="15">
        <f>POWER(1 + IRR(W23:W383), 12)- 1</f>
        <v>1.6682731117885368</v>
      </c>
      <c r="Z2" s="15">
        <f>-SUM(T24:T383)/T23</f>
        <v>110.25275370162609</v>
      </c>
      <c r="AA2" s="15">
        <f>-SUM(W24:W383)/W23</f>
        <v>25.723931903769437</v>
      </c>
      <c r="AB2" s="27">
        <f t="array" ref="AB2">INDEX(A23:A384, MATCH(TRUE, Y23:Y384&gt;1, 0))</f>
        <v>13</v>
      </c>
      <c r="AC2" s="27">
        <f t="array" ref="AC2">INDEX(A23:A384, MATCH(TRUE, Y23:Y384&gt;1, 0))</f>
        <v>13</v>
      </c>
      <c r="AG2" s="9"/>
    </row>
    <row r="3" spans="1:33" x14ac:dyDescent="0.55000000000000004">
      <c r="A3" s="29" t="s">
        <v>15</v>
      </c>
      <c r="B3" s="18" t="s">
        <v>1</v>
      </c>
      <c r="C3" s="18">
        <v>360</v>
      </c>
      <c r="D3" s="19">
        <v>0.05</v>
      </c>
      <c r="E3" s="20">
        <v>3.5000000000000003E-2</v>
      </c>
      <c r="F3" s="20" t="s">
        <v>408</v>
      </c>
      <c r="G3" s="20">
        <v>0.05</v>
      </c>
      <c r="H3" s="20">
        <v>0.05</v>
      </c>
      <c r="I3" s="20">
        <v>2.5000000000000001E-2</v>
      </c>
      <c r="J3" s="20">
        <v>0.05</v>
      </c>
      <c r="K3" s="18">
        <v>100</v>
      </c>
      <c r="L3" s="16">
        <f>VLOOKUP(B3, 'Property List'!B:D, 3)</f>
        <v>325000</v>
      </c>
      <c r="M3" s="16">
        <f>VLOOKUP(B3, 'Property List'!B:Z, IF(F3="Low", 12, IF(F3="Mid", 13, 14)))</f>
        <v>2500</v>
      </c>
      <c r="N3" s="16">
        <f>VLOOKUP(B3, 'Property List'!B:Z, 18)</f>
        <v>80</v>
      </c>
      <c r="O3" s="16">
        <f>VLOOKUP(B3, 'Property List'!B:Z, 19)</f>
        <v>100</v>
      </c>
      <c r="P3" s="16">
        <f>VLOOKUP(B3, 'Property List'!B:Z, 20)</f>
        <v>100</v>
      </c>
      <c r="Q3" s="16">
        <f>VLOOKUP(B3, 'Property List'!B:Z, 21)</f>
        <v>300</v>
      </c>
      <c r="R3" s="16">
        <f>VLOOKUP(B3, 'Property List'!B:Z, 22)</f>
        <v>100</v>
      </c>
      <c r="S3" s="16">
        <f>VLOOKUP(B3, 'Property List'!B:Z, 23)</f>
        <v>1000</v>
      </c>
      <c r="T3" s="15"/>
      <c r="U3" s="15"/>
      <c r="V3" s="15"/>
      <c r="W3" s="15"/>
      <c r="X3" s="15"/>
      <c r="Y3" s="15"/>
      <c r="Z3" s="15"/>
      <c r="AA3" s="15"/>
      <c r="AB3" s="27"/>
      <c r="AC3" s="27"/>
      <c r="AG3" s="9"/>
    </row>
    <row r="4" spans="1:33" x14ac:dyDescent="0.55000000000000004">
      <c r="A4" s="29" t="s">
        <v>16</v>
      </c>
      <c r="B4" s="18" t="s">
        <v>1</v>
      </c>
      <c r="C4" s="18">
        <v>360</v>
      </c>
      <c r="D4" s="19">
        <v>0.05</v>
      </c>
      <c r="E4" s="20">
        <v>3.5000000000000003E-2</v>
      </c>
      <c r="F4" s="20" t="s">
        <v>410</v>
      </c>
      <c r="G4" s="20">
        <v>0.05</v>
      </c>
      <c r="H4" s="20">
        <v>0.05</v>
      </c>
      <c r="I4" s="20">
        <v>2.5000000000000001E-2</v>
      </c>
      <c r="J4" s="20">
        <v>0.05</v>
      </c>
      <c r="K4" s="18">
        <v>100</v>
      </c>
      <c r="L4" s="16">
        <f>VLOOKUP(B4, 'Property List'!B:D, 3)</f>
        <v>325000</v>
      </c>
      <c r="M4" s="16">
        <f>VLOOKUP(B4, 'Property List'!B:Z, IF(F4="Low", 12, IF(F4="Mid", 13, 14)))</f>
        <v>2500</v>
      </c>
      <c r="N4" s="16">
        <f>VLOOKUP(B4, 'Property List'!B:Z, 18)</f>
        <v>80</v>
      </c>
      <c r="O4" s="16">
        <f>VLOOKUP(B4, 'Property List'!B:Z, 19)</f>
        <v>100</v>
      </c>
      <c r="P4" s="16">
        <f>VLOOKUP(B4, 'Property List'!B:Z, 20)</f>
        <v>100</v>
      </c>
      <c r="Q4" s="16">
        <f>VLOOKUP(B4, 'Property List'!B:Z, 21)</f>
        <v>300</v>
      </c>
      <c r="R4" s="16">
        <f>VLOOKUP(B4, 'Property List'!B:Z, 22)</f>
        <v>100</v>
      </c>
      <c r="S4" s="16">
        <f>VLOOKUP(B4, 'Property List'!B:Z, 23)</f>
        <v>1000</v>
      </c>
      <c r="T4" s="15"/>
      <c r="U4" s="15"/>
      <c r="V4" s="15"/>
      <c r="W4" s="15"/>
      <c r="X4" s="15"/>
      <c r="Y4" s="15"/>
      <c r="Z4" s="15"/>
      <c r="AA4" s="15"/>
      <c r="AB4" s="27"/>
      <c r="AC4" s="27"/>
      <c r="AG4" s="9"/>
    </row>
    <row r="5" spans="1:33" s="4" customFormat="1" x14ac:dyDescent="0.55000000000000004">
      <c r="A5" s="30"/>
      <c r="V5" s="25"/>
      <c r="W5" s="13"/>
    </row>
    <row r="6" spans="1:33" s="4" customFormat="1" x14ac:dyDescent="0.55000000000000004">
      <c r="A6" s="30"/>
      <c r="V6" s="25"/>
      <c r="W6" s="13"/>
    </row>
    <row r="7" spans="1:33" s="4" customFormat="1" x14ac:dyDescent="0.55000000000000004">
      <c r="A7" s="30"/>
      <c r="V7" s="25"/>
      <c r="W7" s="13"/>
    </row>
    <row r="8" spans="1:33" s="4" customFormat="1" x14ac:dyDescent="0.55000000000000004">
      <c r="A8" s="30"/>
      <c r="V8" s="25"/>
      <c r="W8" s="13"/>
    </row>
    <row r="9" spans="1:33" s="4" customFormat="1" x14ac:dyDescent="0.55000000000000004">
      <c r="A9" s="30"/>
      <c r="V9" s="25"/>
      <c r="W9" s="13"/>
    </row>
    <row r="10" spans="1:33" s="4" customFormat="1" x14ac:dyDescent="0.55000000000000004">
      <c r="A10" s="30"/>
      <c r="V10" s="25"/>
      <c r="W10" s="13"/>
    </row>
    <row r="21" spans="1:93" s="22" customFormat="1" ht="50.1" customHeight="1" thickBot="1" x14ac:dyDescent="1.7">
      <c r="A21" s="41" t="str">
        <f>A2</f>
        <v>Bull</v>
      </c>
      <c r="B21" s="41"/>
      <c r="C21" s="41"/>
      <c r="D21" s="41"/>
      <c r="E21" s="41"/>
      <c r="F21" s="41"/>
      <c r="G21" s="41"/>
      <c r="H21" s="41"/>
      <c r="I21" s="41"/>
      <c r="J21" s="41"/>
      <c r="K21" s="41"/>
      <c r="L21" s="41"/>
      <c r="M21" s="41"/>
      <c r="N21" s="41"/>
      <c r="O21" s="41"/>
      <c r="P21" s="41"/>
      <c r="Q21" s="41"/>
      <c r="R21" s="41"/>
      <c r="S21" s="41"/>
      <c r="T21" s="41"/>
      <c r="U21" s="41"/>
      <c r="V21" s="41"/>
      <c r="W21" s="41"/>
      <c r="X21" s="41"/>
      <c r="Y21" s="41"/>
      <c r="Z21" s="43" t="str">
        <f>A3</f>
        <v>Bear</v>
      </c>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2" t="str">
        <f>A4</f>
        <v>Base</v>
      </c>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21"/>
      <c r="BW21" s="21"/>
      <c r="BX21" s="21"/>
      <c r="BY21" s="21"/>
      <c r="BZ21" s="21"/>
      <c r="CA21" s="21"/>
      <c r="CB21" s="21"/>
      <c r="CC21" s="21"/>
      <c r="CD21" s="21"/>
      <c r="CE21" s="21"/>
      <c r="CF21" s="21"/>
      <c r="CG21" s="21"/>
      <c r="CH21" s="21"/>
      <c r="CI21" s="21"/>
      <c r="CJ21" s="21"/>
      <c r="CK21" s="21"/>
      <c r="CL21" s="21"/>
    </row>
    <row r="22" spans="1:93" ht="29.1" thickBot="1" x14ac:dyDescent="0.6">
      <c r="A22" s="32" t="s">
        <v>2</v>
      </c>
      <c r="B22" s="1" t="s">
        <v>3</v>
      </c>
      <c r="C22" s="1" t="s">
        <v>4</v>
      </c>
      <c r="D22" s="1" t="s">
        <v>5</v>
      </c>
      <c r="E22" s="1" t="s">
        <v>6</v>
      </c>
      <c r="F22" s="1" t="s">
        <v>384</v>
      </c>
      <c r="G22" s="1" t="s">
        <v>385</v>
      </c>
      <c r="H22" s="1" t="s">
        <v>7</v>
      </c>
      <c r="I22" s="1" t="s">
        <v>397</v>
      </c>
      <c r="J22" s="1" t="s">
        <v>8</v>
      </c>
      <c r="K22" s="1" t="s">
        <v>9</v>
      </c>
      <c r="L22" s="1" t="s">
        <v>386</v>
      </c>
      <c r="M22" s="1" t="s">
        <v>390</v>
      </c>
      <c r="N22" s="1" t="s">
        <v>400</v>
      </c>
      <c r="O22" s="1" t="s">
        <v>395</v>
      </c>
      <c r="P22" s="1" t="s">
        <v>394</v>
      </c>
      <c r="Q22" s="1" t="s">
        <v>398</v>
      </c>
      <c r="R22" s="1" t="s">
        <v>387</v>
      </c>
      <c r="S22" s="1" t="s">
        <v>388</v>
      </c>
      <c r="T22" s="1" t="s">
        <v>401</v>
      </c>
      <c r="U22" s="6" t="s">
        <v>403</v>
      </c>
      <c r="V22" s="23" t="s">
        <v>405</v>
      </c>
      <c r="W22" s="12" t="s">
        <v>402</v>
      </c>
      <c r="X22" s="14" t="s">
        <v>404</v>
      </c>
      <c r="Y22" s="14" t="s">
        <v>406</v>
      </c>
      <c r="Z22" s="35"/>
      <c r="AA22" s="1" t="s">
        <v>3</v>
      </c>
      <c r="AB22" s="1" t="s">
        <v>4</v>
      </c>
      <c r="AC22" s="1" t="s">
        <v>5</v>
      </c>
      <c r="AD22" s="1" t="s">
        <v>6</v>
      </c>
      <c r="AE22" s="1" t="s">
        <v>384</v>
      </c>
      <c r="AF22" s="1" t="s">
        <v>385</v>
      </c>
      <c r="AG22" s="1" t="s">
        <v>7</v>
      </c>
      <c r="AH22" s="1" t="s">
        <v>397</v>
      </c>
      <c r="AI22" s="1" t="s">
        <v>8</v>
      </c>
      <c r="AJ22" s="1" t="s">
        <v>9</v>
      </c>
      <c r="AK22" s="1" t="s">
        <v>386</v>
      </c>
      <c r="AL22" s="1" t="s">
        <v>390</v>
      </c>
      <c r="AM22" s="1" t="s">
        <v>400</v>
      </c>
      <c r="AN22" s="1" t="s">
        <v>395</v>
      </c>
      <c r="AO22" s="1" t="s">
        <v>394</v>
      </c>
      <c r="AP22" s="1" t="s">
        <v>398</v>
      </c>
      <c r="AQ22" s="1" t="s">
        <v>387</v>
      </c>
      <c r="AR22" s="1" t="s">
        <v>388</v>
      </c>
      <c r="AS22" s="1" t="s">
        <v>401</v>
      </c>
      <c r="AT22" s="6" t="s">
        <v>403</v>
      </c>
      <c r="AU22" s="23" t="s">
        <v>405</v>
      </c>
      <c r="AV22" s="12" t="s">
        <v>402</v>
      </c>
      <c r="AW22" s="14" t="s">
        <v>404</v>
      </c>
      <c r="AX22" s="14" t="s">
        <v>406</v>
      </c>
      <c r="AY22" s="35"/>
      <c r="AZ22" s="1" t="s">
        <v>3</v>
      </c>
      <c r="BA22" s="1" t="s">
        <v>4</v>
      </c>
      <c r="BB22" s="1" t="s">
        <v>5</v>
      </c>
      <c r="BC22" s="1" t="s">
        <v>6</v>
      </c>
      <c r="BD22" s="1" t="s">
        <v>384</v>
      </c>
      <c r="BE22" s="1" t="s">
        <v>385</v>
      </c>
      <c r="BF22" s="1" t="s">
        <v>7</v>
      </c>
      <c r="BG22" s="1" t="s">
        <v>397</v>
      </c>
      <c r="BH22" s="1" t="s">
        <v>8</v>
      </c>
      <c r="BI22" s="1" t="s">
        <v>9</v>
      </c>
      <c r="BJ22" s="1" t="s">
        <v>386</v>
      </c>
      <c r="BK22" s="1" t="s">
        <v>390</v>
      </c>
      <c r="BL22" s="1" t="s">
        <v>400</v>
      </c>
      <c r="BM22" s="1" t="s">
        <v>395</v>
      </c>
      <c r="BN22" s="1" t="s">
        <v>394</v>
      </c>
      <c r="BO22" s="1" t="s">
        <v>398</v>
      </c>
      <c r="BP22" s="1" t="s">
        <v>387</v>
      </c>
      <c r="BQ22" s="1" t="s">
        <v>388</v>
      </c>
      <c r="BR22" s="1" t="s">
        <v>401</v>
      </c>
      <c r="BS22" s="6" t="s">
        <v>403</v>
      </c>
      <c r="BT22" s="23" t="s">
        <v>405</v>
      </c>
      <c r="BU22" s="12" t="s">
        <v>402</v>
      </c>
      <c r="BV22" s="14" t="s">
        <v>404</v>
      </c>
      <c r="BW22" s="14" t="s">
        <v>406</v>
      </c>
      <c r="BX22" s="1"/>
      <c r="BY22" s="1"/>
      <c r="BZ22" s="1"/>
      <c r="CA22" s="1"/>
      <c r="CB22" s="1"/>
      <c r="CC22" s="1"/>
      <c r="CD22" s="1"/>
      <c r="CE22" s="1"/>
      <c r="CF22" s="1"/>
      <c r="CG22" s="1"/>
      <c r="CH22" s="1"/>
      <c r="CI22" s="1"/>
      <c r="CJ22" s="1"/>
      <c r="CK22" s="1"/>
      <c r="CL22" s="1"/>
      <c r="CM22" s="1"/>
    </row>
    <row r="23" spans="1:93" ht="14.7" thickBot="1" x14ac:dyDescent="0.6">
      <c r="A23" s="32">
        <v>0</v>
      </c>
      <c r="B23" s="1">
        <f>$D$2*$L$2</f>
        <v>19000</v>
      </c>
      <c r="C23" s="1">
        <v>0</v>
      </c>
      <c r="D23" s="1">
        <f>B23</f>
        <v>19000</v>
      </c>
      <c r="E23" s="1">
        <f>(1-$D$2)*$L$2</f>
        <v>361000</v>
      </c>
      <c r="F23" s="1">
        <f>D23</f>
        <v>19000</v>
      </c>
      <c r="G23" s="1">
        <f t="shared" ref="G23:G86" si="0">F23+S23-L$2</f>
        <v>19000</v>
      </c>
      <c r="H23" s="1">
        <v>0</v>
      </c>
      <c r="I23" s="1">
        <v>0</v>
      </c>
      <c r="J23" s="1">
        <v>0</v>
      </c>
      <c r="K23" s="1">
        <v>0</v>
      </c>
      <c r="L23" s="1">
        <v>0</v>
      </c>
      <c r="M23" s="1">
        <v>1</v>
      </c>
      <c r="N23" s="1">
        <f>S2</f>
        <v>1000</v>
      </c>
      <c r="O23" s="1">
        <v>1</v>
      </c>
      <c r="P23" s="1">
        <v>0</v>
      </c>
      <c r="Q23" s="1">
        <v>0</v>
      </c>
      <c r="R23" s="1">
        <f>1</f>
        <v>1</v>
      </c>
      <c r="S23" s="1">
        <f t="shared" ref="S23:S86" si="1">L$2*R23</f>
        <v>380000</v>
      </c>
      <c r="T23" s="1">
        <f>Q23-N23-B23</f>
        <v>-20000</v>
      </c>
      <c r="U23" s="6">
        <f>T23</f>
        <v>-20000</v>
      </c>
      <c r="V23" s="23">
        <v>0</v>
      </c>
      <c r="W23" s="14">
        <f t="shared" ref="W23:W86" si="2">IF(A23&lt;=K$2,IF(A23=K$2,T23+G23, T23), 0)</f>
        <v>-20000</v>
      </c>
      <c r="X23" s="14">
        <f>W23</f>
        <v>-20000</v>
      </c>
      <c r="Y23" s="14">
        <v>0</v>
      </c>
      <c r="Z23" s="35"/>
      <c r="AA23" s="7">
        <f>$D$3*$L$3</f>
        <v>16250</v>
      </c>
      <c r="AB23" s="1">
        <v>0</v>
      </c>
      <c r="AC23" s="1">
        <f>AA23</f>
        <v>16250</v>
      </c>
      <c r="AD23" s="1">
        <f>(1-$D$2)*$L$2</f>
        <v>361000</v>
      </c>
      <c r="AE23" s="1">
        <f>AC23</f>
        <v>16250</v>
      </c>
      <c r="AF23" s="1">
        <f>AE23+AR23-L$3</f>
        <v>16250</v>
      </c>
      <c r="AG23" s="1">
        <v>0</v>
      </c>
      <c r="AH23" s="1">
        <v>0</v>
      </c>
      <c r="AI23" s="1">
        <v>0</v>
      </c>
      <c r="AJ23" s="1">
        <v>0</v>
      </c>
      <c r="AK23" s="1">
        <v>0</v>
      </c>
      <c r="AL23" s="1">
        <v>1</v>
      </c>
      <c r="AM23" s="1">
        <f>S3</f>
        <v>1000</v>
      </c>
      <c r="AN23" s="1">
        <v>1</v>
      </c>
      <c r="AO23" s="1">
        <v>0</v>
      </c>
      <c r="AP23" s="1">
        <v>0</v>
      </c>
      <c r="AQ23" s="1">
        <f>1</f>
        <v>1</v>
      </c>
      <c r="AR23" s="1">
        <f>L3*AQ23</f>
        <v>325000</v>
      </c>
      <c r="AS23" s="1">
        <f>AP23-AM23-AA23</f>
        <v>-17250</v>
      </c>
      <c r="AT23" s="1">
        <f>AS23</f>
        <v>-17250</v>
      </c>
      <c r="AU23" s="38">
        <v>0</v>
      </c>
      <c r="AV23" s="1">
        <f>IF(Y23&lt;=K$3,IF(Y23=K$3,AS23+AF23, AS23), 0)</f>
        <v>-17250</v>
      </c>
      <c r="AW23" s="1">
        <f>AV23</f>
        <v>-17250</v>
      </c>
      <c r="AX23" s="38">
        <v>0</v>
      </c>
      <c r="AY23" s="39"/>
      <c r="AZ23" s="1">
        <f>$D$4*$L$4</f>
        <v>16250</v>
      </c>
      <c r="BA23" s="1">
        <v>0</v>
      </c>
      <c r="BB23" s="1">
        <f>AZ23</f>
        <v>16250</v>
      </c>
      <c r="BC23" s="1">
        <f>(1-$D$4)*$L$4</f>
        <v>308750</v>
      </c>
      <c r="BD23" s="1">
        <f>BB23</f>
        <v>16250</v>
      </c>
      <c r="BE23" s="1">
        <f>BD23+BQ23-L$4</f>
        <v>16250</v>
      </c>
      <c r="BF23" s="1">
        <v>0</v>
      </c>
      <c r="BG23" s="1">
        <v>0</v>
      </c>
      <c r="BH23" s="1">
        <v>0</v>
      </c>
      <c r="BI23" s="1">
        <v>0</v>
      </c>
      <c r="BJ23" s="1">
        <v>0</v>
      </c>
      <c r="BK23" s="1">
        <v>1</v>
      </c>
      <c r="BL23" s="1">
        <f>S4</f>
        <v>1000</v>
      </c>
      <c r="BM23" s="1">
        <v>1</v>
      </c>
      <c r="BN23" s="1">
        <v>0</v>
      </c>
      <c r="BO23" s="1">
        <v>0</v>
      </c>
      <c r="BP23" s="1">
        <f>1</f>
        <v>1</v>
      </c>
      <c r="BQ23" s="1">
        <f>L$4*BP23</f>
        <v>325000</v>
      </c>
      <c r="BR23" s="1">
        <f>BO23-BL23-AZ23</f>
        <v>-17250</v>
      </c>
      <c r="BS23" s="1">
        <f>BR23</f>
        <v>-17250</v>
      </c>
      <c r="BT23" s="38">
        <v>0</v>
      </c>
      <c r="BU23" s="1">
        <f>IF(AY23&lt;=K$4,IF(AY23=K$4,BR23+BE23, BR23), 0)</f>
        <v>-17250</v>
      </c>
      <c r="BV23" s="1">
        <f>BU23</f>
        <v>-17250</v>
      </c>
      <c r="BW23" s="38">
        <v>0</v>
      </c>
      <c r="BX23" s="1"/>
      <c r="BY23" s="1"/>
      <c r="BZ23" s="1"/>
      <c r="CA23" s="1"/>
      <c r="CB23" s="1"/>
      <c r="CC23" s="1"/>
      <c r="CD23" s="1"/>
      <c r="CE23" s="1"/>
      <c r="CF23" s="1"/>
      <c r="CG23" s="1"/>
      <c r="CH23" s="1"/>
      <c r="CI23" s="1"/>
      <c r="CJ23" s="1"/>
      <c r="CK23" s="1"/>
      <c r="CL23" s="1"/>
      <c r="CM23" s="1"/>
    </row>
    <row r="24" spans="1:93" ht="14.7" thickBot="1" x14ac:dyDescent="0.6">
      <c r="A24" s="32">
        <v>1</v>
      </c>
      <c r="B24" s="10">
        <f t="shared" ref="B24:B87" si="3">PMT(E$2/12, C$2, -E$23)</f>
        <v>1621.0513229898563</v>
      </c>
      <c r="C24" s="10">
        <f t="shared" ref="C24:C87" si="4">IPMT(E$2/12, A24, C$2, -E$23)</f>
        <v>1052.9166666666667</v>
      </c>
      <c r="D24" s="10">
        <f>PPMT(E$2/12, A24, C$2, -E$23)</f>
        <v>568.13465632318957</v>
      </c>
      <c r="E24" s="10">
        <f>E23-D24</f>
        <v>360431.86534367682</v>
      </c>
      <c r="F24" s="10">
        <f>F23+D24</f>
        <v>19568.134656323189</v>
      </c>
      <c r="G24" s="10">
        <f>F24+S24-L$2</f>
        <v>21116.30169410957</v>
      </c>
      <c r="H24" s="1">
        <f>IF((G24/L$2)&lt;0.2, N$2* $M24, 0)</f>
        <v>80.164786901587419</v>
      </c>
      <c r="I24" s="1">
        <f t="shared" ref="I24:I87" si="5">O$2* $M24</f>
        <v>100.20598362698428</v>
      </c>
      <c r="J24" s="1">
        <f t="shared" ref="J24:J87" si="6">P$2* $M24</f>
        <v>100.20598362698428</v>
      </c>
      <c r="K24" s="1">
        <f t="shared" ref="K24:K87" si="7">Q$2* $M24</f>
        <v>300.61795088095283</v>
      </c>
      <c r="L24" s="1">
        <f t="shared" ref="L24:L87" si="8">R$2* $M24</f>
        <v>100.20598362698428</v>
      </c>
      <c r="M24" s="1">
        <f t="shared" ref="M24:M87" si="9">M23*POWER(1 + $I$2, 1/12)</f>
        <v>1.0020598362698427</v>
      </c>
      <c r="N24" s="1">
        <f>SUM(H24:L24)</f>
        <v>681.40068866349316</v>
      </c>
      <c r="O24" s="1">
        <f t="shared" ref="O24:O87" si="10">O23*POWER(1 + $H$2, 1/12)</f>
        <v>1.0040741237836484</v>
      </c>
      <c r="P24" s="1">
        <f t="shared" ref="P24:P87" si="11">$M$2 * O24</f>
        <v>4016.2964951345934</v>
      </c>
      <c r="Q24" s="1">
        <f t="shared" ref="Q24:Q87" si="12" xml:space="preserve"> P24 * (1-$J$2)</f>
        <v>3815.4816703778638</v>
      </c>
      <c r="R24" s="1">
        <f>R23*POWER(1+G$2, 1/12)</f>
        <v>1.0040741237836484</v>
      </c>
      <c r="S24" s="1">
        <f t="shared" si="1"/>
        <v>381548.16703778639</v>
      </c>
      <c r="T24" s="10">
        <f>Q24-N24-B24</f>
        <v>1513.0296587245145</v>
      </c>
      <c r="U24" s="6">
        <f>U23+T24</f>
        <v>-18486.970341275486</v>
      </c>
      <c r="V24" s="23">
        <f>-SUM(T$24:T24)/T$23</f>
        <v>7.5651482936225728E-2</v>
      </c>
      <c r="W24" s="14">
        <f t="shared" si="2"/>
        <v>1513.0296587245145</v>
      </c>
      <c r="X24" s="14">
        <f>X23+W24</f>
        <v>-18486.970341275486</v>
      </c>
      <c r="Y24" s="23">
        <f>-SUM(W$24:W24)/W$23</f>
        <v>7.5651482936225728E-2</v>
      </c>
      <c r="Z24" s="36"/>
      <c r="AA24" s="37">
        <f>PMT(E$3/12, C$3, -AD$23)</f>
        <v>1621.0513229898563</v>
      </c>
      <c r="AB24" s="10">
        <f>IPMT(E$3/12, A24, C$3, -AD$23)</f>
        <v>1052.9166666666667</v>
      </c>
      <c r="AC24" s="10">
        <f>PPMT(E$3/12, A24, C$3, -AD$23)</f>
        <v>568.13465632318957</v>
      </c>
      <c r="AD24" s="1">
        <f>AD23-AC24</f>
        <v>360431.86534367682</v>
      </c>
      <c r="AE24" s="1">
        <f>AE23+AC24</f>
        <v>16818.134656323189</v>
      </c>
      <c r="AF24" s="1">
        <f>AE24+AR24-L$3</f>
        <v>18142.224886008888</v>
      </c>
      <c r="AG24" s="1">
        <f>IF((AF24/L$3)&lt;0.2, N$3* $AL24, 0)</f>
        <v>80.164786901587419</v>
      </c>
      <c r="AH24" s="1">
        <f>O$3* $AL24</f>
        <v>100.20598362698428</v>
      </c>
      <c r="AI24" s="1">
        <f>P$3* $AL24</f>
        <v>100.20598362698428</v>
      </c>
      <c r="AJ24" s="1">
        <f>Q$3* $AL24</f>
        <v>300.61795088095283</v>
      </c>
      <c r="AK24" s="1">
        <f>R$3* $AL24</f>
        <v>100.20598362698428</v>
      </c>
      <c r="AL24" s="1">
        <f>AL23*POWER(1 + $I$3, 1/12)</f>
        <v>1.0020598362698427</v>
      </c>
      <c r="AM24" s="1">
        <f>SUM(AG24:AK24)</f>
        <v>681.40068866349316</v>
      </c>
      <c r="AN24" s="1">
        <f>AN23*POWER(1 + $H$3, 1/12)</f>
        <v>1.0040741237836484</v>
      </c>
      <c r="AO24" s="1">
        <f>$M$3 * AN24</f>
        <v>2510.1853094591211</v>
      </c>
      <c r="AP24" s="1">
        <f xml:space="preserve"> AO24 * (1-$J$3)</f>
        <v>2384.676043986165</v>
      </c>
      <c r="AQ24" s="1">
        <f>AQ23*POWER(1+G$3, 1/12)</f>
        <v>1.0040741237836484</v>
      </c>
      <c r="AR24" s="1">
        <f>L$3*AQ24</f>
        <v>326324.09022968571</v>
      </c>
      <c r="AS24" s="1">
        <f>AP24-AM24-AA24</f>
        <v>82.224032332815568</v>
      </c>
      <c r="AT24" s="1">
        <f>AT23+AS24</f>
        <v>-17167.775967667185</v>
      </c>
      <c r="AU24" s="38">
        <f>-SUM(AS$24:AS24)/AS$23</f>
        <v>4.766610570018294E-3</v>
      </c>
      <c r="AV24" s="1">
        <f t="shared" ref="AV24:AV87" si="13">IF(Y24&lt;=K$3,IF(Y24=K$3,AS24+AF24, AS24), 0)</f>
        <v>82.224032332815568</v>
      </c>
      <c r="AW24" s="1">
        <f>AW23+AV24</f>
        <v>-17167.775967667185</v>
      </c>
      <c r="AX24" s="38">
        <f>-SUM(AV$24:AV24)/AV$23</f>
        <v>4.766610570018294E-3</v>
      </c>
      <c r="AY24" s="40"/>
      <c r="AZ24" s="10">
        <f>PMT(BC$4/12, C$4, -BC$23)</f>
        <v>857.63888888888891</v>
      </c>
      <c r="BA24" s="10">
        <f>IPMT(E$4/12, A24, C$4, -BC$23)</f>
        <v>900.52083333333337</v>
      </c>
      <c r="BB24" s="10">
        <f>PPMT(E$4/12, A24, C$4, -BC$23)</f>
        <v>485.90464027641229</v>
      </c>
      <c r="BC24" s="1">
        <f>BC23-BB24</f>
        <v>308264.09535972361</v>
      </c>
      <c r="BD24" s="1">
        <f>BD23+BB24</f>
        <v>16735.904640276411</v>
      </c>
      <c r="BE24" s="1">
        <f>BD24+BQ24-BJ$2</f>
        <v>343059.9948699621</v>
      </c>
      <c r="BF24" s="1">
        <f>IF((BE24/L$4)&lt;0.2, N$4* $M24, 0)</f>
        <v>0</v>
      </c>
      <c r="BG24" s="1">
        <f>O$4* $M24</f>
        <v>100.20598362698428</v>
      </c>
      <c r="BH24" s="1">
        <f>P$4* $BK24</f>
        <v>100.20598362698428</v>
      </c>
      <c r="BI24" s="1">
        <f>Q$4* $BK24</f>
        <v>300.61795088095283</v>
      </c>
      <c r="BJ24" s="1">
        <f>R$4* $BK24</f>
        <v>100.20598362698428</v>
      </c>
      <c r="BK24" s="1">
        <f>BK23*POWER(1 + $I$4, 1/12)</f>
        <v>1.0020598362698427</v>
      </c>
      <c r="BL24" s="1">
        <f>SUM(BF24:BJ24)</f>
        <v>601.23590176190567</v>
      </c>
      <c r="BM24" s="1">
        <f>BM23*POWER(1 + $H$4, 1/12)</f>
        <v>1.0040741237836484</v>
      </c>
      <c r="BN24" s="1">
        <f>$M$4 * BM24</f>
        <v>2510.1853094591211</v>
      </c>
      <c r="BO24" s="1">
        <f xml:space="preserve"> BN24 * (1-$J$4)</f>
        <v>2384.676043986165</v>
      </c>
      <c r="BP24" s="1">
        <f>BP23*POWER(1+G$4, 1/12)</f>
        <v>1.0040741237836484</v>
      </c>
      <c r="BQ24" s="1">
        <f>L$4*BP24</f>
        <v>326324.09022968571</v>
      </c>
      <c r="BR24" s="1">
        <f>BO24-BL24-AZ24</f>
        <v>925.80125333537057</v>
      </c>
      <c r="BS24" s="1">
        <f>BS23+BR24</f>
        <v>-16324.19874666463</v>
      </c>
      <c r="BT24" s="38">
        <f>-SUM(BR$24:BR24)/BR$23</f>
        <v>5.3669637874514238E-2</v>
      </c>
      <c r="BU24" s="1">
        <f>IF(AY24&lt;=K$4,IF(AY24=K$4,BR24+BE24, BR24), 0)</f>
        <v>925.80125333537057</v>
      </c>
      <c r="BV24" s="1">
        <f>BV23+BU24</f>
        <v>-16324.19874666463</v>
      </c>
      <c r="BW24" s="38">
        <f>-SUM(BU$24:BU24)/BU$23</f>
        <v>5.3669637874514238E-2</v>
      </c>
      <c r="BX24" s="1"/>
      <c r="BY24" s="1"/>
      <c r="BZ24" s="1"/>
      <c r="CA24" s="1"/>
      <c r="CB24" s="1"/>
      <c r="CC24" s="1"/>
      <c r="CD24" s="1"/>
      <c r="CE24" s="1"/>
      <c r="CF24" s="1"/>
      <c r="CG24" s="1"/>
      <c r="CH24" s="1"/>
      <c r="CI24" s="1"/>
      <c r="CJ24" s="1"/>
      <c r="CK24" s="1"/>
      <c r="CL24" s="1"/>
      <c r="CM24" s="1"/>
      <c r="CN24" s="1"/>
      <c r="CO24" s="1"/>
    </row>
    <row r="25" spans="1:93" ht="14.7" thickBot="1" x14ac:dyDescent="0.6">
      <c r="A25" s="32">
        <v>2</v>
      </c>
      <c r="B25" s="10">
        <f t="shared" si="3"/>
        <v>1621.0513229898563</v>
      </c>
      <c r="C25" s="10">
        <f t="shared" si="4"/>
        <v>1051.2596072523907</v>
      </c>
      <c r="D25" s="10">
        <f t="shared" ref="D25:D87" si="14">PPMT(E$2/12, A25, C$2, -E$23)</f>
        <v>569.79171573746567</v>
      </c>
      <c r="E25" s="10">
        <f t="shared" ref="E25:E88" si="15">E24-D25</f>
        <v>359862.07362793933</v>
      </c>
      <c r="F25" s="10">
        <f t="shared" ref="F25:F88" si="16">F24+D25</f>
        <v>20137.926372060654</v>
      </c>
      <c r="G25" s="10">
        <f t="shared" si="0"/>
        <v>23240.567871783162</v>
      </c>
      <c r="H25" s="1">
        <f t="shared" ref="H25:H88" si="17">IF((G25/L$2)&lt;0.2, N$2* $M25, 0)</f>
        <v>80.329913237211514</v>
      </c>
      <c r="I25" s="1">
        <f t="shared" si="5"/>
        <v>100.4123915465144</v>
      </c>
      <c r="J25" s="1">
        <f t="shared" si="6"/>
        <v>100.4123915465144</v>
      </c>
      <c r="K25" s="1">
        <f t="shared" si="7"/>
        <v>301.23717463954318</v>
      </c>
      <c r="L25" s="1">
        <f t="shared" si="8"/>
        <v>100.4123915465144</v>
      </c>
      <c r="M25" s="1">
        <f t="shared" si="9"/>
        <v>1.004123915465144</v>
      </c>
      <c r="N25" s="1">
        <f>SUM(H25:L25)</f>
        <v>682.80426251629785</v>
      </c>
      <c r="O25" s="1">
        <f t="shared" si="10"/>
        <v>1.0081648460519013</v>
      </c>
      <c r="P25" s="1">
        <f t="shared" si="11"/>
        <v>4032.6593842076049</v>
      </c>
      <c r="Q25" s="1">
        <f t="shared" si="12"/>
        <v>3831.0264149972245</v>
      </c>
      <c r="R25" s="1">
        <f t="shared" ref="R25:R87" si="18">R24*POWER(1+G$2, 1/12)</f>
        <v>1.0081648460519013</v>
      </c>
      <c r="S25" s="1">
        <f t="shared" si="1"/>
        <v>383102.64149972249</v>
      </c>
      <c r="T25" s="1">
        <f t="shared" ref="T25:T87" si="19">Q25-N25-B25</f>
        <v>1527.1708294910702</v>
      </c>
      <c r="U25" s="6">
        <f t="shared" ref="U25:U88" si="20">U24+T25</f>
        <v>-16959.799511784415</v>
      </c>
      <c r="V25" s="23">
        <f>-SUM(T$24:T25)/T$23</f>
        <v>0.15201002441077924</v>
      </c>
      <c r="W25" s="14">
        <f t="shared" si="2"/>
        <v>1527.1708294910702</v>
      </c>
      <c r="X25" s="14">
        <f t="shared" ref="X25:X88" si="21">X24+W25</f>
        <v>-16959.799511784415</v>
      </c>
      <c r="Y25" s="23">
        <f>-SUM(W$24:W25)/W$23</f>
        <v>0.15201002441077924</v>
      </c>
      <c r="Z25" s="36"/>
      <c r="AA25" s="37">
        <f t="shared" ref="AA25:AA88" si="22">PMT(E$3/12, C$3, -AD$23)</f>
        <v>1621.0513229898563</v>
      </c>
      <c r="AB25" s="10">
        <f t="shared" ref="AB25:AB88" si="23">IPMT(E$3/12, A25, C$3, -AD$23)</f>
        <v>1051.2596072523907</v>
      </c>
      <c r="AC25" s="10">
        <f t="shared" ref="AC25:AC88" si="24">PPMT(E$3/12, A25, C$3, -AD$23)</f>
        <v>569.79171573746567</v>
      </c>
      <c r="AD25" s="1">
        <f t="shared" ref="AD25:AD88" si="25">AD24-AC25</f>
        <v>359862.07362793933</v>
      </c>
      <c r="AE25" s="1">
        <f t="shared" ref="AE25:AE88" si="26">AE24+AC25</f>
        <v>17387.926372060654</v>
      </c>
      <c r="AF25" s="1">
        <f t="shared" ref="AF25:AF88" si="27">AE25+AR25-L$3</f>
        <v>20041.501338928589</v>
      </c>
      <c r="AG25" s="1">
        <f t="shared" ref="AG25:AG88" si="28">IF((AF25/L$3)&lt;0.2, N$3* $AL25, 0)</f>
        <v>80.329913237211514</v>
      </c>
      <c r="AH25" s="1">
        <f t="shared" ref="AH25:AH88" si="29">O$3* $AL25</f>
        <v>100.4123915465144</v>
      </c>
      <c r="AI25" s="1">
        <f t="shared" ref="AI25:AI88" si="30">P$3* $AL25</f>
        <v>100.4123915465144</v>
      </c>
      <c r="AJ25" s="1">
        <f t="shared" ref="AJ25:AJ88" si="31">Q$3* $AL25</f>
        <v>301.23717463954318</v>
      </c>
      <c r="AK25" s="1">
        <f t="shared" ref="AK25:AK88" si="32">R$3* $AL25</f>
        <v>100.4123915465144</v>
      </c>
      <c r="AL25" s="1">
        <f t="shared" ref="AL25:AL88" si="33">AL24*POWER(1 + $I$3, 1/12)</f>
        <v>1.004123915465144</v>
      </c>
      <c r="AM25" s="1">
        <f>SUM(AG25:AK25)</f>
        <v>682.80426251629785</v>
      </c>
      <c r="AN25" s="1">
        <f t="shared" ref="AN25:AN88" si="34">AN24*POWER(1 + $H$3, 1/12)</f>
        <v>1.0081648460519013</v>
      </c>
      <c r="AO25" s="1">
        <f t="shared" ref="AO25:AO88" si="35">$M$3 * AN25</f>
        <v>2520.4121151297531</v>
      </c>
      <c r="AP25" s="1">
        <f t="shared" ref="AP25:AP88" si="36" xml:space="preserve"> AO25 * (1-$J$3)</f>
        <v>2394.3915093732653</v>
      </c>
      <c r="AQ25" s="1">
        <f t="shared" ref="AQ25:AQ88" si="37">AQ24*POWER(1+G$3, 1/12)</f>
        <v>1.0081648460519013</v>
      </c>
      <c r="AR25" s="1">
        <f t="shared" ref="AR25:AR88" si="38">L$3*AQ25</f>
        <v>327653.57496686792</v>
      </c>
      <c r="AS25" s="1">
        <f t="shared" ref="AS25:AS88" si="39">AP25-AM25-AA25</f>
        <v>90.535923867111023</v>
      </c>
      <c r="AT25" s="1">
        <f t="shared" ref="AT25:AT88" si="40">AT24+AS25</f>
        <v>-17077.240043800073</v>
      </c>
      <c r="AU25" s="38">
        <f>-SUM(AS$24:AS25)/AS$23</f>
        <v>1.0015069924633425E-2</v>
      </c>
      <c r="AV25" s="1">
        <f t="shared" si="13"/>
        <v>90.535923867111023</v>
      </c>
      <c r="AW25" s="1">
        <f t="shared" ref="AW25:AW88" si="41">AW24+AV25</f>
        <v>-17077.240043800073</v>
      </c>
      <c r="AX25" s="38">
        <f>-SUM(AV$24:AV25)/AV$23</f>
        <v>1.0015069924633425E-2</v>
      </c>
      <c r="AY25" s="40"/>
      <c r="AZ25" s="10">
        <f t="shared" ref="AZ25:AZ88" si="42">PMT(BC$3/12, C$3, -BC$23)</f>
        <v>857.63888888888891</v>
      </c>
      <c r="BA25" s="10">
        <f t="shared" ref="BA25:BA88" si="43">IPMT(E$4/12, A25, C$4, -BC$23)</f>
        <v>899.10361146586058</v>
      </c>
      <c r="BB25" s="10">
        <f t="shared" ref="BB25:BB88" si="44">PPMT(E$4/12, A25, C$4, -BC$23)</f>
        <v>487.32186214388514</v>
      </c>
      <c r="BC25" s="1">
        <f t="shared" ref="BC25:BC88" si="45">BC24-BB25</f>
        <v>307776.77349757974</v>
      </c>
      <c r="BD25" s="1">
        <f t="shared" ref="BD25:BD88" si="46">BD24+BB25</f>
        <v>17223.226502420297</v>
      </c>
      <c r="BE25" s="1">
        <f t="shared" ref="BE25:BE88" si="47">BD25+BQ25-BJ$2</f>
        <v>344876.80146928824</v>
      </c>
      <c r="BF25" s="1">
        <f t="shared" ref="BF25:BF88" si="48">IF((BE25/L$4)&lt;0.2, N$4* $M25, 0)</f>
        <v>0</v>
      </c>
      <c r="BG25" s="1">
        <f t="shared" ref="BG25:BG88" si="49">O$4* $M25</f>
        <v>100.4123915465144</v>
      </c>
      <c r="BH25" s="1">
        <f t="shared" ref="BH25:BH88" si="50">P$4* $BK25</f>
        <v>100.4123915465144</v>
      </c>
      <c r="BI25" s="1">
        <f t="shared" ref="BI25:BI88" si="51">Q$4* $BK25</f>
        <v>301.23717463954318</v>
      </c>
      <c r="BJ25" s="1">
        <f t="shared" ref="BJ25:BJ88" si="52">R$4* $BK25</f>
        <v>100.4123915465144</v>
      </c>
      <c r="BK25" s="1">
        <f t="shared" ref="BK25:BK88" si="53">BK24*POWER(1 + $I$4, 1/12)</f>
        <v>1.004123915465144</v>
      </c>
      <c r="BL25" s="1">
        <f>SUM(BF25:BJ25)</f>
        <v>602.47434927908637</v>
      </c>
      <c r="BM25" s="1">
        <f t="shared" ref="BM25:BM88" si="54">BM24*POWER(1 + $H$4, 1/12)</f>
        <v>1.0081648460519013</v>
      </c>
      <c r="BN25" s="1">
        <f t="shared" ref="BN25:BN88" si="55">$M$4 * BM25</f>
        <v>2520.4121151297531</v>
      </c>
      <c r="BO25" s="1">
        <f t="shared" ref="BO25:BO88" si="56" xml:space="preserve"> BN25 * (1-$J$4)</f>
        <v>2394.3915093732653</v>
      </c>
      <c r="BP25" s="1">
        <f t="shared" ref="BP25:BP88" si="57">BP24*POWER(1+G$4, 1/12)</f>
        <v>1.0081648460519013</v>
      </c>
      <c r="BQ25" s="1">
        <f t="shared" ref="BQ25:BQ88" si="58">L$4*BP25</f>
        <v>327653.57496686792</v>
      </c>
      <c r="BR25" s="1">
        <f t="shared" ref="BR25:BR88" si="59">BO25-BL25-AZ25</f>
        <v>934.27827120529014</v>
      </c>
      <c r="BS25" s="1">
        <f t="shared" ref="BS25:BS88" si="60">BS24+BR25</f>
        <v>-15389.920475459339</v>
      </c>
      <c r="BT25" s="38">
        <f>-SUM(BR$24:BR25)/BR$23</f>
        <v>0.10783069707482092</v>
      </c>
      <c r="BU25" s="1">
        <f t="shared" ref="BU25:BU88" si="61">IF(AY25&lt;=K$4,IF(AY25=K$4,BR25+BE25, BR25), 0)</f>
        <v>934.27827120529014</v>
      </c>
      <c r="BV25" s="1">
        <f t="shared" ref="BV25:BV88" si="62">BV24+BU25</f>
        <v>-15389.920475459339</v>
      </c>
      <c r="BW25" s="38">
        <f>-SUM(BU$24:BU25)/BU$23</f>
        <v>0.10783069707482092</v>
      </c>
      <c r="BX25" s="1"/>
      <c r="BY25" s="1"/>
      <c r="BZ25" s="1"/>
      <c r="CA25" s="1"/>
      <c r="CB25" s="1"/>
      <c r="CC25" s="1"/>
      <c r="CD25" s="1"/>
      <c r="CE25" s="1"/>
      <c r="CF25" s="1"/>
      <c r="CG25" s="1"/>
      <c r="CH25" s="1"/>
      <c r="CI25" s="1"/>
      <c r="CJ25" s="1"/>
      <c r="CK25" s="1"/>
      <c r="CL25" s="1"/>
      <c r="CM25" s="1"/>
      <c r="CN25" s="1"/>
      <c r="CO25" s="1"/>
    </row>
    <row r="26" spans="1:93" ht="14.7" thickBot="1" x14ac:dyDescent="0.6">
      <c r="A26" s="32">
        <v>3</v>
      </c>
      <c r="B26" s="10">
        <f t="shared" si="3"/>
        <v>1621.0513229898563</v>
      </c>
      <c r="C26" s="10">
        <f t="shared" si="4"/>
        <v>1049.5977147481565</v>
      </c>
      <c r="D26" s="10">
        <f t="shared" si="14"/>
        <v>571.45360824169984</v>
      </c>
      <c r="E26" s="10">
        <f t="shared" si="15"/>
        <v>359290.62001969764</v>
      </c>
      <c r="F26" s="10">
        <f t="shared" si="16"/>
        <v>20709.379980302354</v>
      </c>
      <c r="G26" s="10">
        <f t="shared" si="0"/>
        <v>25372.829063337413</v>
      </c>
      <c r="H26" s="1">
        <f t="shared" si="17"/>
        <v>80.495379706050855</v>
      </c>
      <c r="I26" s="1">
        <f t="shared" si="5"/>
        <v>100.61922463256356</v>
      </c>
      <c r="J26" s="1">
        <f t="shared" si="6"/>
        <v>100.61922463256356</v>
      </c>
      <c r="K26" s="1">
        <f t="shared" si="7"/>
        <v>301.85767389769069</v>
      </c>
      <c r="L26" s="1">
        <f t="shared" si="8"/>
        <v>100.61922463256356</v>
      </c>
      <c r="M26" s="1">
        <f t="shared" si="9"/>
        <v>1.0061922463256356</v>
      </c>
      <c r="N26" s="1">
        <f t="shared" ref="N26:N89" si="63">SUM(H26:L26)</f>
        <v>684.2107275014323</v>
      </c>
      <c r="O26" s="1">
        <f t="shared" si="10"/>
        <v>1.0122722344290396</v>
      </c>
      <c r="P26" s="1">
        <f t="shared" si="11"/>
        <v>4049.0889377161584</v>
      </c>
      <c r="Q26" s="1">
        <f t="shared" si="12"/>
        <v>3846.6344908303504</v>
      </c>
      <c r="R26" s="1">
        <f t="shared" si="18"/>
        <v>1.0122722344290396</v>
      </c>
      <c r="S26" s="1">
        <f t="shared" si="1"/>
        <v>384663.44908303506</v>
      </c>
      <c r="T26" s="1">
        <f t="shared" si="19"/>
        <v>1541.3724403390618</v>
      </c>
      <c r="U26" s="6">
        <f t="shared" si="20"/>
        <v>-15418.427071445352</v>
      </c>
      <c r="V26" s="23">
        <f>-SUM(T$24:T26)/T$23</f>
        <v>0.22907864642773235</v>
      </c>
      <c r="W26" s="14">
        <f t="shared" si="2"/>
        <v>1541.3724403390618</v>
      </c>
      <c r="X26" s="14">
        <f t="shared" si="21"/>
        <v>-15418.427071445352</v>
      </c>
      <c r="Y26" s="23">
        <f>-SUM(W$24:W26)/W$23</f>
        <v>0.22907864642773235</v>
      </c>
      <c r="Z26" s="36"/>
      <c r="AA26" s="37">
        <f t="shared" si="22"/>
        <v>1621.0513229898563</v>
      </c>
      <c r="AB26" s="10">
        <f t="shared" si="23"/>
        <v>1049.5977147481565</v>
      </c>
      <c r="AC26" s="10">
        <f t="shared" si="24"/>
        <v>571.45360824169984</v>
      </c>
      <c r="AD26" s="1">
        <f t="shared" si="25"/>
        <v>359290.62001969764</v>
      </c>
      <c r="AE26" s="1">
        <f t="shared" si="26"/>
        <v>17959.379980302354</v>
      </c>
      <c r="AF26" s="1">
        <f t="shared" si="27"/>
        <v>21947.856169740204</v>
      </c>
      <c r="AG26" s="1">
        <f t="shared" si="28"/>
        <v>80.495379706050855</v>
      </c>
      <c r="AH26" s="1">
        <f t="shared" si="29"/>
        <v>100.61922463256356</v>
      </c>
      <c r="AI26" s="1">
        <f t="shared" si="30"/>
        <v>100.61922463256356</v>
      </c>
      <c r="AJ26" s="1">
        <f t="shared" si="31"/>
        <v>301.85767389769069</v>
      </c>
      <c r="AK26" s="1">
        <f t="shared" si="32"/>
        <v>100.61922463256356</v>
      </c>
      <c r="AL26" s="1">
        <f t="shared" si="33"/>
        <v>1.0061922463256356</v>
      </c>
      <c r="AM26" s="1">
        <f t="shared" ref="AM26:AM89" si="64">SUM(AG26:AK26)</f>
        <v>684.2107275014323</v>
      </c>
      <c r="AN26" s="1">
        <f t="shared" si="34"/>
        <v>1.0122722344290396</v>
      </c>
      <c r="AO26" s="1">
        <f t="shared" si="35"/>
        <v>2530.680586072599</v>
      </c>
      <c r="AP26" s="1">
        <f t="shared" si="36"/>
        <v>2404.1465567689688</v>
      </c>
      <c r="AQ26" s="1">
        <f t="shared" si="37"/>
        <v>1.0122722344290396</v>
      </c>
      <c r="AR26" s="1">
        <f t="shared" si="38"/>
        <v>328988.47618943785</v>
      </c>
      <c r="AS26" s="1">
        <f t="shared" si="39"/>
        <v>98.884506277680202</v>
      </c>
      <c r="AT26" s="1">
        <f t="shared" si="40"/>
        <v>-16978.355537522391</v>
      </c>
      <c r="AU26" s="38">
        <f>-SUM(AS$24:AS26)/AS$23</f>
        <v>1.574750507116561E-2</v>
      </c>
      <c r="AV26" s="1">
        <f t="shared" si="13"/>
        <v>98.884506277680202</v>
      </c>
      <c r="AW26" s="1">
        <f t="shared" si="41"/>
        <v>-16978.355537522391</v>
      </c>
      <c r="AX26" s="38">
        <f>-SUM(AV$24:AV26)/AV$23</f>
        <v>1.574750507116561E-2</v>
      </c>
      <c r="AY26" s="40"/>
      <c r="AZ26" s="10">
        <f t="shared" si="42"/>
        <v>857.63888888888891</v>
      </c>
      <c r="BA26" s="10">
        <f t="shared" si="43"/>
        <v>897.68225603460758</v>
      </c>
      <c r="BB26" s="10">
        <f t="shared" si="44"/>
        <v>488.74321757513803</v>
      </c>
      <c r="BC26" s="1">
        <f t="shared" si="45"/>
        <v>307288.0302800046</v>
      </c>
      <c r="BD26" s="1">
        <f t="shared" si="46"/>
        <v>17711.969719995435</v>
      </c>
      <c r="BE26" s="1">
        <f t="shared" si="47"/>
        <v>346700.4459094333</v>
      </c>
      <c r="BF26" s="1">
        <f t="shared" si="48"/>
        <v>0</v>
      </c>
      <c r="BG26" s="1">
        <f t="shared" si="49"/>
        <v>100.61922463256356</v>
      </c>
      <c r="BH26" s="1">
        <f t="shared" si="50"/>
        <v>100.61922463256356</v>
      </c>
      <c r="BI26" s="1">
        <f t="shared" si="51"/>
        <v>301.85767389769069</v>
      </c>
      <c r="BJ26" s="1">
        <f t="shared" si="52"/>
        <v>100.61922463256356</v>
      </c>
      <c r="BK26" s="1">
        <f t="shared" si="53"/>
        <v>1.0061922463256356</v>
      </c>
      <c r="BL26" s="1">
        <f t="shared" ref="BL26:BL89" si="65">SUM(BF26:BJ26)</f>
        <v>603.71534779538138</v>
      </c>
      <c r="BM26" s="1">
        <f t="shared" si="54"/>
        <v>1.0122722344290396</v>
      </c>
      <c r="BN26" s="1">
        <f t="shared" si="55"/>
        <v>2530.680586072599</v>
      </c>
      <c r="BO26" s="1">
        <f t="shared" si="56"/>
        <v>2404.1465567689688</v>
      </c>
      <c r="BP26" s="1">
        <f t="shared" si="57"/>
        <v>1.0122722344290396</v>
      </c>
      <c r="BQ26" s="1">
        <f t="shared" si="58"/>
        <v>328988.47618943785</v>
      </c>
      <c r="BR26" s="1">
        <f t="shared" si="59"/>
        <v>942.79232008469853</v>
      </c>
      <c r="BS26" s="1">
        <f t="shared" si="60"/>
        <v>-14447.128155374641</v>
      </c>
      <c r="BT26" s="38">
        <f>-SUM(BR$24:BR26)/BR$23</f>
        <v>0.16248532432610779</v>
      </c>
      <c r="BU26" s="1">
        <f t="shared" si="61"/>
        <v>942.79232008469853</v>
      </c>
      <c r="BV26" s="1">
        <f t="shared" si="62"/>
        <v>-14447.128155374641</v>
      </c>
      <c r="BW26" s="38">
        <f>-SUM(BU$24:BU26)/BU$23</f>
        <v>0.16248532432610779</v>
      </c>
      <c r="BX26" s="1"/>
      <c r="BY26" s="1"/>
      <c r="BZ26" s="1"/>
      <c r="CA26" s="1"/>
      <c r="CB26" s="1"/>
      <c r="CC26" s="1"/>
      <c r="CD26" s="1"/>
      <c r="CE26" s="1"/>
      <c r="CF26" s="1"/>
      <c r="CG26" s="1"/>
      <c r="CH26" s="1"/>
      <c r="CI26" s="1"/>
      <c r="CJ26" s="1"/>
      <c r="CK26" s="1"/>
      <c r="CL26" s="1"/>
      <c r="CM26" s="1"/>
      <c r="CN26" s="1"/>
      <c r="CO26" s="1"/>
    </row>
    <row r="27" spans="1:93" ht="14.7" thickBot="1" x14ac:dyDescent="0.6">
      <c r="A27" s="32">
        <v>4</v>
      </c>
      <c r="B27" s="10">
        <f t="shared" si="3"/>
        <v>1621.0513229898563</v>
      </c>
      <c r="C27" s="10">
        <f t="shared" si="4"/>
        <v>1047.9309750574514</v>
      </c>
      <c r="D27" s="10">
        <f t="shared" si="14"/>
        <v>573.12034793240491</v>
      </c>
      <c r="E27" s="10">
        <f t="shared" si="15"/>
        <v>358717.49967176525</v>
      </c>
      <c r="F27" s="10">
        <f t="shared" si="16"/>
        <v>21282.500328234761</v>
      </c>
      <c r="G27" s="10">
        <f t="shared" si="0"/>
        <v>27513.115917879157</v>
      </c>
      <c r="H27" s="1">
        <f t="shared" si="17"/>
        <v>80.661187008724141</v>
      </c>
      <c r="I27" s="1">
        <f t="shared" si="5"/>
        <v>100.82648376090518</v>
      </c>
      <c r="J27" s="1">
        <f t="shared" si="6"/>
        <v>100.82648376090518</v>
      </c>
      <c r="K27" s="1">
        <f t="shared" si="7"/>
        <v>302.4794512827155</v>
      </c>
      <c r="L27" s="1">
        <f t="shared" si="8"/>
        <v>100.82648376090518</v>
      </c>
      <c r="M27" s="1">
        <f t="shared" si="9"/>
        <v>1.0082648376090517</v>
      </c>
      <c r="N27" s="1">
        <f t="shared" si="63"/>
        <v>685.62008957415514</v>
      </c>
      <c r="O27" s="1">
        <f t="shared" si="10"/>
        <v>1.0163963568148537</v>
      </c>
      <c r="P27" s="1">
        <f t="shared" si="11"/>
        <v>4065.5854272594152</v>
      </c>
      <c r="Q27" s="1">
        <f t="shared" si="12"/>
        <v>3862.3061558964441</v>
      </c>
      <c r="R27" s="1">
        <f t="shared" si="18"/>
        <v>1.0163963568148537</v>
      </c>
      <c r="S27" s="1">
        <f t="shared" si="1"/>
        <v>386230.61558964441</v>
      </c>
      <c r="T27" s="1">
        <f t="shared" si="19"/>
        <v>1555.6347433324324</v>
      </c>
      <c r="U27" s="6">
        <f t="shared" si="20"/>
        <v>-13862.792328112921</v>
      </c>
      <c r="V27" s="23">
        <f>-SUM(T$24:T27)/T$23</f>
        <v>0.30686038359435397</v>
      </c>
      <c r="W27" s="14">
        <f t="shared" si="2"/>
        <v>1555.6347433324324</v>
      </c>
      <c r="X27" s="14">
        <f t="shared" si="21"/>
        <v>-13862.792328112921</v>
      </c>
      <c r="Y27" s="23">
        <f>-SUM(W$24:W27)/W$23</f>
        <v>0.30686038359435397</v>
      </c>
      <c r="Z27" s="36"/>
      <c r="AA27" s="37">
        <f t="shared" si="22"/>
        <v>1621.0513229898563</v>
      </c>
      <c r="AB27" s="10">
        <f t="shared" si="23"/>
        <v>1047.9309750574514</v>
      </c>
      <c r="AC27" s="10">
        <f t="shared" si="24"/>
        <v>573.12034793240491</v>
      </c>
      <c r="AD27" s="1">
        <f t="shared" si="25"/>
        <v>358717.49967176525</v>
      </c>
      <c r="AE27" s="1">
        <f t="shared" si="26"/>
        <v>18532.500328234761</v>
      </c>
      <c r="AF27" s="1">
        <f t="shared" si="27"/>
        <v>23861.316293062235</v>
      </c>
      <c r="AG27" s="1">
        <f t="shared" si="28"/>
        <v>80.661187008724141</v>
      </c>
      <c r="AH27" s="1">
        <f t="shared" si="29"/>
        <v>100.82648376090518</v>
      </c>
      <c r="AI27" s="1">
        <f t="shared" si="30"/>
        <v>100.82648376090518</v>
      </c>
      <c r="AJ27" s="1">
        <f t="shared" si="31"/>
        <v>302.4794512827155</v>
      </c>
      <c r="AK27" s="1">
        <f t="shared" si="32"/>
        <v>100.82648376090518</v>
      </c>
      <c r="AL27" s="1">
        <f t="shared" si="33"/>
        <v>1.0082648376090517</v>
      </c>
      <c r="AM27" s="1">
        <f t="shared" si="64"/>
        <v>685.62008957415514</v>
      </c>
      <c r="AN27" s="1">
        <f t="shared" si="34"/>
        <v>1.0163963568148537</v>
      </c>
      <c r="AO27" s="1">
        <f t="shared" si="35"/>
        <v>2540.9908920371345</v>
      </c>
      <c r="AP27" s="1">
        <f t="shared" si="36"/>
        <v>2413.9413474352777</v>
      </c>
      <c r="AQ27" s="1">
        <f t="shared" si="37"/>
        <v>1.0163963568148537</v>
      </c>
      <c r="AR27" s="1">
        <f t="shared" si="38"/>
        <v>330328.81596482749</v>
      </c>
      <c r="AS27" s="1">
        <f t="shared" si="39"/>
        <v>107.26993487126629</v>
      </c>
      <c r="AT27" s="1">
        <f t="shared" si="40"/>
        <v>-16871.085602651125</v>
      </c>
      <c r="AU27" s="38">
        <f>-SUM(AS$24:AS27)/AS$23</f>
        <v>2.1966052020224527E-2</v>
      </c>
      <c r="AV27" s="1">
        <f t="shared" si="13"/>
        <v>107.26993487126629</v>
      </c>
      <c r="AW27" s="1">
        <f t="shared" si="41"/>
        <v>-16871.085602651125</v>
      </c>
      <c r="AX27" s="38">
        <f>-SUM(AV$24:AV27)/AV$23</f>
        <v>2.1966052020224527E-2</v>
      </c>
      <c r="AY27" s="40"/>
      <c r="AZ27" s="10">
        <f t="shared" si="42"/>
        <v>857.63888888888891</v>
      </c>
      <c r="BA27" s="10">
        <f t="shared" si="43"/>
        <v>896.25675498334658</v>
      </c>
      <c r="BB27" s="10">
        <f t="shared" si="44"/>
        <v>490.16871862639903</v>
      </c>
      <c r="BC27" s="1">
        <f t="shared" si="45"/>
        <v>306797.86156137823</v>
      </c>
      <c r="BD27" s="1">
        <f t="shared" si="46"/>
        <v>18202.138438621834</v>
      </c>
      <c r="BE27" s="1">
        <f t="shared" si="47"/>
        <v>348530.95440344932</v>
      </c>
      <c r="BF27" s="1">
        <f t="shared" si="48"/>
        <v>0</v>
      </c>
      <c r="BG27" s="1">
        <f t="shared" si="49"/>
        <v>100.82648376090518</v>
      </c>
      <c r="BH27" s="1">
        <f t="shared" si="50"/>
        <v>100.82648376090518</v>
      </c>
      <c r="BI27" s="1">
        <f t="shared" si="51"/>
        <v>302.4794512827155</v>
      </c>
      <c r="BJ27" s="1">
        <f t="shared" si="52"/>
        <v>100.82648376090518</v>
      </c>
      <c r="BK27" s="1">
        <f t="shared" si="53"/>
        <v>1.0082648376090517</v>
      </c>
      <c r="BL27" s="1">
        <f t="shared" si="65"/>
        <v>604.958902565431</v>
      </c>
      <c r="BM27" s="1">
        <f t="shared" si="54"/>
        <v>1.0163963568148537</v>
      </c>
      <c r="BN27" s="1">
        <f t="shared" si="55"/>
        <v>2540.9908920371345</v>
      </c>
      <c r="BO27" s="1">
        <f t="shared" si="56"/>
        <v>2413.9413474352777</v>
      </c>
      <c r="BP27" s="1">
        <f t="shared" si="57"/>
        <v>1.0163963568148537</v>
      </c>
      <c r="BQ27" s="1">
        <f t="shared" si="58"/>
        <v>330328.81596482749</v>
      </c>
      <c r="BR27" s="1">
        <f t="shared" si="59"/>
        <v>951.34355598095794</v>
      </c>
      <c r="BS27" s="1">
        <f t="shared" si="60"/>
        <v>-13495.784599393683</v>
      </c>
      <c r="BT27" s="38">
        <f>-SUM(BR$24:BR27)/BR$23</f>
        <v>0.21763567539746767</v>
      </c>
      <c r="BU27" s="1">
        <f t="shared" si="61"/>
        <v>951.34355598095794</v>
      </c>
      <c r="BV27" s="1">
        <f t="shared" si="62"/>
        <v>-13495.784599393683</v>
      </c>
      <c r="BW27" s="38">
        <f>-SUM(BU$24:BU27)/BU$23</f>
        <v>0.21763567539746767</v>
      </c>
      <c r="BX27" s="1"/>
      <c r="BY27" s="1"/>
      <c r="BZ27" s="1"/>
      <c r="CA27" s="1"/>
      <c r="CB27" s="1"/>
      <c r="CC27" s="1"/>
      <c r="CD27" s="1"/>
      <c r="CE27" s="1"/>
      <c r="CF27" s="1"/>
      <c r="CG27" s="1"/>
      <c r="CH27" s="1"/>
      <c r="CI27" s="1"/>
      <c r="CJ27" s="1"/>
      <c r="CK27" s="1"/>
      <c r="CL27" s="1"/>
      <c r="CM27" s="1"/>
      <c r="CN27" s="1"/>
      <c r="CO27" s="1"/>
    </row>
    <row r="28" spans="1:93" ht="14.7" thickBot="1" x14ac:dyDescent="0.6">
      <c r="A28" s="32">
        <v>5</v>
      </c>
      <c r="B28" s="10">
        <f t="shared" si="3"/>
        <v>1621.0513229898563</v>
      </c>
      <c r="C28" s="10">
        <f t="shared" si="4"/>
        <v>1046.2593740426487</v>
      </c>
      <c r="D28" s="10">
        <f t="shared" si="14"/>
        <v>574.79194894720774</v>
      </c>
      <c r="E28" s="10">
        <f t="shared" si="15"/>
        <v>358142.70772281807</v>
      </c>
      <c r="F28" s="10">
        <f t="shared" si="16"/>
        <v>21857.292277181969</v>
      </c>
      <c r="G28" s="10">
        <f t="shared" si="0"/>
        <v>29661.459203773353</v>
      </c>
      <c r="H28" s="1">
        <f t="shared" si="17"/>
        <v>80.82733584729327</v>
      </c>
      <c r="I28" s="1">
        <f t="shared" si="5"/>
        <v>101.03416980911659</v>
      </c>
      <c r="J28" s="1">
        <f t="shared" si="6"/>
        <v>101.03416980911659</v>
      </c>
      <c r="K28" s="1">
        <f t="shared" si="7"/>
        <v>303.10250942734979</v>
      </c>
      <c r="L28" s="1">
        <f t="shared" si="8"/>
        <v>101.03416980911659</v>
      </c>
      <c r="M28" s="1">
        <f t="shared" si="9"/>
        <v>1.0103416980911659</v>
      </c>
      <c r="N28" s="1">
        <f t="shared" si="63"/>
        <v>687.03235470199286</v>
      </c>
      <c r="O28" s="1">
        <f t="shared" si="10"/>
        <v>1.0205372813857667</v>
      </c>
      <c r="P28" s="1">
        <f t="shared" si="11"/>
        <v>4082.1491255430669</v>
      </c>
      <c r="Q28" s="1">
        <f t="shared" si="12"/>
        <v>3878.0416692659132</v>
      </c>
      <c r="R28" s="1">
        <f t="shared" si="18"/>
        <v>1.0205372813857667</v>
      </c>
      <c r="S28" s="1">
        <f t="shared" si="1"/>
        <v>387804.16692659137</v>
      </c>
      <c r="T28" s="1">
        <f t="shared" si="19"/>
        <v>1569.957991574064</v>
      </c>
      <c r="U28" s="6">
        <f t="shared" si="20"/>
        <v>-12292.834336538857</v>
      </c>
      <c r="V28" s="23">
        <f>-SUM(T$24:T28)/T$23</f>
        <v>0.3853582831730572</v>
      </c>
      <c r="W28" s="14">
        <f t="shared" si="2"/>
        <v>1569.957991574064</v>
      </c>
      <c r="X28" s="14">
        <f t="shared" si="21"/>
        <v>-12292.834336538857</v>
      </c>
      <c r="Y28" s="23">
        <f>-SUM(W$24:W28)/W$23</f>
        <v>0.3853582831730572</v>
      </c>
      <c r="Z28" s="36"/>
      <c r="AA28" s="37">
        <f t="shared" si="22"/>
        <v>1621.0513229898563</v>
      </c>
      <c r="AB28" s="10">
        <f t="shared" si="23"/>
        <v>1046.2593740426487</v>
      </c>
      <c r="AC28" s="10">
        <f t="shared" si="24"/>
        <v>574.79194894720774</v>
      </c>
      <c r="AD28" s="1">
        <f t="shared" si="25"/>
        <v>358142.70772281807</v>
      </c>
      <c r="AE28" s="1">
        <f t="shared" si="26"/>
        <v>19107.292277181969</v>
      </c>
      <c r="AF28" s="1">
        <f t="shared" si="27"/>
        <v>25781.908727556176</v>
      </c>
      <c r="AG28" s="1">
        <f t="shared" si="28"/>
        <v>80.82733584729327</v>
      </c>
      <c r="AH28" s="1">
        <f t="shared" si="29"/>
        <v>101.03416980911659</v>
      </c>
      <c r="AI28" s="1">
        <f t="shared" si="30"/>
        <v>101.03416980911659</v>
      </c>
      <c r="AJ28" s="1">
        <f t="shared" si="31"/>
        <v>303.10250942734979</v>
      </c>
      <c r="AK28" s="1">
        <f t="shared" si="32"/>
        <v>101.03416980911659</v>
      </c>
      <c r="AL28" s="1">
        <f t="shared" si="33"/>
        <v>1.0103416980911659</v>
      </c>
      <c r="AM28" s="1">
        <f t="shared" si="64"/>
        <v>687.03235470199286</v>
      </c>
      <c r="AN28" s="1">
        <f t="shared" si="34"/>
        <v>1.0205372813857667</v>
      </c>
      <c r="AO28" s="1">
        <f t="shared" si="35"/>
        <v>2551.343203464417</v>
      </c>
      <c r="AP28" s="1">
        <f t="shared" si="36"/>
        <v>2423.7760432911959</v>
      </c>
      <c r="AQ28" s="1">
        <f t="shared" si="37"/>
        <v>1.0205372813857667</v>
      </c>
      <c r="AR28" s="1">
        <f t="shared" si="38"/>
        <v>331674.61645037419</v>
      </c>
      <c r="AS28" s="1">
        <f t="shared" si="39"/>
        <v>115.69236559934666</v>
      </c>
      <c r="AT28" s="1">
        <f t="shared" si="40"/>
        <v>-16755.39323705178</v>
      </c>
      <c r="AU28" s="38">
        <f>-SUM(AS$24:AS28)/AS$23</f>
        <v>2.8672855823085201E-2</v>
      </c>
      <c r="AV28" s="1">
        <f t="shared" si="13"/>
        <v>115.69236559934666</v>
      </c>
      <c r="AW28" s="1">
        <f t="shared" si="41"/>
        <v>-16755.39323705178</v>
      </c>
      <c r="AX28" s="38">
        <f>-SUM(AV$24:AV28)/AV$23</f>
        <v>2.8672855823085201E-2</v>
      </c>
      <c r="AY28" s="40"/>
      <c r="AZ28" s="10">
        <f t="shared" si="42"/>
        <v>857.63888888888891</v>
      </c>
      <c r="BA28" s="10">
        <f t="shared" si="43"/>
        <v>894.82709622068637</v>
      </c>
      <c r="BB28" s="10">
        <f t="shared" si="44"/>
        <v>491.59837738905924</v>
      </c>
      <c r="BC28" s="1">
        <f t="shared" si="45"/>
        <v>306306.26318398915</v>
      </c>
      <c r="BD28" s="1">
        <f t="shared" si="46"/>
        <v>18693.736816010893</v>
      </c>
      <c r="BE28" s="1">
        <f t="shared" si="47"/>
        <v>350368.35326638509</v>
      </c>
      <c r="BF28" s="1">
        <f t="shared" si="48"/>
        <v>0</v>
      </c>
      <c r="BG28" s="1">
        <f t="shared" si="49"/>
        <v>101.03416980911659</v>
      </c>
      <c r="BH28" s="1">
        <f t="shared" si="50"/>
        <v>101.03416980911659</v>
      </c>
      <c r="BI28" s="1">
        <f t="shared" si="51"/>
        <v>303.10250942734979</v>
      </c>
      <c r="BJ28" s="1">
        <f t="shared" si="52"/>
        <v>101.03416980911659</v>
      </c>
      <c r="BK28" s="1">
        <f t="shared" si="53"/>
        <v>1.0103416980911659</v>
      </c>
      <c r="BL28" s="1">
        <f t="shared" si="65"/>
        <v>606.20501885469957</v>
      </c>
      <c r="BM28" s="1">
        <f t="shared" si="54"/>
        <v>1.0205372813857667</v>
      </c>
      <c r="BN28" s="1">
        <f t="shared" si="55"/>
        <v>2551.343203464417</v>
      </c>
      <c r="BO28" s="1">
        <f t="shared" si="56"/>
        <v>2423.7760432911959</v>
      </c>
      <c r="BP28" s="1">
        <f t="shared" si="57"/>
        <v>1.0205372813857667</v>
      </c>
      <c r="BQ28" s="1">
        <f t="shared" si="58"/>
        <v>331674.61645037419</v>
      </c>
      <c r="BR28" s="1">
        <f t="shared" si="59"/>
        <v>959.93213554760746</v>
      </c>
      <c r="BS28" s="1">
        <f t="shared" si="60"/>
        <v>-12535.852463846075</v>
      </c>
      <c r="BT28" s="38">
        <f>-SUM(BR$24:BR28)/BR$23</f>
        <v>0.27328391513935796</v>
      </c>
      <c r="BU28" s="1">
        <f t="shared" si="61"/>
        <v>959.93213554760746</v>
      </c>
      <c r="BV28" s="1">
        <f t="shared" si="62"/>
        <v>-12535.852463846075</v>
      </c>
      <c r="BW28" s="38">
        <f>-SUM(BU$24:BU28)/BU$23</f>
        <v>0.27328391513935796</v>
      </c>
      <c r="BX28" s="1"/>
      <c r="BY28" s="1"/>
      <c r="BZ28" s="1"/>
      <c r="CA28" s="1"/>
      <c r="CB28" s="1"/>
      <c r="CC28" s="1"/>
      <c r="CD28" s="1"/>
      <c r="CE28" s="1"/>
      <c r="CF28" s="1"/>
      <c r="CG28" s="1"/>
      <c r="CH28" s="1"/>
      <c r="CI28" s="1"/>
      <c r="CJ28" s="1"/>
      <c r="CK28" s="1"/>
      <c r="CL28" s="1"/>
      <c r="CM28" s="1"/>
      <c r="CN28" s="1"/>
      <c r="CO28" s="1"/>
    </row>
    <row r="29" spans="1:93" ht="14.7" thickBot="1" x14ac:dyDescent="0.6">
      <c r="A29" s="32">
        <v>6</v>
      </c>
      <c r="B29" s="10">
        <f t="shared" si="3"/>
        <v>1621.0513229898563</v>
      </c>
      <c r="C29" s="10">
        <f t="shared" si="4"/>
        <v>1044.582897524886</v>
      </c>
      <c r="D29" s="10">
        <f t="shared" si="14"/>
        <v>576.46842546497044</v>
      </c>
      <c r="E29" s="10">
        <f t="shared" si="15"/>
        <v>357566.23929735308</v>
      </c>
      <c r="F29" s="10">
        <f t="shared" si="16"/>
        <v>22433.760702646938</v>
      </c>
      <c r="G29" s="10">
        <f t="shared" si="0"/>
        <v>31817.88980911189</v>
      </c>
      <c r="H29" s="1">
        <f t="shared" si="17"/>
        <v>80.993826925266291</v>
      </c>
      <c r="I29" s="1">
        <f t="shared" si="5"/>
        <v>101.24228365658286</v>
      </c>
      <c r="J29" s="1">
        <f t="shared" si="6"/>
        <v>101.24228365658286</v>
      </c>
      <c r="K29" s="1">
        <f t="shared" si="7"/>
        <v>303.72685096974857</v>
      </c>
      <c r="L29" s="1">
        <f t="shared" si="8"/>
        <v>101.24228365658286</v>
      </c>
      <c r="M29" s="1">
        <f t="shared" si="9"/>
        <v>1.0124228365658285</v>
      </c>
      <c r="N29" s="1">
        <f t="shared" si="63"/>
        <v>688.4475288647634</v>
      </c>
      <c r="O29" s="1">
        <f t="shared" si="10"/>
        <v>1.0246950765959604</v>
      </c>
      <c r="P29" s="1">
        <f t="shared" si="11"/>
        <v>4098.7803063838419</v>
      </c>
      <c r="Q29" s="1">
        <f t="shared" si="12"/>
        <v>3893.8412910646498</v>
      </c>
      <c r="R29" s="1">
        <f t="shared" si="18"/>
        <v>1.0246950765959604</v>
      </c>
      <c r="S29" s="1">
        <f t="shared" si="1"/>
        <v>389384.12910646497</v>
      </c>
      <c r="T29" s="1">
        <f t="shared" si="19"/>
        <v>1584.3424392100303</v>
      </c>
      <c r="U29" s="6">
        <f t="shared" si="20"/>
        <v>-10708.491897328828</v>
      </c>
      <c r="V29" s="23">
        <f>-SUM(T$24:T29)/T$23</f>
        <v>0.46457540513355872</v>
      </c>
      <c r="W29" s="14">
        <f t="shared" si="2"/>
        <v>1584.3424392100303</v>
      </c>
      <c r="X29" s="14">
        <f t="shared" si="21"/>
        <v>-10708.491897328828</v>
      </c>
      <c r="Y29" s="23">
        <f>-SUM(W$24:W29)/W$23</f>
        <v>0.46457540513355872</v>
      </c>
      <c r="Z29" s="36"/>
      <c r="AA29" s="37">
        <f t="shared" si="22"/>
        <v>1621.0513229898563</v>
      </c>
      <c r="AB29" s="10">
        <f t="shared" si="23"/>
        <v>1044.582897524886</v>
      </c>
      <c r="AC29" s="10">
        <f t="shared" si="24"/>
        <v>576.46842546497044</v>
      </c>
      <c r="AD29" s="1">
        <f t="shared" si="25"/>
        <v>357566.23929735308</v>
      </c>
      <c r="AE29" s="1">
        <f t="shared" si="26"/>
        <v>19683.760702646938</v>
      </c>
      <c r="AF29" s="1">
        <f t="shared" si="27"/>
        <v>27709.660596334026</v>
      </c>
      <c r="AG29" s="1">
        <f t="shared" si="28"/>
        <v>80.993826925266291</v>
      </c>
      <c r="AH29" s="1">
        <f t="shared" si="29"/>
        <v>101.24228365658286</v>
      </c>
      <c r="AI29" s="1">
        <f t="shared" si="30"/>
        <v>101.24228365658286</v>
      </c>
      <c r="AJ29" s="1">
        <f t="shared" si="31"/>
        <v>303.72685096974857</v>
      </c>
      <c r="AK29" s="1">
        <f t="shared" si="32"/>
        <v>101.24228365658286</v>
      </c>
      <c r="AL29" s="1">
        <f t="shared" si="33"/>
        <v>1.0124228365658285</v>
      </c>
      <c r="AM29" s="1">
        <f t="shared" si="64"/>
        <v>688.4475288647634</v>
      </c>
      <c r="AN29" s="1">
        <f t="shared" si="34"/>
        <v>1.0246950765959604</v>
      </c>
      <c r="AO29" s="1">
        <f t="shared" si="35"/>
        <v>2561.737691489901</v>
      </c>
      <c r="AP29" s="1">
        <f t="shared" si="36"/>
        <v>2433.6508069154056</v>
      </c>
      <c r="AQ29" s="1">
        <f t="shared" si="37"/>
        <v>1.0246950765959604</v>
      </c>
      <c r="AR29" s="1">
        <f t="shared" si="38"/>
        <v>333025.89989368711</v>
      </c>
      <c r="AS29" s="1">
        <f t="shared" si="39"/>
        <v>124.15195506078589</v>
      </c>
      <c r="AT29" s="1">
        <f t="shared" si="40"/>
        <v>-16631.241281990995</v>
      </c>
      <c r="AU29" s="38">
        <f>-SUM(AS$24:AS29)/AS$23</f>
        <v>3.5870070609217715E-2</v>
      </c>
      <c r="AV29" s="1">
        <f t="shared" si="13"/>
        <v>124.15195506078589</v>
      </c>
      <c r="AW29" s="1">
        <f t="shared" si="41"/>
        <v>-16631.241281990995</v>
      </c>
      <c r="AX29" s="38">
        <f>-SUM(AV$24:AV29)/AV$23</f>
        <v>3.5870070609217715E-2</v>
      </c>
      <c r="AY29" s="40"/>
      <c r="AZ29" s="10">
        <f t="shared" si="42"/>
        <v>857.63888888888891</v>
      </c>
      <c r="BA29" s="10">
        <f t="shared" si="43"/>
        <v>893.39326761996824</v>
      </c>
      <c r="BB29" s="10">
        <f t="shared" si="44"/>
        <v>493.03220598977742</v>
      </c>
      <c r="BC29" s="1">
        <f t="shared" si="45"/>
        <v>305813.2309779994</v>
      </c>
      <c r="BD29" s="1">
        <f t="shared" si="46"/>
        <v>19186.76902200067</v>
      </c>
      <c r="BE29" s="1">
        <f t="shared" si="47"/>
        <v>352212.66891568777</v>
      </c>
      <c r="BF29" s="1">
        <f t="shared" si="48"/>
        <v>0</v>
      </c>
      <c r="BG29" s="1">
        <f t="shared" si="49"/>
        <v>101.24228365658286</v>
      </c>
      <c r="BH29" s="1">
        <f t="shared" si="50"/>
        <v>101.24228365658286</v>
      </c>
      <c r="BI29" s="1">
        <f t="shared" si="51"/>
        <v>303.72685096974857</v>
      </c>
      <c r="BJ29" s="1">
        <f t="shared" si="52"/>
        <v>101.24228365658286</v>
      </c>
      <c r="BK29" s="1">
        <f t="shared" si="53"/>
        <v>1.0124228365658285</v>
      </c>
      <c r="BL29" s="1">
        <f t="shared" si="65"/>
        <v>607.45370193949714</v>
      </c>
      <c r="BM29" s="1">
        <f t="shared" si="54"/>
        <v>1.0246950765959604</v>
      </c>
      <c r="BN29" s="1">
        <f t="shared" si="55"/>
        <v>2561.737691489901</v>
      </c>
      <c r="BO29" s="1">
        <f t="shared" si="56"/>
        <v>2433.6508069154056</v>
      </c>
      <c r="BP29" s="1">
        <f t="shared" si="57"/>
        <v>1.0246950765959604</v>
      </c>
      <c r="BQ29" s="1">
        <f t="shared" si="58"/>
        <v>333025.89989368711</v>
      </c>
      <c r="BR29" s="1">
        <f t="shared" si="59"/>
        <v>968.55821608701967</v>
      </c>
      <c r="BS29" s="1">
        <f t="shared" si="60"/>
        <v>-11567.294247759055</v>
      </c>
      <c r="BT29" s="38">
        <f>-SUM(BR$24:BR29)/BR$23</f>
        <v>0.32943221752121421</v>
      </c>
      <c r="BU29" s="1">
        <f t="shared" si="61"/>
        <v>968.55821608701967</v>
      </c>
      <c r="BV29" s="1">
        <f t="shared" si="62"/>
        <v>-11567.294247759055</v>
      </c>
      <c r="BW29" s="38">
        <f>-SUM(BU$24:BU29)/BU$23</f>
        <v>0.32943221752121421</v>
      </c>
      <c r="BX29" s="1"/>
      <c r="BY29" s="1"/>
      <c r="BZ29" s="1"/>
      <c r="CA29" s="1"/>
      <c r="CB29" s="1"/>
      <c r="CC29" s="1"/>
      <c r="CD29" s="1"/>
      <c r="CE29" s="1"/>
      <c r="CF29" s="1"/>
      <c r="CG29" s="1"/>
      <c r="CH29" s="1"/>
      <c r="CI29" s="1"/>
      <c r="CJ29" s="1"/>
      <c r="CK29" s="1"/>
      <c r="CL29" s="1"/>
      <c r="CM29" s="1"/>
      <c r="CN29" s="1"/>
      <c r="CO29" s="1"/>
    </row>
    <row r="30" spans="1:93" ht="14.7" thickBot="1" x14ac:dyDescent="0.6">
      <c r="A30" s="32">
        <v>7</v>
      </c>
      <c r="B30" s="10">
        <f t="shared" si="3"/>
        <v>1621.0513229898563</v>
      </c>
      <c r="C30" s="10">
        <f t="shared" si="4"/>
        <v>1042.9015312839463</v>
      </c>
      <c r="D30" s="10">
        <f t="shared" si="14"/>
        <v>578.14979170590993</v>
      </c>
      <c r="E30" s="10">
        <f t="shared" si="15"/>
        <v>356988.08950564719</v>
      </c>
      <c r="F30" s="10">
        <f t="shared" si="16"/>
        <v>23011.910494352847</v>
      </c>
      <c r="G30" s="10">
        <f t="shared" si="0"/>
        <v>33982.438742185652</v>
      </c>
      <c r="H30" s="1">
        <f t="shared" si="17"/>
        <v>81.160660947600306</v>
      </c>
      <c r="I30" s="1">
        <f t="shared" si="5"/>
        <v>101.45082618450039</v>
      </c>
      <c r="J30" s="1">
        <f t="shared" si="6"/>
        <v>101.45082618450039</v>
      </c>
      <c r="K30" s="1">
        <f t="shared" si="7"/>
        <v>304.35247855350116</v>
      </c>
      <c r="L30" s="1">
        <f t="shared" si="8"/>
        <v>101.45082618450039</v>
      </c>
      <c r="M30" s="1">
        <f t="shared" si="9"/>
        <v>1.0145082618450039</v>
      </c>
      <c r="N30" s="1">
        <f t="shared" si="63"/>
        <v>689.86561805460269</v>
      </c>
      <c r="O30" s="1">
        <f t="shared" si="10"/>
        <v>1.0288698111785073</v>
      </c>
      <c r="P30" s="1">
        <f t="shared" si="11"/>
        <v>4115.4792447140289</v>
      </c>
      <c r="Q30" s="1">
        <f t="shared" si="12"/>
        <v>3909.7052824783273</v>
      </c>
      <c r="R30" s="1">
        <f t="shared" si="18"/>
        <v>1.0288698111785073</v>
      </c>
      <c r="S30" s="1">
        <f t="shared" si="1"/>
        <v>390970.52824783279</v>
      </c>
      <c r="T30" s="1">
        <f t="shared" si="19"/>
        <v>1598.7883414338683</v>
      </c>
      <c r="U30" s="6">
        <f t="shared" si="20"/>
        <v>-9109.7035558949592</v>
      </c>
      <c r="V30" s="23">
        <f>-SUM(T$24:T30)/T$23</f>
        <v>0.54451482220525216</v>
      </c>
      <c r="W30" s="14">
        <f t="shared" si="2"/>
        <v>1598.7883414338683</v>
      </c>
      <c r="X30" s="14">
        <f t="shared" si="21"/>
        <v>-9109.7035558949592</v>
      </c>
      <c r="Y30" s="23">
        <f>-SUM(W$24:W30)/W$23</f>
        <v>0.54451482220525216</v>
      </c>
      <c r="Z30" s="36"/>
      <c r="AA30" s="37">
        <f t="shared" si="22"/>
        <v>1621.0513229898563</v>
      </c>
      <c r="AB30" s="10">
        <f t="shared" si="23"/>
        <v>1042.9015312839463</v>
      </c>
      <c r="AC30" s="10">
        <f t="shared" si="24"/>
        <v>578.14979170590993</v>
      </c>
      <c r="AD30" s="1">
        <f t="shared" si="25"/>
        <v>356988.08950564719</v>
      </c>
      <c r="AE30" s="1">
        <f t="shared" si="26"/>
        <v>20261.910494352847</v>
      </c>
      <c r="AF30" s="1">
        <f t="shared" si="27"/>
        <v>29644.599127367721</v>
      </c>
      <c r="AG30" s="1">
        <f t="shared" si="28"/>
        <v>81.160660947600306</v>
      </c>
      <c r="AH30" s="1">
        <f t="shared" si="29"/>
        <v>101.45082618450039</v>
      </c>
      <c r="AI30" s="1">
        <f t="shared" si="30"/>
        <v>101.45082618450039</v>
      </c>
      <c r="AJ30" s="1">
        <f t="shared" si="31"/>
        <v>304.35247855350116</v>
      </c>
      <c r="AK30" s="1">
        <f t="shared" si="32"/>
        <v>101.45082618450039</v>
      </c>
      <c r="AL30" s="1">
        <f t="shared" si="33"/>
        <v>1.0145082618450039</v>
      </c>
      <c r="AM30" s="1">
        <f t="shared" si="64"/>
        <v>689.86561805460269</v>
      </c>
      <c r="AN30" s="1">
        <f t="shared" si="34"/>
        <v>1.0288698111785073</v>
      </c>
      <c r="AO30" s="1">
        <f t="shared" si="35"/>
        <v>2572.1745279462684</v>
      </c>
      <c r="AP30" s="1">
        <f t="shared" si="36"/>
        <v>2443.5658015489548</v>
      </c>
      <c r="AQ30" s="1">
        <f t="shared" si="37"/>
        <v>1.0288698111785073</v>
      </c>
      <c r="AR30" s="1">
        <f t="shared" si="38"/>
        <v>334382.68863301486</v>
      </c>
      <c r="AS30" s="1">
        <f t="shared" si="39"/>
        <v>132.64886050449581</v>
      </c>
      <c r="AT30" s="1">
        <f t="shared" si="40"/>
        <v>-16498.592421486501</v>
      </c>
      <c r="AU30" s="38">
        <f>-SUM(AS$24:AS30)/AS$23</f>
        <v>4.3559859623971096E-2</v>
      </c>
      <c r="AV30" s="1">
        <f t="shared" si="13"/>
        <v>132.64886050449581</v>
      </c>
      <c r="AW30" s="1">
        <f t="shared" si="41"/>
        <v>-16498.592421486501</v>
      </c>
      <c r="AX30" s="38">
        <f>-SUM(AV$24:AV30)/AV$23</f>
        <v>4.3559859623971096E-2</v>
      </c>
      <c r="AY30" s="40"/>
      <c r="AZ30" s="10">
        <f t="shared" si="42"/>
        <v>857.63888888888891</v>
      </c>
      <c r="BA30" s="10">
        <f t="shared" si="43"/>
        <v>891.95525701916472</v>
      </c>
      <c r="BB30" s="10">
        <f t="shared" si="44"/>
        <v>494.47021659058089</v>
      </c>
      <c r="BC30" s="1">
        <f t="shared" si="45"/>
        <v>305318.76076140883</v>
      </c>
      <c r="BD30" s="1">
        <f t="shared" si="46"/>
        <v>19681.23923859125</v>
      </c>
      <c r="BE30" s="1">
        <f t="shared" si="47"/>
        <v>354063.92787160608</v>
      </c>
      <c r="BF30" s="1">
        <f t="shared" si="48"/>
        <v>0</v>
      </c>
      <c r="BG30" s="1">
        <f t="shared" si="49"/>
        <v>101.45082618450039</v>
      </c>
      <c r="BH30" s="1">
        <f t="shared" si="50"/>
        <v>101.45082618450039</v>
      </c>
      <c r="BI30" s="1">
        <f t="shared" si="51"/>
        <v>304.35247855350116</v>
      </c>
      <c r="BJ30" s="1">
        <f t="shared" si="52"/>
        <v>101.45082618450039</v>
      </c>
      <c r="BK30" s="1">
        <f t="shared" si="53"/>
        <v>1.0145082618450039</v>
      </c>
      <c r="BL30" s="1">
        <f t="shared" si="65"/>
        <v>608.70495710700231</v>
      </c>
      <c r="BM30" s="1">
        <f t="shared" si="54"/>
        <v>1.0288698111785073</v>
      </c>
      <c r="BN30" s="1">
        <f t="shared" si="55"/>
        <v>2572.1745279462684</v>
      </c>
      <c r="BO30" s="1">
        <f t="shared" si="56"/>
        <v>2443.5658015489548</v>
      </c>
      <c r="BP30" s="1">
        <f t="shared" si="57"/>
        <v>1.0288698111785073</v>
      </c>
      <c r="BQ30" s="1">
        <f t="shared" si="58"/>
        <v>334382.68863301486</v>
      </c>
      <c r="BR30" s="1">
        <f t="shared" si="59"/>
        <v>977.22195555306348</v>
      </c>
      <c r="BS30" s="1">
        <f t="shared" si="60"/>
        <v>-10590.072292205992</v>
      </c>
      <c r="BT30" s="38">
        <f>-SUM(BR$24:BR30)/BR$23</f>
        <v>0.3860827656692179</v>
      </c>
      <c r="BU30" s="1">
        <f t="shared" si="61"/>
        <v>977.22195555306348</v>
      </c>
      <c r="BV30" s="1">
        <f t="shared" si="62"/>
        <v>-10590.072292205992</v>
      </c>
      <c r="BW30" s="38">
        <f>-SUM(BU$24:BU30)/BU$23</f>
        <v>0.3860827656692179</v>
      </c>
      <c r="BX30" s="1"/>
      <c r="BY30" s="1"/>
      <c r="BZ30" s="1"/>
      <c r="CA30" s="1"/>
      <c r="CB30" s="1"/>
      <c r="CC30" s="1"/>
      <c r="CD30" s="1"/>
      <c r="CE30" s="1"/>
      <c r="CF30" s="1"/>
      <c r="CG30" s="1"/>
      <c r="CH30" s="1"/>
      <c r="CI30" s="1"/>
      <c r="CJ30" s="1"/>
      <c r="CK30" s="1"/>
      <c r="CL30" s="1"/>
      <c r="CM30" s="1"/>
      <c r="CN30" s="1"/>
      <c r="CO30" s="1"/>
    </row>
    <row r="31" spans="1:93" ht="14.7" thickBot="1" x14ac:dyDescent="0.6">
      <c r="A31" s="32">
        <v>8</v>
      </c>
      <c r="B31" s="10">
        <f t="shared" si="3"/>
        <v>1621.0513229898563</v>
      </c>
      <c r="C31" s="10">
        <f t="shared" si="4"/>
        <v>1041.2152610581375</v>
      </c>
      <c r="D31" s="10">
        <f t="shared" si="14"/>
        <v>579.83606193171886</v>
      </c>
      <c r="E31" s="10">
        <f t="shared" si="15"/>
        <v>356408.25344371545</v>
      </c>
      <c r="F31" s="10">
        <f t="shared" si="16"/>
        <v>23591.746556284565</v>
      </c>
      <c r="G31" s="10">
        <f t="shared" si="0"/>
        <v>36155.137131957337</v>
      </c>
      <c r="H31" s="1">
        <f t="shared" si="17"/>
        <v>81.327838620704597</v>
      </c>
      <c r="I31" s="1">
        <f t="shared" si="5"/>
        <v>101.65979827588075</v>
      </c>
      <c r="J31" s="1">
        <f t="shared" si="6"/>
        <v>101.65979827588075</v>
      </c>
      <c r="K31" s="1">
        <f t="shared" si="7"/>
        <v>304.97939482764224</v>
      </c>
      <c r="L31" s="1">
        <f t="shared" si="8"/>
        <v>101.65979827588075</v>
      </c>
      <c r="M31" s="1">
        <f t="shared" si="9"/>
        <v>1.0165979827588074</v>
      </c>
      <c r="N31" s="1">
        <f t="shared" si="63"/>
        <v>691.28662827598919</v>
      </c>
      <c r="O31" s="1">
        <f t="shared" si="10"/>
        <v>1.0330615541465074</v>
      </c>
      <c r="P31" s="1">
        <f t="shared" si="11"/>
        <v>4132.2462165860297</v>
      </c>
      <c r="Q31" s="1">
        <f t="shared" si="12"/>
        <v>3925.6339057567279</v>
      </c>
      <c r="R31" s="1">
        <f t="shared" si="18"/>
        <v>1.0330615541465074</v>
      </c>
      <c r="S31" s="1">
        <f t="shared" si="1"/>
        <v>392563.39057567279</v>
      </c>
      <c r="T31" s="1">
        <f t="shared" si="19"/>
        <v>1613.2959544908824</v>
      </c>
      <c r="U31" s="6">
        <f t="shared" si="20"/>
        <v>-7496.4076014040766</v>
      </c>
      <c r="V31" s="23">
        <f>-SUM(T$24:T31)/T$23</f>
        <v>0.62517961992979632</v>
      </c>
      <c r="W31" s="14">
        <f t="shared" si="2"/>
        <v>1613.2959544908824</v>
      </c>
      <c r="X31" s="14">
        <f t="shared" si="21"/>
        <v>-7496.4076014040766</v>
      </c>
      <c r="Y31" s="23">
        <f>-SUM(W$24:W31)/W$23</f>
        <v>0.62517961992979632</v>
      </c>
      <c r="Z31" s="36"/>
      <c r="AA31" s="37">
        <f t="shared" si="22"/>
        <v>1621.0513229898563</v>
      </c>
      <c r="AB31" s="10">
        <f t="shared" si="23"/>
        <v>1041.2152610581375</v>
      </c>
      <c r="AC31" s="10">
        <f t="shared" si="24"/>
        <v>579.83606193171886</v>
      </c>
      <c r="AD31" s="1">
        <f t="shared" si="25"/>
        <v>356408.25344371545</v>
      </c>
      <c r="AE31" s="1">
        <f t="shared" si="26"/>
        <v>20841.746556284565</v>
      </c>
      <c r="AF31" s="1">
        <f t="shared" si="27"/>
        <v>31586.751653899439</v>
      </c>
      <c r="AG31" s="1">
        <f t="shared" si="28"/>
        <v>81.327838620704597</v>
      </c>
      <c r="AH31" s="1">
        <f t="shared" si="29"/>
        <v>101.65979827588075</v>
      </c>
      <c r="AI31" s="1">
        <f t="shared" si="30"/>
        <v>101.65979827588075</v>
      </c>
      <c r="AJ31" s="1">
        <f t="shared" si="31"/>
        <v>304.97939482764224</v>
      </c>
      <c r="AK31" s="1">
        <f t="shared" si="32"/>
        <v>101.65979827588075</v>
      </c>
      <c r="AL31" s="1">
        <f t="shared" si="33"/>
        <v>1.0165979827588074</v>
      </c>
      <c r="AM31" s="1">
        <f t="shared" si="64"/>
        <v>691.28662827598919</v>
      </c>
      <c r="AN31" s="1">
        <f t="shared" si="34"/>
        <v>1.0330615541465074</v>
      </c>
      <c r="AO31" s="1">
        <f t="shared" si="35"/>
        <v>2582.6538853662682</v>
      </c>
      <c r="AP31" s="1">
        <f t="shared" si="36"/>
        <v>2453.5211910979547</v>
      </c>
      <c r="AQ31" s="1">
        <f t="shared" si="37"/>
        <v>1.0330615541465074</v>
      </c>
      <c r="AR31" s="1">
        <f t="shared" si="38"/>
        <v>335745.00509761489</v>
      </c>
      <c r="AS31" s="1">
        <f t="shared" si="39"/>
        <v>141.18323983210917</v>
      </c>
      <c r="AT31" s="1">
        <f t="shared" si="40"/>
        <v>-16357.409181654391</v>
      </c>
      <c r="AU31" s="38">
        <f>-SUM(AS$24:AS31)/AS$23</f>
        <v>5.174439526641221E-2</v>
      </c>
      <c r="AV31" s="1">
        <f t="shared" si="13"/>
        <v>141.18323983210917</v>
      </c>
      <c r="AW31" s="1">
        <f t="shared" si="41"/>
        <v>-16357.409181654391</v>
      </c>
      <c r="AX31" s="38">
        <f>-SUM(AV$24:AV31)/AV$23</f>
        <v>5.174439526641221E-2</v>
      </c>
      <c r="AY31" s="40"/>
      <c r="AZ31" s="10">
        <f t="shared" si="42"/>
        <v>857.63888888888891</v>
      </c>
      <c r="BA31" s="10">
        <f t="shared" si="43"/>
        <v>890.51305222077542</v>
      </c>
      <c r="BB31" s="10">
        <f t="shared" si="44"/>
        <v>495.91242138897007</v>
      </c>
      <c r="BC31" s="1">
        <f t="shared" si="45"/>
        <v>304822.84834001987</v>
      </c>
      <c r="BD31" s="1">
        <f t="shared" si="46"/>
        <v>20177.15165998022</v>
      </c>
      <c r="BE31" s="1">
        <f t="shared" si="47"/>
        <v>355922.15675759513</v>
      </c>
      <c r="BF31" s="1">
        <f t="shared" si="48"/>
        <v>0</v>
      </c>
      <c r="BG31" s="1">
        <f t="shared" si="49"/>
        <v>101.65979827588075</v>
      </c>
      <c r="BH31" s="1">
        <f t="shared" si="50"/>
        <v>101.65979827588075</v>
      </c>
      <c r="BI31" s="1">
        <f t="shared" si="51"/>
        <v>304.97939482764224</v>
      </c>
      <c r="BJ31" s="1">
        <f t="shared" si="52"/>
        <v>101.65979827588075</v>
      </c>
      <c r="BK31" s="1">
        <f t="shared" si="53"/>
        <v>1.0165979827588074</v>
      </c>
      <c r="BL31" s="1">
        <f t="shared" si="65"/>
        <v>609.95878965528448</v>
      </c>
      <c r="BM31" s="1">
        <f t="shared" si="54"/>
        <v>1.0330615541465074</v>
      </c>
      <c r="BN31" s="1">
        <f t="shared" si="55"/>
        <v>2582.6538853662682</v>
      </c>
      <c r="BO31" s="1">
        <f t="shared" si="56"/>
        <v>2453.5211910979547</v>
      </c>
      <c r="BP31" s="1">
        <f t="shared" si="57"/>
        <v>1.0330615541465074</v>
      </c>
      <c r="BQ31" s="1">
        <f t="shared" si="58"/>
        <v>335745.00509761489</v>
      </c>
      <c r="BR31" s="1">
        <f t="shared" si="59"/>
        <v>985.92351255378139</v>
      </c>
      <c r="BS31" s="1">
        <f t="shared" si="60"/>
        <v>-9604.1487796522106</v>
      </c>
      <c r="BT31" s="38">
        <f>-SUM(BR$24:BR31)/BR$23</f>
        <v>0.44323775190421971</v>
      </c>
      <c r="BU31" s="1">
        <f t="shared" si="61"/>
        <v>985.92351255378139</v>
      </c>
      <c r="BV31" s="1">
        <f t="shared" si="62"/>
        <v>-9604.1487796522106</v>
      </c>
      <c r="BW31" s="38">
        <f>-SUM(BU$24:BU31)/BU$23</f>
        <v>0.44323775190421971</v>
      </c>
      <c r="BX31" s="1"/>
      <c r="BY31" s="1"/>
      <c r="BZ31" s="1"/>
      <c r="CA31" s="1"/>
      <c r="CB31" s="1"/>
      <c r="CC31" s="1"/>
      <c r="CD31" s="1"/>
      <c r="CE31" s="1"/>
      <c r="CF31" s="1"/>
      <c r="CG31" s="1"/>
      <c r="CH31" s="1"/>
      <c r="CI31" s="1"/>
      <c r="CJ31" s="1"/>
      <c r="CK31" s="1"/>
      <c r="CL31" s="1"/>
      <c r="CM31" s="1"/>
      <c r="CN31" s="1"/>
      <c r="CO31" s="1"/>
    </row>
    <row r="32" spans="1:93" ht="14.7" thickBot="1" x14ac:dyDescent="0.6">
      <c r="A32" s="32">
        <v>9</v>
      </c>
      <c r="B32" s="10">
        <f t="shared" si="3"/>
        <v>1621.0513229898563</v>
      </c>
      <c r="C32" s="10">
        <f t="shared" si="4"/>
        <v>1039.5240725441699</v>
      </c>
      <c r="D32" s="10">
        <f t="shared" si="14"/>
        <v>581.52725044568626</v>
      </c>
      <c r="E32" s="10">
        <f t="shared" si="15"/>
        <v>355826.72619326977</v>
      </c>
      <c r="F32" s="10">
        <f t="shared" si="16"/>
        <v>24173.273806730253</v>
      </c>
      <c r="G32" s="10">
        <f t="shared" si="0"/>
        <v>38336.016228537017</v>
      </c>
      <c r="H32" s="1">
        <f t="shared" si="17"/>
        <v>81.495360652443452</v>
      </c>
      <c r="I32" s="1">
        <f t="shared" si="5"/>
        <v>101.86920081555431</v>
      </c>
      <c r="J32" s="1">
        <f t="shared" si="6"/>
        <v>101.86920081555431</v>
      </c>
      <c r="K32" s="1">
        <f t="shared" si="7"/>
        <v>305.6076024466629</v>
      </c>
      <c r="L32" s="1">
        <f t="shared" si="8"/>
        <v>101.86920081555431</v>
      </c>
      <c r="M32" s="1">
        <f t="shared" si="9"/>
        <v>1.0186920081555431</v>
      </c>
      <c r="N32" s="1">
        <f t="shared" si="63"/>
        <v>692.71056554576933</v>
      </c>
      <c r="O32" s="1">
        <f t="shared" si="10"/>
        <v>1.0372703747942285</v>
      </c>
      <c r="P32" s="1">
        <f t="shared" si="11"/>
        <v>4149.0814991769139</v>
      </c>
      <c r="Q32" s="1">
        <f t="shared" si="12"/>
        <v>3941.627424218068</v>
      </c>
      <c r="R32" s="1">
        <f t="shared" si="18"/>
        <v>1.0372703747942285</v>
      </c>
      <c r="S32" s="1">
        <f t="shared" si="1"/>
        <v>394162.74242180679</v>
      </c>
      <c r="T32" s="1">
        <f t="shared" si="19"/>
        <v>1627.8655356824422</v>
      </c>
      <c r="U32" s="6">
        <f t="shared" si="20"/>
        <v>-5868.5420657216346</v>
      </c>
      <c r="V32" s="23">
        <f>-SUM(T$24:T32)/T$23</f>
        <v>0.70657289671391832</v>
      </c>
      <c r="W32" s="14">
        <f t="shared" si="2"/>
        <v>1627.8655356824422</v>
      </c>
      <c r="X32" s="14">
        <f t="shared" si="21"/>
        <v>-5868.5420657216346</v>
      </c>
      <c r="Y32" s="23">
        <f>-SUM(W$24:W32)/W$23</f>
        <v>0.70657289671391832</v>
      </c>
      <c r="Z32" s="36"/>
      <c r="AA32" s="37">
        <f t="shared" si="22"/>
        <v>1621.0513229898563</v>
      </c>
      <c r="AB32" s="10">
        <f t="shared" si="23"/>
        <v>1039.5240725441699</v>
      </c>
      <c r="AC32" s="10">
        <f t="shared" si="24"/>
        <v>581.52725044568626</v>
      </c>
      <c r="AD32" s="1">
        <f t="shared" si="25"/>
        <v>355826.72619326977</v>
      </c>
      <c r="AE32" s="1">
        <f t="shared" si="26"/>
        <v>21423.273806730253</v>
      </c>
      <c r="AF32" s="1">
        <f t="shared" si="27"/>
        <v>33536.145614854468</v>
      </c>
      <c r="AG32" s="1">
        <f t="shared" si="28"/>
        <v>81.495360652443452</v>
      </c>
      <c r="AH32" s="1">
        <f t="shared" si="29"/>
        <v>101.86920081555431</v>
      </c>
      <c r="AI32" s="1">
        <f t="shared" si="30"/>
        <v>101.86920081555431</v>
      </c>
      <c r="AJ32" s="1">
        <f t="shared" si="31"/>
        <v>305.6076024466629</v>
      </c>
      <c r="AK32" s="1">
        <f t="shared" si="32"/>
        <v>101.86920081555431</v>
      </c>
      <c r="AL32" s="1">
        <f t="shared" si="33"/>
        <v>1.0186920081555431</v>
      </c>
      <c r="AM32" s="1">
        <f t="shared" si="64"/>
        <v>692.71056554576933</v>
      </c>
      <c r="AN32" s="1">
        <f t="shared" si="34"/>
        <v>1.0372703747942285</v>
      </c>
      <c r="AO32" s="1">
        <f t="shared" si="35"/>
        <v>2593.1759369855713</v>
      </c>
      <c r="AP32" s="1">
        <f t="shared" si="36"/>
        <v>2463.5171401362927</v>
      </c>
      <c r="AQ32" s="1">
        <f t="shared" si="37"/>
        <v>1.0372703747942285</v>
      </c>
      <c r="AR32" s="1">
        <f t="shared" si="38"/>
        <v>337112.87180812424</v>
      </c>
      <c r="AS32" s="1">
        <f t="shared" si="39"/>
        <v>149.75525160066695</v>
      </c>
      <c r="AT32" s="1">
        <f t="shared" si="40"/>
        <v>-16207.653930053724</v>
      </c>
      <c r="AU32" s="38">
        <f>-SUM(AS$24:AS32)/AS$23</f>
        <v>6.0425859127320437E-2</v>
      </c>
      <c r="AV32" s="1">
        <f t="shared" si="13"/>
        <v>149.75525160066695</v>
      </c>
      <c r="AW32" s="1">
        <f t="shared" si="41"/>
        <v>-16207.653930053724</v>
      </c>
      <c r="AX32" s="38">
        <f>-SUM(AV$24:AV32)/AV$23</f>
        <v>6.0425859127320437E-2</v>
      </c>
      <c r="AY32" s="40"/>
      <c r="AZ32" s="10">
        <f t="shared" si="42"/>
        <v>857.63888888888891</v>
      </c>
      <c r="BA32" s="10">
        <f t="shared" si="43"/>
        <v>889.06664099172428</v>
      </c>
      <c r="BB32" s="10">
        <f t="shared" si="44"/>
        <v>497.35883261802121</v>
      </c>
      <c r="BC32" s="1">
        <f t="shared" si="45"/>
        <v>304325.48950740183</v>
      </c>
      <c r="BD32" s="1">
        <f t="shared" si="46"/>
        <v>20674.510492598241</v>
      </c>
      <c r="BE32" s="1">
        <f t="shared" si="47"/>
        <v>357787.38230072247</v>
      </c>
      <c r="BF32" s="1">
        <f t="shared" si="48"/>
        <v>0</v>
      </c>
      <c r="BG32" s="1">
        <f t="shared" si="49"/>
        <v>101.86920081555431</v>
      </c>
      <c r="BH32" s="1">
        <f t="shared" si="50"/>
        <v>101.86920081555431</v>
      </c>
      <c r="BI32" s="1">
        <f t="shared" si="51"/>
        <v>305.6076024466629</v>
      </c>
      <c r="BJ32" s="1">
        <f t="shared" si="52"/>
        <v>101.86920081555431</v>
      </c>
      <c r="BK32" s="1">
        <f t="shared" si="53"/>
        <v>1.0186920081555431</v>
      </c>
      <c r="BL32" s="1">
        <f t="shared" si="65"/>
        <v>611.21520489332579</v>
      </c>
      <c r="BM32" s="1">
        <f t="shared" si="54"/>
        <v>1.0372703747942285</v>
      </c>
      <c r="BN32" s="1">
        <f t="shared" si="55"/>
        <v>2593.1759369855713</v>
      </c>
      <c r="BO32" s="1">
        <f t="shared" si="56"/>
        <v>2463.5171401362927</v>
      </c>
      <c r="BP32" s="1">
        <f t="shared" si="57"/>
        <v>1.0372703747942285</v>
      </c>
      <c r="BQ32" s="1">
        <f t="shared" si="58"/>
        <v>337112.87180812424</v>
      </c>
      <c r="BR32" s="1">
        <f t="shared" si="59"/>
        <v>994.66304635407801</v>
      </c>
      <c r="BS32" s="1">
        <f t="shared" si="60"/>
        <v>-8609.4857332981319</v>
      </c>
      <c r="BT32" s="38">
        <f>-SUM(BR$24:BR32)/BR$23</f>
        <v>0.50089937777981841</v>
      </c>
      <c r="BU32" s="1">
        <f t="shared" si="61"/>
        <v>994.66304635407801</v>
      </c>
      <c r="BV32" s="1">
        <f t="shared" si="62"/>
        <v>-8609.4857332981319</v>
      </c>
      <c r="BW32" s="38">
        <f>-SUM(BU$24:BU32)/BU$23</f>
        <v>0.50089937777981841</v>
      </c>
      <c r="BX32" s="1"/>
      <c r="BY32" s="1"/>
      <c r="BZ32" s="1"/>
      <c r="CA32" s="1"/>
      <c r="CB32" s="1"/>
      <c r="CC32" s="1"/>
      <c r="CD32" s="1"/>
      <c r="CE32" s="1"/>
      <c r="CF32" s="1"/>
      <c r="CG32" s="1"/>
      <c r="CH32" s="1"/>
      <c r="CI32" s="1"/>
      <c r="CJ32" s="1"/>
      <c r="CK32" s="1"/>
      <c r="CL32" s="1"/>
      <c r="CM32" s="1"/>
      <c r="CN32" s="1"/>
      <c r="CO32" s="1"/>
    </row>
    <row r="33" spans="1:93" ht="14.7" thickBot="1" x14ac:dyDescent="0.6">
      <c r="A33" s="32">
        <v>10</v>
      </c>
      <c r="B33" s="10">
        <f t="shared" si="3"/>
        <v>1621.0513229898563</v>
      </c>
      <c r="C33" s="10">
        <f t="shared" si="4"/>
        <v>1037.8279513970367</v>
      </c>
      <c r="D33" s="10">
        <f t="shared" si="14"/>
        <v>583.2233715928196</v>
      </c>
      <c r="E33" s="10">
        <f t="shared" si="15"/>
        <v>355243.50282167696</v>
      </c>
      <c r="F33" s="10">
        <f t="shared" si="16"/>
        <v>24756.497178323072</v>
      </c>
      <c r="G33" s="10">
        <f t="shared" si="0"/>
        <v>40525.10740365868</v>
      </c>
      <c r="H33" s="1">
        <f t="shared" si="17"/>
        <v>81.663227752139264</v>
      </c>
      <c r="I33" s="1">
        <f t="shared" si="5"/>
        <v>102.07903469017407</v>
      </c>
      <c r="J33" s="1">
        <f t="shared" si="6"/>
        <v>102.07903469017407</v>
      </c>
      <c r="K33" s="1">
        <f t="shared" si="7"/>
        <v>306.23710407052221</v>
      </c>
      <c r="L33" s="1">
        <f t="shared" si="8"/>
        <v>102.07903469017407</v>
      </c>
      <c r="M33" s="1">
        <f t="shared" si="9"/>
        <v>1.0207903469017408</v>
      </c>
      <c r="N33" s="1">
        <f t="shared" si="63"/>
        <v>694.13743589318369</v>
      </c>
      <c r="O33" s="1">
        <f t="shared" si="10"/>
        <v>1.0414963426982515</v>
      </c>
      <c r="P33" s="1">
        <f t="shared" si="11"/>
        <v>4165.985370793006</v>
      </c>
      <c r="Q33" s="1">
        <f t="shared" si="12"/>
        <v>3957.6861022533553</v>
      </c>
      <c r="R33" s="1">
        <f t="shared" si="18"/>
        <v>1.0414963426982515</v>
      </c>
      <c r="S33" s="1">
        <f t="shared" si="1"/>
        <v>395768.61022533558</v>
      </c>
      <c r="T33" s="1">
        <f t="shared" si="19"/>
        <v>1642.4973433703151</v>
      </c>
      <c r="U33" s="6">
        <f t="shared" si="20"/>
        <v>-4226.0447223513193</v>
      </c>
      <c r="V33" s="23">
        <f>-SUM(T$24:T33)/T$23</f>
        <v>0.78869776388243407</v>
      </c>
      <c r="W33" s="14">
        <f t="shared" si="2"/>
        <v>1642.4973433703151</v>
      </c>
      <c r="X33" s="14">
        <f t="shared" si="21"/>
        <v>-4226.0447223513193</v>
      </c>
      <c r="Y33" s="23">
        <f>-SUM(W$24:W33)/W$23</f>
        <v>0.78869776388243407</v>
      </c>
      <c r="Z33" s="36"/>
      <c r="AA33" s="37">
        <f t="shared" si="22"/>
        <v>1621.0513229898563</v>
      </c>
      <c r="AB33" s="10">
        <f t="shared" si="23"/>
        <v>1037.8279513970367</v>
      </c>
      <c r="AC33" s="10">
        <f t="shared" si="24"/>
        <v>583.2233715928196</v>
      </c>
      <c r="AD33" s="1">
        <f t="shared" si="25"/>
        <v>355243.50282167696</v>
      </c>
      <c r="AE33" s="1">
        <f t="shared" si="26"/>
        <v>22006.497178323072</v>
      </c>
      <c r="AF33" s="1">
        <f t="shared" si="27"/>
        <v>35492.808555254829</v>
      </c>
      <c r="AG33" s="1">
        <f t="shared" si="28"/>
        <v>81.663227752139264</v>
      </c>
      <c r="AH33" s="1">
        <f t="shared" si="29"/>
        <v>102.07903469017407</v>
      </c>
      <c r="AI33" s="1">
        <f t="shared" si="30"/>
        <v>102.07903469017407</v>
      </c>
      <c r="AJ33" s="1">
        <f t="shared" si="31"/>
        <v>306.23710407052221</v>
      </c>
      <c r="AK33" s="1">
        <f t="shared" si="32"/>
        <v>102.07903469017407</v>
      </c>
      <c r="AL33" s="1">
        <f t="shared" si="33"/>
        <v>1.0207903469017408</v>
      </c>
      <c r="AM33" s="1">
        <f t="shared" si="64"/>
        <v>694.13743589318369</v>
      </c>
      <c r="AN33" s="1">
        <f t="shared" si="34"/>
        <v>1.0414963426982515</v>
      </c>
      <c r="AO33" s="1">
        <f t="shared" si="35"/>
        <v>2603.7408567456287</v>
      </c>
      <c r="AP33" s="1">
        <f t="shared" si="36"/>
        <v>2473.5538139083469</v>
      </c>
      <c r="AQ33" s="1">
        <f t="shared" si="37"/>
        <v>1.0414963426982515</v>
      </c>
      <c r="AR33" s="1">
        <f t="shared" si="38"/>
        <v>338486.31137693173</v>
      </c>
      <c r="AS33" s="1">
        <f t="shared" si="39"/>
        <v>158.3650550253069</v>
      </c>
      <c r="AT33" s="1">
        <f t="shared" si="40"/>
        <v>-16049.288875028418</v>
      </c>
      <c r="AU33" s="38">
        <f>-SUM(AS$24:AS33)/AS$23</f>
        <v>6.9606442027338233E-2</v>
      </c>
      <c r="AV33" s="1">
        <f t="shared" si="13"/>
        <v>158.3650550253069</v>
      </c>
      <c r="AW33" s="1">
        <f t="shared" si="41"/>
        <v>-16049.288875028418</v>
      </c>
      <c r="AX33" s="38">
        <f>-SUM(AV$24:AV33)/AV$23</f>
        <v>6.9606442027338233E-2</v>
      </c>
      <c r="AY33" s="40"/>
      <c r="AZ33" s="10">
        <f t="shared" si="42"/>
        <v>857.63888888888891</v>
      </c>
      <c r="BA33" s="10">
        <f t="shared" si="43"/>
        <v>887.61601106325509</v>
      </c>
      <c r="BB33" s="10">
        <f t="shared" si="44"/>
        <v>498.80946254649052</v>
      </c>
      <c r="BC33" s="1">
        <f t="shared" si="45"/>
        <v>303826.68004485534</v>
      </c>
      <c r="BD33" s="1">
        <f t="shared" si="46"/>
        <v>21173.319955144732</v>
      </c>
      <c r="BE33" s="1">
        <f t="shared" si="47"/>
        <v>359659.63133207645</v>
      </c>
      <c r="BF33" s="1">
        <f t="shared" si="48"/>
        <v>0</v>
      </c>
      <c r="BG33" s="1">
        <f t="shared" si="49"/>
        <v>102.07903469017407</v>
      </c>
      <c r="BH33" s="1">
        <f t="shared" si="50"/>
        <v>102.07903469017407</v>
      </c>
      <c r="BI33" s="1">
        <f t="shared" si="51"/>
        <v>306.23710407052221</v>
      </c>
      <c r="BJ33" s="1">
        <f t="shared" si="52"/>
        <v>102.07903469017407</v>
      </c>
      <c r="BK33" s="1">
        <f t="shared" si="53"/>
        <v>1.0207903469017408</v>
      </c>
      <c r="BL33" s="1">
        <f t="shared" si="65"/>
        <v>612.47420814104441</v>
      </c>
      <c r="BM33" s="1">
        <f t="shared" si="54"/>
        <v>1.0414963426982515</v>
      </c>
      <c r="BN33" s="1">
        <f t="shared" si="55"/>
        <v>2603.7408567456287</v>
      </c>
      <c r="BO33" s="1">
        <f t="shared" si="56"/>
        <v>2473.5538139083469</v>
      </c>
      <c r="BP33" s="1">
        <f t="shared" si="57"/>
        <v>1.0414963426982515</v>
      </c>
      <c r="BQ33" s="1">
        <f t="shared" si="58"/>
        <v>338486.31137693173</v>
      </c>
      <c r="BR33" s="1">
        <f t="shared" si="59"/>
        <v>1003.4407168784135</v>
      </c>
      <c r="BS33" s="1">
        <f t="shared" si="60"/>
        <v>-7606.0450164197182</v>
      </c>
      <c r="BT33" s="38">
        <f>-SUM(BR$24:BR33)/BR$23</f>
        <v>0.55906985412059595</v>
      </c>
      <c r="BU33" s="1">
        <f t="shared" si="61"/>
        <v>1003.4407168784135</v>
      </c>
      <c r="BV33" s="1">
        <f t="shared" si="62"/>
        <v>-7606.0450164197182</v>
      </c>
      <c r="BW33" s="38">
        <f>-SUM(BU$24:BU33)/BU$23</f>
        <v>0.55906985412059595</v>
      </c>
      <c r="BX33" s="1"/>
      <c r="BY33" s="1"/>
      <c r="BZ33" s="1"/>
      <c r="CA33" s="1"/>
      <c r="CB33" s="1"/>
      <c r="CC33" s="1"/>
      <c r="CD33" s="1"/>
      <c r="CE33" s="1"/>
      <c r="CF33" s="1"/>
      <c r="CG33" s="1"/>
      <c r="CH33" s="1"/>
      <c r="CI33" s="1"/>
      <c r="CJ33" s="1"/>
      <c r="CK33" s="1"/>
      <c r="CL33" s="1"/>
      <c r="CM33" s="1"/>
      <c r="CN33" s="1"/>
      <c r="CO33" s="1"/>
    </row>
    <row r="34" spans="1:93" ht="14.7" thickBot="1" x14ac:dyDescent="0.6">
      <c r="A34" s="32">
        <v>11</v>
      </c>
      <c r="B34" s="10">
        <f t="shared" si="3"/>
        <v>1621.0513229898563</v>
      </c>
      <c r="C34" s="10">
        <f t="shared" si="4"/>
        <v>1036.1268832298911</v>
      </c>
      <c r="D34" s="10">
        <f t="shared" si="14"/>
        <v>584.92443975996525</v>
      </c>
      <c r="E34" s="10">
        <f t="shared" si="15"/>
        <v>354658.57838191697</v>
      </c>
      <c r="F34" s="10">
        <f t="shared" si="16"/>
        <v>25341.421618083037</v>
      </c>
      <c r="G34" s="10">
        <f t="shared" si="0"/>
        <v>42722.442151159106</v>
      </c>
      <c r="H34" s="1">
        <f t="shared" si="17"/>
        <v>81.831440630575543</v>
      </c>
      <c r="I34" s="1">
        <f t="shared" si="5"/>
        <v>102.28930078821944</v>
      </c>
      <c r="J34" s="1">
        <f t="shared" si="6"/>
        <v>102.28930078821944</v>
      </c>
      <c r="K34" s="1">
        <f t="shared" si="7"/>
        <v>306.86790236465828</v>
      </c>
      <c r="L34" s="1">
        <f t="shared" si="8"/>
        <v>102.28930078821944</v>
      </c>
      <c r="M34" s="1">
        <f t="shared" si="9"/>
        <v>1.0228930078821943</v>
      </c>
      <c r="N34" s="1">
        <f t="shared" si="63"/>
        <v>695.56724535989201</v>
      </c>
      <c r="O34" s="1">
        <f t="shared" si="10"/>
        <v>1.0457395277186212</v>
      </c>
      <c r="P34" s="1">
        <f t="shared" si="11"/>
        <v>4182.9581108744851</v>
      </c>
      <c r="Q34" s="1">
        <f t="shared" si="12"/>
        <v>3973.8102053307607</v>
      </c>
      <c r="R34" s="1">
        <f t="shared" si="18"/>
        <v>1.0457395277186212</v>
      </c>
      <c r="S34" s="1">
        <f t="shared" si="1"/>
        <v>397381.02053307608</v>
      </c>
      <c r="T34" s="1">
        <f t="shared" si="19"/>
        <v>1657.1916369810122</v>
      </c>
      <c r="U34" s="6">
        <f t="shared" si="20"/>
        <v>-2568.8530853703069</v>
      </c>
      <c r="V34" s="23">
        <f>-SUM(T$24:T34)/T$23</f>
        <v>0.8715573457314848</v>
      </c>
      <c r="W34" s="14">
        <f t="shared" si="2"/>
        <v>1657.1916369810122</v>
      </c>
      <c r="X34" s="14">
        <f t="shared" si="21"/>
        <v>-2568.8530853703069</v>
      </c>
      <c r="Y34" s="23">
        <f>-SUM(W$24:W34)/W$23</f>
        <v>0.8715573457314848</v>
      </c>
      <c r="Z34" s="36"/>
      <c r="AA34" s="37">
        <f t="shared" si="22"/>
        <v>1621.0513229898563</v>
      </c>
      <c r="AB34" s="10">
        <f t="shared" si="23"/>
        <v>1036.1268832298911</v>
      </c>
      <c r="AC34" s="10">
        <f t="shared" si="24"/>
        <v>584.92443975996525</v>
      </c>
      <c r="AD34" s="1">
        <f t="shared" si="25"/>
        <v>354658.57838191697</v>
      </c>
      <c r="AE34" s="1">
        <f t="shared" si="26"/>
        <v>22591.421618083037</v>
      </c>
      <c r="AF34" s="1">
        <f t="shared" si="27"/>
        <v>37456.768126634939</v>
      </c>
      <c r="AG34" s="1">
        <f t="shared" si="28"/>
        <v>81.831440630575543</v>
      </c>
      <c r="AH34" s="1">
        <f t="shared" si="29"/>
        <v>102.28930078821944</v>
      </c>
      <c r="AI34" s="1">
        <f t="shared" si="30"/>
        <v>102.28930078821944</v>
      </c>
      <c r="AJ34" s="1">
        <f t="shared" si="31"/>
        <v>306.86790236465828</v>
      </c>
      <c r="AK34" s="1">
        <f t="shared" si="32"/>
        <v>102.28930078821944</v>
      </c>
      <c r="AL34" s="1">
        <f t="shared" si="33"/>
        <v>1.0228930078821943</v>
      </c>
      <c r="AM34" s="1">
        <f t="shared" si="64"/>
        <v>695.56724535989201</v>
      </c>
      <c r="AN34" s="1">
        <f t="shared" si="34"/>
        <v>1.0457395277186212</v>
      </c>
      <c r="AO34" s="1">
        <f t="shared" si="35"/>
        <v>2614.3488192965528</v>
      </c>
      <c r="AP34" s="1">
        <f t="shared" si="36"/>
        <v>2483.631378331725</v>
      </c>
      <c r="AQ34" s="1">
        <f t="shared" si="37"/>
        <v>1.0457395277186212</v>
      </c>
      <c r="AR34" s="1">
        <f t="shared" si="38"/>
        <v>339865.34650855191</v>
      </c>
      <c r="AS34" s="1">
        <f t="shared" si="39"/>
        <v>167.01280998197672</v>
      </c>
      <c r="AT34" s="1">
        <f t="shared" si="40"/>
        <v>-15882.276065046441</v>
      </c>
      <c r="AU34" s="38">
        <f>-SUM(AS$24:AS34)/AS$23</f>
        <v>7.9288344055278903E-2</v>
      </c>
      <c r="AV34" s="1">
        <f t="shared" si="13"/>
        <v>167.01280998197672</v>
      </c>
      <c r="AW34" s="1">
        <f t="shared" si="41"/>
        <v>-15882.276065046441</v>
      </c>
      <c r="AX34" s="38">
        <f>-SUM(AV$24:AV34)/AV$23</f>
        <v>7.9288344055278903E-2</v>
      </c>
      <c r="AY34" s="40"/>
      <c r="AZ34" s="10">
        <f t="shared" si="42"/>
        <v>857.63888888888891</v>
      </c>
      <c r="BA34" s="10">
        <f t="shared" si="43"/>
        <v>886.16115013082799</v>
      </c>
      <c r="BB34" s="10">
        <f t="shared" si="44"/>
        <v>500.26432347891767</v>
      </c>
      <c r="BC34" s="1">
        <f t="shared" si="45"/>
        <v>303326.41572137643</v>
      </c>
      <c r="BD34" s="1">
        <f t="shared" si="46"/>
        <v>21673.58427862365</v>
      </c>
      <c r="BE34" s="1">
        <f t="shared" si="47"/>
        <v>361538.93078717554</v>
      </c>
      <c r="BF34" s="1">
        <f t="shared" si="48"/>
        <v>0</v>
      </c>
      <c r="BG34" s="1">
        <f t="shared" si="49"/>
        <v>102.28930078821944</v>
      </c>
      <c r="BH34" s="1">
        <f t="shared" si="50"/>
        <v>102.28930078821944</v>
      </c>
      <c r="BI34" s="1">
        <f t="shared" si="51"/>
        <v>306.86790236465828</v>
      </c>
      <c r="BJ34" s="1">
        <f t="shared" si="52"/>
        <v>102.28930078821944</v>
      </c>
      <c r="BK34" s="1">
        <f t="shared" si="53"/>
        <v>1.0228930078821943</v>
      </c>
      <c r="BL34" s="1">
        <f t="shared" si="65"/>
        <v>613.73580472931656</v>
      </c>
      <c r="BM34" s="1">
        <f t="shared" si="54"/>
        <v>1.0457395277186212</v>
      </c>
      <c r="BN34" s="1">
        <f t="shared" si="55"/>
        <v>2614.3488192965528</v>
      </c>
      <c r="BO34" s="1">
        <f t="shared" si="56"/>
        <v>2483.631378331725</v>
      </c>
      <c r="BP34" s="1">
        <f t="shared" si="57"/>
        <v>1.0457395277186212</v>
      </c>
      <c r="BQ34" s="1">
        <f t="shared" si="58"/>
        <v>339865.34650855191</v>
      </c>
      <c r="BR34" s="1">
        <f t="shared" si="59"/>
        <v>1012.2566847135197</v>
      </c>
      <c r="BS34" s="1">
        <f t="shared" si="60"/>
        <v>-6593.7883317061987</v>
      </c>
      <c r="BT34" s="38">
        <f>-SUM(BR$24:BR34)/BR$23</f>
        <v>0.61775140106051019</v>
      </c>
      <c r="BU34" s="1">
        <f t="shared" si="61"/>
        <v>1012.2566847135197</v>
      </c>
      <c r="BV34" s="1">
        <f t="shared" si="62"/>
        <v>-6593.7883317061987</v>
      </c>
      <c r="BW34" s="38">
        <f>-SUM(BU$24:BU34)/BU$23</f>
        <v>0.61775140106051019</v>
      </c>
      <c r="BX34" s="1"/>
      <c r="BY34" s="1"/>
      <c r="BZ34" s="1"/>
      <c r="CA34" s="1"/>
      <c r="CB34" s="1"/>
      <c r="CC34" s="1"/>
      <c r="CD34" s="1"/>
      <c r="CE34" s="1"/>
      <c r="CF34" s="1"/>
      <c r="CG34" s="1"/>
      <c r="CH34" s="1"/>
      <c r="CI34" s="1"/>
      <c r="CJ34" s="1"/>
      <c r="CK34" s="1"/>
      <c r="CL34" s="1"/>
      <c r="CM34" s="1"/>
      <c r="CN34" s="1"/>
      <c r="CO34" s="1"/>
    </row>
    <row r="35" spans="1:93" ht="14.7" thickBot="1" x14ac:dyDescent="0.6">
      <c r="A35" s="32">
        <v>12</v>
      </c>
      <c r="B35" s="10">
        <f t="shared" si="3"/>
        <v>1621.0513229898563</v>
      </c>
      <c r="C35" s="10">
        <f t="shared" si="4"/>
        <v>1034.4208536139245</v>
      </c>
      <c r="D35" s="10">
        <f t="shared" si="14"/>
        <v>586.63046937593185</v>
      </c>
      <c r="E35" s="10">
        <f t="shared" si="15"/>
        <v>354071.94791254104</v>
      </c>
      <c r="F35" s="10">
        <f t="shared" si="16"/>
        <v>25928.052087458967</v>
      </c>
      <c r="G35" s="10">
        <f t="shared" si="0"/>
        <v>44928.052087459306</v>
      </c>
      <c r="H35" s="1">
        <f t="shared" si="17"/>
        <v>81.999999999999886</v>
      </c>
      <c r="I35" s="1">
        <f t="shared" si="5"/>
        <v>102.49999999999986</v>
      </c>
      <c r="J35" s="1">
        <f t="shared" si="6"/>
        <v>102.49999999999986</v>
      </c>
      <c r="K35" s="1">
        <f t="shared" si="7"/>
        <v>307.49999999999955</v>
      </c>
      <c r="L35" s="1">
        <f t="shared" si="8"/>
        <v>102.49999999999986</v>
      </c>
      <c r="M35" s="1">
        <f t="shared" si="9"/>
        <v>1.0249999999999986</v>
      </c>
      <c r="N35" s="1">
        <f t="shared" si="63"/>
        <v>696.99999999999898</v>
      </c>
      <c r="O35" s="1">
        <f t="shared" si="10"/>
        <v>1.0500000000000009</v>
      </c>
      <c r="P35" s="1">
        <f t="shared" si="11"/>
        <v>4200.0000000000036</v>
      </c>
      <c r="Q35" s="1">
        <f t="shared" si="12"/>
        <v>3990.0000000000032</v>
      </c>
      <c r="R35" s="1">
        <f t="shared" si="18"/>
        <v>1.0500000000000009</v>
      </c>
      <c r="S35" s="1">
        <f t="shared" si="1"/>
        <v>399000.00000000035</v>
      </c>
      <c r="T35" s="1">
        <f t="shared" si="19"/>
        <v>1671.9486770101478</v>
      </c>
      <c r="U35" s="6">
        <f t="shared" si="20"/>
        <v>-896.9044083601591</v>
      </c>
      <c r="V35" s="23">
        <f>-SUM(T$24:T35)/T$23</f>
        <v>0.95515477958199213</v>
      </c>
      <c r="W35" s="14">
        <f t="shared" si="2"/>
        <v>1671.9486770101478</v>
      </c>
      <c r="X35" s="14">
        <f t="shared" si="21"/>
        <v>-896.9044083601591</v>
      </c>
      <c r="Y35" s="23">
        <f>-SUM(W$24:W35)/W$23</f>
        <v>0.95515477958199213</v>
      </c>
      <c r="Z35" s="36"/>
      <c r="AA35" s="37">
        <f t="shared" si="22"/>
        <v>1621.0513229898563</v>
      </c>
      <c r="AB35" s="10">
        <f t="shared" si="23"/>
        <v>1034.4208536139245</v>
      </c>
      <c r="AC35" s="10">
        <f t="shared" si="24"/>
        <v>586.63046937593185</v>
      </c>
      <c r="AD35" s="1">
        <f t="shared" si="25"/>
        <v>354071.94791254104</v>
      </c>
      <c r="AE35" s="1">
        <f t="shared" si="26"/>
        <v>23178.052087458967</v>
      </c>
      <c r="AF35" s="1">
        <f t="shared" si="27"/>
        <v>39428.052087459248</v>
      </c>
      <c r="AG35" s="1">
        <f t="shared" si="28"/>
        <v>81.999999999999886</v>
      </c>
      <c r="AH35" s="1">
        <f t="shared" si="29"/>
        <v>102.49999999999986</v>
      </c>
      <c r="AI35" s="1">
        <f t="shared" si="30"/>
        <v>102.49999999999986</v>
      </c>
      <c r="AJ35" s="1">
        <f t="shared" si="31"/>
        <v>307.49999999999955</v>
      </c>
      <c r="AK35" s="1">
        <f t="shared" si="32"/>
        <v>102.49999999999986</v>
      </c>
      <c r="AL35" s="1">
        <f t="shared" si="33"/>
        <v>1.0249999999999986</v>
      </c>
      <c r="AM35" s="1">
        <f t="shared" si="64"/>
        <v>696.99999999999898</v>
      </c>
      <c r="AN35" s="1">
        <f t="shared" si="34"/>
        <v>1.0500000000000009</v>
      </c>
      <c r="AO35" s="1">
        <f t="shared" si="35"/>
        <v>2625.0000000000023</v>
      </c>
      <c r="AP35" s="1">
        <f t="shared" si="36"/>
        <v>2493.7500000000018</v>
      </c>
      <c r="AQ35" s="1">
        <f t="shared" si="37"/>
        <v>1.0500000000000009</v>
      </c>
      <c r="AR35" s="1">
        <f t="shared" si="38"/>
        <v>341250.00000000029</v>
      </c>
      <c r="AS35" s="1">
        <f t="shared" si="39"/>
        <v>175.69867701014641</v>
      </c>
      <c r="AT35" s="1">
        <f t="shared" si="40"/>
        <v>-15706.577388036294</v>
      </c>
      <c r="AU35" s="38">
        <f>-SUM(AS$24:AS35)/AS$23</f>
        <v>8.9473774606591741E-2</v>
      </c>
      <c r="AV35" s="1">
        <f t="shared" si="13"/>
        <v>175.69867701014641</v>
      </c>
      <c r="AW35" s="1">
        <f t="shared" si="41"/>
        <v>-15706.577388036294</v>
      </c>
      <c r="AX35" s="38">
        <f>-SUM(AV$24:AV35)/AV$23</f>
        <v>8.9473774606591741E-2</v>
      </c>
      <c r="AY35" s="40"/>
      <c r="AZ35" s="10">
        <f t="shared" si="42"/>
        <v>857.63888888888891</v>
      </c>
      <c r="BA35" s="10">
        <f t="shared" si="43"/>
        <v>884.7020458540145</v>
      </c>
      <c r="BB35" s="10">
        <f t="shared" si="44"/>
        <v>501.72342775573128</v>
      </c>
      <c r="BC35" s="1">
        <f t="shared" si="45"/>
        <v>302824.69229362067</v>
      </c>
      <c r="BD35" s="1">
        <f t="shared" si="46"/>
        <v>22175.307706379383</v>
      </c>
      <c r="BE35" s="1">
        <f t="shared" si="47"/>
        <v>363425.30770637968</v>
      </c>
      <c r="BF35" s="1">
        <f t="shared" si="48"/>
        <v>0</v>
      </c>
      <c r="BG35" s="1">
        <f t="shared" si="49"/>
        <v>102.49999999999986</v>
      </c>
      <c r="BH35" s="1">
        <f t="shared" si="50"/>
        <v>102.49999999999986</v>
      </c>
      <c r="BI35" s="1">
        <f t="shared" si="51"/>
        <v>307.49999999999955</v>
      </c>
      <c r="BJ35" s="1">
        <f t="shared" si="52"/>
        <v>102.49999999999986</v>
      </c>
      <c r="BK35" s="1">
        <f t="shared" si="53"/>
        <v>1.0249999999999986</v>
      </c>
      <c r="BL35" s="1">
        <f t="shared" si="65"/>
        <v>614.9999999999992</v>
      </c>
      <c r="BM35" s="1">
        <f t="shared" si="54"/>
        <v>1.0500000000000009</v>
      </c>
      <c r="BN35" s="1">
        <f t="shared" si="55"/>
        <v>2625.0000000000023</v>
      </c>
      <c r="BO35" s="1">
        <f t="shared" si="56"/>
        <v>2493.7500000000018</v>
      </c>
      <c r="BP35" s="1">
        <f t="shared" si="57"/>
        <v>1.0500000000000009</v>
      </c>
      <c r="BQ35" s="1">
        <f t="shared" si="58"/>
        <v>341250.00000000029</v>
      </c>
      <c r="BR35" s="1">
        <f t="shared" si="59"/>
        <v>1021.1111111111138</v>
      </c>
      <c r="BS35" s="1">
        <f t="shared" si="60"/>
        <v>-5572.6772205950847</v>
      </c>
      <c r="BT35" s="38">
        <f>-SUM(BR$24:BR35)/BR$23</f>
        <v>0.67694624808144432</v>
      </c>
      <c r="BU35" s="1">
        <f t="shared" si="61"/>
        <v>1021.1111111111138</v>
      </c>
      <c r="BV35" s="1">
        <f t="shared" si="62"/>
        <v>-5572.6772205950847</v>
      </c>
      <c r="BW35" s="38">
        <f>-SUM(BU$24:BU35)/BU$23</f>
        <v>0.67694624808144432</v>
      </c>
      <c r="BX35" s="1"/>
      <c r="BY35" s="1"/>
      <c r="BZ35" s="1"/>
      <c r="CA35" s="1"/>
      <c r="CB35" s="1"/>
      <c r="CC35" s="1"/>
      <c r="CD35" s="1"/>
      <c r="CE35" s="1"/>
      <c r="CF35" s="1"/>
      <c r="CG35" s="1"/>
      <c r="CH35" s="1"/>
      <c r="CI35" s="1"/>
      <c r="CJ35" s="1"/>
      <c r="CK35" s="1"/>
      <c r="CL35" s="1"/>
      <c r="CM35" s="1"/>
      <c r="CN35" s="1"/>
      <c r="CO35" s="1"/>
    </row>
    <row r="36" spans="1:93" ht="14.7" thickBot="1" x14ac:dyDescent="0.6">
      <c r="A36" s="32">
        <v>13</v>
      </c>
      <c r="B36" s="10">
        <f t="shared" si="3"/>
        <v>1621.0513229898563</v>
      </c>
      <c r="C36" s="10">
        <f t="shared" si="4"/>
        <v>1032.7098480782447</v>
      </c>
      <c r="D36" s="10">
        <f t="shared" si="14"/>
        <v>588.34147491161173</v>
      </c>
      <c r="E36" s="10">
        <f t="shared" si="15"/>
        <v>353483.60643762944</v>
      </c>
      <c r="F36" s="10">
        <f t="shared" si="16"/>
        <v>26516.39356237058</v>
      </c>
      <c r="G36" s="10">
        <f t="shared" si="0"/>
        <v>47141.968952046591</v>
      </c>
      <c r="H36" s="1">
        <f t="shared" si="17"/>
        <v>82.168906574126993</v>
      </c>
      <c r="I36" s="1">
        <f t="shared" si="5"/>
        <v>102.71113321765874</v>
      </c>
      <c r="J36" s="1">
        <f t="shared" si="6"/>
        <v>102.71113321765874</v>
      </c>
      <c r="K36" s="1">
        <f t="shared" si="7"/>
        <v>308.13339965297621</v>
      </c>
      <c r="L36" s="1">
        <f t="shared" si="8"/>
        <v>102.71113321765874</v>
      </c>
      <c r="M36" s="1">
        <f t="shared" si="9"/>
        <v>1.0271113321765875</v>
      </c>
      <c r="N36" s="1">
        <f t="shared" si="63"/>
        <v>698.43570588007947</v>
      </c>
      <c r="O36" s="1">
        <f t="shared" si="10"/>
        <v>1.0542778299728317</v>
      </c>
      <c r="P36" s="1">
        <f t="shared" si="11"/>
        <v>4217.1113198913272</v>
      </c>
      <c r="Q36" s="1">
        <f t="shared" si="12"/>
        <v>4006.2557538967608</v>
      </c>
      <c r="R36" s="1">
        <f t="shared" si="18"/>
        <v>1.0542778299728317</v>
      </c>
      <c r="S36" s="1">
        <f t="shared" si="1"/>
        <v>400625.57538967603</v>
      </c>
      <c r="T36" s="1">
        <f t="shared" si="19"/>
        <v>1686.7687250268252</v>
      </c>
      <c r="U36" s="6">
        <f t="shared" si="20"/>
        <v>789.86431666666613</v>
      </c>
      <c r="V36" s="23">
        <f>-SUM(T$24:T36)/T$23</f>
        <v>1.0394932158333332</v>
      </c>
      <c r="W36" s="14">
        <f t="shared" si="2"/>
        <v>1686.7687250268252</v>
      </c>
      <c r="X36" s="14">
        <f t="shared" si="21"/>
        <v>789.86431666666613</v>
      </c>
      <c r="Y36" s="23">
        <f>-SUM(W$24:W36)/W$23</f>
        <v>1.0394932158333332</v>
      </c>
      <c r="Z36" s="36"/>
      <c r="AA36" s="37">
        <f t="shared" si="22"/>
        <v>1621.0513229898563</v>
      </c>
      <c r="AB36" s="10">
        <f t="shared" si="23"/>
        <v>1032.7098480782447</v>
      </c>
      <c r="AC36" s="10">
        <f t="shared" si="24"/>
        <v>588.34147491161173</v>
      </c>
      <c r="AD36" s="1">
        <f t="shared" si="25"/>
        <v>353483.60643762944</v>
      </c>
      <c r="AE36" s="1">
        <f t="shared" si="26"/>
        <v>23766.39356237058</v>
      </c>
      <c r="AF36" s="1">
        <f t="shared" si="27"/>
        <v>41406.688303540868</v>
      </c>
      <c r="AG36" s="1">
        <f t="shared" si="28"/>
        <v>82.168906574126993</v>
      </c>
      <c r="AH36" s="1">
        <f t="shared" si="29"/>
        <v>102.71113321765874</v>
      </c>
      <c r="AI36" s="1">
        <f t="shared" si="30"/>
        <v>102.71113321765874</v>
      </c>
      <c r="AJ36" s="1">
        <f t="shared" si="31"/>
        <v>308.13339965297621</v>
      </c>
      <c r="AK36" s="1">
        <f t="shared" si="32"/>
        <v>102.71113321765874</v>
      </c>
      <c r="AL36" s="1">
        <f t="shared" si="33"/>
        <v>1.0271113321765875</v>
      </c>
      <c r="AM36" s="1">
        <f t="shared" si="64"/>
        <v>698.43570588007947</v>
      </c>
      <c r="AN36" s="1">
        <f t="shared" si="34"/>
        <v>1.0542778299728317</v>
      </c>
      <c r="AO36" s="1">
        <f t="shared" si="35"/>
        <v>2635.6945749320794</v>
      </c>
      <c r="AP36" s="1">
        <f t="shared" si="36"/>
        <v>2503.9098461854751</v>
      </c>
      <c r="AQ36" s="1">
        <f t="shared" si="37"/>
        <v>1.0542778299728317</v>
      </c>
      <c r="AR36" s="1">
        <f t="shared" si="38"/>
        <v>342640.29474117031</v>
      </c>
      <c r="AS36" s="1">
        <f t="shared" si="39"/>
        <v>184.42281731553931</v>
      </c>
      <c r="AT36" s="1">
        <f t="shared" si="40"/>
        <v>-15522.154570720755</v>
      </c>
      <c r="AU36" s="38">
        <f>-SUM(AS$24:AS36)/AS$23</f>
        <v>0.10016495242198532</v>
      </c>
      <c r="AV36" s="1">
        <f t="shared" si="13"/>
        <v>184.42281731553931</v>
      </c>
      <c r="AW36" s="1">
        <f t="shared" si="41"/>
        <v>-15522.154570720755</v>
      </c>
      <c r="AX36" s="38">
        <f>-SUM(AV$24:AV36)/AV$23</f>
        <v>0.10016495242198532</v>
      </c>
      <c r="AY36" s="40"/>
      <c r="AZ36" s="10">
        <f t="shared" si="42"/>
        <v>857.63888888888891</v>
      </c>
      <c r="BA36" s="10">
        <f t="shared" si="43"/>
        <v>883.23868585639366</v>
      </c>
      <c r="BB36" s="10">
        <f t="shared" si="44"/>
        <v>503.18678775335218</v>
      </c>
      <c r="BC36" s="1">
        <f t="shared" si="45"/>
        <v>302321.5055058673</v>
      </c>
      <c r="BD36" s="1">
        <f t="shared" si="46"/>
        <v>22678.494494132734</v>
      </c>
      <c r="BE36" s="1">
        <f t="shared" si="47"/>
        <v>365318.78923530306</v>
      </c>
      <c r="BF36" s="1">
        <f t="shared" si="48"/>
        <v>0</v>
      </c>
      <c r="BG36" s="1">
        <f t="shared" si="49"/>
        <v>102.71113321765874</v>
      </c>
      <c r="BH36" s="1">
        <f t="shared" si="50"/>
        <v>102.71113321765874</v>
      </c>
      <c r="BI36" s="1">
        <f t="shared" si="51"/>
        <v>308.13339965297621</v>
      </c>
      <c r="BJ36" s="1">
        <f t="shared" si="52"/>
        <v>102.71113321765874</v>
      </c>
      <c r="BK36" s="1">
        <f t="shared" si="53"/>
        <v>1.0271113321765875</v>
      </c>
      <c r="BL36" s="1">
        <f t="shared" si="65"/>
        <v>616.26679930595242</v>
      </c>
      <c r="BM36" s="1">
        <f t="shared" si="54"/>
        <v>1.0542778299728317</v>
      </c>
      <c r="BN36" s="1">
        <f t="shared" si="55"/>
        <v>2635.6945749320794</v>
      </c>
      <c r="BO36" s="1">
        <f t="shared" si="56"/>
        <v>2503.9098461854751</v>
      </c>
      <c r="BP36" s="1">
        <f t="shared" si="57"/>
        <v>1.0542778299728317</v>
      </c>
      <c r="BQ36" s="1">
        <f t="shared" si="58"/>
        <v>342640.29474117031</v>
      </c>
      <c r="BR36" s="1">
        <f t="shared" si="59"/>
        <v>1030.0041579906338</v>
      </c>
      <c r="BS36" s="1">
        <f t="shared" si="60"/>
        <v>-4542.6730626044509</v>
      </c>
      <c r="BT36" s="38">
        <f>-SUM(BR$24:BR36)/BR$23</f>
        <v>0.73665663405191584</v>
      </c>
      <c r="BU36" s="1">
        <f t="shared" si="61"/>
        <v>1030.0041579906338</v>
      </c>
      <c r="BV36" s="1">
        <f t="shared" si="62"/>
        <v>-4542.6730626044509</v>
      </c>
      <c r="BW36" s="38">
        <f>-SUM(BU$24:BU36)/BU$23</f>
        <v>0.73665663405191584</v>
      </c>
      <c r="BX36" s="1"/>
      <c r="BY36" s="1"/>
      <c r="BZ36" s="1"/>
      <c r="CA36" s="1"/>
      <c r="CB36" s="1"/>
      <c r="CC36" s="1"/>
      <c r="CD36" s="1"/>
      <c r="CE36" s="1"/>
      <c r="CF36" s="1"/>
      <c r="CG36" s="1"/>
      <c r="CH36" s="1"/>
      <c r="CI36" s="1"/>
      <c r="CJ36" s="1"/>
      <c r="CK36" s="1"/>
      <c r="CL36" s="1"/>
      <c r="CM36" s="1"/>
      <c r="CN36" s="1"/>
      <c r="CO36" s="1"/>
    </row>
    <row r="37" spans="1:93" ht="14.7" thickBot="1" x14ac:dyDescent="0.6">
      <c r="A37" s="32">
        <v>14</v>
      </c>
      <c r="B37" s="10">
        <f t="shared" si="3"/>
        <v>1621.0513229898563</v>
      </c>
      <c r="C37" s="10">
        <f t="shared" si="4"/>
        <v>1030.9938521097524</v>
      </c>
      <c r="D37" s="10">
        <f t="shared" si="14"/>
        <v>590.05747088010389</v>
      </c>
      <c r="E37" s="10">
        <f t="shared" si="15"/>
        <v>352893.54896674934</v>
      </c>
      <c r="F37" s="10">
        <f t="shared" si="16"/>
        <v>27106.451033250683</v>
      </c>
      <c r="G37" s="10">
        <f t="shared" si="0"/>
        <v>49364.224607959623</v>
      </c>
      <c r="H37" s="1">
        <f t="shared" si="17"/>
        <v>82.338161068141716</v>
      </c>
      <c r="I37" s="1">
        <f t="shared" si="5"/>
        <v>102.92270133517714</v>
      </c>
      <c r="J37" s="1">
        <f t="shared" si="6"/>
        <v>102.92270133517714</v>
      </c>
      <c r="K37" s="1">
        <f t="shared" si="7"/>
        <v>308.76810400553143</v>
      </c>
      <c r="L37" s="1">
        <f t="shared" si="8"/>
        <v>102.92270133517714</v>
      </c>
      <c r="M37" s="1">
        <f t="shared" si="9"/>
        <v>1.0292270133517714</v>
      </c>
      <c r="N37" s="1">
        <f t="shared" si="63"/>
        <v>699.8743690792046</v>
      </c>
      <c r="O37" s="1">
        <f t="shared" si="10"/>
        <v>1.0585730883544973</v>
      </c>
      <c r="P37" s="1">
        <f t="shared" si="11"/>
        <v>4234.292353417989</v>
      </c>
      <c r="Q37" s="1">
        <f t="shared" si="12"/>
        <v>4022.5777357470893</v>
      </c>
      <c r="R37" s="1">
        <f t="shared" si="18"/>
        <v>1.0585730883544973</v>
      </c>
      <c r="S37" s="1">
        <f t="shared" si="1"/>
        <v>402257.77357470896</v>
      </c>
      <c r="T37" s="1">
        <f t="shared" si="19"/>
        <v>1701.6520436780281</v>
      </c>
      <c r="U37" s="6">
        <f t="shared" si="20"/>
        <v>2491.5163603446945</v>
      </c>
      <c r="V37" s="23">
        <f>-SUM(T$24:T37)/T$23</f>
        <v>1.1245758180172347</v>
      </c>
      <c r="W37" s="14">
        <f t="shared" si="2"/>
        <v>1701.6520436780281</v>
      </c>
      <c r="X37" s="14">
        <f t="shared" si="21"/>
        <v>2491.5163603446945</v>
      </c>
      <c r="Y37" s="23">
        <f>-SUM(W$24:W37)/W$23</f>
        <v>1.1245758180172347</v>
      </c>
      <c r="Z37" s="36"/>
      <c r="AA37" s="37">
        <f t="shared" si="22"/>
        <v>1621.0513229898563</v>
      </c>
      <c r="AB37" s="10">
        <f t="shared" si="23"/>
        <v>1030.9938521097524</v>
      </c>
      <c r="AC37" s="10">
        <f t="shared" si="24"/>
        <v>590.05747088010389</v>
      </c>
      <c r="AD37" s="1">
        <f t="shared" si="25"/>
        <v>352893.54896674934</v>
      </c>
      <c r="AE37" s="1">
        <f t="shared" si="26"/>
        <v>24356.451033250683</v>
      </c>
      <c r="AF37" s="1">
        <f t="shared" si="27"/>
        <v>43392.704748462245</v>
      </c>
      <c r="AG37" s="1">
        <f t="shared" si="28"/>
        <v>82.338161068141716</v>
      </c>
      <c r="AH37" s="1">
        <f t="shared" si="29"/>
        <v>102.92270133517714</v>
      </c>
      <c r="AI37" s="1">
        <f t="shared" si="30"/>
        <v>102.92270133517714</v>
      </c>
      <c r="AJ37" s="1">
        <f t="shared" si="31"/>
        <v>308.76810400553143</v>
      </c>
      <c r="AK37" s="1">
        <f t="shared" si="32"/>
        <v>102.92270133517714</v>
      </c>
      <c r="AL37" s="1">
        <f t="shared" si="33"/>
        <v>1.0292270133517714</v>
      </c>
      <c r="AM37" s="1">
        <f t="shared" si="64"/>
        <v>699.8743690792046</v>
      </c>
      <c r="AN37" s="1">
        <f t="shared" si="34"/>
        <v>1.0585730883544973</v>
      </c>
      <c r="AO37" s="1">
        <f t="shared" si="35"/>
        <v>2646.4327208862433</v>
      </c>
      <c r="AP37" s="1">
        <f t="shared" si="36"/>
        <v>2514.1110848419312</v>
      </c>
      <c r="AQ37" s="1">
        <f t="shared" si="37"/>
        <v>1.0585730883544973</v>
      </c>
      <c r="AR37" s="1">
        <f t="shared" si="38"/>
        <v>344036.25371521158</v>
      </c>
      <c r="AS37" s="1">
        <f t="shared" si="39"/>
        <v>193.18539277287027</v>
      </c>
      <c r="AT37" s="1">
        <f t="shared" si="40"/>
        <v>-15328.969177947885</v>
      </c>
      <c r="AU37" s="38">
        <f>-SUM(AS$24:AS37)/AS$23</f>
        <v>0.11136410562620969</v>
      </c>
      <c r="AV37" s="1">
        <f t="shared" si="13"/>
        <v>193.18539277287027</v>
      </c>
      <c r="AW37" s="1">
        <f t="shared" si="41"/>
        <v>-15328.969177947885</v>
      </c>
      <c r="AX37" s="38">
        <f>-SUM(AV$24:AV37)/AV$23</f>
        <v>0.11136410562620969</v>
      </c>
      <c r="AY37" s="40"/>
      <c r="AZ37" s="10">
        <f t="shared" si="42"/>
        <v>857.63888888888891</v>
      </c>
      <c r="BA37" s="10">
        <f t="shared" si="43"/>
        <v>881.77105772544621</v>
      </c>
      <c r="BB37" s="10">
        <f t="shared" si="44"/>
        <v>504.6544158842994</v>
      </c>
      <c r="BC37" s="1">
        <f t="shared" si="45"/>
        <v>301816.85108998301</v>
      </c>
      <c r="BD37" s="1">
        <f t="shared" si="46"/>
        <v>23183.148910017033</v>
      </c>
      <c r="BE37" s="1">
        <f t="shared" si="47"/>
        <v>367219.40262522863</v>
      </c>
      <c r="BF37" s="1">
        <f t="shared" si="48"/>
        <v>0</v>
      </c>
      <c r="BG37" s="1">
        <f t="shared" si="49"/>
        <v>102.92270133517714</v>
      </c>
      <c r="BH37" s="1">
        <f t="shared" si="50"/>
        <v>102.92270133517714</v>
      </c>
      <c r="BI37" s="1">
        <f t="shared" si="51"/>
        <v>308.76810400553143</v>
      </c>
      <c r="BJ37" s="1">
        <f t="shared" si="52"/>
        <v>102.92270133517714</v>
      </c>
      <c r="BK37" s="1">
        <f t="shared" si="53"/>
        <v>1.0292270133517714</v>
      </c>
      <c r="BL37" s="1">
        <f t="shared" si="65"/>
        <v>617.53620801106285</v>
      </c>
      <c r="BM37" s="1">
        <f t="shared" si="54"/>
        <v>1.0585730883544973</v>
      </c>
      <c r="BN37" s="1">
        <f t="shared" si="55"/>
        <v>2646.4327208862433</v>
      </c>
      <c r="BO37" s="1">
        <f t="shared" si="56"/>
        <v>2514.1110848419312</v>
      </c>
      <c r="BP37" s="1">
        <f t="shared" si="57"/>
        <v>1.0585730883544973</v>
      </c>
      <c r="BQ37" s="1">
        <f t="shared" si="58"/>
        <v>344036.25371521158</v>
      </c>
      <c r="BR37" s="1">
        <f t="shared" si="59"/>
        <v>1038.9359879419794</v>
      </c>
      <c r="BS37" s="1">
        <f t="shared" si="60"/>
        <v>-3503.7370746624715</v>
      </c>
      <c r="BT37" s="38">
        <f>-SUM(BR$24:BR37)/BR$23</f>
        <v>0.79688480726594357</v>
      </c>
      <c r="BU37" s="1">
        <f t="shared" si="61"/>
        <v>1038.9359879419794</v>
      </c>
      <c r="BV37" s="1">
        <f t="shared" si="62"/>
        <v>-3503.7370746624715</v>
      </c>
      <c r="BW37" s="38">
        <f>-SUM(BU$24:BU37)/BU$23</f>
        <v>0.79688480726594357</v>
      </c>
      <c r="BX37" s="1"/>
      <c r="BY37" s="1"/>
      <c r="BZ37" s="1"/>
      <c r="CA37" s="1"/>
      <c r="CB37" s="1"/>
      <c r="CC37" s="1"/>
      <c r="CD37" s="1"/>
      <c r="CE37" s="1"/>
      <c r="CF37" s="1"/>
      <c r="CG37" s="1"/>
      <c r="CH37" s="1"/>
      <c r="CI37" s="1"/>
      <c r="CJ37" s="1"/>
      <c r="CK37" s="1"/>
      <c r="CL37" s="1"/>
      <c r="CM37" s="1"/>
      <c r="CN37" s="1"/>
      <c r="CO37" s="1"/>
    </row>
    <row r="38" spans="1:93" ht="14.7" thickBot="1" x14ac:dyDescent="0.6">
      <c r="A38" s="32">
        <v>15</v>
      </c>
      <c r="B38" s="10">
        <f t="shared" si="3"/>
        <v>1621.0513229898563</v>
      </c>
      <c r="C38" s="10">
        <f t="shared" si="4"/>
        <v>1029.272851153019</v>
      </c>
      <c r="D38" s="10">
        <f t="shared" si="14"/>
        <v>591.77847183683753</v>
      </c>
      <c r="E38" s="10">
        <f t="shared" si="15"/>
        <v>352301.77049491252</v>
      </c>
      <c r="F38" s="10">
        <f t="shared" si="16"/>
        <v>27698.229505087522</v>
      </c>
      <c r="G38" s="10">
        <f t="shared" si="0"/>
        <v>51594.851042274677</v>
      </c>
      <c r="H38" s="1">
        <f t="shared" si="17"/>
        <v>82.507764198702034</v>
      </c>
      <c r="I38" s="1">
        <f t="shared" si="5"/>
        <v>103.13470524837753</v>
      </c>
      <c r="J38" s="1">
        <f t="shared" si="6"/>
        <v>103.13470524837753</v>
      </c>
      <c r="K38" s="1">
        <f t="shared" si="7"/>
        <v>309.40411574513263</v>
      </c>
      <c r="L38" s="1">
        <f t="shared" si="8"/>
        <v>103.13470524837753</v>
      </c>
      <c r="M38" s="1">
        <f t="shared" si="9"/>
        <v>1.0313470524837753</v>
      </c>
      <c r="N38" s="1">
        <f t="shared" si="63"/>
        <v>701.31599568896718</v>
      </c>
      <c r="O38" s="1">
        <f t="shared" si="10"/>
        <v>1.0628858461504924</v>
      </c>
      <c r="P38" s="1">
        <f t="shared" si="11"/>
        <v>4251.5433846019696</v>
      </c>
      <c r="Q38" s="1">
        <f t="shared" si="12"/>
        <v>4038.9662153718709</v>
      </c>
      <c r="R38" s="1">
        <f t="shared" si="18"/>
        <v>1.0628858461504924</v>
      </c>
      <c r="S38" s="1">
        <f t="shared" si="1"/>
        <v>403896.62153718714</v>
      </c>
      <c r="T38" s="1">
        <f t="shared" si="19"/>
        <v>1716.5988966930474</v>
      </c>
      <c r="U38" s="6">
        <f t="shared" si="20"/>
        <v>4208.1152570377417</v>
      </c>
      <c r="V38" s="23">
        <f>-SUM(T$24:T38)/T$23</f>
        <v>1.2104057628518872</v>
      </c>
      <c r="W38" s="14">
        <f t="shared" si="2"/>
        <v>1716.5988966930474</v>
      </c>
      <c r="X38" s="14">
        <f t="shared" si="21"/>
        <v>4208.1152570377417</v>
      </c>
      <c r="Y38" s="23">
        <f>-SUM(W$24:W38)/W$23</f>
        <v>1.2104057628518872</v>
      </c>
      <c r="Z38" s="36"/>
      <c r="AA38" s="37">
        <f t="shared" si="22"/>
        <v>1621.0513229898563</v>
      </c>
      <c r="AB38" s="10">
        <f t="shared" si="23"/>
        <v>1029.272851153019</v>
      </c>
      <c r="AC38" s="10">
        <f t="shared" si="24"/>
        <v>591.77847183683753</v>
      </c>
      <c r="AD38" s="1">
        <f t="shared" si="25"/>
        <v>352301.77049491252</v>
      </c>
      <c r="AE38" s="1">
        <f t="shared" si="26"/>
        <v>24948.229505087522</v>
      </c>
      <c r="AF38" s="1">
        <f t="shared" si="27"/>
        <v>45386.129503997567</v>
      </c>
      <c r="AG38" s="1">
        <f t="shared" si="28"/>
        <v>82.507764198702034</v>
      </c>
      <c r="AH38" s="1">
        <f t="shared" si="29"/>
        <v>103.13470524837753</v>
      </c>
      <c r="AI38" s="1">
        <f t="shared" si="30"/>
        <v>103.13470524837753</v>
      </c>
      <c r="AJ38" s="1">
        <f t="shared" si="31"/>
        <v>309.40411574513263</v>
      </c>
      <c r="AK38" s="1">
        <f t="shared" si="32"/>
        <v>103.13470524837753</v>
      </c>
      <c r="AL38" s="1">
        <f t="shared" si="33"/>
        <v>1.0313470524837753</v>
      </c>
      <c r="AM38" s="1">
        <f t="shared" si="64"/>
        <v>701.31599568896718</v>
      </c>
      <c r="AN38" s="1">
        <f t="shared" si="34"/>
        <v>1.0628858461504924</v>
      </c>
      <c r="AO38" s="1">
        <f t="shared" si="35"/>
        <v>2657.214615376231</v>
      </c>
      <c r="AP38" s="1">
        <f t="shared" si="36"/>
        <v>2524.3538846074193</v>
      </c>
      <c r="AQ38" s="1">
        <f t="shared" si="37"/>
        <v>1.0628858461504924</v>
      </c>
      <c r="AR38" s="1">
        <f t="shared" si="38"/>
        <v>345437.89999891003</v>
      </c>
      <c r="AS38" s="1">
        <f t="shared" si="39"/>
        <v>201.98656592859584</v>
      </c>
      <c r="AT38" s="1">
        <f t="shared" si="40"/>
        <v>-15126.98261201929</v>
      </c>
      <c r="AU38" s="38">
        <f>-SUM(AS$24:AS38)/AS$23</f>
        <v>0.12307347176699786</v>
      </c>
      <c r="AV38" s="1">
        <f t="shared" si="13"/>
        <v>201.98656592859584</v>
      </c>
      <c r="AW38" s="1">
        <f t="shared" si="41"/>
        <v>-15126.98261201929</v>
      </c>
      <c r="AX38" s="38">
        <f>-SUM(AV$24:AV38)/AV$23</f>
        <v>0.12307347176699786</v>
      </c>
      <c r="AY38" s="40"/>
      <c r="AZ38" s="10">
        <f t="shared" si="42"/>
        <v>857.63888888888891</v>
      </c>
      <c r="BA38" s="10">
        <f t="shared" si="43"/>
        <v>880.29914901245047</v>
      </c>
      <c r="BB38" s="10">
        <f t="shared" si="44"/>
        <v>506.12632459729525</v>
      </c>
      <c r="BC38" s="1">
        <f t="shared" si="45"/>
        <v>301310.72476538573</v>
      </c>
      <c r="BD38" s="1">
        <f t="shared" si="46"/>
        <v>23689.275234614328</v>
      </c>
      <c r="BE38" s="1">
        <f t="shared" si="47"/>
        <v>369127.17523352435</v>
      </c>
      <c r="BF38" s="1">
        <f t="shared" si="48"/>
        <v>0</v>
      </c>
      <c r="BG38" s="1">
        <f t="shared" si="49"/>
        <v>103.13470524837753</v>
      </c>
      <c r="BH38" s="1">
        <f t="shared" si="50"/>
        <v>103.13470524837753</v>
      </c>
      <c r="BI38" s="1">
        <f t="shared" si="51"/>
        <v>309.40411574513263</v>
      </c>
      <c r="BJ38" s="1">
        <f t="shared" si="52"/>
        <v>103.13470524837753</v>
      </c>
      <c r="BK38" s="1">
        <f t="shared" si="53"/>
        <v>1.0313470524837753</v>
      </c>
      <c r="BL38" s="1">
        <f t="shared" si="65"/>
        <v>618.80823149026514</v>
      </c>
      <c r="BM38" s="1">
        <f t="shared" si="54"/>
        <v>1.0628858461504924</v>
      </c>
      <c r="BN38" s="1">
        <f t="shared" si="55"/>
        <v>2657.214615376231</v>
      </c>
      <c r="BO38" s="1">
        <f t="shared" si="56"/>
        <v>2524.3538846074193</v>
      </c>
      <c r="BP38" s="1">
        <f t="shared" si="57"/>
        <v>1.0628858461504924</v>
      </c>
      <c r="BQ38" s="1">
        <f t="shared" si="58"/>
        <v>345437.89999891003</v>
      </c>
      <c r="BR38" s="1">
        <f t="shared" si="59"/>
        <v>1047.9067642282653</v>
      </c>
      <c r="BS38" s="1">
        <f t="shared" si="60"/>
        <v>-2455.8303104342062</v>
      </c>
      <c r="BT38" s="38">
        <f>-SUM(BR$24:BR38)/BR$23</f>
        <v>0.85763302548207487</v>
      </c>
      <c r="BU38" s="1">
        <f t="shared" si="61"/>
        <v>1047.9067642282653</v>
      </c>
      <c r="BV38" s="1">
        <f t="shared" si="62"/>
        <v>-2455.8303104342062</v>
      </c>
      <c r="BW38" s="38">
        <f>-SUM(BU$24:BU38)/BU$23</f>
        <v>0.85763302548207487</v>
      </c>
      <c r="BX38" s="1"/>
      <c r="BY38" s="1"/>
      <c r="BZ38" s="1"/>
      <c r="CA38" s="1"/>
      <c r="CB38" s="1"/>
      <c r="CC38" s="1"/>
      <c r="CD38" s="1"/>
      <c r="CE38" s="1"/>
      <c r="CF38" s="1"/>
      <c r="CG38" s="1"/>
      <c r="CH38" s="1"/>
      <c r="CI38" s="1"/>
      <c r="CJ38" s="1"/>
      <c r="CK38" s="1"/>
      <c r="CL38" s="1"/>
      <c r="CM38" s="1"/>
      <c r="CN38" s="1"/>
      <c r="CO38" s="1"/>
    </row>
    <row r="39" spans="1:93" ht="14.7" thickBot="1" x14ac:dyDescent="0.6">
      <c r="A39" s="32">
        <v>16</v>
      </c>
      <c r="B39" s="10">
        <f t="shared" si="3"/>
        <v>1621.0513229898563</v>
      </c>
      <c r="C39" s="10">
        <f t="shared" si="4"/>
        <v>1027.5468306101614</v>
      </c>
      <c r="D39" s="10">
        <f t="shared" si="14"/>
        <v>593.50449237969497</v>
      </c>
      <c r="E39" s="10">
        <f t="shared" si="15"/>
        <v>351708.26600253285</v>
      </c>
      <c r="F39" s="10">
        <f t="shared" si="16"/>
        <v>28291.733997467218</v>
      </c>
      <c r="G39" s="10">
        <f t="shared" si="0"/>
        <v>53833.880366594181</v>
      </c>
      <c r="H39" s="1">
        <f t="shared" si="17"/>
        <v>82.677716683942151</v>
      </c>
      <c r="I39" s="1">
        <f t="shared" si="5"/>
        <v>103.34714585492767</v>
      </c>
      <c r="J39" s="1">
        <f t="shared" si="6"/>
        <v>103.34714585492767</v>
      </c>
      <c r="K39" s="1">
        <f t="shared" si="7"/>
        <v>310.04143756478305</v>
      </c>
      <c r="L39" s="1">
        <f t="shared" si="8"/>
        <v>103.34714585492767</v>
      </c>
      <c r="M39" s="1">
        <f t="shared" si="9"/>
        <v>1.0334714585492768</v>
      </c>
      <c r="N39" s="1">
        <f t="shared" si="63"/>
        <v>702.7605918135082</v>
      </c>
      <c r="O39" s="1">
        <f t="shared" si="10"/>
        <v>1.0672161746555973</v>
      </c>
      <c r="P39" s="1">
        <f t="shared" si="11"/>
        <v>4268.8646986223894</v>
      </c>
      <c r="Q39" s="1">
        <f t="shared" si="12"/>
        <v>4055.4214636912698</v>
      </c>
      <c r="R39" s="1">
        <f t="shared" si="18"/>
        <v>1.0672161746555973</v>
      </c>
      <c r="S39" s="1">
        <f t="shared" si="1"/>
        <v>405542.14636912697</v>
      </c>
      <c r="T39" s="1">
        <f t="shared" si="19"/>
        <v>1731.6095488879052</v>
      </c>
      <c r="U39" s="6">
        <f t="shared" si="20"/>
        <v>5939.7248059256472</v>
      </c>
      <c r="V39" s="23">
        <f>-SUM(T$24:T39)/T$23</f>
        <v>1.2969862402962822</v>
      </c>
      <c r="W39" s="14">
        <f t="shared" si="2"/>
        <v>1731.6095488879052</v>
      </c>
      <c r="X39" s="14">
        <f t="shared" si="21"/>
        <v>5939.7248059256472</v>
      </c>
      <c r="Y39" s="23">
        <f>-SUM(W$24:W39)/W$23</f>
        <v>1.2969862402962822</v>
      </c>
      <c r="Z39" s="36"/>
      <c r="AA39" s="37">
        <f t="shared" si="22"/>
        <v>1621.0513229898563</v>
      </c>
      <c r="AB39" s="10">
        <f t="shared" si="23"/>
        <v>1027.5468306101614</v>
      </c>
      <c r="AC39" s="10">
        <f t="shared" si="24"/>
        <v>593.50449237969497</v>
      </c>
      <c r="AD39" s="1">
        <f t="shared" si="25"/>
        <v>351708.26600253285</v>
      </c>
      <c r="AE39" s="1">
        <f t="shared" si="26"/>
        <v>25541.733997467218</v>
      </c>
      <c r="AF39" s="1">
        <f t="shared" si="27"/>
        <v>47386.990760536341</v>
      </c>
      <c r="AG39" s="1">
        <f t="shared" si="28"/>
        <v>82.677716683942151</v>
      </c>
      <c r="AH39" s="1">
        <f t="shared" si="29"/>
        <v>103.34714585492767</v>
      </c>
      <c r="AI39" s="1">
        <f t="shared" si="30"/>
        <v>103.34714585492767</v>
      </c>
      <c r="AJ39" s="1">
        <f t="shared" si="31"/>
        <v>310.04143756478305</v>
      </c>
      <c r="AK39" s="1">
        <f t="shared" si="32"/>
        <v>103.34714585492767</v>
      </c>
      <c r="AL39" s="1">
        <f t="shared" si="33"/>
        <v>1.0334714585492768</v>
      </c>
      <c r="AM39" s="1">
        <f t="shared" si="64"/>
        <v>702.7605918135082</v>
      </c>
      <c r="AN39" s="1">
        <f t="shared" si="34"/>
        <v>1.0672161746555973</v>
      </c>
      <c r="AO39" s="1">
        <f t="shared" si="35"/>
        <v>2668.040436638993</v>
      </c>
      <c r="AP39" s="1">
        <f t="shared" si="36"/>
        <v>2534.6384148070433</v>
      </c>
      <c r="AQ39" s="1">
        <f t="shared" si="37"/>
        <v>1.0672161746555973</v>
      </c>
      <c r="AR39" s="1">
        <f t="shared" si="38"/>
        <v>346845.25676306913</v>
      </c>
      <c r="AS39" s="1">
        <f t="shared" si="39"/>
        <v>210.8265000036788</v>
      </c>
      <c r="AT39" s="1">
        <f t="shared" si="40"/>
        <v>-14916.156112015611</v>
      </c>
      <c r="AU39" s="38">
        <f>-SUM(AS$24:AS39)/AS$23</f>
        <v>0.13529529785416763</v>
      </c>
      <c r="AV39" s="1">
        <f t="shared" si="13"/>
        <v>210.8265000036788</v>
      </c>
      <c r="AW39" s="1">
        <f t="shared" si="41"/>
        <v>-14916.156112015611</v>
      </c>
      <c r="AX39" s="38">
        <f>-SUM(AV$24:AV39)/AV$23</f>
        <v>0.13529529785416763</v>
      </c>
      <c r="AY39" s="40"/>
      <c r="AZ39" s="10">
        <f t="shared" si="42"/>
        <v>857.63888888888891</v>
      </c>
      <c r="BA39" s="10">
        <f t="shared" si="43"/>
        <v>878.82294723237487</v>
      </c>
      <c r="BB39" s="10">
        <f t="shared" si="44"/>
        <v>507.60252637737074</v>
      </c>
      <c r="BC39" s="1">
        <f t="shared" si="45"/>
        <v>300803.12223900837</v>
      </c>
      <c r="BD39" s="1">
        <f t="shared" si="46"/>
        <v>24196.877760991698</v>
      </c>
      <c r="BE39" s="1">
        <f t="shared" si="47"/>
        <v>371042.13452406082</v>
      </c>
      <c r="BF39" s="1">
        <f t="shared" si="48"/>
        <v>0</v>
      </c>
      <c r="BG39" s="1">
        <f t="shared" si="49"/>
        <v>103.34714585492767</v>
      </c>
      <c r="BH39" s="1">
        <f t="shared" si="50"/>
        <v>103.34714585492767</v>
      </c>
      <c r="BI39" s="1">
        <f t="shared" si="51"/>
        <v>310.04143756478305</v>
      </c>
      <c r="BJ39" s="1">
        <f t="shared" si="52"/>
        <v>103.34714585492767</v>
      </c>
      <c r="BK39" s="1">
        <f t="shared" si="53"/>
        <v>1.0334714585492768</v>
      </c>
      <c r="BL39" s="1">
        <f t="shared" si="65"/>
        <v>620.0828751295661</v>
      </c>
      <c r="BM39" s="1">
        <f t="shared" si="54"/>
        <v>1.0672161746555973</v>
      </c>
      <c r="BN39" s="1">
        <f t="shared" si="55"/>
        <v>2668.040436638993</v>
      </c>
      <c r="BO39" s="1">
        <f t="shared" si="56"/>
        <v>2534.6384148070433</v>
      </c>
      <c r="BP39" s="1">
        <f t="shared" si="57"/>
        <v>1.0672161746555973</v>
      </c>
      <c r="BQ39" s="1">
        <f t="shared" si="58"/>
        <v>346845.25676306913</v>
      </c>
      <c r="BR39" s="1">
        <f t="shared" si="59"/>
        <v>1056.9166507885882</v>
      </c>
      <c r="BS39" s="1">
        <f t="shared" si="60"/>
        <v>-1398.9136596456181</v>
      </c>
      <c r="BT39" s="38">
        <f>-SUM(BR$24:BR39)/BR$23</f>
        <v>0.91890355596257267</v>
      </c>
      <c r="BU39" s="1">
        <f t="shared" si="61"/>
        <v>1056.9166507885882</v>
      </c>
      <c r="BV39" s="1">
        <f t="shared" si="62"/>
        <v>-1398.9136596456181</v>
      </c>
      <c r="BW39" s="38">
        <f>-SUM(BU$24:BU39)/BU$23</f>
        <v>0.91890355596257267</v>
      </c>
      <c r="BX39" s="1"/>
      <c r="BY39" s="1"/>
      <c r="BZ39" s="1"/>
      <c r="CA39" s="1"/>
      <c r="CB39" s="1"/>
      <c r="CC39" s="1"/>
      <c r="CD39" s="1"/>
      <c r="CE39" s="1"/>
      <c r="CF39" s="1"/>
      <c r="CG39" s="1"/>
      <c r="CH39" s="1"/>
      <c r="CI39" s="1"/>
      <c r="CJ39" s="1"/>
      <c r="CK39" s="1"/>
      <c r="CL39" s="1"/>
      <c r="CM39" s="1"/>
      <c r="CN39" s="1"/>
      <c r="CO39" s="1"/>
    </row>
    <row r="40" spans="1:93" ht="14.7" thickBot="1" x14ac:dyDescent="0.6">
      <c r="A40" s="32">
        <v>17</v>
      </c>
      <c r="B40" s="10">
        <f t="shared" si="3"/>
        <v>1621.0513229898563</v>
      </c>
      <c r="C40" s="10">
        <f t="shared" si="4"/>
        <v>1025.8157758407208</v>
      </c>
      <c r="D40" s="10">
        <f t="shared" si="14"/>
        <v>595.23554714913564</v>
      </c>
      <c r="E40" s="10">
        <f t="shared" si="15"/>
        <v>351113.0304553837</v>
      </c>
      <c r="F40" s="10">
        <f t="shared" si="16"/>
        <v>28886.969544616353</v>
      </c>
      <c r="G40" s="10">
        <f t="shared" si="0"/>
        <v>56081.344817537523</v>
      </c>
      <c r="H40" s="1">
        <f t="shared" si="17"/>
        <v>82.848019243475505</v>
      </c>
      <c r="I40" s="1">
        <f t="shared" si="5"/>
        <v>103.5600240543444</v>
      </c>
      <c r="J40" s="1">
        <f t="shared" si="6"/>
        <v>103.5600240543444</v>
      </c>
      <c r="K40" s="1">
        <f t="shared" si="7"/>
        <v>310.68007216303317</v>
      </c>
      <c r="L40" s="1">
        <f t="shared" si="8"/>
        <v>103.5600240543444</v>
      </c>
      <c r="M40" s="1">
        <f t="shared" si="9"/>
        <v>1.0356002405434439</v>
      </c>
      <c r="N40" s="1">
        <f t="shared" si="63"/>
        <v>704.20816356954185</v>
      </c>
      <c r="O40" s="1">
        <f t="shared" si="10"/>
        <v>1.0715641454550557</v>
      </c>
      <c r="P40" s="1">
        <f t="shared" si="11"/>
        <v>4286.2565818202229</v>
      </c>
      <c r="Q40" s="1">
        <f t="shared" si="12"/>
        <v>4071.9437527292116</v>
      </c>
      <c r="R40" s="1">
        <f t="shared" si="18"/>
        <v>1.0715641454550557</v>
      </c>
      <c r="S40" s="1">
        <f t="shared" si="1"/>
        <v>407194.37527292117</v>
      </c>
      <c r="T40" s="1">
        <f t="shared" si="19"/>
        <v>1746.6842661698136</v>
      </c>
      <c r="U40" s="6">
        <f t="shared" si="20"/>
        <v>7686.4090720954609</v>
      </c>
      <c r="V40" s="23">
        <f>-SUM(T$24:T40)/T$23</f>
        <v>1.3843204536047728</v>
      </c>
      <c r="W40" s="14">
        <f t="shared" si="2"/>
        <v>1746.6842661698136</v>
      </c>
      <c r="X40" s="14">
        <f t="shared" si="21"/>
        <v>7686.4090720954609</v>
      </c>
      <c r="Y40" s="23">
        <f>-SUM(W$24:W40)/W$23</f>
        <v>1.3843204536047728</v>
      </c>
      <c r="Z40" s="36"/>
      <c r="AA40" s="37">
        <f t="shared" si="22"/>
        <v>1621.0513229898563</v>
      </c>
      <c r="AB40" s="10">
        <f t="shared" si="23"/>
        <v>1025.8157758407208</v>
      </c>
      <c r="AC40" s="10">
        <f t="shared" si="24"/>
        <v>595.23554714913564</v>
      </c>
      <c r="AD40" s="1">
        <f t="shared" si="25"/>
        <v>351113.0304553837</v>
      </c>
      <c r="AE40" s="1">
        <f t="shared" si="26"/>
        <v>26136.969544616353</v>
      </c>
      <c r="AF40" s="1">
        <f t="shared" si="27"/>
        <v>49395.316817509476</v>
      </c>
      <c r="AG40" s="1">
        <f t="shared" si="28"/>
        <v>82.848019243475505</v>
      </c>
      <c r="AH40" s="1">
        <f t="shared" si="29"/>
        <v>103.5600240543444</v>
      </c>
      <c r="AI40" s="1">
        <f t="shared" si="30"/>
        <v>103.5600240543444</v>
      </c>
      <c r="AJ40" s="1">
        <f t="shared" si="31"/>
        <v>310.68007216303317</v>
      </c>
      <c r="AK40" s="1">
        <f t="shared" si="32"/>
        <v>103.5600240543444</v>
      </c>
      <c r="AL40" s="1">
        <f t="shared" si="33"/>
        <v>1.0356002405434439</v>
      </c>
      <c r="AM40" s="1">
        <f t="shared" si="64"/>
        <v>704.20816356954185</v>
      </c>
      <c r="AN40" s="1">
        <f t="shared" si="34"/>
        <v>1.0715641454550557</v>
      </c>
      <c r="AO40" s="1">
        <f t="shared" si="35"/>
        <v>2678.9103636376394</v>
      </c>
      <c r="AP40" s="1">
        <f t="shared" si="36"/>
        <v>2544.9648454557573</v>
      </c>
      <c r="AQ40" s="1">
        <f t="shared" si="37"/>
        <v>1.0715641454550557</v>
      </c>
      <c r="AR40" s="1">
        <f t="shared" si="38"/>
        <v>348258.34727289312</v>
      </c>
      <c r="AS40" s="1">
        <f t="shared" si="39"/>
        <v>219.70535889635926</v>
      </c>
      <c r="AT40" s="1">
        <f t="shared" si="40"/>
        <v>-14696.450753119252</v>
      </c>
      <c r="AU40" s="38">
        <f>-SUM(AS$24:AS40)/AS$23</f>
        <v>0.14803184039888409</v>
      </c>
      <c r="AV40" s="1">
        <f t="shared" si="13"/>
        <v>219.70535889635926</v>
      </c>
      <c r="AW40" s="1">
        <f t="shared" si="41"/>
        <v>-14696.450753119252</v>
      </c>
      <c r="AX40" s="38">
        <f>-SUM(AV$24:AV40)/AV$23</f>
        <v>0.14803184039888409</v>
      </c>
      <c r="AY40" s="40"/>
      <c r="AZ40" s="10">
        <f t="shared" si="42"/>
        <v>857.63888888888891</v>
      </c>
      <c r="BA40" s="10">
        <f t="shared" si="43"/>
        <v>877.3424398637743</v>
      </c>
      <c r="BB40" s="10">
        <f t="shared" si="44"/>
        <v>509.08303374597136</v>
      </c>
      <c r="BC40" s="1">
        <f t="shared" si="45"/>
        <v>300294.03920526238</v>
      </c>
      <c r="BD40" s="1">
        <f t="shared" si="46"/>
        <v>24705.960794737668</v>
      </c>
      <c r="BE40" s="1">
        <f t="shared" si="47"/>
        <v>372964.3080676308</v>
      </c>
      <c r="BF40" s="1">
        <f t="shared" si="48"/>
        <v>0</v>
      </c>
      <c r="BG40" s="1">
        <f t="shared" si="49"/>
        <v>103.5600240543444</v>
      </c>
      <c r="BH40" s="1">
        <f t="shared" si="50"/>
        <v>103.5600240543444</v>
      </c>
      <c r="BI40" s="1">
        <f t="shared" si="51"/>
        <v>310.68007216303317</v>
      </c>
      <c r="BJ40" s="1">
        <f t="shared" si="52"/>
        <v>103.5600240543444</v>
      </c>
      <c r="BK40" s="1">
        <f t="shared" si="53"/>
        <v>1.0356002405434439</v>
      </c>
      <c r="BL40" s="1">
        <f t="shared" si="65"/>
        <v>621.36014432606635</v>
      </c>
      <c r="BM40" s="1">
        <f t="shared" si="54"/>
        <v>1.0715641454550557</v>
      </c>
      <c r="BN40" s="1">
        <f t="shared" si="55"/>
        <v>2678.9103636376394</v>
      </c>
      <c r="BO40" s="1">
        <f t="shared" si="56"/>
        <v>2544.9648454557573</v>
      </c>
      <c r="BP40" s="1">
        <f t="shared" si="57"/>
        <v>1.0715641454550557</v>
      </c>
      <c r="BQ40" s="1">
        <f t="shared" si="58"/>
        <v>348258.34727289312</v>
      </c>
      <c r="BR40" s="1">
        <f t="shared" si="59"/>
        <v>1065.9658122408021</v>
      </c>
      <c r="BS40" s="1">
        <f t="shared" si="60"/>
        <v>-332.947847404816</v>
      </c>
      <c r="BT40" s="38">
        <f>-SUM(BR$24:BR40)/BR$23</f>
        <v>0.98069867551276413</v>
      </c>
      <c r="BU40" s="1">
        <f t="shared" si="61"/>
        <v>1065.9658122408021</v>
      </c>
      <c r="BV40" s="1">
        <f t="shared" si="62"/>
        <v>-332.947847404816</v>
      </c>
      <c r="BW40" s="38">
        <f>-SUM(BU$24:BU40)/BU$23</f>
        <v>0.98069867551276413</v>
      </c>
      <c r="BX40" s="1"/>
      <c r="BY40" s="1"/>
      <c r="BZ40" s="1"/>
      <c r="CA40" s="1"/>
      <c r="CB40" s="1"/>
      <c r="CC40" s="1"/>
      <c r="CD40" s="1"/>
      <c r="CE40" s="1"/>
      <c r="CF40" s="1"/>
      <c r="CG40" s="1"/>
      <c r="CH40" s="1"/>
      <c r="CI40" s="1"/>
      <c r="CJ40" s="1"/>
      <c r="CK40" s="1"/>
      <c r="CL40" s="1"/>
      <c r="CM40" s="1"/>
      <c r="CN40" s="1"/>
      <c r="CO40" s="1"/>
    </row>
    <row r="41" spans="1:93" ht="14.7" thickBot="1" x14ac:dyDescent="0.6">
      <c r="A41" s="32">
        <v>18</v>
      </c>
      <c r="B41" s="10">
        <f t="shared" si="3"/>
        <v>1621.0513229898563</v>
      </c>
      <c r="C41" s="10">
        <f t="shared" si="4"/>
        <v>1024.0796721615354</v>
      </c>
      <c r="D41" s="10">
        <f t="shared" si="14"/>
        <v>596.97165082832078</v>
      </c>
      <c r="E41" s="10">
        <f t="shared" si="15"/>
        <v>350516.05880455539</v>
      </c>
      <c r="F41" s="10">
        <f t="shared" si="16"/>
        <v>29483.941195444673</v>
      </c>
      <c r="G41" s="10">
        <f t="shared" si="0"/>
        <v>58337.276757233078</v>
      </c>
      <c r="H41" s="1">
        <f t="shared" si="17"/>
        <v>83.018672598397842</v>
      </c>
      <c r="I41" s="1">
        <f t="shared" si="5"/>
        <v>103.77334074799731</v>
      </c>
      <c r="J41" s="1">
        <f t="shared" si="6"/>
        <v>103.77334074799731</v>
      </c>
      <c r="K41" s="1">
        <f t="shared" si="7"/>
        <v>311.32002224399196</v>
      </c>
      <c r="L41" s="1">
        <f t="shared" si="8"/>
        <v>103.77334074799731</v>
      </c>
      <c r="M41" s="1">
        <f t="shared" si="9"/>
        <v>1.0377334074799731</v>
      </c>
      <c r="N41" s="1">
        <f t="shared" si="63"/>
        <v>705.65871708638167</v>
      </c>
      <c r="O41" s="1">
        <f t="shared" si="10"/>
        <v>1.075929830425759</v>
      </c>
      <c r="P41" s="1">
        <f t="shared" si="11"/>
        <v>4303.7193217030363</v>
      </c>
      <c r="Q41" s="1">
        <f t="shared" si="12"/>
        <v>4088.5333556178844</v>
      </c>
      <c r="R41" s="1">
        <f t="shared" si="18"/>
        <v>1.075929830425759</v>
      </c>
      <c r="S41" s="1">
        <f t="shared" si="1"/>
        <v>408853.33556178841</v>
      </c>
      <c r="T41" s="1">
        <f t="shared" si="19"/>
        <v>1761.8233155416463</v>
      </c>
      <c r="U41" s="6">
        <f t="shared" si="20"/>
        <v>9448.2323876371065</v>
      </c>
      <c r="V41" s="23">
        <f>-SUM(T$24:T41)/T$23</f>
        <v>1.4724116193818553</v>
      </c>
      <c r="W41" s="14">
        <f t="shared" si="2"/>
        <v>1761.8233155416463</v>
      </c>
      <c r="X41" s="14">
        <f t="shared" si="21"/>
        <v>9448.2323876371065</v>
      </c>
      <c r="Y41" s="23">
        <f>-SUM(W$24:W41)/W$23</f>
        <v>1.4724116193818553</v>
      </c>
      <c r="Z41" s="36"/>
      <c r="AA41" s="37">
        <f t="shared" si="22"/>
        <v>1621.0513229898563</v>
      </c>
      <c r="AB41" s="10">
        <f t="shared" si="23"/>
        <v>1024.0796721615354</v>
      </c>
      <c r="AC41" s="10">
        <f t="shared" si="24"/>
        <v>596.97165082832078</v>
      </c>
      <c r="AD41" s="1">
        <f t="shared" si="25"/>
        <v>350516.05880455539</v>
      </c>
      <c r="AE41" s="1">
        <f t="shared" si="26"/>
        <v>26733.941195444673</v>
      </c>
      <c r="AF41" s="1">
        <f t="shared" si="27"/>
        <v>51411.136083816353</v>
      </c>
      <c r="AG41" s="1">
        <f t="shared" si="28"/>
        <v>83.018672598397842</v>
      </c>
      <c r="AH41" s="1">
        <f t="shared" si="29"/>
        <v>103.77334074799731</v>
      </c>
      <c r="AI41" s="1">
        <f t="shared" si="30"/>
        <v>103.77334074799731</v>
      </c>
      <c r="AJ41" s="1">
        <f t="shared" si="31"/>
        <v>311.32002224399196</v>
      </c>
      <c r="AK41" s="1">
        <f t="shared" si="32"/>
        <v>103.77334074799731</v>
      </c>
      <c r="AL41" s="1">
        <f t="shared" si="33"/>
        <v>1.0377334074799731</v>
      </c>
      <c r="AM41" s="1">
        <f t="shared" si="64"/>
        <v>705.65871708638167</v>
      </c>
      <c r="AN41" s="1">
        <f t="shared" si="34"/>
        <v>1.075929830425759</v>
      </c>
      <c r="AO41" s="1">
        <f t="shared" si="35"/>
        <v>2689.8245760643972</v>
      </c>
      <c r="AP41" s="1">
        <f t="shared" si="36"/>
        <v>2555.3333472611771</v>
      </c>
      <c r="AQ41" s="1">
        <f t="shared" si="37"/>
        <v>1.075929830425759</v>
      </c>
      <c r="AR41" s="1">
        <f t="shared" si="38"/>
        <v>349677.19488837168</v>
      </c>
      <c r="AS41" s="1">
        <f t="shared" si="39"/>
        <v>228.62330718493899</v>
      </c>
      <c r="AT41" s="1">
        <f t="shared" si="40"/>
        <v>-14467.827445934314</v>
      </c>
      <c r="AU41" s="38">
        <f>-SUM(AS$24:AS41)/AS$23</f>
        <v>0.16128536545308347</v>
      </c>
      <c r="AV41" s="1">
        <f t="shared" si="13"/>
        <v>228.62330718493899</v>
      </c>
      <c r="AW41" s="1">
        <f t="shared" si="41"/>
        <v>-14467.827445934314</v>
      </c>
      <c r="AX41" s="38">
        <f>-SUM(AV$24:AV41)/AV$23</f>
        <v>0.16128536545308347</v>
      </c>
      <c r="AY41" s="40"/>
      <c r="AZ41" s="10">
        <f t="shared" si="42"/>
        <v>857.63888888888891</v>
      </c>
      <c r="BA41" s="10">
        <f t="shared" si="43"/>
        <v>875.85761434868186</v>
      </c>
      <c r="BB41" s="10">
        <f t="shared" si="44"/>
        <v>510.56785926106386</v>
      </c>
      <c r="BC41" s="1">
        <f t="shared" si="45"/>
        <v>299783.47134600132</v>
      </c>
      <c r="BD41" s="1">
        <f t="shared" si="46"/>
        <v>25216.528653998732</v>
      </c>
      <c r="BE41" s="1">
        <f t="shared" si="47"/>
        <v>374893.72354237043</v>
      </c>
      <c r="BF41" s="1">
        <f t="shared" si="48"/>
        <v>0</v>
      </c>
      <c r="BG41" s="1">
        <f t="shared" si="49"/>
        <v>103.77334074799731</v>
      </c>
      <c r="BH41" s="1">
        <f t="shared" si="50"/>
        <v>103.77334074799731</v>
      </c>
      <c r="BI41" s="1">
        <f t="shared" si="51"/>
        <v>311.32002224399196</v>
      </c>
      <c r="BJ41" s="1">
        <f t="shared" si="52"/>
        <v>103.77334074799731</v>
      </c>
      <c r="BK41" s="1">
        <f t="shared" si="53"/>
        <v>1.0377334074799731</v>
      </c>
      <c r="BL41" s="1">
        <f t="shared" si="65"/>
        <v>622.64004448798391</v>
      </c>
      <c r="BM41" s="1">
        <f t="shared" si="54"/>
        <v>1.075929830425759</v>
      </c>
      <c r="BN41" s="1">
        <f t="shared" si="55"/>
        <v>2689.8245760643972</v>
      </c>
      <c r="BO41" s="1">
        <f t="shared" si="56"/>
        <v>2555.3333472611771</v>
      </c>
      <c r="BP41" s="1">
        <f t="shared" si="57"/>
        <v>1.075929830425759</v>
      </c>
      <c r="BQ41" s="1">
        <f t="shared" si="58"/>
        <v>349677.19488837168</v>
      </c>
      <c r="BR41" s="1">
        <f t="shared" si="59"/>
        <v>1075.0544138843043</v>
      </c>
      <c r="BS41" s="1">
        <f t="shared" si="60"/>
        <v>742.10656647948827</v>
      </c>
      <c r="BT41" s="38">
        <f>-SUM(BR$24:BR41)/BR$23</f>
        <v>1.0430206705205498</v>
      </c>
      <c r="BU41" s="1">
        <f t="shared" si="61"/>
        <v>1075.0544138843043</v>
      </c>
      <c r="BV41" s="1">
        <f t="shared" si="62"/>
        <v>742.10656647948827</v>
      </c>
      <c r="BW41" s="38">
        <f>-SUM(BU$24:BU41)/BU$23</f>
        <v>1.0430206705205498</v>
      </c>
      <c r="BX41" s="1"/>
      <c r="BY41" s="1"/>
      <c r="BZ41" s="1"/>
      <c r="CA41" s="1"/>
      <c r="CB41" s="1"/>
      <c r="CC41" s="1"/>
      <c r="CD41" s="1"/>
      <c r="CE41" s="1"/>
      <c r="CF41" s="1"/>
      <c r="CG41" s="1"/>
      <c r="CH41" s="1"/>
      <c r="CI41" s="1"/>
      <c r="CJ41" s="1"/>
      <c r="CK41" s="1"/>
      <c r="CL41" s="1"/>
      <c r="CM41" s="1"/>
      <c r="CN41" s="1"/>
      <c r="CO41" s="1"/>
    </row>
    <row r="42" spans="1:93" ht="14.7" thickBot="1" x14ac:dyDescent="0.6">
      <c r="A42" s="32">
        <v>19</v>
      </c>
      <c r="B42" s="10">
        <f t="shared" si="3"/>
        <v>1621.0513229898563</v>
      </c>
      <c r="C42" s="10">
        <f t="shared" si="4"/>
        <v>1022.3385048466196</v>
      </c>
      <c r="D42" s="10">
        <f t="shared" si="14"/>
        <v>598.71281814323663</v>
      </c>
      <c r="E42" s="10">
        <f t="shared" si="15"/>
        <v>349917.34598641214</v>
      </c>
      <c r="F42" s="10">
        <f t="shared" si="16"/>
        <v>30082.654013587911</v>
      </c>
      <c r="G42" s="10">
        <f t="shared" si="0"/>
        <v>60601.708673812565</v>
      </c>
      <c r="H42" s="1">
        <f t="shared" si="17"/>
        <v>83.189677471290224</v>
      </c>
      <c r="I42" s="1">
        <f t="shared" si="5"/>
        <v>103.98709683911278</v>
      </c>
      <c r="J42" s="1">
        <f t="shared" si="6"/>
        <v>103.98709683911278</v>
      </c>
      <c r="K42" s="1">
        <f t="shared" si="7"/>
        <v>311.96129051733834</v>
      </c>
      <c r="L42" s="1">
        <f t="shared" si="8"/>
        <v>103.98709683911278</v>
      </c>
      <c r="M42" s="1">
        <f t="shared" si="9"/>
        <v>1.0398709683911278</v>
      </c>
      <c r="N42" s="1">
        <f t="shared" si="63"/>
        <v>707.11225850596702</v>
      </c>
      <c r="O42" s="1">
        <f t="shared" si="10"/>
        <v>1.0803133017374333</v>
      </c>
      <c r="P42" s="1">
        <f t="shared" si="11"/>
        <v>4321.2532069497338</v>
      </c>
      <c r="Q42" s="1">
        <f t="shared" si="12"/>
        <v>4105.1905466022472</v>
      </c>
      <c r="R42" s="1">
        <f t="shared" si="18"/>
        <v>1.0803133017374333</v>
      </c>
      <c r="S42" s="1">
        <f t="shared" si="1"/>
        <v>410519.05466022465</v>
      </c>
      <c r="T42" s="1">
        <f t="shared" si="19"/>
        <v>1777.0269651064239</v>
      </c>
      <c r="U42" s="6">
        <f t="shared" si="20"/>
        <v>11225.259352743531</v>
      </c>
      <c r="V42" s="23">
        <f>-SUM(T$24:T42)/T$23</f>
        <v>1.5612629676371763</v>
      </c>
      <c r="W42" s="14">
        <f t="shared" si="2"/>
        <v>1777.0269651064239</v>
      </c>
      <c r="X42" s="14">
        <f t="shared" si="21"/>
        <v>11225.259352743531</v>
      </c>
      <c r="Y42" s="23">
        <f>-SUM(W$24:W42)/W$23</f>
        <v>1.5612629676371763</v>
      </c>
      <c r="Z42" s="36"/>
      <c r="AA42" s="37">
        <f t="shared" si="22"/>
        <v>1621.0513229898563</v>
      </c>
      <c r="AB42" s="10">
        <f t="shared" si="23"/>
        <v>1022.3385048466196</v>
      </c>
      <c r="AC42" s="10">
        <f t="shared" si="24"/>
        <v>598.71281814323663</v>
      </c>
      <c r="AD42" s="1">
        <f t="shared" si="25"/>
        <v>349917.34598641214</v>
      </c>
      <c r="AE42" s="1">
        <f t="shared" si="26"/>
        <v>27332.654013587911</v>
      </c>
      <c r="AF42" s="1">
        <f t="shared" si="27"/>
        <v>53434.477078253753</v>
      </c>
      <c r="AG42" s="1">
        <f t="shared" si="28"/>
        <v>83.189677471290224</v>
      </c>
      <c r="AH42" s="1">
        <f t="shared" si="29"/>
        <v>103.98709683911278</v>
      </c>
      <c r="AI42" s="1">
        <f t="shared" si="30"/>
        <v>103.98709683911278</v>
      </c>
      <c r="AJ42" s="1">
        <f t="shared" si="31"/>
        <v>311.96129051733834</v>
      </c>
      <c r="AK42" s="1">
        <f t="shared" si="32"/>
        <v>103.98709683911278</v>
      </c>
      <c r="AL42" s="1">
        <f t="shared" si="33"/>
        <v>1.0398709683911278</v>
      </c>
      <c r="AM42" s="1">
        <f t="shared" si="64"/>
        <v>707.11225850596702</v>
      </c>
      <c r="AN42" s="1">
        <f t="shared" si="34"/>
        <v>1.0803133017374333</v>
      </c>
      <c r="AO42" s="1">
        <f t="shared" si="35"/>
        <v>2700.7832543435834</v>
      </c>
      <c r="AP42" s="1">
        <f t="shared" si="36"/>
        <v>2565.744091626404</v>
      </c>
      <c r="AQ42" s="1">
        <f t="shared" si="37"/>
        <v>1.0803133017374333</v>
      </c>
      <c r="AR42" s="1">
        <f t="shared" si="38"/>
        <v>351101.82306466583</v>
      </c>
      <c r="AS42" s="1">
        <f t="shared" si="39"/>
        <v>237.58051013058071</v>
      </c>
      <c r="AT42" s="1">
        <f t="shared" si="40"/>
        <v>-14230.246935803732</v>
      </c>
      <c r="AU42" s="38">
        <f>-SUM(AS$24:AS42)/AS$23</f>
        <v>0.17505814864905914</v>
      </c>
      <c r="AV42" s="1">
        <f t="shared" si="13"/>
        <v>237.58051013058071</v>
      </c>
      <c r="AW42" s="1">
        <f t="shared" si="41"/>
        <v>-14230.246935803732</v>
      </c>
      <c r="AX42" s="38">
        <f>-SUM(AV$24:AV42)/AV$23</f>
        <v>0.17505814864905914</v>
      </c>
      <c r="AY42" s="40"/>
      <c r="AZ42" s="10">
        <f t="shared" si="42"/>
        <v>857.63888888888891</v>
      </c>
      <c r="BA42" s="10">
        <f t="shared" si="43"/>
        <v>874.36845809250349</v>
      </c>
      <c r="BB42" s="10">
        <f t="shared" si="44"/>
        <v>512.05701551724189</v>
      </c>
      <c r="BC42" s="1">
        <f t="shared" si="45"/>
        <v>299271.41433048405</v>
      </c>
      <c r="BD42" s="1">
        <f t="shared" si="46"/>
        <v>25728.585669515975</v>
      </c>
      <c r="BE42" s="1">
        <f t="shared" si="47"/>
        <v>376830.40873418178</v>
      </c>
      <c r="BF42" s="1">
        <f t="shared" si="48"/>
        <v>0</v>
      </c>
      <c r="BG42" s="1">
        <f t="shared" si="49"/>
        <v>103.98709683911278</v>
      </c>
      <c r="BH42" s="1">
        <f t="shared" si="50"/>
        <v>103.98709683911278</v>
      </c>
      <c r="BI42" s="1">
        <f t="shared" si="51"/>
        <v>311.96129051733834</v>
      </c>
      <c r="BJ42" s="1">
        <f t="shared" si="52"/>
        <v>103.98709683911278</v>
      </c>
      <c r="BK42" s="1">
        <f t="shared" si="53"/>
        <v>1.0398709683911278</v>
      </c>
      <c r="BL42" s="1">
        <f t="shared" si="65"/>
        <v>623.9225810346768</v>
      </c>
      <c r="BM42" s="1">
        <f t="shared" si="54"/>
        <v>1.0803133017374333</v>
      </c>
      <c r="BN42" s="1">
        <f t="shared" si="55"/>
        <v>2700.7832543435834</v>
      </c>
      <c r="BO42" s="1">
        <f t="shared" si="56"/>
        <v>2565.744091626404</v>
      </c>
      <c r="BP42" s="1">
        <f t="shared" si="57"/>
        <v>1.0803133017374333</v>
      </c>
      <c r="BQ42" s="1">
        <f t="shared" si="58"/>
        <v>351101.82306466583</v>
      </c>
      <c r="BR42" s="1">
        <f t="shared" si="59"/>
        <v>1084.1826217028383</v>
      </c>
      <c r="BS42" s="1">
        <f t="shared" si="60"/>
        <v>1826.2891881823266</v>
      </c>
      <c r="BT42" s="38">
        <f>-SUM(BR$24:BR42)/BR$23</f>
        <v>1.1058718369960767</v>
      </c>
      <c r="BU42" s="1">
        <f t="shared" si="61"/>
        <v>1084.1826217028383</v>
      </c>
      <c r="BV42" s="1">
        <f t="shared" si="62"/>
        <v>1826.2891881823266</v>
      </c>
      <c r="BW42" s="38">
        <f>-SUM(BU$24:BU42)/BU$23</f>
        <v>1.1058718369960767</v>
      </c>
      <c r="BX42" s="1"/>
      <c r="BY42" s="1"/>
      <c r="BZ42" s="1"/>
      <c r="CA42" s="1"/>
      <c r="CB42" s="1"/>
      <c r="CC42" s="1"/>
      <c r="CD42" s="1"/>
      <c r="CE42" s="1"/>
      <c r="CF42" s="1"/>
      <c r="CG42" s="1"/>
      <c r="CH42" s="1"/>
      <c r="CI42" s="1"/>
      <c r="CJ42" s="1"/>
      <c r="CK42" s="1"/>
      <c r="CL42" s="1"/>
      <c r="CM42" s="1"/>
      <c r="CN42" s="1"/>
      <c r="CO42" s="1"/>
    </row>
    <row r="43" spans="1:93" ht="14.7" thickBot="1" x14ac:dyDescent="0.6">
      <c r="A43" s="32">
        <v>20</v>
      </c>
      <c r="B43" s="10">
        <f t="shared" si="3"/>
        <v>1621.0513229898563</v>
      </c>
      <c r="C43" s="10">
        <f t="shared" si="4"/>
        <v>1020.5922591270353</v>
      </c>
      <c r="D43" s="10">
        <f t="shared" si="14"/>
        <v>600.45906386282104</v>
      </c>
      <c r="E43" s="10">
        <f t="shared" si="15"/>
        <v>349316.88692254934</v>
      </c>
      <c r="F43" s="10">
        <f t="shared" si="16"/>
        <v>30683.113077450733</v>
      </c>
      <c r="G43" s="10">
        <f t="shared" si="0"/>
        <v>62874.673181907448</v>
      </c>
      <c r="H43" s="1">
        <f t="shared" si="17"/>
        <v>83.361034586222104</v>
      </c>
      <c r="I43" s="1">
        <f t="shared" si="5"/>
        <v>104.20129323277763</v>
      </c>
      <c r="J43" s="1">
        <f t="shared" si="6"/>
        <v>104.20129323277763</v>
      </c>
      <c r="K43" s="1">
        <f t="shared" si="7"/>
        <v>312.60387969833289</v>
      </c>
      <c r="L43" s="1">
        <f t="shared" si="8"/>
        <v>104.20129323277763</v>
      </c>
      <c r="M43" s="1">
        <f t="shared" si="9"/>
        <v>1.0420129323277763</v>
      </c>
      <c r="N43" s="1">
        <f t="shared" si="63"/>
        <v>708.56879398288788</v>
      </c>
      <c r="O43" s="1">
        <f t="shared" si="10"/>
        <v>1.0847146318538334</v>
      </c>
      <c r="P43" s="1">
        <f t="shared" si="11"/>
        <v>4338.8585274153338</v>
      </c>
      <c r="Q43" s="1">
        <f t="shared" si="12"/>
        <v>4121.9156010445668</v>
      </c>
      <c r="R43" s="1">
        <f t="shared" si="18"/>
        <v>1.0847146318538334</v>
      </c>
      <c r="S43" s="1">
        <f t="shared" si="1"/>
        <v>412191.56010445673</v>
      </c>
      <c r="T43" s="1">
        <f t="shared" si="19"/>
        <v>1792.2954840718228</v>
      </c>
      <c r="U43" s="6">
        <f t="shared" si="20"/>
        <v>13017.554836815354</v>
      </c>
      <c r="V43" s="23">
        <f>-SUM(T$24:T43)/T$23</f>
        <v>1.6508777418407674</v>
      </c>
      <c r="W43" s="14">
        <f t="shared" si="2"/>
        <v>1792.2954840718228</v>
      </c>
      <c r="X43" s="14">
        <f t="shared" si="21"/>
        <v>13017.554836815354</v>
      </c>
      <c r="Y43" s="23">
        <f>-SUM(W$24:W43)/W$23</f>
        <v>1.6508777418407674</v>
      </c>
      <c r="Z43" s="36"/>
      <c r="AA43" s="37">
        <f t="shared" si="22"/>
        <v>1621.0513229898563</v>
      </c>
      <c r="AB43" s="10">
        <f t="shared" si="23"/>
        <v>1020.5922591270353</v>
      </c>
      <c r="AC43" s="10">
        <f t="shared" si="24"/>
        <v>600.45906386282104</v>
      </c>
      <c r="AD43" s="1">
        <f t="shared" si="25"/>
        <v>349316.88692254934</v>
      </c>
      <c r="AE43" s="1">
        <f t="shared" si="26"/>
        <v>27933.113077450733</v>
      </c>
      <c r="AF43" s="1">
        <f t="shared" si="27"/>
        <v>55465.368429946597</v>
      </c>
      <c r="AG43" s="1">
        <f t="shared" si="28"/>
        <v>83.361034586222104</v>
      </c>
      <c r="AH43" s="1">
        <f t="shared" si="29"/>
        <v>104.20129323277763</v>
      </c>
      <c r="AI43" s="1">
        <f t="shared" si="30"/>
        <v>104.20129323277763</v>
      </c>
      <c r="AJ43" s="1">
        <f t="shared" si="31"/>
        <v>312.60387969833289</v>
      </c>
      <c r="AK43" s="1">
        <f t="shared" si="32"/>
        <v>104.20129323277763</v>
      </c>
      <c r="AL43" s="1">
        <f t="shared" si="33"/>
        <v>1.0420129323277763</v>
      </c>
      <c r="AM43" s="1">
        <f t="shared" si="64"/>
        <v>708.56879398288788</v>
      </c>
      <c r="AN43" s="1">
        <f t="shared" si="34"/>
        <v>1.0847146318538334</v>
      </c>
      <c r="AO43" s="1">
        <f t="shared" si="35"/>
        <v>2711.7865796345836</v>
      </c>
      <c r="AP43" s="1">
        <f t="shared" si="36"/>
        <v>2576.1972506528541</v>
      </c>
      <c r="AQ43" s="1">
        <f t="shared" si="37"/>
        <v>1.0847146318538334</v>
      </c>
      <c r="AR43" s="1">
        <f t="shared" si="38"/>
        <v>352532.25535249588</v>
      </c>
      <c r="AS43" s="1">
        <f t="shared" si="39"/>
        <v>246.57713368010991</v>
      </c>
      <c r="AT43" s="1">
        <f t="shared" si="40"/>
        <v>-13983.669802123623</v>
      </c>
      <c r="AU43" s="38">
        <f>-SUM(AS$24:AS43)/AS$23</f>
        <v>0.18935247523921045</v>
      </c>
      <c r="AV43" s="1">
        <f t="shared" si="13"/>
        <v>246.57713368010991</v>
      </c>
      <c r="AW43" s="1">
        <f t="shared" si="41"/>
        <v>-13983.669802123623</v>
      </c>
      <c r="AX43" s="38">
        <f>-SUM(AV$24:AV43)/AV$23</f>
        <v>0.18935247523921045</v>
      </c>
      <c r="AY43" s="40"/>
      <c r="AZ43" s="10">
        <f t="shared" si="42"/>
        <v>857.63888888888891</v>
      </c>
      <c r="BA43" s="10">
        <f t="shared" si="43"/>
        <v>872.87495846391164</v>
      </c>
      <c r="BB43" s="10">
        <f t="shared" si="44"/>
        <v>513.55051514583386</v>
      </c>
      <c r="BC43" s="1">
        <f t="shared" si="45"/>
        <v>298757.86381533823</v>
      </c>
      <c r="BD43" s="1">
        <f t="shared" si="46"/>
        <v>26242.136184661809</v>
      </c>
      <c r="BE43" s="1">
        <f t="shared" si="47"/>
        <v>378774.3915371577</v>
      </c>
      <c r="BF43" s="1">
        <f t="shared" si="48"/>
        <v>0</v>
      </c>
      <c r="BG43" s="1">
        <f t="shared" si="49"/>
        <v>104.20129323277763</v>
      </c>
      <c r="BH43" s="1">
        <f t="shared" si="50"/>
        <v>104.20129323277763</v>
      </c>
      <c r="BI43" s="1">
        <f t="shared" si="51"/>
        <v>312.60387969833289</v>
      </c>
      <c r="BJ43" s="1">
        <f t="shared" si="52"/>
        <v>104.20129323277763</v>
      </c>
      <c r="BK43" s="1">
        <f t="shared" si="53"/>
        <v>1.0420129323277763</v>
      </c>
      <c r="BL43" s="1">
        <f t="shared" si="65"/>
        <v>625.20775939666578</v>
      </c>
      <c r="BM43" s="1">
        <f t="shared" si="54"/>
        <v>1.0847146318538334</v>
      </c>
      <c r="BN43" s="1">
        <f t="shared" si="55"/>
        <v>2711.7865796345836</v>
      </c>
      <c r="BO43" s="1">
        <f t="shared" si="56"/>
        <v>2576.1972506528541</v>
      </c>
      <c r="BP43" s="1">
        <f t="shared" si="57"/>
        <v>1.0847146318538334</v>
      </c>
      <c r="BQ43" s="1">
        <f t="shared" si="58"/>
        <v>352532.25535249588</v>
      </c>
      <c r="BR43" s="1">
        <f t="shared" si="59"/>
        <v>1093.3506023672994</v>
      </c>
      <c r="BS43" s="1">
        <f t="shared" si="60"/>
        <v>2919.639790549626</v>
      </c>
      <c r="BT43" s="38">
        <f>-SUM(BR$24:BR43)/BR$23</f>
        <v>1.1692544806115723</v>
      </c>
      <c r="BU43" s="1">
        <f t="shared" si="61"/>
        <v>1093.3506023672994</v>
      </c>
      <c r="BV43" s="1">
        <f t="shared" si="62"/>
        <v>2919.639790549626</v>
      </c>
      <c r="BW43" s="38">
        <f>-SUM(BU$24:BU43)/BU$23</f>
        <v>1.1692544806115723</v>
      </c>
      <c r="BX43" s="1"/>
      <c r="BY43" s="1"/>
      <c r="BZ43" s="1"/>
      <c r="CA43" s="1"/>
      <c r="CB43" s="1"/>
      <c r="CC43" s="1"/>
      <c r="CD43" s="1"/>
      <c r="CE43" s="1"/>
      <c r="CF43" s="1"/>
      <c r="CG43" s="1"/>
      <c r="CH43" s="1"/>
      <c r="CI43" s="1"/>
      <c r="CJ43" s="1"/>
      <c r="CK43" s="1"/>
      <c r="CL43" s="1"/>
      <c r="CM43" s="1"/>
      <c r="CN43" s="1"/>
      <c r="CO43" s="1"/>
    </row>
    <row r="44" spans="1:93" ht="14.7" thickBot="1" x14ac:dyDescent="0.6">
      <c r="A44" s="32">
        <v>21</v>
      </c>
      <c r="B44" s="10">
        <f t="shared" si="3"/>
        <v>1621.0513229898563</v>
      </c>
      <c r="C44" s="10">
        <f t="shared" si="4"/>
        <v>1018.8409201907687</v>
      </c>
      <c r="D44" s="10">
        <f t="shared" si="14"/>
        <v>602.21040279908766</v>
      </c>
      <c r="E44" s="10">
        <f t="shared" si="15"/>
        <v>348714.67651975027</v>
      </c>
      <c r="F44" s="10">
        <f t="shared" si="16"/>
        <v>31285.323480249819</v>
      </c>
      <c r="G44" s="10">
        <f t="shared" si="0"/>
        <v>65156.203023147187</v>
      </c>
      <c r="H44" s="1">
        <f t="shared" si="17"/>
        <v>83.532744668754418</v>
      </c>
      <c r="I44" s="1">
        <f t="shared" si="5"/>
        <v>104.41593083594303</v>
      </c>
      <c r="J44" s="1">
        <f t="shared" si="6"/>
        <v>104.41593083594303</v>
      </c>
      <c r="K44" s="1">
        <f t="shared" si="7"/>
        <v>313.2477925078291</v>
      </c>
      <c r="L44" s="1">
        <f t="shared" si="8"/>
        <v>104.41593083594303</v>
      </c>
      <c r="M44" s="1">
        <f t="shared" si="9"/>
        <v>1.0441593083594303</v>
      </c>
      <c r="N44" s="1">
        <f t="shared" si="63"/>
        <v>710.02832968441271</v>
      </c>
      <c r="O44" s="1">
        <f t="shared" si="10"/>
        <v>1.0891338935339405</v>
      </c>
      <c r="P44" s="1">
        <f t="shared" si="11"/>
        <v>4356.5355741357616</v>
      </c>
      <c r="Q44" s="1">
        <f t="shared" si="12"/>
        <v>4138.7087954289736</v>
      </c>
      <c r="R44" s="1">
        <f t="shared" si="18"/>
        <v>1.0891338935339405</v>
      </c>
      <c r="S44" s="1">
        <f t="shared" si="1"/>
        <v>413870.8795428974</v>
      </c>
      <c r="T44" s="1">
        <f t="shared" si="19"/>
        <v>1807.6291427547046</v>
      </c>
      <c r="U44" s="6">
        <f t="shared" si="20"/>
        <v>14825.183979570058</v>
      </c>
      <c r="V44" s="23">
        <f>-SUM(T$24:T44)/T$23</f>
        <v>1.7412591989785025</v>
      </c>
      <c r="W44" s="14">
        <f t="shared" si="2"/>
        <v>1807.6291427547046</v>
      </c>
      <c r="X44" s="14">
        <f t="shared" si="21"/>
        <v>14825.183979570058</v>
      </c>
      <c r="Y44" s="23">
        <f>-SUM(W$24:W44)/W$23</f>
        <v>1.7412591989785025</v>
      </c>
      <c r="Z44" s="36"/>
      <c r="AA44" s="37">
        <f t="shared" si="22"/>
        <v>1621.0513229898563</v>
      </c>
      <c r="AB44" s="10">
        <f t="shared" si="23"/>
        <v>1018.8409201907687</v>
      </c>
      <c r="AC44" s="10">
        <f t="shared" si="24"/>
        <v>602.21040279908766</v>
      </c>
      <c r="AD44" s="1">
        <f t="shared" si="25"/>
        <v>348714.67651975027</v>
      </c>
      <c r="AE44" s="1">
        <f t="shared" si="26"/>
        <v>28535.323480249819</v>
      </c>
      <c r="AF44" s="1">
        <f t="shared" si="27"/>
        <v>57503.838878780487</v>
      </c>
      <c r="AG44" s="1">
        <f t="shared" si="28"/>
        <v>83.532744668754418</v>
      </c>
      <c r="AH44" s="1">
        <f t="shared" si="29"/>
        <v>104.41593083594303</v>
      </c>
      <c r="AI44" s="1">
        <f t="shared" si="30"/>
        <v>104.41593083594303</v>
      </c>
      <c r="AJ44" s="1">
        <f t="shared" si="31"/>
        <v>313.2477925078291</v>
      </c>
      <c r="AK44" s="1">
        <f t="shared" si="32"/>
        <v>104.41593083594303</v>
      </c>
      <c r="AL44" s="1">
        <f t="shared" si="33"/>
        <v>1.0441593083594303</v>
      </c>
      <c r="AM44" s="1">
        <f t="shared" si="64"/>
        <v>710.02832968441271</v>
      </c>
      <c r="AN44" s="1">
        <f t="shared" si="34"/>
        <v>1.0891338935339405</v>
      </c>
      <c r="AO44" s="1">
        <f t="shared" si="35"/>
        <v>2722.8347338348512</v>
      </c>
      <c r="AP44" s="1">
        <f t="shared" si="36"/>
        <v>2586.6929971431086</v>
      </c>
      <c r="AQ44" s="1">
        <f t="shared" si="37"/>
        <v>1.0891338935339405</v>
      </c>
      <c r="AR44" s="1">
        <f t="shared" si="38"/>
        <v>353968.5153985307</v>
      </c>
      <c r="AS44" s="1">
        <f t="shared" si="39"/>
        <v>255.61334446883961</v>
      </c>
      <c r="AT44" s="1">
        <f t="shared" si="40"/>
        <v>-13728.056457654782</v>
      </c>
      <c r="AU44" s="38">
        <f>-SUM(AS$24:AS44)/AS$23</f>
        <v>0.20417064013595476</v>
      </c>
      <c r="AV44" s="1">
        <f t="shared" si="13"/>
        <v>255.61334446883961</v>
      </c>
      <c r="AW44" s="1">
        <f t="shared" si="41"/>
        <v>-13728.056457654782</v>
      </c>
      <c r="AX44" s="38">
        <f>-SUM(AV$24:AV44)/AV$23</f>
        <v>0.20417064013595476</v>
      </c>
      <c r="AY44" s="40"/>
      <c r="AZ44" s="10">
        <f t="shared" si="42"/>
        <v>857.63888888888891</v>
      </c>
      <c r="BA44" s="10">
        <f t="shared" si="43"/>
        <v>871.3771027947364</v>
      </c>
      <c r="BB44" s="10">
        <f t="shared" si="44"/>
        <v>515.04837081500921</v>
      </c>
      <c r="BC44" s="1">
        <f t="shared" si="45"/>
        <v>298242.81544452324</v>
      </c>
      <c r="BD44" s="1">
        <f t="shared" si="46"/>
        <v>26757.184555476819</v>
      </c>
      <c r="BE44" s="1">
        <f t="shared" si="47"/>
        <v>380725.69995400752</v>
      </c>
      <c r="BF44" s="1">
        <f t="shared" si="48"/>
        <v>0</v>
      </c>
      <c r="BG44" s="1">
        <f t="shared" si="49"/>
        <v>104.41593083594303</v>
      </c>
      <c r="BH44" s="1">
        <f t="shared" si="50"/>
        <v>104.41593083594303</v>
      </c>
      <c r="BI44" s="1">
        <f t="shared" si="51"/>
        <v>313.2477925078291</v>
      </c>
      <c r="BJ44" s="1">
        <f t="shared" si="52"/>
        <v>104.41593083594303</v>
      </c>
      <c r="BK44" s="1">
        <f t="shared" si="53"/>
        <v>1.0441593083594303</v>
      </c>
      <c r="BL44" s="1">
        <f t="shared" si="65"/>
        <v>626.49558501565821</v>
      </c>
      <c r="BM44" s="1">
        <f t="shared" si="54"/>
        <v>1.0891338935339405</v>
      </c>
      <c r="BN44" s="1">
        <f t="shared" si="55"/>
        <v>2722.8347338348512</v>
      </c>
      <c r="BO44" s="1">
        <f t="shared" si="56"/>
        <v>2586.6929971431086</v>
      </c>
      <c r="BP44" s="1">
        <f t="shared" si="57"/>
        <v>1.0891338935339405</v>
      </c>
      <c r="BQ44" s="1">
        <f t="shared" si="58"/>
        <v>353968.5153985307</v>
      </c>
      <c r="BR44" s="1">
        <f t="shared" si="59"/>
        <v>1102.5585232385615</v>
      </c>
      <c r="BS44" s="1">
        <f t="shared" si="60"/>
        <v>4022.1983137881875</v>
      </c>
      <c r="BT44" s="38">
        <f>-SUM(BR$24:BR44)/BR$23</f>
        <v>1.233170916741344</v>
      </c>
      <c r="BU44" s="1">
        <f t="shared" si="61"/>
        <v>1102.5585232385615</v>
      </c>
      <c r="BV44" s="1">
        <f t="shared" si="62"/>
        <v>4022.1983137881875</v>
      </c>
      <c r="BW44" s="38">
        <f>-SUM(BU$24:BU44)/BU$23</f>
        <v>1.233170916741344</v>
      </c>
      <c r="BX44" s="1"/>
      <c r="BY44" s="1"/>
      <c r="BZ44" s="1"/>
      <c r="CA44" s="1"/>
      <c r="CB44" s="1"/>
      <c r="CC44" s="1"/>
      <c r="CD44" s="1"/>
      <c r="CE44" s="1"/>
      <c r="CF44" s="1"/>
      <c r="CG44" s="1"/>
      <c r="CH44" s="1"/>
      <c r="CI44" s="1"/>
      <c r="CJ44" s="1"/>
      <c r="CK44" s="1"/>
      <c r="CL44" s="1"/>
      <c r="CM44" s="1"/>
      <c r="CN44" s="1"/>
      <c r="CO44" s="1"/>
    </row>
    <row r="45" spans="1:93" ht="14.7" thickBot="1" x14ac:dyDescent="0.6">
      <c r="A45" s="32">
        <v>22</v>
      </c>
      <c r="B45" s="10">
        <f t="shared" si="3"/>
        <v>1621.0513229898563</v>
      </c>
      <c r="C45" s="10">
        <f t="shared" si="4"/>
        <v>1017.0844731826047</v>
      </c>
      <c r="D45" s="10">
        <f t="shared" si="14"/>
        <v>603.96684980725172</v>
      </c>
      <c r="E45" s="10">
        <f t="shared" si="15"/>
        <v>348110.70966994303</v>
      </c>
      <c r="F45" s="10">
        <f t="shared" si="16"/>
        <v>31889.290330057072</v>
      </c>
      <c r="G45" s="10">
        <f t="shared" si="0"/>
        <v>67446.33106665971</v>
      </c>
      <c r="H45" s="1">
        <f t="shared" si="17"/>
        <v>83.704808445942632</v>
      </c>
      <c r="I45" s="1">
        <f t="shared" si="5"/>
        <v>104.6310105574283</v>
      </c>
      <c r="J45" s="1">
        <f t="shared" si="6"/>
        <v>104.6310105574283</v>
      </c>
      <c r="K45" s="1">
        <f t="shared" si="7"/>
        <v>313.89303167228491</v>
      </c>
      <c r="L45" s="1">
        <f t="shared" si="8"/>
        <v>104.6310105574283</v>
      </c>
      <c r="M45" s="1">
        <f t="shared" si="9"/>
        <v>1.0463101055742829</v>
      </c>
      <c r="N45" s="1">
        <f t="shared" si="63"/>
        <v>711.49087179051241</v>
      </c>
      <c r="O45" s="1">
        <f t="shared" si="10"/>
        <v>1.0935711598331648</v>
      </c>
      <c r="P45" s="1">
        <f t="shared" si="11"/>
        <v>4374.284639332659</v>
      </c>
      <c r="Q45" s="1">
        <f t="shared" si="12"/>
        <v>4155.5704073660263</v>
      </c>
      <c r="R45" s="1">
        <f t="shared" si="18"/>
        <v>1.0935711598331648</v>
      </c>
      <c r="S45" s="1">
        <f t="shared" si="1"/>
        <v>415557.04073660262</v>
      </c>
      <c r="T45" s="1">
        <f t="shared" si="19"/>
        <v>1823.0282125856577</v>
      </c>
      <c r="U45" s="6">
        <f t="shared" si="20"/>
        <v>16648.212192155715</v>
      </c>
      <c r="V45" s="23">
        <f>-SUM(T$24:T45)/T$23</f>
        <v>1.8324106096077857</v>
      </c>
      <c r="W45" s="14">
        <f t="shared" si="2"/>
        <v>1823.0282125856577</v>
      </c>
      <c r="X45" s="14">
        <f t="shared" si="21"/>
        <v>16648.212192155715</v>
      </c>
      <c r="Y45" s="23">
        <f>-SUM(W$24:W45)/W$23</f>
        <v>1.8324106096077857</v>
      </c>
      <c r="Z45" s="36"/>
      <c r="AA45" s="37">
        <f t="shared" si="22"/>
        <v>1621.0513229898563</v>
      </c>
      <c r="AB45" s="10">
        <f t="shared" si="23"/>
        <v>1017.0844731826047</v>
      </c>
      <c r="AC45" s="10">
        <f t="shared" si="24"/>
        <v>603.96684980725172</v>
      </c>
      <c r="AD45" s="1">
        <f t="shared" si="25"/>
        <v>348110.70966994303</v>
      </c>
      <c r="AE45" s="1">
        <f t="shared" si="26"/>
        <v>29139.290330057072</v>
      </c>
      <c r="AF45" s="1">
        <f t="shared" si="27"/>
        <v>59549.917275835644</v>
      </c>
      <c r="AG45" s="1">
        <f t="shared" si="28"/>
        <v>83.704808445942632</v>
      </c>
      <c r="AH45" s="1">
        <f t="shared" si="29"/>
        <v>104.6310105574283</v>
      </c>
      <c r="AI45" s="1">
        <f t="shared" si="30"/>
        <v>104.6310105574283</v>
      </c>
      <c r="AJ45" s="1">
        <f t="shared" si="31"/>
        <v>313.89303167228491</v>
      </c>
      <c r="AK45" s="1">
        <f t="shared" si="32"/>
        <v>104.6310105574283</v>
      </c>
      <c r="AL45" s="1">
        <f t="shared" si="33"/>
        <v>1.0463101055742829</v>
      </c>
      <c r="AM45" s="1">
        <f t="shared" si="64"/>
        <v>711.49087179051241</v>
      </c>
      <c r="AN45" s="1">
        <f t="shared" si="34"/>
        <v>1.0935711598331648</v>
      </c>
      <c r="AO45" s="1">
        <f t="shared" si="35"/>
        <v>2733.9278995829118</v>
      </c>
      <c r="AP45" s="1">
        <f t="shared" si="36"/>
        <v>2597.2315046037661</v>
      </c>
      <c r="AQ45" s="1">
        <f t="shared" si="37"/>
        <v>1.0935711598331648</v>
      </c>
      <c r="AR45" s="1">
        <f t="shared" si="38"/>
        <v>355410.62694577855</v>
      </c>
      <c r="AS45" s="1">
        <f t="shared" si="39"/>
        <v>264.68930982339748</v>
      </c>
      <c r="AT45" s="1">
        <f t="shared" si="40"/>
        <v>-13463.367147831385</v>
      </c>
      <c r="AU45" s="38">
        <f>-SUM(AS$24:AS45)/AS$23</f>
        <v>0.2195149479518039</v>
      </c>
      <c r="AV45" s="1">
        <f t="shared" si="13"/>
        <v>264.68930982339748</v>
      </c>
      <c r="AW45" s="1">
        <f t="shared" si="41"/>
        <v>-13463.367147831385</v>
      </c>
      <c r="AX45" s="38">
        <f>-SUM(AV$24:AV45)/AV$23</f>
        <v>0.2195149479518039</v>
      </c>
      <c r="AY45" s="40"/>
      <c r="AZ45" s="10">
        <f t="shared" si="42"/>
        <v>857.63888888888891</v>
      </c>
      <c r="BA45" s="10">
        <f t="shared" si="43"/>
        <v>869.8748783798593</v>
      </c>
      <c r="BB45" s="10">
        <f t="shared" si="44"/>
        <v>516.55059522988643</v>
      </c>
      <c r="BC45" s="1">
        <f t="shared" si="45"/>
        <v>297726.26484929334</v>
      </c>
      <c r="BD45" s="1">
        <f t="shared" si="46"/>
        <v>27273.735150706707</v>
      </c>
      <c r="BE45" s="1">
        <f t="shared" si="47"/>
        <v>382684.36209648527</v>
      </c>
      <c r="BF45" s="1">
        <f t="shared" si="48"/>
        <v>0</v>
      </c>
      <c r="BG45" s="1">
        <f t="shared" si="49"/>
        <v>104.6310105574283</v>
      </c>
      <c r="BH45" s="1">
        <f t="shared" si="50"/>
        <v>104.6310105574283</v>
      </c>
      <c r="BI45" s="1">
        <f t="shared" si="51"/>
        <v>313.89303167228491</v>
      </c>
      <c r="BJ45" s="1">
        <f t="shared" si="52"/>
        <v>104.6310105574283</v>
      </c>
      <c r="BK45" s="1">
        <f t="shared" si="53"/>
        <v>1.0463101055742829</v>
      </c>
      <c r="BL45" s="1">
        <f t="shared" si="65"/>
        <v>627.78606334456981</v>
      </c>
      <c r="BM45" s="1">
        <f t="shared" si="54"/>
        <v>1.0935711598331648</v>
      </c>
      <c r="BN45" s="1">
        <f t="shared" si="55"/>
        <v>2733.9278995829118</v>
      </c>
      <c r="BO45" s="1">
        <f t="shared" si="56"/>
        <v>2597.2315046037661</v>
      </c>
      <c r="BP45" s="1">
        <f t="shared" si="57"/>
        <v>1.0935711598331648</v>
      </c>
      <c r="BQ45" s="1">
        <f t="shared" si="58"/>
        <v>355410.62694577855</v>
      </c>
      <c r="BR45" s="1">
        <f t="shared" si="59"/>
        <v>1111.8065523703074</v>
      </c>
      <c r="BS45" s="1">
        <f t="shared" si="60"/>
        <v>5134.0048661584951</v>
      </c>
      <c r="BT45" s="38">
        <f>-SUM(BR$24:BR45)/BR$23</f>
        <v>1.2976234705019416</v>
      </c>
      <c r="BU45" s="1">
        <f t="shared" si="61"/>
        <v>1111.8065523703074</v>
      </c>
      <c r="BV45" s="1">
        <f t="shared" si="62"/>
        <v>5134.0048661584951</v>
      </c>
      <c r="BW45" s="38">
        <f>-SUM(BU$24:BU45)/BU$23</f>
        <v>1.2976234705019416</v>
      </c>
      <c r="BX45" s="1"/>
      <c r="BY45" s="1"/>
      <c r="BZ45" s="1"/>
      <c r="CA45" s="1"/>
      <c r="CB45" s="1"/>
      <c r="CC45" s="1"/>
      <c r="CD45" s="1"/>
      <c r="CE45" s="1"/>
      <c r="CF45" s="1"/>
      <c r="CG45" s="1"/>
      <c r="CH45" s="1"/>
      <c r="CI45" s="1"/>
      <c r="CJ45" s="1"/>
      <c r="CK45" s="1"/>
      <c r="CL45" s="1"/>
      <c r="CM45" s="1"/>
      <c r="CN45" s="1"/>
      <c r="CO45" s="1"/>
    </row>
    <row r="46" spans="1:93" ht="14.7" thickBot="1" x14ac:dyDescent="0.6">
      <c r="A46" s="32">
        <v>23</v>
      </c>
      <c r="B46" s="10">
        <f t="shared" si="3"/>
        <v>1621.0513229898563</v>
      </c>
      <c r="C46" s="10">
        <f t="shared" si="4"/>
        <v>1015.3229032040002</v>
      </c>
      <c r="D46" s="10">
        <f t="shared" si="14"/>
        <v>605.72841978585609</v>
      </c>
      <c r="E46" s="10">
        <f t="shared" si="15"/>
        <v>347504.98125015717</v>
      </c>
      <c r="F46" s="10">
        <f t="shared" si="16"/>
        <v>32495.01874984293</v>
      </c>
      <c r="G46" s="10">
        <f t="shared" si="0"/>
        <v>69745.090309573046</v>
      </c>
      <c r="H46" s="1">
        <f t="shared" si="17"/>
        <v>83.877226646339835</v>
      </c>
      <c r="I46" s="1">
        <f t="shared" si="5"/>
        <v>104.8465333079248</v>
      </c>
      <c r="J46" s="1">
        <f t="shared" si="6"/>
        <v>104.8465333079248</v>
      </c>
      <c r="K46" s="1">
        <f t="shared" si="7"/>
        <v>314.5395999237744</v>
      </c>
      <c r="L46" s="1">
        <f t="shared" si="8"/>
        <v>104.8465333079248</v>
      </c>
      <c r="M46" s="1">
        <f t="shared" si="9"/>
        <v>1.0484653330792479</v>
      </c>
      <c r="N46" s="1">
        <f t="shared" si="63"/>
        <v>712.95642649388867</v>
      </c>
      <c r="O46" s="1">
        <f t="shared" si="10"/>
        <v>1.0980265041045529</v>
      </c>
      <c r="P46" s="1">
        <f t="shared" si="11"/>
        <v>4392.1060164182118</v>
      </c>
      <c r="Q46" s="1">
        <f t="shared" si="12"/>
        <v>4172.5007155973008</v>
      </c>
      <c r="R46" s="1">
        <f t="shared" si="18"/>
        <v>1.0980265041045529</v>
      </c>
      <c r="S46" s="1">
        <f t="shared" si="1"/>
        <v>417250.0715597301</v>
      </c>
      <c r="T46" s="1">
        <f t="shared" si="19"/>
        <v>1838.4929661135559</v>
      </c>
      <c r="U46" s="6">
        <f t="shared" si="20"/>
        <v>18486.705158269273</v>
      </c>
      <c r="V46" s="23">
        <f>-SUM(T$24:T46)/T$23</f>
        <v>1.9243352579134634</v>
      </c>
      <c r="W46" s="14">
        <f t="shared" si="2"/>
        <v>1838.4929661135559</v>
      </c>
      <c r="X46" s="14">
        <f t="shared" si="21"/>
        <v>18486.705158269273</v>
      </c>
      <c r="Y46" s="23">
        <f>-SUM(W$24:W46)/W$23</f>
        <v>1.9243352579134634</v>
      </c>
      <c r="Z46" s="36"/>
      <c r="AA46" s="37">
        <f t="shared" si="22"/>
        <v>1621.0513229898563</v>
      </c>
      <c r="AB46" s="10">
        <f t="shared" si="23"/>
        <v>1015.3229032040002</v>
      </c>
      <c r="AC46" s="10">
        <f t="shared" si="24"/>
        <v>605.72841978585609</v>
      </c>
      <c r="AD46" s="1">
        <f t="shared" si="25"/>
        <v>347504.98125015717</v>
      </c>
      <c r="AE46" s="1">
        <f t="shared" si="26"/>
        <v>29745.01874984293</v>
      </c>
      <c r="AF46" s="1">
        <f t="shared" si="27"/>
        <v>61603.632583822648</v>
      </c>
      <c r="AG46" s="1">
        <f t="shared" si="28"/>
        <v>83.877226646339835</v>
      </c>
      <c r="AH46" s="1">
        <f t="shared" si="29"/>
        <v>104.8465333079248</v>
      </c>
      <c r="AI46" s="1">
        <f t="shared" si="30"/>
        <v>104.8465333079248</v>
      </c>
      <c r="AJ46" s="1">
        <f t="shared" si="31"/>
        <v>314.5395999237744</v>
      </c>
      <c r="AK46" s="1">
        <f t="shared" si="32"/>
        <v>104.8465333079248</v>
      </c>
      <c r="AL46" s="1">
        <f t="shared" si="33"/>
        <v>1.0484653330792479</v>
      </c>
      <c r="AM46" s="1">
        <f t="shared" si="64"/>
        <v>712.95642649388867</v>
      </c>
      <c r="AN46" s="1">
        <f t="shared" si="34"/>
        <v>1.0980265041045529</v>
      </c>
      <c r="AO46" s="1">
        <f t="shared" si="35"/>
        <v>2745.0662602613825</v>
      </c>
      <c r="AP46" s="1">
        <f t="shared" si="36"/>
        <v>2607.8129472483133</v>
      </c>
      <c r="AQ46" s="1">
        <f t="shared" si="37"/>
        <v>1.0980265041045529</v>
      </c>
      <c r="AR46" s="1">
        <f t="shared" si="38"/>
        <v>356858.6138339797</v>
      </c>
      <c r="AS46" s="1">
        <f t="shared" si="39"/>
        <v>273.80519776456845</v>
      </c>
      <c r="AT46" s="1">
        <f t="shared" si="40"/>
        <v>-13189.561950066816</v>
      </c>
      <c r="AU46" s="38">
        <f>-SUM(AS$24:AS46)/AS$23</f>
        <v>0.23538771303960496</v>
      </c>
      <c r="AV46" s="1">
        <f t="shared" si="13"/>
        <v>273.80519776456845</v>
      </c>
      <c r="AW46" s="1">
        <f t="shared" si="41"/>
        <v>-13189.561950066816</v>
      </c>
      <c r="AX46" s="38">
        <f>-SUM(AV$24:AV46)/AV$23</f>
        <v>0.23538771303960496</v>
      </c>
      <c r="AY46" s="40"/>
      <c r="AZ46" s="10">
        <f t="shared" si="42"/>
        <v>857.63888888888891</v>
      </c>
      <c r="BA46" s="10">
        <f t="shared" si="43"/>
        <v>868.36827247710539</v>
      </c>
      <c r="BB46" s="10">
        <f t="shared" si="44"/>
        <v>518.05720113264022</v>
      </c>
      <c r="BC46" s="1">
        <f t="shared" si="45"/>
        <v>297208.20764816069</v>
      </c>
      <c r="BD46" s="1">
        <f t="shared" si="46"/>
        <v>27791.792351839347</v>
      </c>
      <c r="BE46" s="1">
        <f t="shared" si="47"/>
        <v>384650.40618581907</v>
      </c>
      <c r="BF46" s="1">
        <f t="shared" si="48"/>
        <v>0</v>
      </c>
      <c r="BG46" s="1">
        <f t="shared" si="49"/>
        <v>104.8465333079248</v>
      </c>
      <c r="BH46" s="1">
        <f t="shared" si="50"/>
        <v>104.8465333079248</v>
      </c>
      <c r="BI46" s="1">
        <f t="shared" si="51"/>
        <v>314.5395999237744</v>
      </c>
      <c r="BJ46" s="1">
        <f t="shared" si="52"/>
        <v>104.8465333079248</v>
      </c>
      <c r="BK46" s="1">
        <f t="shared" si="53"/>
        <v>1.0484653330792479</v>
      </c>
      <c r="BL46" s="1">
        <f t="shared" si="65"/>
        <v>629.07919984754881</v>
      </c>
      <c r="BM46" s="1">
        <f t="shared" si="54"/>
        <v>1.0980265041045529</v>
      </c>
      <c r="BN46" s="1">
        <f t="shared" si="55"/>
        <v>2745.0662602613825</v>
      </c>
      <c r="BO46" s="1">
        <f t="shared" si="56"/>
        <v>2607.8129472483133</v>
      </c>
      <c r="BP46" s="1">
        <f t="shared" si="57"/>
        <v>1.0980265041045529</v>
      </c>
      <c r="BQ46" s="1">
        <f t="shared" si="58"/>
        <v>356858.6138339797</v>
      </c>
      <c r="BR46" s="1">
        <f t="shared" si="59"/>
        <v>1121.0948585118756</v>
      </c>
      <c r="BS46" s="1">
        <f t="shared" si="60"/>
        <v>6255.099724670371</v>
      </c>
      <c r="BT46" s="38">
        <f>-SUM(BR$24:BR46)/BR$23</f>
        <v>1.362614476792485</v>
      </c>
      <c r="BU46" s="1">
        <f t="shared" si="61"/>
        <v>1121.0948585118756</v>
      </c>
      <c r="BV46" s="1">
        <f t="shared" si="62"/>
        <v>6255.099724670371</v>
      </c>
      <c r="BW46" s="38">
        <f>-SUM(BU$24:BU46)/BU$23</f>
        <v>1.362614476792485</v>
      </c>
      <c r="BX46" s="1"/>
      <c r="BY46" s="1"/>
      <c r="BZ46" s="1"/>
      <c r="CA46" s="1"/>
      <c r="CB46" s="1"/>
      <c r="CC46" s="1"/>
      <c r="CD46" s="1"/>
      <c r="CE46" s="1"/>
      <c r="CF46" s="1"/>
      <c r="CG46" s="1"/>
      <c r="CH46" s="1"/>
      <c r="CI46" s="1"/>
      <c r="CJ46" s="1"/>
      <c r="CK46" s="1"/>
      <c r="CL46" s="1"/>
      <c r="CM46" s="1"/>
      <c r="CN46" s="1"/>
      <c r="CO46" s="1"/>
    </row>
    <row r="47" spans="1:93" ht="14.7" thickBot="1" x14ac:dyDescent="0.6">
      <c r="A47" s="32">
        <v>24</v>
      </c>
      <c r="B47" s="10">
        <f t="shared" si="3"/>
        <v>1621.0513229898563</v>
      </c>
      <c r="C47" s="10">
        <f t="shared" si="4"/>
        <v>1013.5561953129582</v>
      </c>
      <c r="D47" s="10">
        <f t="shared" si="14"/>
        <v>607.49512767689816</v>
      </c>
      <c r="E47" s="10">
        <f t="shared" si="15"/>
        <v>346897.4861224803</v>
      </c>
      <c r="F47" s="10">
        <f t="shared" si="16"/>
        <v>33102.513877519828</v>
      </c>
      <c r="G47" s="10">
        <f t="shared" si="0"/>
        <v>72052.513877520396</v>
      </c>
      <c r="H47" s="1">
        <f t="shared" si="17"/>
        <v>84.049999999999784</v>
      </c>
      <c r="I47" s="1">
        <f t="shared" si="5"/>
        <v>105.06249999999973</v>
      </c>
      <c r="J47" s="1">
        <f t="shared" si="6"/>
        <v>105.06249999999973</v>
      </c>
      <c r="K47" s="1">
        <f t="shared" si="7"/>
        <v>315.1874999999992</v>
      </c>
      <c r="L47" s="1">
        <f t="shared" si="8"/>
        <v>105.06249999999973</v>
      </c>
      <c r="M47" s="1">
        <f t="shared" si="9"/>
        <v>1.0506249999999973</v>
      </c>
      <c r="N47" s="1">
        <f t="shared" si="63"/>
        <v>714.42499999999814</v>
      </c>
      <c r="O47" s="1">
        <f t="shared" si="10"/>
        <v>1.1025000000000016</v>
      </c>
      <c r="P47" s="1">
        <f t="shared" si="11"/>
        <v>4410.0000000000064</v>
      </c>
      <c r="Q47" s="1">
        <f t="shared" si="12"/>
        <v>4189.5000000000055</v>
      </c>
      <c r="R47" s="1">
        <f t="shared" si="18"/>
        <v>1.1025000000000016</v>
      </c>
      <c r="S47" s="1">
        <f t="shared" si="1"/>
        <v>418950.00000000058</v>
      </c>
      <c r="T47" s="1">
        <f t="shared" si="19"/>
        <v>1854.0236770101508</v>
      </c>
      <c r="U47" s="6">
        <f t="shared" si="20"/>
        <v>20340.728835279424</v>
      </c>
      <c r="V47" s="23">
        <f>-SUM(T$24:T47)/T$23</f>
        <v>2.0170364417639708</v>
      </c>
      <c r="W47" s="14">
        <f t="shared" si="2"/>
        <v>1854.0236770101508</v>
      </c>
      <c r="X47" s="14">
        <f t="shared" si="21"/>
        <v>20340.728835279424</v>
      </c>
      <c r="Y47" s="23">
        <f>-SUM(W$24:W47)/W$23</f>
        <v>2.0170364417639708</v>
      </c>
      <c r="Z47" s="36"/>
      <c r="AA47" s="37">
        <f t="shared" si="22"/>
        <v>1621.0513229898563</v>
      </c>
      <c r="AB47" s="10">
        <f t="shared" si="23"/>
        <v>1013.5561953129582</v>
      </c>
      <c r="AC47" s="10">
        <f t="shared" si="24"/>
        <v>607.49512767689816</v>
      </c>
      <c r="AD47" s="1">
        <f t="shared" si="25"/>
        <v>346897.4861224803</v>
      </c>
      <c r="AE47" s="1">
        <f t="shared" si="26"/>
        <v>30352.513877519828</v>
      </c>
      <c r="AF47" s="1">
        <f t="shared" si="27"/>
        <v>63665.013877520338</v>
      </c>
      <c r="AG47" s="1">
        <f t="shared" si="28"/>
        <v>84.049999999999784</v>
      </c>
      <c r="AH47" s="1">
        <f t="shared" si="29"/>
        <v>105.06249999999973</v>
      </c>
      <c r="AI47" s="1">
        <f t="shared" si="30"/>
        <v>105.06249999999973</v>
      </c>
      <c r="AJ47" s="1">
        <f t="shared" si="31"/>
        <v>315.1874999999992</v>
      </c>
      <c r="AK47" s="1">
        <f t="shared" si="32"/>
        <v>105.06249999999973</v>
      </c>
      <c r="AL47" s="1">
        <f t="shared" si="33"/>
        <v>1.0506249999999973</v>
      </c>
      <c r="AM47" s="1">
        <f t="shared" si="64"/>
        <v>714.42499999999814</v>
      </c>
      <c r="AN47" s="1">
        <f t="shared" si="34"/>
        <v>1.1025000000000016</v>
      </c>
      <c r="AO47" s="1">
        <f t="shared" si="35"/>
        <v>2756.2500000000041</v>
      </c>
      <c r="AP47" s="1">
        <f t="shared" si="36"/>
        <v>2618.4375000000036</v>
      </c>
      <c r="AQ47" s="1">
        <f t="shared" si="37"/>
        <v>1.1025000000000016</v>
      </c>
      <c r="AR47" s="1">
        <f t="shared" si="38"/>
        <v>358312.50000000052</v>
      </c>
      <c r="AS47" s="1">
        <f t="shared" si="39"/>
        <v>282.96117701014919</v>
      </c>
      <c r="AT47" s="1">
        <f t="shared" si="40"/>
        <v>-12906.600773056667</v>
      </c>
      <c r="AU47" s="38">
        <f>-SUM(AS$24:AS47)/AS$23</f>
        <v>0.25179125953294695</v>
      </c>
      <c r="AV47" s="1">
        <f t="shared" si="13"/>
        <v>282.96117701014919</v>
      </c>
      <c r="AW47" s="1">
        <f t="shared" si="41"/>
        <v>-12906.600773056667</v>
      </c>
      <c r="AX47" s="38">
        <f>-SUM(AV$24:AV47)/AV$23</f>
        <v>0.25179125953294695</v>
      </c>
      <c r="AY47" s="40"/>
      <c r="AZ47" s="10">
        <f t="shared" si="42"/>
        <v>857.63888888888891</v>
      </c>
      <c r="BA47" s="10">
        <f t="shared" si="43"/>
        <v>866.85727230713542</v>
      </c>
      <c r="BB47" s="10">
        <f t="shared" si="44"/>
        <v>519.5682013026103</v>
      </c>
      <c r="BC47" s="1">
        <f t="shared" si="45"/>
        <v>296688.63944685808</v>
      </c>
      <c r="BD47" s="1">
        <f t="shared" si="46"/>
        <v>28311.360553141956</v>
      </c>
      <c r="BE47" s="1">
        <f t="shared" si="47"/>
        <v>386623.8605531425</v>
      </c>
      <c r="BF47" s="1">
        <f t="shared" si="48"/>
        <v>0</v>
      </c>
      <c r="BG47" s="1">
        <f t="shared" si="49"/>
        <v>105.06249999999973</v>
      </c>
      <c r="BH47" s="1">
        <f t="shared" si="50"/>
        <v>105.06249999999973</v>
      </c>
      <c r="BI47" s="1">
        <f t="shared" si="51"/>
        <v>315.1874999999992</v>
      </c>
      <c r="BJ47" s="1">
        <f t="shared" si="52"/>
        <v>105.06249999999973</v>
      </c>
      <c r="BK47" s="1">
        <f t="shared" si="53"/>
        <v>1.0506249999999973</v>
      </c>
      <c r="BL47" s="1">
        <f t="shared" si="65"/>
        <v>630.37499999999841</v>
      </c>
      <c r="BM47" s="1">
        <f t="shared" si="54"/>
        <v>1.1025000000000016</v>
      </c>
      <c r="BN47" s="1">
        <f t="shared" si="55"/>
        <v>2756.2500000000041</v>
      </c>
      <c r="BO47" s="1">
        <f t="shared" si="56"/>
        <v>2618.4375000000036</v>
      </c>
      <c r="BP47" s="1">
        <f t="shared" si="57"/>
        <v>1.1025000000000016</v>
      </c>
      <c r="BQ47" s="1">
        <f t="shared" si="58"/>
        <v>358312.50000000052</v>
      </c>
      <c r="BR47" s="1">
        <f t="shared" si="59"/>
        <v>1130.4236111111163</v>
      </c>
      <c r="BS47" s="1">
        <f t="shared" si="60"/>
        <v>7385.5233357814868</v>
      </c>
      <c r="BT47" s="38">
        <f>-SUM(BR$24:BR47)/BR$23</f>
        <v>1.4281462803351583</v>
      </c>
      <c r="BU47" s="1">
        <f t="shared" si="61"/>
        <v>1130.4236111111163</v>
      </c>
      <c r="BV47" s="1">
        <f t="shared" si="62"/>
        <v>7385.5233357814868</v>
      </c>
      <c r="BW47" s="38">
        <f>-SUM(BU$24:BU47)/BU$23</f>
        <v>1.4281462803351583</v>
      </c>
      <c r="BX47" s="1"/>
      <c r="BY47" s="1"/>
      <c r="BZ47" s="1"/>
      <c r="CA47" s="1"/>
      <c r="CB47" s="1"/>
      <c r="CC47" s="1"/>
      <c r="CD47" s="1"/>
      <c r="CE47" s="1"/>
      <c r="CF47" s="1"/>
      <c r="CG47" s="1"/>
      <c r="CH47" s="1"/>
      <c r="CI47" s="1"/>
      <c r="CJ47" s="1"/>
      <c r="CK47" s="1"/>
      <c r="CL47" s="1"/>
      <c r="CM47" s="1"/>
      <c r="CN47" s="1"/>
      <c r="CO47" s="1"/>
    </row>
    <row r="48" spans="1:93" ht="14.7" thickBot="1" x14ac:dyDescent="0.6">
      <c r="A48" s="32">
        <v>25</v>
      </c>
      <c r="B48" s="10">
        <f t="shared" si="3"/>
        <v>1621.0513229898563</v>
      </c>
      <c r="C48" s="10">
        <f t="shared" si="4"/>
        <v>1011.7843345239004</v>
      </c>
      <c r="D48" s="10">
        <f t="shared" si="14"/>
        <v>609.26698846595593</v>
      </c>
      <c r="E48" s="10">
        <f t="shared" si="15"/>
        <v>346288.21913401433</v>
      </c>
      <c r="F48" s="10">
        <f t="shared" si="16"/>
        <v>33711.780865985784</v>
      </c>
      <c r="G48" s="10">
        <f t="shared" si="0"/>
        <v>74368.635025145893</v>
      </c>
      <c r="H48" s="1">
        <f t="shared" si="17"/>
        <v>84.223129238480055</v>
      </c>
      <c r="I48" s="1">
        <f t="shared" si="5"/>
        <v>105.27891154810007</v>
      </c>
      <c r="J48" s="1">
        <f t="shared" si="6"/>
        <v>105.27891154810007</v>
      </c>
      <c r="K48" s="1">
        <f t="shared" si="7"/>
        <v>315.83673464430024</v>
      </c>
      <c r="L48" s="1">
        <f t="shared" si="8"/>
        <v>105.27891154810007</v>
      </c>
      <c r="M48" s="1">
        <f t="shared" si="9"/>
        <v>1.0527891154810007</v>
      </c>
      <c r="N48" s="1">
        <f t="shared" si="63"/>
        <v>715.89659852708041</v>
      </c>
      <c r="O48" s="1">
        <f t="shared" si="10"/>
        <v>1.106991721471474</v>
      </c>
      <c r="P48" s="1">
        <f t="shared" si="11"/>
        <v>4427.9668858858959</v>
      </c>
      <c r="Q48" s="1">
        <f t="shared" si="12"/>
        <v>4206.5685415916005</v>
      </c>
      <c r="R48" s="1">
        <f t="shared" si="18"/>
        <v>1.106991721471474</v>
      </c>
      <c r="S48" s="1">
        <f t="shared" si="1"/>
        <v>420656.85415916011</v>
      </c>
      <c r="T48" s="1">
        <f t="shared" si="19"/>
        <v>1869.6206200746635</v>
      </c>
      <c r="U48" s="6">
        <f t="shared" si="20"/>
        <v>22210.349455354088</v>
      </c>
      <c r="V48" s="23">
        <f>-SUM(T$24:T48)/T$23</f>
        <v>2.1105174727677039</v>
      </c>
      <c r="W48" s="14">
        <f t="shared" si="2"/>
        <v>1869.6206200746635</v>
      </c>
      <c r="X48" s="14">
        <f t="shared" si="21"/>
        <v>22210.349455354088</v>
      </c>
      <c r="Y48" s="23">
        <f>-SUM(W$24:W48)/W$23</f>
        <v>2.1105174727677039</v>
      </c>
      <c r="Z48" s="36"/>
      <c r="AA48" s="37">
        <f t="shared" si="22"/>
        <v>1621.0513229898563</v>
      </c>
      <c r="AB48" s="10">
        <f t="shared" si="23"/>
        <v>1011.7843345239004</v>
      </c>
      <c r="AC48" s="10">
        <f t="shared" si="24"/>
        <v>609.26698846595593</v>
      </c>
      <c r="AD48" s="1">
        <f t="shared" si="25"/>
        <v>346288.21913401433</v>
      </c>
      <c r="AE48" s="1">
        <f t="shared" si="26"/>
        <v>30961.780865985784</v>
      </c>
      <c r="AF48" s="1">
        <f t="shared" si="27"/>
        <v>65734.090344214812</v>
      </c>
      <c r="AG48" s="1">
        <f t="shared" si="28"/>
        <v>0</v>
      </c>
      <c r="AH48" s="1">
        <f t="shared" si="29"/>
        <v>105.27891154810007</v>
      </c>
      <c r="AI48" s="1">
        <f t="shared" si="30"/>
        <v>105.27891154810007</v>
      </c>
      <c r="AJ48" s="1">
        <f t="shared" si="31"/>
        <v>315.83673464430024</v>
      </c>
      <c r="AK48" s="1">
        <f t="shared" si="32"/>
        <v>105.27891154810007</v>
      </c>
      <c r="AL48" s="1">
        <f t="shared" si="33"/>
        <v>1.0527891154810007</v>
      </c>
      <c r="AM48" s="1">
        <f t="shared" si="64"/>
        <v>631.67346928860047</v>
      </c>
      <c r="AN48" s="1">
        <f t="shared" si="34"/>
        <v>1.106991721471474</v>
      </c>
      <c r="AO48" s="1">
        <f t="shared" si="35"/>
        <v>2767.479303678685</v>
      </c>
      <c r="AP48" s="1">
        <f t="shared" si="36"/>
        <v>2629.1053384947509</v>
      </c>
      <c r="AQ48" s="1">
        <f t="shared" si="37"/>
        <v>1.106991721471474</v>
      </c>
      <c r="AR48" s="1">
        <f t="shared" si="38"/>
        <v>359772.30947822903</v>
      </c>
      <c r="AS48" s="1">
        <f t="shared" si="39"/>
        <v>376.38054621629408</v>
      </c>
      <c r="AT48" s="1">
        <f t="shared" si="40"/>
        <v>-12530.220226840373</v>
      </c>
      <c r="AU48" s="38">
        <f>-SUM(AS$24:AS48)/AS$23</f>
        <v>0.27361042163244226</v>
      </c>
      <c r="AV48" s="1">
        <f t="shared" si="13"/>
        <v>376.38054621629408</v>
      </c>
      <c r="AW48" s="1">
        <f t="shared" si="41"/>
        <v>-12530.220226840373</v>
      </c>
      <c r="AX48" s="38">
        <f>-SUM(AV$24:AV48)/AV$23</f>
        <v>0.27361042163244226</v>
      </c>
      <c r="AY48" s="40"/>
      <c r="AZ48" s="10">
        <f t="shared" si="42"/>
        <v>857.63888888888891</v>
      </c>
      <c r="BA48" s="10">
        <f t="shared" si="43"/>
        <v>865.34186505333594</v>
      </c>
      <c r="BB48" s="10">
        <f t="shared" si="44"/>
        <v>521.08360855640967</v>
      </c>
      <c r="BC48" s="1">
        <f t="shared" si="45"/>
        <v>296167.55583830166</v>
      </c>
      <c r="BD48" s="1">
        <f t="shared" si="46"/>
        <v>28832.444161698368</v>
      </c>
      <c r="BE48" s="1">
        <f t="shared" si="47"/>
        <v>388604.75363992737</v>
      </c>
      <c r="BF48" s="1">
        <f t="shared" si="48"/>
        <v>0</v>
      </c>
      <c r="BG48" s="1">
        <f t="shared" si="49"/>
        <v>105.27891154810007</v>
      </c>
      <c r="BH48" s="1">
        <f t="shared" si="50"/>
        <v>105.27891154810007</v>
      </c>
      <c r="BI48" s="1">
        <f t="shared" si="51"/>
        <v>315.83673464430024</v>
      </c>
      <c r="BJ48" s="1">
        <f t="shared" si="52"/>
        <v>105.27891154810007</v>
      </c>
      <c r="BK48" s="1">
        <f t="shared" si="53"/>
        <v>1.0527891154810007</v>
      </c>
      <c r="BL48" s="1">
        <f t="shared" si="65"/>
        <v>631.67346928860047</v>
      </c>
      <c r="BM48" s="1">
        <f t="shared" si="54"/>
        <v>1.106991721471474</v>
      </c>
      <c r="BN48" s="1">
        <f t="shared" si="55"/>
        <v>2767.479303678685</v>
      </c>
      <c r="BO48" s="1">
        <f t="shared" si="56"/>
        <v>2629.1053384947509</v>
      </c>
      <c r="BP48" s="1">
        <f t="shared" si="57"/>
        <v>1.106991721471474</v>
      </c>
      <c r="BQ48" s="1">
        <f t="shared" si="58"/>
        <v>359772.30947822903</v>
      </c>
      <c r="BR48" s="1">
        <f t="shared" si="59"/>
        <v>1139.7929803172615</v>
      </c>
      <c r="BS48" s="1">
        <f t="shared" si="60"/>
        <v>8525.3163160987478</v>
      </c>
      <c r="BT48" s="38">
        <f>-SUM(BR$24:BR48)/BR$23</f>
        <v>1.4942212357158693</v>
      </c>
      <c r="BU48" s="1">
        <f t="shared" si="61"/>
        <v>1139.7929803172615</v>
      </c>
      <c r="BV48" s="1">
        <f t="shared" si="62"/>
        <v>8525.3163160987478</v>
      </c>
      <c r="BW48" s="38">
        <f>-SUM(BU$24:BU48)/BU$23</f>
        <v>1.4942212357158693</v>
      </c>
      <c r="BX48" s="1"/>
      <c r="BY48" s="1"/>
      <c r="BZ48" s="1"/>
      <c r="CA48" s="1"/>
      <c r="CB48" s="1"/>
      <c r="CC48" s="1"/>
      <c r="CD48" s="1"/>
      <c r="CE48" s="1"/>
      <c r="CF48" s="1"/>
      <c r="CG48" s="1"/>
      <c r="CH48" s="1"/>
      <c r="CI48" s="1"/>
      <c r="CJ48" s="1"/>
      <c r="CK48" s="1"/>
      <c r="CL48" s="1"/>
      <c r="CM48" s="1"/>
      <c r="CN48" s="1"/>
      <c r="CO48" s="1"/>
    </row>
    <row r="49" spans="1:93" ht="14.7" thickBot="1" x14ac:dyDescent="0.6">
      <c r="A49" s="32">
        <v>26</v>
      </c>
      <c r="B49" s="10">
        <f t="shared" si="3"/>
        <v>1621.0513229898563</v>
      </c>
      <c r="C49" s="10">
        <f t="shared" si="4"/>
        <v>1010.0073058075415</v>
      </c>
      <c r="D49" s="10">
        <f t="shared" si="14"/>
        <v>611.04401718231497</v>
      </c>
      <c r="E49" s="10">
        <f t="shared" si="15"/>
        <v>345677.17511683202</v>
      </c>
      <c r="F49" s="10">
        <f t="shared" si="16"/>
        <v>34322.824883168098</v>
      </c>
      <c r="G49" s="10">
        <f t="shared" si="0"/>
        <v>76693.487136612704</v>
      </c>
      <c r="H49" s="1">
        <f t="shared" si="17"/>
        <v>0</v>
      </c>
      <c r="I49" s="1">
        <f t="shared" si="5"/>
        <v>105.49576886855641</v>
      </c>
      <c r="J49" s="1">
        <f t="shared" si="6"/>
        <v>105.49576886855641</v>
      </c>
      <c r="K49" s="1">
        <f t="shared" si="7"/>
        <v>316.48730660566923</v>
      </c>
      <c r="L49" s="1">
        <f t="shared" si="8"/>
        <v>105.49576886855641</v>
      </c>
      <c r="M49" s="1">
        <f t="shared" si="9"/>
        <v>1.0549576886855641</v>
      </c>
      <c r="N49" s="1">
        <f t="shared" si="63"/>
        <v>632.97461321133846</v>
      </c>
      <c r="O49" s="1">
        <f t="shared" si="10"/>
        <v>1.1115017427722227</v>
      </c>
      <c r="P49" s="1">
        <f t="shared" si="11"/>
        <v>4446.0069710888911</v>
      </c>
      <c r="Q49" s="1">
        <f t="shared" si="12"/>
        <v>4223.7066225344461</v>
      </c>
      <c r="R49" s="1">
        <f t="shared" si="18"/>
        <v>1.1115017427722227</v>
      </c>
      <c r="S49" s="1">
        <f t="shared" si="1"/>
        <v>422370.66225344461</v>
      </c>
      <c r="T49" s="1">
        <f t="shared" si="19"/>
        <v>1969.6806863332511</v>
      </c>
      <c r="U49" s="6">
        <f t="shared" si="20"/>
        <v>24180.030141687337</v>
      </c>
      <c r="V49" s="23">
        <f>-SUM(T$24:T49)/T$23</f>
        <v>2.2090015070843663</v>
      </c>
      <c r="W49" s="14">
        <f t="shared" si="2"/>
        <v>1969.6806863332511</v>
      </c>
      <c r="X49" s="14">
        <f t="shared" si="21"/>
        <v>24180.030141687337</v>
      </c>
      <c r="Y49" s="23">
        <f>-SUM(W$24:W49)/W$23</f>
        <v>2.2090015070843663</v>
      </c>
      <c r="Z49" s="36"/>
      <c r="AA49" s="37">
        <f t="shared" si="22"/>
        <v>1621.0513229898563</v>
      </c>
      <c r="AB49" s="10">
        <f t="shared" si="23"/>
        <v>1010.0073058075415</v>
      </c>
      <c r="AC49" s="10">
        <f t="shared" si="24"/>
        <v>611.04401718231497</v>
      </c>
      <c r="AD49" s="1">
        <f t="shared" si="25"/>
        <v>345677.17511683202</v>
      </c>
      <c r="AE49" s="1">
        <f t="shared" si="26"/>
        <v>31572.824883168098</v>
      </c>
      <c r="AF49" s="1">
        <f t="shared" si="27"/>
        <v>67810.891284140467</v>
      </c>
      <c r="AG49" s="1">
        <f t="shared" si="28"/>
        <v>0</v>
      </c>
      <c r="AH49" s="1">
        <f t="shared" si="29"/>
        <v>105.49576886855641</v>
      </c>
      <c r="AI49" s="1">
        <f t="shared" si="30"/>
        <v>105.49576886855641</v>
      </c>
      <c r="AJ49" s="1">
        <f t="shared" si="31"/>
        <v>316.48730660566923</v>
      </c>
      <c r="AK49" s="1">
        <f t="shared" si="32"/>
        <v>105.49576886855641</v>
      </c>
      <c r="AL49" s="1">
        <f t="shared" si="33"/>
        <v>1.0549576886855641</v>
      </c>
      <c r="AM49" s="1">
        <f t="shared" si="64"/>
        <v>632.97461321133846</v>
      </c>
      <c r="AN49" s="1">
        <f t="shared" si="34"/>
        <v>1.1115017427722227</v>
      </c>
      <c r="AO49" s="1">
        <f t="shared" si="35"/>
        <v>2778.7543569305567</v>
      </c>
      <c r="AP49" s="1">
        <f t="shared" si="36"/>
        <v>2639.8166390840288</v>
      </c>
      <c r="AQ49" s="1">
        <f t="shared" si="37"/>
        <v>1.1115017427722227</v>
      </c>
      <c r="AR49" s="1">
        <f t="shared" si="38"/>
        <v>361238.06640097237</v>
      </c>
      <c r="AS49" s="1">
        <f t="shared" si="39"/>
        <v>385.79070288283401</v>
      </c>
      <c r="AT49" s="1">
        <f t="shared" si="40"/>
        <v>-12144.429523957539</v>
      </c>
      <c r="AU49" s="38">
        <f>-SUM(AS$24:AS49)/AS$23</f>
        <v>0.29597510006043265</v>
      </c>
      <c r="AV49" s="1">
        <f t="shared" si="13"/>
        <v>385.79070288283401</v>
      </c>
      <c r="AW49" s="1">
        <f t="shared" si="41"/>
        <v>-12144.429523957539</v>
      </c>
      <c r="AX49" s="38">
        <f>-SUM(AV$24:AV49)/AV$23</f>
        <v>0.29597510006043265</v>
      </c>
      <c r="AY49" s="40"/>
      <c r="AZ49" s="10">
        <f t="shared" si="42"/>
        <v>857.63888888888891</v>
      </c>
      <c r="BA49" s="10">
        <f t="shared" si="43"/>
        <v>863.82203786171306</v>
      </c>
      <c r="BB49" s="10">
        <f t="shared" si="44"/>
        <v>522.60343574803255</v>
      </c>
      <c r="BC49" s="1">
        <f t="shared" si="45"/>
        <v>295644.95240255364</v>
      </c>
      <c r="BD49" s="1">
        <f t="shared" si="46"/>
        <v>29355.047597446399</v>
      </c>
      <c r="BE49" s="1">
        <f t="shared" si="47"/>
        <v>390593.11399841879</v>
      </c>
      <c r="BF49" s="1">
        <f t="shared" si="48"/>
        <v>0</v>
      </c>
      <c r="BG49" s="1">
        <f t="shared" si="49"/>
        <v>105.49576886855641</v>
      </c>
      <c r="BH49" s="1">
        <f t="shared" si="50"/>
        <v>105.49576886855641</v>
      </c>
      <c r="BI49" s="1">
        <f t="shared" si="51"/>
        <v>316.48730660566923</v>
      </c>
      <c r="BJ49" s="1">
        <f t="shared" si="52"/>
        <v>105.49576886855641</v>
      </c>
      <c r="BK49" s="1">
        <f t="shared" si="53"/>
        <v>1.0549576886855641</v>
      </c>
      <c r="BL49" s="1">
        <f t="shared" si="65"/>
        <v>632.97461321133846</v>
      </c>
      <c r="BM49" s="1">
        <f t="shared" si="54"/>
        <v>1.1115017427722227</v>
      </c>
      <c r="BN49" s="1">
        <f t="shared" si="55"/>
        <v>2778.7543569305567</v>
      </c>
      <c r="BO49" s="1">
        <f t="shared" si="56"/>
        <v>2639.8166390840288</v>
      </c>
      <c r="BP49" s="1">
        <f t="shared" si="57"/>
        <v>1.1115017427722227</v>
      </c>
      <c r="BQ49" s="1">
        <f t="shared" si="58"/>
        <v>361238.06640097237</v>
      </c>
      <c r="BR49" s="1">
        <f t="shared" si="59"/>
        <v>1149.2031369838014</v>
      </c>
      <c r="BS49" s="1">
        <f t="shared" si="60"/>
        <v>9674.5194530825502</v>
      </c>
      <c r="BT49" s="38">
        <f>-SUM(BR$24:BR49)/BR$23</f>
        <v>1.5608417074250751</v>
      </c>
      <c r="BU49" s="1">
        <f t="shared" si="61"/>
        <v>1149.2031369838014</v>
      </c>
      <c r="BV49" s="1">
        <f t="shared" si="62"/>
        <v>9674.5194530825502</v>
      </c>
      <c r="BW49" s="38">
        <f>-SUM(BU$24:BU49)/BU$23</f>
        <v>1.5608417074250751</v>
      </c>
      <c r="BX49" s="1"/>
      <c r="BY49" s="1"/>
      <c r="BZ49" s="1"/>
      <c r="CA49" s="1"/>
      <c r="CB49" s="1"/>
      <c r="CC49" s="1"/>
      <c r="CD49" s="1"/>
      <c r="CE49" s="1"/>
      <c r="CF49" s="1"/>
      <c r="CG49" s="1"/>
      <c r="CH49" s="1"/>
      <c r="CI49" s="1"/>
      <c r="CJ49" s="1"/>
      <c r="CK49" s="1"/>
      <c r="CL49" s="1"/>
      <c r="CM49" s="1"/>
      <c r="CN49" s="1"/>
      <c r="CO49" s="1"/>
    </row>
    <row r="50" spans="1:93" ht="14.7" thickBot="1" x14ac:dyDescent="0.6">
      <c r="A50" s="32">
        <v>27</v>
      </c>
      <c r="B50" s="10">
        <f t="shared" si="3"/>
        <v>1621.0513229898563</v>
      </c>
      <c r="C50" s="10">
        <f t="shared" si="4"/>
        <v>1008.2250940907597</v>
      </c>
      <c r="D50" s="10">
        <f t="shared" si="14"/>
        <v>612.82622889909669</v>
      </c>
      <c r="E50" s="10">
        <f t="shared" si="15"/>
        <v>345064.34888793289</v>
      </c>
      <c r="F50" s="10">
        <f t="shared" si="16"/>
        <v>34935.651112067193</v>
      </c>
      <c r="G50" s="10">
        <f t="shared" si="0"/>
        <v>79027.103726113914</v>
      </c>
      <c r="H50" s="1">
        <f t="shared" si="17"/>
        <v>0</v>
      </c>
      <c r="I50" s="1">
        <f t="shared" si="5"/>
        <v>105.7130728795868</v>
      </c>
      <c r="J50" s="1">
        <f t="shared" si="6"/>
        <v>105.7130728795868</v>
      </c>
      <c r="K50" s="1">
        <f t="shared" si="7"/>
        <v>317.13921863876038</v>
      </c>
      <c r="L50" s="1">
        <f t="shared" si="8"/>
        <v>105.7130728795868</v>
      </c>
      <c r="M50" s="1">
        <f t="shared" si="9"/>
        <v>1.057130728795868</v>
      </c>
      <c r="N50" s="1">
        <f t="shared" si="63"/>
        <v>634.27843727752077</v>
      </c>
      <c r="O50" s="1">
        <f t="shared" si="10"/>
        <v>1.1160301384580176</v>
      </c>
      <c r="P50" s="1">
        <f t="shared" si="11"/>
        <v>4464.1205538320701</v>
      </c>
      <c r="Q50" s="1">
        <f t="shared" si="12"/>
        <v>4240.9145261404665</v>
      </c>
      <c r="R50" s="1">
        <f t="shared" si="18"/>
        <v>1.1160301384580176</v>
      </c>
      <c r="S50" s="1">
        <f t="shared" si="1"/>
        <v>424091.45261404669</v>
      </c>
      <c r="T50" s="1">
        <f t="shared" si="19"/>
        <v>1985.5847658730893</v>
      </c>
      <c r="U50" s="6">
        <f t="shared" si="20"/>
        <v>26165.614907560426</v>
      </c>
      <c r="V50" s="23">
        <f>-SUM(T$24:T50)/T$23</f>
        <v>2.308280745378021</v>
      </c>
      <c r="W50" s="14">
        <f t="shared" si="2"/>
        <v>1985.5847658730893</v>
      </c>
      <c r="X50" s="14">
        <f t="shared" si="21"/>
        <v>26165.614907560426</v>
      </c>
      <c r="Y50" s="23">
        <f>-SUM(W$24:W50)/W$23</f>
        <v>2.308280745378021</v>
      </c>
      <c r="Z50" s="36"/>
      <c r="AA50" s="37">
        <f t="shared" si="22"/>
        <v>1621.0513229898563</v>
      </c>
      <c r="AB50" s="10">
        <f t="shared" si="23"/>
        <v>1008.2250940907597</v>
      </c>
      <c r="AC50" s="10">
        <f t="shared" si="24"/>
        <v>612.82622889909669</v>
      </c>
      <c r="AD50" s="1">
        <f t="shared" si="25"/>
        <v>345064.34888793289</v>
      </c>
      <c r="AE50" s="1">
        <f t="shared" si="26"/>
        <v>32185.651112067193</v>
      </c>
      <c r="AF50" s="1">
        <f t="shared" si="27"/>
        <v>69895.44611092296</v>
      </c>
      <c r="AG50" s="1">
        <f t="shared" si="28"/>
        <v>0</v>
      </c>
      <c r="AH50" s="1">
        <f t="shared" si="29"/>
        <v>105.7130728795868</v>
      </c>
      <c r="AI50" s="1">
        <f t="shared" si="30"/>
        <v>105.7130728795868</v>
      </c>
      <c r="AJ50" s="1">
        <f t="shared" si="31"/>
        <v>317.13921863876038</v>
      </c>
      <c r="AK50" s="1">
        <f t="shared" si="32"/>
        <v>105.7130728795868</v>
      </c>
      <c r="AL50" s="1">
        <f t="shared" si="33"/>
        <v>1.057130728795868</v>
      </c>
      <c r="AM50" s="1">
        <f t="shared" si="64"/>
        <v>634.27843727752077</v>
      </c>
      <c r="AN50" s="1">
        <f t="shared" si="34"/>
        <v>1.1160301384580176</v>
      </c>
      <c r="AO50" s="1">
        <f t="shared" si="35"/>
        <v>2790.075346145044</v>
      </c>
      <c r="AP50" s="1">
        <f t="shared" si="36"/>
        <v>2650.5715788377915</v>
      </c>
      <c r="AQ50" s="1">
        <f t="shared" si="37"/>
        <v>1.1160301384580176</v>
      </c>
      <c r="AR50" s="1">
        <f t="shared" si="38"/>
        <v>362709.79499885574</v>
      </c>
      <c r="AS50" s="1">
        <f t="shared" si="39"/>
        <v>395.24181857041435</v>
      </c>
      <c r="AT50" s="1">
        <f t="shared" si="40"/>
        <v>-11749.187705387125</v>
      </c>
      <c r="AU50" s="38">
        <f>-SUM(AS$24:AS50)/AS$23</f>
        <v>0.31888766925292045</v>
      </c>
      <c r="AV50" s="1">
        <f t="shared" si="13"/>
        <v>395.24181857041435</v>
      </c>
      <c r="AW50" s="1">
        <f t="shared" si="41"/>
        <v>-11749.187705387125</v>
      </c>
      <c r="AX50" s="38">
        <f>-SUM(AV$24:AV50)/AV$23</f>
        <v>0.31888766925292045</v>
      </c>
      <c r="AY50" s="40"/>
      <c r="AZ50" s="10">
        <f t="shared" si="42"/>
        <v>857.63888888888891</v>
      </c>
      <c r="BA50" s="10">
        <f t="shared" si="43"/>
        <v>862.29777784078146</v>
      </c>
      <c r="BB50" s="10">
        <f t="shared" si="44"/>
        <v>524.12769576896426</v>
      </c>
      <c r="BC50" s="1">
        <f t="shared" si="45"/>
        <v>295120.82470678468</v>
      </c>
      <c r="BD50" s="1">
        <f t="shared" si="46"/>
        <v>29879.175293215361</v>
      </c>
      <c r="BE50" s="1">
        <f t="shared" si="47"/>
        <v>392588.97029207111</v>
      </c>
      <c r="BF50" s="1">
        <f t="shared" si="48"/>
        <v>0</v>
      </c>
      <c r="BG50" s="1">
        <f t="shared" si="49"/>
        <v>105.7130728795868</v>
      </c>
      <c r="BH50" s="1">
        <f t="shared" si="50"/>
        <v>105.7130728795868</v>
      </c>
      <c r="BI50" s="1">
        <f t="shared" si="51"/>
        <v>317.13921863876038</v>
      </c>
      <c r="BJ50" s="1">
        <f t="shared" si="52"/>
        <v>105.7130728795868</v>
      </c>
      <c r="BK50" s="1">
        <f t="shared" si="53"/>
        <v>1.057130728795868</v>
      </c>
      <c r="BL50" s="1">
        <f t="shared" si="65"/>
        <v>634.27843727752077</v>
      </c>
      <c r="BM50" s="1">
        <f t="shared" si="54"/>
        <v>1.1160301384580176</v>
      </c>
      <c r="BN50" s="1">
        <f t="shared" si="55"/>
        <v>2790.075346145044</v>
      </c>
      <c r="BO50" s="1">
        <f t="shared" si="56"/>
        <v>2650.5715788377915</v>
      </c>
      <c r="BP50" s="1">
        <f t="shared" si="57"/>
        <v>1.1160301384580176</v>
      </c>
      <c r="BQ50" s="1">
        <f t="shared" si="58"/>
        <v>362709.79499885574</v>
      </c>
      <c r="BR50" s="1">
        <f t="shared" si="59"/>
        <v>1158.6542526713818</v>
      </c>
      <c r="BS50" s="1">
        <f t="shared" si="60"/>
        <v>10833.173705753932</v>
      </c>
      <c r="BT50" s="38">
        <f>-SUM(BR$24:BR50)/BR$23</f>
        <v>1.6280100698987785</v>
      </c>
      <c r="BU50" s="1">
        <f t="shared" si="61"/>
        <v>1158.6542526713818</v>
      </c>
      <c r="BV50" s="1">
        <f t="shared" si="62"/>
        <v>10833.173705753932</v>
      </c>
      <c r="BW50" s="38">
        <f>-SUM(BU$24:BU50)/BU$23</f>
        <v>1.6280100698987785</v>
      </c>
      <c r="BX50" s="1"/>
      <c r="BY50" s="1"/>
      <c r="BZ50" s="1"/>
      <c r="CA50" s="1"/>
      <c r="CB50" s="1"/>
      <c r="CC50" s="1"/>
      <c r="CD50" s="1"/>
      <c r="CE50" s="1"/>
      <c r="CF50" s="1"/>
      <c r="CG50" s="1"/>
      <c r="CH50" s="1"/>
      <c r="CI50" s="1"/>
      <c r="CJ50" s="1"/>
      <c r="CK50" s="1"/>
      <c r="CL50" s="1"/>
      <c r="CM50" s="1"/>
      <c r="CN50" s="1"/>
      <c r="CO50" s="1"/>
    </row>
    <row r="51" spans="1:93" ht="14.7" thickBot="1" x14ac:dyDescent="0.6">
      <c r="A51" s="32">
        <v>28</v>
      </c>
      <c r="B51" s="10">
        <f t="shared" si="3"/>
        <v>1621.0513229898563</v>
      </c>
      <c r="C51" s="10">
        <f t="shared" si="4"/>
        <v>1006.4376842564707</v>
      </c>
      <c r="D51" s="10">
        <f t="shared" si="14"/>
        <v>614.61363873338564</v>
      </c>
      <c r="E51" s="10">
        <f t="shared" si="15"/>
        <v>344449.7352491995</v>
      </c>
      <c r="F51" s="10">
        <f t="shared" si="16"/>
        <v>35550.264750800576</v>
      </c>
      <c r="G51" s="10">
        <f t="shared" si="0"/>
        <v>81369.51843838417</v>
      </c>
      <c r="H51" s="1">
        <f t="shared" si="17"/>
        <v>0</v>
      </c>
      <c r="I51" s="1">
        <f t="shared" si="5"/>
        <v>105.93082450130069</v>
      </c>
      <c r="J51" s="1">
        <f t="shared" si="6"/>
        <v>105.93082450130069</v>
      </c>
      <c r="K51" s="1">
        <f t="shared" si="7"/>
        <v>317.7924735039021</v>
      </c>
      <c r="L51" s="1">
        <f t="shared" si="8"/>
        <v>105.93082450130069</v>
      </c>
      <c r="M51" s="1">
        <f t="shared" si="9"/>
        <v>1.0593082450130069</v>
      </c>
      <c r="N51" s="1">
        <f t="shared" si="63"/>
        <v>635.58494700780409</v>
      </c>
      <c r="O51" s="1">
        <f t="shared" si="10"/>
        <v>1.1205769833883779</v>
      </c>
      <c r="P51" s="1">
        <f t="shared" si="11"/>
        <v>4482.3079335535112</v>
      </c>
      <c r="Q51" s="1">
        <f t="shared" si="12"/>
        <v>4258.1925368758357</v>
      </c>
      <c r="R51" s="1">
        <f t="shared" si="18"/>
        <v>1.1205769833883779</v>
      </c>
      <c r="S51" s="1">
        <f t="shared" si="1"/>
        <v>425819.25368758361</v>
      </c>
      <c r="T51" s="1">
        <f t="shared" si="19"/>
        <v>2001.5562668781752</v>
      </c>
      <c r="U51" s="6">
        <f t="shared" si="20"/>
        <v>28167.171174438601</v>
      </c>
      <c r="V51" s="23">
        <f>-SUM(T$24:T51)/T$23</f>
        <v>2.4083585587219298</v>
      </c>
      <c r="W51" s="14">
        <f t="shared" si="2"/>
        <v>2001.5562668781752</v>
      </c>
      <c r="X51" s="14">
        <f t="shared" si="21"/>
        <v>28167.171174438601</v>
      </c>
      <c r="Y51" s="23">
        <f>-SUM(W$24:W51)/W$23</f>
        <v>2.4083585587219298</v>
      </c>
      <c r="Z51" s="36"/>
      <c r="AA51" s="37">
        <f t="shared" si="22"/>
        <v>1621.0513229898563</v>
      </c>
      <c r="AB51" s="10">
        <f t="shared" si="23"/>
        <v>1006.4376842564707</v>
      </c>
      <c r="AC51" s="10">
        <f t="shared" si="24"/>
        <v>614.61363873338564</v>
      </c>
      <c r="AD51" s="1">
        <f t="shared" si="25"/>
        <v>344449.7352491995</v>
      </c>
      <c r="AE51" s="1">
        <f t="shared" si="26"/>
        <v>32800.264750800576</v>
      </c>
      <c r="AF51" s="1">
        <f t="shared" si="27"/>
        <v>71987.784352023387</v>
      </c>
      <c r="AG51" s="1">
        <f t="shared" si="28"/>
        <v>0</v>
      </c>
      <c r="AH51" s="1">
        <f t="shared" si="29"/>
        <v>105.93082450130069</v>
      </c>
      <c r="AI51" s="1">
        <f t="shared" si="30"/>
        <v>105.93082450130069</v>
      </c>
      <c r="AJ51" s="1">
        <f t="shared" si="31"/>
        <v>317.7924735039021</v>
      </c>
      <c r="AK51" s="1">
        <f t="shared" si="32"/>
        <v>105.93082450130069</v>
      </c>
      <c r="AL51" s="1">
        <f t="shared" si="33"/>
        <v>1.0593082450130069</v>
      </c>
      <c r="AM51" s="1">
        <f t="shared" si="64"/>
        <v>635.58494700780409</v>
      </c>
      <c r="AN51" s="1">
        <f t="shared" si="34"/>
        <v>1.1205769833883779</v>
      </c>
      <c r="AO51" s="1">
        <f t="shared" si="35"/>
        <v>2801.4424584709445</v>
      </c>
      <c r="AP51" s="1">
        <f t="shared" si="36"/>
        <v>2661.3703355473972</v>
      </c>
      <c r="AQ51" s="1">
        <f t="shared" si="37"/>
        <v>1.1205769833883779</v>
      </c>
      <c r="AR51" s="1">
        <f t="shared" si="38"/>
        <v>364187.51960122283</v>
      </c>
      <c r="AS51" s="1">
        <f t="shared" si="39"/>
        <v>404.73406554973667</v>
      </c>
      <c r="AT51" s="1">
        <f t="shared" si="40"/>
        <v>-11344.453639837388</v>
      </c>
      <c r="AU51" s="38">
        <f>-SUM(AS$24:AS51)/AS$23</f>
        <v>0.34235051363261532</v>
      </c>
      <c r="AV51" s="1">
        <f t="shared" si="13"/>
        <v>404.73406554973667</v>
      </c>
      <c r="AW51" s="1">
        <f t="shared" si="41"/>
        <v>-11344.453639837388</v>
      </c>
      <c r="AX51" s="38">
        <f>-SUM(AV$24:AV51)/AV$23</f>
        <v>0.34235051363261532</v>
      </c>
      <c r="AY51" s="40"/>
      <c r="AZ51" s="10">
        <f t="shared" si="42"/>
        <v>857.63888888888891</v>
      </c>
      <c r="BA51" s="10">
        <f t="shared" si="43"/>
        <v>860.76907206145518</v>
      </c>
      <c r="BB51" s="10">
        <f t="shared" si="44"/>
        <v>525.65640154829043</v>
      </c>
      <c r="BC51" s="1">
        <f t="shared" si="45"/>
        <v>294595.16830523638</v>
      </c>
      <c r="BD51" s="1">
        <f t="shared" si="46"/>
        <v>30404.831694763652</v>
      </c>
      <c r="BE51" s="1">
        <f t="shared" si="47"/>
        <v>394592.3512959865</v>
      </c>
      <c r="BF51" s="1">
        <f t="shared" si="48"/>
        <v>0</v>
      </c>
      <c r="BG51" s="1">
        <f t="shared" si="49"/>
        <v>105.93082450130069</v>
      </c>
      <c r="BH51" s="1">
        <f t="shared" si="50"/>
        <v>105.93082450130069</v>
      </c>
      <c r="BI51" s="1">
        <f t="shared" si="51"/>
        <v>317.7924735039021</v>
      </c>
      <c r="BJ51" s="1">
        <f t="shared" si="52"/>
        <v>105.93082450130069</v>
      </c>
      <c r="BK51" s="1">
        <f t="shared" si="53"/>
        <v>1.0593082450130069</v>
      </c>
      <c r="BL51" s="1">
        <f t="shared" si="65"/>
        <v>635.58494700780409</v>
      </c>
      <c r="BM51" s="1">
        <f t="shared" si="54"/>
        <v>1.1205769833883779</v>
      </c>
      <c r="BN51" s="1">
        <f t="shared" si="55"/>
        <v>2801.4424584709445</v>
      </c>
      <c r="BO51" s="1">
        <f t="shared" si="56"/>
        <v>2661.3703355473972</v>
      </c>
      <c r="BP51" s="1">
        <f t="shared" si="57"/>
        <v>1.1205769833883779</v>
      </c>
      <c r="BQ51" s="1">
        <f t="shared" si="58"/>
        <v>364187.51960122283</v>
      </c>
      <c r="BR51" s="1">
        <f t="shared" si="59"/>
        <v>1168.1464996507041</v>
      </c>
      <c r="BS51" s="1">
        <f t="shared" si="60"/>
        <v>12001.320205404636</v>
      </c>
      <c r="BT51" s="38">
        <f>-SUM(BR$24:BR51)/BR$23</f>
        <v>1.695728707559689</v>
      </c>
      <c r="BU51" s="1">
        <f t="shared" si="61"/>
        <v>1168.1464996507041</v>
      </c>
      <c r="BV51" s="1">
        <f t="shared" si="62"/>
        <v>12001.320205404636</v>
      </c>
      <c r="BW51" s="38">
        <f>-SUM(BU$24:BU51)/BU$23</f>
        <v>1.695728707559689</v>
      </c>
      <c r="BX51" s="1"/>
      <c r="BY51" s="1"/>
      <c r="BZ51" s="1"/>
      <c r="CA51" s="1"/>
      <c r="CB51" s="1"/>
      <c r="CC51" s="1"/>
      <c r="CD51" s="1"/>
      <c r="CE51" s="1"/>
      <c r="CF51" s="1"/>
      <c r="CG51" s="1"/>
      <c r="CH51" s="1"/>
      <c r="CI51" s="1"/>
      <c r="CJ51" s="1"/>
      <c r="CK51" s="1"/>
      <c r="CL51" s="1"/>
      <c r="CM51" s="1"/>
      <c r="CN51" s="1"/>
      <c r="CO51" s="1"/>
    </row>
    <row r="52" spans="1:93" ht="14.7" thickBot="1" x14ac:dyDescent="0.6">
      <c r="A52" s="32">
        <v>29</v>
      </c>
      <c r="B52" s="10">
        <f t="shared" si="3"/>
        <v>1621.0513229898563</v>
      </c>
      <c r="C52" s="10">
        <f t="shared" si="4"/>
        <v>1004.6450611434984</v>
      </c>
      <c r="D52" s="10">
        <f t="shared" si="14"/>
        <v>616.40626184635812</v>
      </c>
      <c r="E52" s="10">
        <f t="shared" si="15"/>
        <v>343833.32898735313</v>
      </c>
      <c r="F52" s="10">
        <f t="shared" si="16"/>
        <v>36166.671012646933</v>
      </c>
      <c r="G52" s="10">
        <f t="shared" si="0"/>
        <v>83720.765049214475</v>
      </c>
      <c r="H52" s="1">
        <f t="shared" si="17"/>
        <v>0</v>
      </c>
      <c r="I52" s="1">
        <f t="shared" si="5"/>
        <v>106.14902465570282</v>
      </c>
      <c r="J52" s="1">
        <f t="shared" si="6"/>
        <v>106.14902465570282</v>
      </c>
      <c r="K52" s="1">
        <f t="shared" si="7"/>
        <v>318.44707396710845</v>
      </c>
      <c r="L52" s="1">
        <f t="shared" si="8"/>
        <v>106.14902465570282</v>
      </c>
      <c r="M52" s="1">
        <f t="shared" si="9"/>
        <v>1.0614902465570282</v>
      </c>
      <c r="N52" s="1">
        <f t="shared" si="63"/>
        <v>636.89414793421679</v>
      </c>
      <c r="O52" s="1">
        <f t="shared" si="10"/>
        <v>1.1251423527278093</v>
      </c>
      <c r="P52" s="1">
        <f t="shared" si="11"/>
        <v>4500.5694109112374</v>
      </c>
      <c r="Q52" s="1">
        <f t="shared" si="12"/>
        <v>4275.5409403656749</v>
      </c>
      <c r="R52" s="1">
        <f t="shared" si="18"/>
        <v>1.1251423527278093</v>
      </c>
      <c r="S52" s="1">
        <f t="shared" si="1"/>
        <v>427554.09403656755</v>
      </c>
      <c r="T52" s="1">
        <f t="shared" si="19"/>
        <v>2017.5954694416021</v>
      </c>
      <c r="U52" s="6">
        <f t="shared" si="20"/>
        <v>30184.766643880204</v>
      </c>
      <c r="V52" s="23">
        <f>-SUM(T$24:T52)/T$23</f>
        <v>2.5092383321940099</v>
      </c>
      <c r="W52" s="14">
        <f t="shared" si="2"/>
        <v>2017.5954694416021</v>
      </c>
      <c r="X52" s="14">
        <f t="shared" si="21"/>
        <v>30184.766643880204</v>
      </c>
      <c r="Y52" s="23">
        <f>-SUM(W$24:W52)/W$23</f>
        <v>2.5092383321940099</v>
      </c>
      <c r="Z52" s="36"/>
      <c r="AA52" s="37">
        <f t="shared" si="22"/>
        <v>1621.0513229898563</v>
      </c>
      <c r="AB52" s="10">
        <f t="shared" si="23"/>
        <v>1004.6450611434984</v>
      </c>
      <c r="AC52" s="10">
        <f t="shared" si="24"/>
        <v>616.40626184635812</v>
      </c>
      <c r="AD52" s="1">
        <f t="shared" si="25"/>
        <v>343833.32898735313</v>
      </c>
      <c r="AE52" s="1">
        <f t="shared" si="26"/>
        <v>33416.671012646933</v>
      </c>
      <c r="AF52" s="1">
        <f t="shared" si="27"/>
        <v>74087.935649184918</v>
      </c>
      <c r="AG52" s="1">
        <f t="shared" si="28"/>
        <v>0</v>
      </c>
      <c r="AH52" s="1">
        <f t="shared" si="29"/>
        <v>106.14902465570282</v>
      </c>
      <c r="AI52" s="1">
        <f t="shared" si="30"/>
        <v>106.14902465570282</v>
      </c>
      <c r="AJ52" s="1">
        <f t="shared" si="31"/>
        <v>318.44707396710845</v>
      </c>
      <c r="AK52" s="1">
        <f t="shared" si="32"/>
        <v>106.14902465570282</v>
      </c>
      <c r="AL52" s="1">
        <f t="shared" si="33"/>
        <v>1.0614902465570282</v>
      </c>
      <c r="AM52" s="1">
        <f t="shared" si="64"/>
        <v>636.89414793421679</v>
      </c>
      <c r="AN52" s="1">
        <f t="shared" si="34"/>
        <v>1.1251423527278093</v>
      </c>
      <c r="AO52" s="1">
        <f t="shared" si="35"/>
        <v>2812.8558818195233</v>
      </c>
      <c r="AP52" s="1">
        <f t="shared" si="36"/>
        <v>2672.2130877285472</v>
      </c>
      <c r="AQ52" s="1">
        <f t="shared" si="37"/>
        <v>1.1251423527278093</v>
      </c>
      <c r="AR52" s="1">
        <f t="shared" si="38"/>
        <v>365671.26463653799</v>
      </c>
      <c r="AS52" s="1">
        <f t="shared" si="39"/>
        <v>414.26761680447407</v>
      </c>
      <c r="AT52" s="1">
        <f t="shared" si="40"/>
        <v>-10930.186023032913</v>
      </c>
      <c r="AU52" s="38">
        <f>-SUM(AS$24:AS52)/AS$23</f>
        <v>0.36636602765026605</v>
      </c>
      <c r="AV52" s="1">
        <f t="shared" si="13"/>
        <v>414.26761680447407</v>
      </c>
      <c r="AW52" s="1">
        <f t="shared" si="41"/>
        <v>-10930.186023032913</v>
      </c>
      <c r="AX52" s="38">
        <f>-SUM(AV$24:AV52)/AV$23</f>
        <v>0.36636602765026605</v>
      </c>
      <c r="AY52" s="40"/>
      <c r="AZ52" s="10">
        <f t="shared" si="42"/>
        <v>857.63888888888891</v>
      </c>
      <c r="BA52" s="10">
        <f t="shared" si="43"/>
        <v>859.23590755693954</v>
      </c>
      <c r="BB52" s="10">
        <f t="shared" si="44"/>
        <v>527.1895660528063</v>
      </c>
      <c r="BC52" s="1">
        <f t="shared" si="45"/>
        <v>294067.97873918357</v>
      </c>
      <c r="BD52" s="1">
        <f t="shared" si="46"/>
        <v>30932.021260816458</v>
      </c>
      <c r="BE52" s="1">
        <f t="shared" si="47"/>
        <v>396603.28589735448</v>
      </c>
      <c r="BF52" s="1">
        <f t="shared" si="48"/>
        <v>0</v>
      </c>
      <c r="BG52" s="1">
        <f t="shared" si="49"/>
        <v>106.14902465570282</v>
      </c>
      <c r="BH52" s="1">
        <f t="shared" si="50"/>
        <v>106.14902465570282</v>
      </c>
      <c r="BI52" s="1">
        <f t="shared" si="51"/>
        <v>318.44707396710845</v>
      </c>
      <c r="BJ52" s="1">
        <f t="shared" si="52"/>
        <v>106.14902465570282</v>
      </c>
      <c r="BK52" s="1">
        <f t="shared" si="53"/>
        <v>1.0614902465570282</v>
      </c>
      <c r="BL52" s="1">
        <f t="shared" si="65"/>
        <v>636.89414793421679</v>
      </c>
      <c r="BM52" s="1">
        <f t="shared" si="54"/>
        <v>1.1251423527278093</v>
      </c>
      <c r="BN52" s="1">
        <f t="shared" si="55"/>
        <v>2812.8558818195233</v>
      </c>
      <c r="BO52" s="1">
        <f t="shared" si="56"/>
        <v>2672.2130877285472</v>
      </c>
      <c r="BP52" s="1">
        <f t="shared" si="57"/>
        <v>1.1251423527278093</v>
      </c>
      <c r="BQ52" s="1">
        <f t="shared" si="58"/>
        <v>365671.26463653799</v>
      </c>
      <c r="BR52" s="1">
        <f t="shared" si="59"/>
        <v>1177.6800509054415</v>
      </c>
      <c r="BS52" s="1">
        <f t="shared" si="60"/>
        <v>13179.000256310077</v>
      </c>
      <c r="BT52" s="38">
        <f>-SUM(BR$24:BR52)/BR$23</f>
        <v>1.7640000148585551</v>
      </c>
      <c r="BU52" s="1">
        <f t="shared" si="61"/>
        <v>1177.6800509054415</v>
      </c>
      <c r="BV52" s="1">
        <f t="shared" si="62"/>
        <v>13179.000256310077</v>
      </c>
      <c r="BW52" s="38">
        <f>-SUM(BU$24:BU52)/BU$23</f>
        <v>1.7640000148585551</v>
      </c>
      <c r="BX52" s="1"/>
      <c r="BY52" s="1"/>
      <c r="BZ52" s="1"/>
      <c r="CA52" s="1"/>
      <c r="CB52" s="1"/>
      <c r="CC52" s="1"/>
      <c r="CD52" s="1"/>
      <c r="CE52" s="1"/>
      <c r="CF52" s="1"/>
      <c r="CG52" s="1"/>
      <c r="CH52" s="1"/>
      <c r="CI52" s="1"/>
      <c r="CJ52" s="1"/>
      <c r="CK52" s="1"/>
      <c r="CL52" s="1"/>
      <c r="CM52" s="1"/>
      <c r="CN52" s="1"/>
      <c r="CO52" s="1"/>
    </row>
    <row r="53" spans="1:93" ht="14.7" thickBot="1" x14ac:dyDescent="0.6">
      <c r="A53" s="32">
        <v>30</v>
      </c>
      <c r="B53" s="10">
        <f t="shared" si="3"/>
        <v>1621.0513229898563</v>
      </c>
      <c r="C53" s="10">
        <f t="shared" si="4"/>
        <v>1002.8472095464464</v>
      </c>
      <c r="D53" s="10">
        <f t="shared" si="14"/>
        <v>618.20411344340994</v>
      </c>
      <c r="E53" s="10">
        <f t="shared" si="15"/>
        <v>343215.12487390975</v>
      </c>
      <c r="F53" s="10">
        <f t="shared" si="16"/>
        <v>36784.875126090345</v>
      </c>
      <c r="G53" s="10">
        <f t="shared" si="0"/>
        <v>86080.877465968486</v>
      </c>
      <c r="H53" s="1">
        <f t="shared" si="17"/>
        <v>0</v>
      </c>
      <c r="I53" s="1">
        <f t="shared" si="5"/>
        <v>106.36767426669707</v>
      </c>
      <c r="J53" s="1">
        <f t="shared" si="6"/>
        <v>106.36767426669707</v>
      </c>
      <c r="K53" s="1">
        <f t="shared" si="7"/>
        <v>319.1030228000912</v>
      </c>
      <c r="L53" s="1">
        <f t="shared" si="8"/>
        <v>106.36767426669707</v>
      </c>
      <c r="M53" s="1">
        <f t="shared" si="9"/>
        <v>1.0636767426669707</v>
      </c>
      <c r="N53" s="1">
        <f t="shared" si="63"/>
        <v>638.20604560018251</v>
      </c>
      <c r="O53" s="1">
        <f t="shared" si="10"/>
        <v>1.1297263219470477</v>
      </c>
      <c r="P53" s="1">
        <f t="shared" si="11"/>
        <v>4518.9052877881904</v>
      </c>
      <c r="Q53" s="1">
        <f t="shared" si="12"/>
        <v>4292.9600233987803</v>
      </c>
      <c r="R53" s="1">
        <f t="shared" si="18"/>
        <v>1.1297263219470477</v>
      </c>
      <c r="S53" s="1">
        <f t="shared" si="1"/>
        <v>429296.00233987812</v>
      </c>
      <c r="T53" s="1">
        <f t="shared" si="19"/>
        <v>2033.7026548087413</v>
      </c>
      <c r="U53" s="6">
        <f t="shared" si="20"/>
        <v>32218.469298688946</v>
      </c>
      <c r="V53" s="23">
        <f>-SUM(T$24:T53)/T$23</f>
        <v>2.6109234649344466</v>
      </c>
      <c r="W53" s="14">
        <f t="shared" si="2"/>
        <v>2033.7026548087413</v>
      </c>
      <c r="X53" s="14">
        <f t="shared" si="21"/>
        <v>32218.469298688946</v>
      </c>
      <c r="Y53" s="23">
        <f>-SUM(W$24:W53)/W$23</f>
        <v>2.6109234649344466</v>
      </c>
      <c r="Z53" s="36"/>
      <c r="AA53" s="37">
        <f t="shared" si="22"/>
        <v>1621.0513229898563</v>
      </c>
      <c r="AB53" s="10">
        <f t="shared" si="23"/>
        <v>1002.8472095464464</v>
      </c>
      <c r="AC53" s="10">
        <f t="shared" si="24"/>
        <v>618.20411344340994</v>
      </c>
      <c r="AD53" s="1">
        <f t="shared" si="25"/>
        <v>343215.12487390975</v>
      </c>
      <c r="AE53" s="1">
        <f t="shared" si="26"/>
        <v>34034.875126090345</v>
      </c>
      <c r="AF53" s="1">
        <f t="shared" si="27"/>
        <v>76195.929758880869</v>
      </c>
      <c r="AG53" s="1">
        <f t="shared" si="28"/>
        <v>0</v>
      </c>
      <c r="AH53" s="1">
        <f t="shared" si="29"/>
        <v>106.36767426669707</v>
      </c>
      <c r="AI53" s="1">
        <f t="shared" si="30"/>
        <v>106.36767426669707</v>
      </c>
      <c r="AJ53" s="1">
        <f t="shared" si="31"/>
        <v>319.1030228000912</v>
      </c>
      <c r="AK53" s="1">
        <f t="shared" si="32"/>
        <v>106.36767426669707</v>
      </c>
      <c r="AL53" s="1">
        <f t="shared" si="33"/>
        <v>1.0636767426669707</v>
      </c>
      <c r="AM53" s="1">
        <f t="shared" si="64"/>
        <v>638.20604560018251</v>
      </c>
      <c r="AN53" s="1">
        <f t="shared" si="34"/>
        <v>1.1297263219470477</v>
      </c>
      <c r="AO53" s="1">
        <f t="shared" si="35"/>
        <v>2824.3158048676191</v>
      </c>
      <c r="AP53" s="1">
        <f t="shared" si="36"/>
        <v>2683.1000146242382</v>
      </c>
      <c r="AQ53" s="1">
        <f t="shared" si="37"/>
        <v>1.1297263219470477</v>
      </c>
      <c r="AR53" s="1">
        <f t="shared" si="38"/>
        <v>367161.0546327905</v>
      </c>
      <c r="AS53" s="1">
        <f t="shared" si="39"/>
        <v>423.84264603419933</v>
      </c>
      <c r="AT53" s="1">
        <f t="shared" si="40"/>
        <v>-10506.343376998713</v>
      </c>
      <c r="AU53" s="38">
        <f>-SUM(AS$24:AS53)/AS$23</f>
        <v>0.39093661582616168</v>
      </c>
      <c r="AV53" s="1">
        <f t="shared" si="13"/>
        <v>423.84264603419933</v>
      </c>
      <c r="AW53" s="1">
        <f t="shared" si="41"/>
        <v>-10506.343376998713</v>
      </c>
      <c r="AX53" s="38">
        <f>-SUM(AV$24:AV53)/AV$23</f>
        <v>0.39093661582616168</v>
      </c>
      <c r="AY53" s="40"/>
      <c r="AZ53" s="10">
        <f t="shared" si="42"/>
        <v>857.63888888888891</v>
      </c>
      <c r="BA53" s="10">
        <f t="shared" si="43"/>
        <v>857.69827132261878</v>
      </c>
      <c r="BB53" s="10">
        <f t="shared" si="44"/>
        <v>528.72720228712694</v>
      </c>
      <c r="BC53" s="1">
        <f t="shared" si="45"/>
        <v>293539.25153689645</v>
      </c>
      <c r="BD53" s="1">
        <f t="shared" si="46"/>
        <v>31460.748463103584</v>
      </c>
      <c r="BE53" s="1">
        <f t="shared" si="47"/>
        <v>398621.80309589411</v>
      </c>
      <c r="BF53" s="1">
        <f t="shared" si="48"/>
        <v>0</v>
      </c>
      <c r="BG53" s="1">
        <f t="shared" si="49"/>
        <v>106.36767426669707</v>
      </c>
      <c r="BH53" s="1">
        <f t="shared" si="50"/>
        <v>106.36767426669707</v>
      </c>
      <c r="BI53" s="1">
        <f t="shared" si="51"/>
        <v>319.1030228000912</v>
      </c>
      <c r="BJ53" s="1">
        <f t="shared" si="52"/>
        <v>106.36767426669707</v>
      </c>
      <c r="BK53" s="1">
        <f t="shared" si="53"/>
        <v>1.0636767426669707</v>
      </c>
      <c r="BL53" s="1">
        <f t="shared" si="65"/>
        <v>638.20604560018251</v>
      </c>
      <c r="BM53" s="1">
        <f t="shared" si="54"/>
        <v>1.1297263219470477</v>
      </c>
      <c r="BN53" s="1">
        <f t="shared" si="55"/>
        <v>2824.3158048676191</v>
      </c>
      <c r="BO53" s="1">
        <f t="shared" si="56"/>
        <v>2683.1000146242382</v>
      </c>
      <c r="BP53" s="1">
        <f t="shared" si="57"/>
        <v>1.1297263219470477</v>
      </c>
      <c r="BQ53" s="1">
        <f t="shared" si="58"/>
        <v>367161.0546327905</v>
      </c>
      <c r="BR53" s="1">
        <f t="shared" si="59"/>
        <v>1187.2550801351667</v>
      </c>
      <c r="BS53" s="1">
        <f t="shared" si="60"/>
        <v>14366.255336445243</v>
      </c>
      <c r="BT53" s="38">
        <f>-SUM(BR$24:BR53)/BR$23</f>
        <v>1.8328263963156664</v>
      </c>
      <c r="BU53" s="1">
        <f t="shared" si="61"/>
        <v>1187.2550801351667</v>
      </c>
      <c r="BV53" s="1">
        <f t="shared" si="62"/>
        <v>14366.255336445243</v>
      </c>
      <c r="BW53" s="38">
        <f>-SUM(BU$24:BU53)/BU$23</f>
        <v>1.8328263963156664</v>
      </c>
      <c r="BX53" s="1"/>
      <c r="BY53" s="1"/>
      <c r="BZ53" s="1"/>
      <c r="CA53" s="1"/>
      <c r="CB53" s="1"/>
      <c r="CC53" s="1"/>
      <c r="CD53" s="1"/>
      <c r="CE53" s="1"/>
      <c r="CF53" s="1"/>
      <c r="CG53" s="1"/>
      <c r="CH53" s="1"/>
      <c r="CI53" s="1"/>
      <c r="CJ53" s="1"/>
      <c r="CK53" s="1"/>
      <c r="CL53" s="1"/>
      <c r="CM53" s="1"/>
      <c r="CN53" s="1"/>
      <c r="CO53" s="1"/>
    </row>
    <row r="54" spans="1:93" ht="14.7" thickBot="1" x14ac:dyDescent="0.6">
      <c r="A54" s="32">
        <v>31</v>
      </c>
      <c r="B54" s="10">
        <f t="shared" si="3"/>
        <v>1621.0513229898563</v>
      </c>
      <c r="C54" s="10">
        <f t="shared" si="4"/>
        <v>1001.0441142155698</v>
      </c>
      <c r="D54" s="10">
        <f t="shared" si="14"/>
        <v>620.0072087742866</v>
      </c>
      <c r="E54" s="10">
        <f t="shared" si="15"/>
        <v>342595.11766513548</v>
      </c>
      <c r="F54" s="10">
        <f t="shared" si="16"/>
        <v>37404.882334864633</v>
      </c>
      <c r="G54" s="10">
        <f t="shared" si="0"/>
        <v>88449.889728100796</v>
      </c>
      <c r="H54" s="1">
        <f t="shared" si="17"/>
        <v>0</v>
      </c>
      <c r="I54" s="1">
        <f t="shared" si="5"/>
        <v>106.58677426009042</v>
      </c>
      <c r="J54" s="1">
        <f t="shared" si="6"/>
        <v>106.58677426009042</v>
      </c>
      <c r="K54" s="1">
        <f t="shared" si="7"/>
        <v>319.76032278027128</v>
      </c>
      <c r="L54" s="1">
        <f t="shared" si="8"/>
        <v>106.58677426009042</v>
      </c>
      <c r="M54" s="1">
        <f t="shared" si="9"/>
        <v>1.0658677426009042</v>
      </c>
      <c r="N54" s="1">
        <f t="shared" si="63"/>
        <v>639.52064556054256</v>
      </c>
      <c r="O54" s="1">
        <f t="shared" si="10"/>
        <v>1.1343289668243057</v>
      </c>
      <c r="P54" s="1">
        <f t="shared" si="11"/>
        <v>4537.3158672972231</v>
      </c>
      <c r="Q54" s="1">
        <f t="shared" si="12"/>
        <v>4310.4500739323621</v>
      </c>
      <c r="R54" s="1">
        <f t="shared" si="18"/>
        <v>1.1343289668243057</v>
      </c>
      <c r="S54" s="1">
        <f t="shared" si="1"/>
        <v>431045.00739323616</v>
      </c>
      <c r="T54" s="1">
        <f t="shared" si="19"/>
        <v>2049.878105381963</v>
      </c>
      <c r="U54" s="6">
        <f t="shared" si="20"/>
        <v>34268.347404070912</v>
      </c>
      <c r="V54" s="23">
        <f>-SUM(T$24:T54)/T$23</f>
        <v>2.7134173702035449</v>
      </c>
      <c r="W54" s="14">
        <f t="shared" si="2"/>
        <v>2049.878105381963</v>
      </c>
      <c r="X54" s="14">
        <f t="shared" si="21"/>
        <v>34268.347404070912</v>
      </c>
      <c r="Y54" s="23">
        <f>-SUM(W$24:W54)/W$23</f>
        <v>2.7134173702035449</v>
      </c>
      <c r="Z54" s="36"/>
      <c r="AA54" s="37">
        <f t="shared" si="22"/>
        <v>1621.0513229898563</v>
      </c>
      <c r="AB54" s="10">
        <f t="shared" si="23"/>
        <v>1001.0441142155698</v>
      </c>
      <c r="AC54" s="10">
        <f t="shared" si="24"/>
        <v>620.0072087742866</v>
      </c>
      <c r="AD54" s="1">
        <f t="shared" si="25"/>
        <v>342595.11766513548</v>
      </c>
      <c r="AE54" s="1">
        <f t="shared" si="26"/>
        <v>34654.882334864633</v>
      </c>
      <c r="AF54" s="1">
        <f t="shared" si="27"/>
        <v>78311.796552764019</v>
      </c>
      <c r="AG54" s="1">
        <f t="shared" si="28"/>
        <v>0</v>
      </c>
      <c r="AH54" s="1">
        <f t="shared" si="29"/>
        <v>106.58677426009042</v>
      </c>
      <c r="AI54" s="1">
        <f t="shared" si="30"/>
        <v>106.58677426009042</v>
      </c>
      <c r="AJ54" s="1">
        <f t="shared" si="31"/>
        <v>319.76032278027128</v>
      </c>
      <c r="AK54" s="1">
        <f t="shared" si="32"/>
        <v>106.58677426009042</v>
      </c>
      <c r="AL54" s="1">
        <f t="shared" si="33"/>
        <v>1.0658677426009042</v>
      </c>
      <c r="AM54" s="1">
        <f t="shared" si="64"/>
        <v>639.52064556054256</v>
      </c>
      <c r="AN54" s="1">
        <f t="shared" si="34"/>
        <v>1.1343289668243057</v>
      </c>
      <c r="AO54" s="1">
        <f t="shared" si="35"/>
        <v>2835.8224170607641</v>
      </c>
      <c r="AP54" s="1">
        <f t="shared" si="36"/>
        <v>2694.031296207726</v>
      </c>
      <c r="AQ54" s="1">
        <f t="shared" si="37"/>
        <v>1.1343289668243057</v>
      </c>
      <c r="AR54" s="1">
        <f t="shared" si="38"/>
        <v>368656.91421789938</v>
      </c>
      <c r="AS54" s="1">
        <f t="shared" si="39"/>
        <v>433.45932765732709</v>
      </c>
      <c r="AT54" s="1">
        <f t="shared" si="40"/>
        <v>-10072.884049341386</v>
      </c>
      <c r="AU54" s="38">
        <f>-SUM(AS$24:AS54)/AS$23</f>
        <v>0.4160646927918038</v>
      </c>
      <c r="AV54" s="1">
        <f t="shared" si="13"/>
        <v>433.45932765732709</v>
      </c>
      <c r="AW54" s="1">
        <f t="shared" si="41"/>
        <v>-10072.884049341386</v>
      </c>
      <c r="AX54" s="38">
        <f>-SUM(AV$24:AV54)/AV$23</f>
        <v>0.4160646927918038</v>
      </c>
      <c r="AY54" s="40"/>
      <c r="AZ54" s="10">
        <f t="shared" si="42"/>
        <v>857.63888888888891</v>
      </c>
      <c r="BA54" s="10">
        <f t="shared" si="43"/>
        <v>856.15615031594791</v>
      </c>
      <c r="BB54" s="10">
        <f t="shared" si="44"/>
        <v>530.26932329379781</v>
      </c>
      <c r="BC54" s="1">
        <f t="shared" si="45"/>
        <v>293008.98221360263</v>
      </c>
      <c r="BD54" s="1">
        <f t="shared" si="46"/>
        <v>31991.01778639738</v>
      </c>
      <c r="BE54" s="1">
        <f t="shared" si="47"/>
        <v>400647.93200429674</v>
      </c>
      <c r="BF54" s="1">
        <f t="shared" si="48"/>
        <v>0</v>
      </c>
      <c r="BG54" s="1">
        <f t="shared" si="49"/>
        <v>106.58677426009042</v>
      </c>
      <c r="BH54" s="1">
        <f t="shared" si="50"/>
        <v>106.58677426009042</v>
      </c>
      <c r="BI54" s="1">
        <f t="shared" si="51"/>
        <v>319.76032278027128</v>
      </c>
      <c r="BJ54" s="1">
        <f t="shared" si="52"/>
        <v>106.58677426009042</v>
      </c>
      <c r="BK54" s="1">
        <f t="shared" si="53"/>
        <v>1.0658677426009042</v>
      </c>
      <c r="BL54" s="1">
        <f t="shared" si="65"/>
        <v>639.52064556054256</v>
      </c>
      <c r="BM54" s="1">
        <f t="shared" si="54"/>
        <v>1.1343289668243057</v>
      </c>
      <c r="BN54" s="1">
        <f t="shared" si="55"/>
        <v>2835.8224170607641</v>
      </c>
      <c r="BO54" s="1">
        <f t="shared" si="56"/>
        <v>2694.031296207726</v>
      </c>
      <c r="BP54" s="1">
        <f t="shared" si="57"/>
        <v>1.1343289668243057</v>
      </c>
      <c r="BQ54" s="1">
        <f t="shared" si="58"/>
        <v>368656.91421789938</v>
      </c>
      <c r="BR54" s="1">
        <f t="shared" si="59"/>
        <v>1196.8717617582945</v>
      </c>
      <c r="BS54" s="1">
        <f t="shared" si="60"/>
        <v>15563.127098203538</v>
      </c>
      <c r="BT54" s="38">
        <f>-SUM(BR$24:BR54)/BR$23</f>
        <v>1.9022102665625238</v>
      </c>
      <c r="BU54" s="1">
        <f t="shared" si="61"/>
        <v>1196.8717617582945</v>
      </c>
      <c r="BV54" s="1">
        <f t="shared" si="62"/>
        <v>15563.127098203538</v>
      </c>
      <c r="BW54" s="38">
        <f>-SUM(BU$24:BU54)/BU$23</f>
        <v>1.9022102665625238</v>
      </c>
      <c r="BX54" s="1"/>
      <c r="BY54" s="1"/>
      <c r="BZ54" s="1"/>
      <c r="CA54" s="1"/>
      <c r="CB54" s="1"/>
      <c r="CC54" s="1"/>
      <c r="CD54" s="1"/>
      <c r="CE54" s="1"/>
      <c r="CF54" s="1"/>
      <c r="CG54" s="1"/>
      <c r="CH54" s="1"/>
      <c r="CI54" s="1"/>
      <c r="CJ54" s="1"/>
      <c r="CK54" s="1"/>
      <c r="CL54" s="1"/>
      <c r="CM54" s="1"/>
      <c r="CN54" s="1"/>
      <c r="CO54" s="1"/>
    </row>
    <row r="55" spans="1:93" ht="14.7" thickBot="1" x14ac:dyDescent="0.6">
      <c r="A55" s="32">
        <v>32</v>
      </c>
      <c r="B55" s="10">
        <f t="shared" si="3"/>
        <v>1621.0513229898563</v>
      </c>
      <c r="C55" s="10">
        <f t="shared" si="4"/>
        <v>999.23575985664479</v>
      </c>
      <c r="D55" s="10">
        <f t="shared" si="14"/>
        <v>621.81556313321153</v>
      </c>
      <c r="E55" s="10">
        <f t="shared" si="15"/>
        <v>341973.30210200226</v>
      </c>
      <c r="F55" s="10">
        <f t="shared" si="16"/>
        <v>38026.697897997845</v>
      </c>
      <c r="G55" s="10">
        <f t="shared" si="0"/>
        <v>90827.836007677717</v>
      </c>
      <c r="H55" s="1">
        <f t="shared" si="17"/>
        <v>0</v>
      </c>
      <c r="I55" s="1">
        <f t="shared" si="5"/>
        <v>106.8063255635969</v>
      </c>
      <c r="J55" s="1">
        <f t="shared" si="6"/>
        <v>106.8063255635969</v>
      </c>
      <c r="K55" s="1">
        <f t="shared" si="7"/>
        <v>320.41897669079071</v>
      </c>
      <c r="L55" s="1">
        <f t="shared" si="8"/>
        <v>106.8063255635969</v>
      </c>
      <c r="M55" s="1">
        <f t="shared" si="9"/>
        <v>1.068063255635969</v>
      </c>
      <c r="N55" s="1">
        <f t="shared" si="63"/>
        <v>640.83795338158143</v>
      </c>
      <c r="O55" s="1">
        <f t="shared" si="10"/>
        <v>1.1389503634465259</v>
      </c>
      <c r="P55" s="1">
        <f t="shared" si="11"/>
        <v>4555.8014537861036</v>
      </c>
      <c r="Q55" s="1">
        <f t="shared" si="12"/>
        <v>4328.0113810967978</v>
      </c>
      <c r="R55" s="1">
        <f t="shared" si="18"/>
        <v>1.1389503634465259</v>
      </c>
      <c r="S55" s="1">
        <f t="shared" si="1"/>
        <v>432801.13810967986</v>
      </c>
      <c r="T55" s="1">
        <f t="shared" si="19"/>
        <v>2066.1221047253603</v>
      </c>
      <c r="U55" s="6">
        <f t="shared" si="20"/>
        <v>36334.469508796275</v>
      </c>
      <c r="V55" s="23">
        <f>-SUM(T$24:T55)/T$23</f>
        <v>2.8167234754398129</v>
      </c>
      <c r="W55" s="14">
        <f t="shared" si="2"/>
        <v>2066.1221047253603</v>
      </c>
      <c r="X55" s="14">
        <f t="shared" si="21"/>
        <v>36334.469508796275</v>
      </c>
      <c r="Y55" s="23">
        <f>-SUM(W$24:W55)/W$23</f>
        <v>2.8167234754398129</v>
      </c>
      <c r="Z55" s="36"/>
      <c r="AA55" s="37">
        <f t="shared" si="22"/>
        <v>1621.0513229898563</v>
      </c>
      <c r="AB55" s="10">
        <f t="shared" si="23"/>
        <v>999.23575985664479</v>
      </c>
      <c r="AC55" s="10">
        <f t="shared" si="24"/>
        <v>621.81556313321153</v>
      </c>
      <c r="AD55" s="1">
        <f t="shared" si="25"/>
        <v>341973.30210200226</v>
      </c>
      <c r="AE55" s="1">
        <f t="shared" si="26"/>
        <v>35276.697897997845</v>
      </c>
      <c r="AF55" s="1">
        <f t="shared" si="27"/>
        <v>80435.566018118756</v>
      </c>
      <c r="AG55" s="1">
        <f t="shared" si="28"/>
        <v>0</v>
      </c>
      <c r="AH55" s="1">
        <f t="shared" si="29"/>
        <v>106.8063255635969</v>
      </c>
      <c r="AI55" s="1">
        <f t="shared" si="30"/>
        <v>106.8063255635969</v>
      </c>
      <c r="AJ55" s="1">
        <f t="shared" si="31"/>
        <v>320.41897669079071</v>
      </c>
      <c r="AK55" s="1">
        <f t="shared" si="32"/>
        <v>106.8063255635969</v>
      </c>
      <c r="AL55" s="1">
        <f t="shared" si="33"/>
        <v>1.068063255635969</v>
      </c>
      <c r="AM55" s="1">
        <f t="shared" si="64"/>
        <v>640.83795338158143</v>
      </c>
      <c r="AN55" s="1">
        <f t="shared" si="34"/>
        <v>1.1389503634465259</v>
      </c>
      <c r="AO55" s="1">
        <f t="shared" si="35"/>
        <v>2847.3759086163145</v>
      </c>
      <c r="AP55" s="1">
        <f t="shared" si="36"/>
        <v>2705.0071131854988</v>
      </c>
      <c r="AQ55" s="1">
        <f t="shared" si="37"/>
        <v>1.1389503634465259</v>
      </c>
      <c r="AR55" s="1">
        <f t="shared" si="38"/>
        <v>370158.8681201209</v>
      </c>
      <c r="AS55" s="1">
        <f t="shared" si="39"/>
        <v>443.11783681406109</v>
      </c>
      <c r="AT55" s="1">
        <f t="shared" si="40"/>
        <v>-9629.7662125273255</v>
      </c>
      <c r="AU55" s="38">
        <f>-SUM(AS$24:AS55)/AS$23</f>
        <v>0.44175268333174933</v>
      </c>
      <c r="AV55" s="1">
        <f t="shared" si="13"/>
        <v>443.11783681406109</v>
      </c>
      <c r="AW55" s="1">
        <f t="shared" si="41"/>
        <v>-9629.7662125273255</v>
      </c>
      <c r="AX55" s="38">
        <f>-SUM(AV$24:AV55)/AV$23</f>
        <v>0.44175268333174933</v>
      </c>
      <c r="AY55" s="40"/>
      <c r="AZ55" s="10">
        <f t="shared" si="42"/>
        <v>857.63888888888891</v>
      </c>
      <c r="BA55" s="10">
        <f t="shared" si="43"/>
        <v>854.60953145634107</v>
      </c>
      <c r="BB55" s="10">
        <f t="shared" si="44"/>
        <v>531.81594215340465</v>
      </c>
      <c r="BC55" s="1">
        <f t="shared" si="45"/>
        <v>292477.16627144924</v>
      </c>
      <c r="BD55" s="1">
        <f t="shared" si="46"/>
        <v>32522.833728550784</v>
      </c>
      <c r="BE55" s="1">
        <f t="shared" si="47"/>
        <v>402681.70184867166</v>
      </c>
      <c r="BF55" s="1">
        <f t="shared" si="48"/>
        <v>0</v>
      </c>
      <c r="BG55" s="1">
        <f t="shared" si="49"/>
        <v>106.8063255635969</v>
      </c>
      <c r="BH55" s="1">
        <f t="shared" si="50"/>
        <v>106.8063255635969</v>
      </c>
      <c r="BI55" s="1">
        <f t="shared" si="51"/>
        <v>320.41897669079071</v>
      </c>
      <c r="BJ55" s="1">
        <f t="shared" si="52"/>
        <v>106.8063255635969</v>
      </c>
      <c r="BK55" s="1">
        <f t="shared" si="53"/>
        <v>1.068063255635969</v>
      </c>
      <c r="BL55" s="1">
        <f t="shared" si="65"/>
        <v>640.83795338158143</v>
      </c>
      <c r="BM55" s="1">
        <f t="shared" si="54"/>
        <v>1.1389503634465259</v>
      </c>
      <c r="BN55" s="1">
        <f t="shared" si="55"/>
        <v>2847.3759086163145</v>
      </c>
      <c r="BO55" s="1">
        <f t="shared" si="56"/>
        <v>2705.0071131854988</v>
      </c>
      <c r="BP55" s="1">
        <f t="shared" si="57"/>
        <v>1.1389503634465259</v>
      </c>
      <c r="BQ55" s="1">
        <f t="shared" si="58"/>
        <v>370158.8681201209</v>
      </c>
      <c r="BR55" s="1">
        <f t="shared" si="59"/>
        <v>1206.5302709150285</v>
      </c>
      <c r="BS55" s="1">
        <f t="shared" si="60"/>
        <v>16769.657369118566</v>
      </c>
      <c r="BT55" s="38">
        <f>-SUM(BR$24:BR55)/BR$23</f>
        <v>1.9721540503836847</v>
      </c>
      <c r="BU55" s="1">
        <f t="shared" si="61"/>
        <v>1206.5302709150285</v>
      </c>
      <c r="BV55" s="1">
        <f t="shared" si="62"/>
        <v>16769.657369118566</v>
      </c>
      <c r="BW55" s="38">
        <f>-SUM(BU$24:BU55)/BU$23</f>
        <v>1.9721540503836847</v>
      </c>
      <c r="BX55" s="1"/>
      <c r="BY55" s="1"/>
      <c r="BZ55" s="1"/>
      <c r="CA55" s="1"/>
      <c r="CB55" s="1"/>
      <c r="CC55" s="1"/>
      <c r="CD55" s="1"/>
      <c r="CE55" s="1"/>
      <c r="CF55" s="1"/>
      <c r="CG55" s="1"/>
      <c r="CH55" s="1"/>
      <c r="CI55" s="1"/>
      <c r="CJ55" s="1"/>
      <c r="CK55" s="1"/>
      <c r="CL55" s="1"/>
      <c r="CM55" s="1"/>
      <c r="CN55" s="1"/>
      <c r="CO55" s="1"/>
    </row>
    <row r="56" spans="1:93" ht="14.7" thickBot="1" x14ac:dyDescent="0.6">
      <c r="A56" s="32">
        <v>33</v>
      </c>
      <c r="B56" s="10">
        <f t="shared" si="3"/>
        <v>1621.0513229898563</v>
      </c>
      <c r="C56" s="10">
        <f t="shared" si="4"/>
        <v>997.42213113083983</v>
      </c>
      <c r="D56" s="10">
        <f t="shared" si="14"/>
        <v>623.62919185901683</v>
      </c>
      <c r="E56" s="10">
        <f t="shared" si="15"/>
        <v>341349.67291014321</v>
      </c>
      <c r="F56" s="10">
        <f t="shared" si="16"/>
        <v>38650.327089856859</v>
      </c>
      <c r="G56" s="10">
        <f t="shared" si="0"/>
        <v>93214.750609899405</v>
      </c>
      <c r="H56" s="1">
        <f t="shared" si="17"/>
        <v>0</v>
      </c>
      <c r="I56" s="1">
        <f t="shared" si="5"/>
        <v>107.02632910684142</v>
      </c>
      <c r="J56" s="1">
        <f t="shared" si="6"/>
        <v>107.02632910684142</v>
      </c>
      <c r="K56" s="1">
        <f t="shared" si="7"/>
        <v>321.07898732052428</v>
      </c>
      <c r="L56" s="1">
        <f t="shared" si="8"/>
        <v>107.02632910684142</v>
      </c>
      <c r="M56" s="1">
        <f t="shared" si="9"/>
        <v>1.0702632910684142</v>
      </c>
      <c r="N56" s="1">
        <f t="shared" si="63"/>
        <v>642.15797464104855</v>
      </c>
      <c r="O56" s="1">
        <f t="shared" si="10"/>
        <v>1.1435905882106383</v>
      </c>
      <c r="P56" s="1">
        <f t="shared" si="11"/>
        <v>4574.3623528425533</v>
      </c>
      <c r="Q56" s="1">
        <f t="shared" si="12"/>
        <v>4345.6442352004251</v>
      </c>
      <c r="R56" s="1">
        <f t="shared" si="18"/>
        <v>1.1435905882106383</v>
      </c>
      <c r="S56" s="1">
        <f t="shared" si="1"/>
        <v>434564.42352004256</v>
      </c>
      <c r="T56" s="1">
        <f t="shared" si="19"/>
        <v>2082.4349375695201</v>
      </c>
      <c r="U56" s="6">
        <f t="shared" si="20"/>
        <v>38416.904446365792</v>
      </c>
      <c r="V56" s="23">
        <f>-SUM(T$24:T56)/T$23</f>
        <v>2.920845222318289</v>
      </c>
      <c r="W56" s="14">
        <f t="shared" si="2"/>
        <v>2082.4349375695201</v>
      </c>
      <c r="X56" s="14">
        <f t="shared" si="21"/>
        <v>38416.904446365792</v>
      </c>
      <c r="Y56" s="23">
        <f>-SUM(W$24:W56)/W$23</f>
        <v>2.920845222318289</v>
      </c>
      <c r="Z56" s="36"/>
      <c r="AA56" s="37">
        <f t="shared" si="22"/>
        <v>1621.0513229898563</v>
      </c>
      <c r="AB56" s="10">
        <f t="shared" si="23"/>
        <v>997.42213113083983</v>
      </c>
      <c r="AC56" s="10">
        <f t="shared" si="24"/>
        <v>623.62919185901683</v>
      </c>
      <c r="AD56" s="1">
        <f t="shared" si="25"/>
        <v>341349.67291014321</v>
      </c>
      <c r="AE56" s="1">
        <f t="shared" si="26"/>
        <v>35900.327089856859</v>
      </c>
      <c r="AF56" s="1">
        <f t="shared" si="27"/>
        <v>82567.268258314289</v>
      </c>
      <c r="AG56" s="1">
        <f t="shared" si="28"/>
        <v>0</v>
      </c>
      <c r="AH56" s="1">
        <f t="shared" si="29"/>
        <v>107.02632910684142</v>
      </c>
      <c r="AI56" s="1">
        <f t="shared" si="30"/>
        <v>107.02632910684142</v>
      </c>
      <c r="AJ56" s="1">
        <f t="shared" si="31"/>
        <v>321.07898732052428</v>
      </c>
      <c r="AK56" s="1">
        <f t="shared" si="32"/>
        <v>107.02632910684142</v>
      </c>
      <c r="AL56" s="1">
        <f t="shared" si="33"/>
        <v>1.0702632910684142</v>
      </c>
      <c r="AM56" s="1">
        <f t="shared" si="64"/>
        <v>642.15797464104855</v>
      </c>
      <c r="AN56" s="1">
        <f t="shared" si="34"/>
        <v>1.1435905882106383</v>
      </c>
      <c r="AO56" s="1">
        <f t="shared" si="35"/>
        <v>2858.9764705265957</v>
      </c>
      <c r="AP56" s="1">
        <f t="shared" si="36"/>
        <v>2716.0276470002659</v>
      </c>
      <c r="AQ56" s="1">
        <f t="shared" si="37"/>
        <v>1.1435905882106383</v>
      </c>
      <c r="AR56" s="1">
        <f t="shared" si="38"/>
        <v>371666.94116845744</v>
      </c>
      <c r="AS56" s="1">
        <f t="shared" si="39"/>
        <v>452.81834936936116</v>
      </c>
      <c r="AT56" s="1">
        <f t="shared" si="40"/>
        <v>-9176.9478631579641</v>
      </c>
      <c r="AU56" s="38">
        <f>-SUM(AS$24:AS56)/AS$23</f>
        <v>0.46800302242562536</v>
      </c>
      <c r="AV56" s="1">
        <f t="shared" si="13"/>
        <v>452.81834936936116</v>
      </c>
      <c r="AW56" s="1">
        <f t="shared" si="41"/>
        <v>-9176.9478631579641</v>
      </c>
      <c r="AX56" s="38">
        <f>-SUM(AV$24:AV56)/AV$23</f>
        <v>0.46800302242562536</v>
      </c>
      <c r="AY56" s="40"/>
      <c r="AZ56" s="10">
        <f t="shared" si="42"/>
        <v>857.63888888888891</v>
      </c>
      <c r="BA56" s="10">
        <f t="shared" si="43"/>
        <v>853.05840162506036</v>
      </c>
      <c r="BB56" s="10">
        <f t="shared" si="44"/>
        <v>533.36707198468548</v>
      </c>
      <c r="BC56" s="1">
        <f t="shared" si="45"/>
        <v>291943.79919946456</v>
      </c>
      <c r="BD56" s="1">
        <f t="shared" si="46"/>
        <v>33056.200800535473</v>
      </c>
      <c r="BE56" s="1">
        <f t="shared" si="47"/>
        <v>404723.14196899289</v>
      </c>
      <c r="BF56" s="1">
        <f t="shared" si="48"/>
        <v>0</v>
      </c>
      <c r="BG56" s="1">
        <f t="shared" si="49"/>
        <v>107.02632910684142</v>
      </c>
      <c r="BH56" s="1">
        <f t="shared" si="50"/>
        <v>107.02632910684142</v>
      </c>
      <c r="BI56" s="1">
        <f t="shared" si="51"/>
        <v>321.07898732052428</v>
      </c>
      <c r="BJ56" s="1">
        <f t="shared" si="52"/>
        <v>107.02632910684142</v>
      </c>
      <c r="BK56" s="1">
        <f t="shared" si="53"/>
        <v>1.0702632910684142</v>
      </c>
      <c r="BL56" s="1">
        <f t="shared" si="65"/>
        <v>642.15797464104855</v>
      </c>
      <c r="BM56" s="1">
        <f t="shared" si="54"/>
        <v>1.1435905882106383</v>
      </c>
      <c r="BN56" s="1">
        <f t="shared" si="55"/>
        <v>2858.9764705265957</v>
      </c>
      <c r="BO56" s="1">
        <f t="shared" si="56"/>
        <v>2716.0276470002659</v>
      </c>
      <c r="BP56" s="1">
        <f t="shared" si="57"/>
        <v>1.1435905882106383</v>
      </c>
      <c r="BQ56" s="1">
        <f t="shared" si="58"/>
        <v>371666.94116845744</v>
      </c>
      <c r="BR56" s="1">
        <f t="shared" si="59"/>
        <v>1216.2307834703286</v>
      </c>
      <c r="BS56" s="1">
        <f t="shared" si="60"/>
        <v>17985.888152588894</v>
      </c>
      <c r="BT56" s="38">
        <f>-SUM(BR$24:BR56)/BR$23</f>
        <v>2.0426601827587763</v>
      </c>
      <c r="BU56" s="1">
        <f t="shared" si="61"/>
        <v>1216.2307834703286</v>
      </c>
      <c r="BV56" s="1">
        <f t="shared" si="62"/>
        <v>17985.888152588894</v>
      </c>
      <c r="BW56" s="38">
        <f>-SUM(BU$24:BU56)/BU$23</f>
        <v>2.0426601827587763</v>
      </c>
      <c r="BX56" s="1"/>
      <c r="BY56" s="1"/>
      <c r="BZ56" s="1"/>
      <c r="CA56" s="1"/>
      <c r="CB56" s="1"/>
      <c r="CC56" s="1"/>
      <c r="CD56" s="1"/>
      <c r="CE56" s="1"/>
      <c r="CF56" s="1"/>
      <c r="CG56" s="1"/>
      <c r="CH56" s="1"/>
      <c r="CI56" s="1"/>
      <c r="CJ56" s="1"/>
      <c r="CK56" s="1"/>
      <c r="CL56" s="1"/>
      <c r="CM56" s="1"/>
      <c r="CN56" s="1"/>
      <c r="CO56" s="1"/>
    </row>
    <row r="57" spans="1:93" ht="14.7" thickBot="1" x14ac:dyDescent="0.6">
      <c r="A57" s="32">
        <v>34</v>
      </c>
      <c r="B57" s="10">
        <f t="shared" si="3"/>
        <v>1621.0513229898563</v>
      </c>
      <c r="C57" s="10">
        <f t="shared" si="4"/>
        <v>995.60321265458424</v>
      </c>
      <c r="D57" s="10">
        <f t="shared" si="14"/>
        <v>625.4481103352723</v>
      </c>
      <c r="E57" s="10">
        <f t="shared" si="15"/>
        <v>340724.22479980794</v>
      </c>
      <c r="F57" s="10">
        <f t="shared" si="16"/>
        <v>39275.775200192133</v>
      </c>
      <c r="G57" s="10">
        <f t="shared" si="0"/>
        <v>95610.667973625124</v>
      </c>
      <c r="H57" s="1">
        <f t="shared" si="17"/>
        <v>0</v>
      </c>
      <c r="I57" s="1">
        <f t="shared" si="5"/>
        <v>107.24678582136382</v>
      </c>
      <c r="J57" s="1">
        <f t="shared" si="6"/>
        <v>107.24678582136382</v>
      </c>
      <c r="K57" s="1">
        <f t="shared" si="7"/>
        <v>321.74035746409146</v>
      </c>
      <c r="L57" s="1">
        <f t="shared" si="8"/>
        <v>107.24678582136382</v>
      </c>
      <c r="M57" s="1">
        <f t="shared" si="9"/>
        <v>1.0724678582136382</v>
      </c>
      <c r="N57" s="1">
        <f t="shared" si="63"/>
        <v>643.48071492818292</v>
      </c>
      <c r="O57" s="1">
        <f t="shared" si="10"/>
        <v>1.1482497178248237</v>
      </c>
      <c r="P57" s="1">
        <f t="shared" si="11"/>
        <v>4592.9988712992945</v>
      </c>
      <c r="Q57" s="1">
        <f t="shared" si="12"/>
        <v>4363.3489277343297</v>
      </c>
      <c r="R57" s="1">
        <f t="shared" si="18"/>
        <v>1.1482497178248237</v>
      </c>
      <c r="S57" s="1">
        <f t="shared" si="1"/>
        <v>436334.89277343301</v>
      </c>
      <c r="T57" s="1">
        <f t="shared" si="19"/>
        <v>2098.8168898162903</v>
      </c>
      <c r="U57" s="6">
        <f t="shared" si="20"/>
        <v>40515.721336182083</v>
      </c>
      <c r="V57" s="23">
        <f>-SUM(T$24:T57)/T$23</f>
        <v>3.0257860668091032</v>
      </c>
      <c r="W57" s="14">
        <f t="shared" si="2"/>
        <v>2098.8168898162903</v>
      </c>
      <c r="X57" s="14">
        <f t="shared" si="21"/>
        <v>40515.721336182083</v>
      </c>
      <c r="Y57" s="23">
        <f>-SUM(W$24:W57)/W$23</f>
        <v>3.0257860668091032</v>
      </c>
      <c r="Z57" s="36"/>
      <c r="AA57" s="37">
        <f t="shared" si="22"/>
        <v>1621.0513229898563</v>
      </c>
      <c r="AB57" s="10">
        <f t="shared" si="23"/>
        <v>995.60321265458424</v>
      </c>
      <c r="AC57" s="10">
        <f t="shared" si="24"/>
        <v>625.4481103352723</v>
      </c>
      <c r="AD57" s="1">
        <f t="shared" si="25"/>
        <v>340724.22479980794</v>
      </c>
      <c r="AE57" s="1">
        <f t="shared" si="26"/>
        <v>36525.775200192133</v>
      </c>
      <c r="AF57" s="1">
        <f t="shared" si="27"/>
        <v>84706.933493259829</v>
      </c>
      <c r="AG57" s="1">
        <f t="shared" si="28"/>
        <v>0</v>
      </c>
      <c r="AH57" s="1">
        <f t="shared" si="29"/>
        <v>107.24678582136382</v>
      </c>
      <c r="AI57" s="1">
        <f t="shared" si="30"/>
        <v>107.24678582136382</v>
      </c>
      <c r="AJ57" s="1">
        <f t="shared" si="31"/>
        <v>321.74035746409146</v>
      </c>
      <c r="AK57" s="1">
        <f t="shared" si="32"/>
        <v>107.24678582136382</v>
      </c>
      <c r="AL57" s="1">
        <f t="shared" si="33"/>
        <v>1.0724678582136382</v>
      </c>
      <c r="AM57" s="1">
        <f t="shared" si="64"/>
        <v>643.48071492818292</v>
      </c>
      <c r="AN57" s="1">
        <f t="shared" si="34"/>
        <v>1.1482497178248237</v>
      </c>
      <c r="AO57" s="1">
        <f t="shared" si="35"/>
        <v>2870.6242945620593</v>
      </c>
      <c r="AP57" s="1">
        <f t="shared" si="36"/>
        <v>2727.0930798339564</v>
      </c>
      <c r="AQ57" s="1">
        <f t="shared" si="37"/>
        <v>1.1482497178248237</v>
      </c>
      <c r="AR57" s="1">
        <f t="shared" si="38"/>
        <v>373181.15829306771</v>
      </c>
      <c r="AS57" s="1">
        <f t="shared" si="39"/>
        <v>462.56104191591726</v>
      </c>
      <c r="AT57" s="1">
        <f t="shared" si="40"/>
        <v>-8714.3868212420475</v>
      </c>
      <c r="AU57" s="38">
        <f>-SUM(AS$24:AS57)/AS$23</f>
        <v>0.4948181552903162</v>
      </c>
      <c r="AV57" s="1">
        <f t="shared" si="13"/>
        <v>462.56104191591726</v>
      </c>
      <c r="AW57" s="1">
        <f t="shared" si="41"/>
        <v>-8714.3868212420475</v>
      </c>
      <c r="AX57" s="38">
        <f>-SUM(AV$24:AV57)/AV$23</f>
        <v>0.4948181552903162</v>
      </c>
      <c r="AY57" s="40"/>
      <c r="AZ57" s="10">
        <f t="shared" si="42"/>
        <v>857.63888888888891</v>
      </c>
      <c r="BA57" s="10">
        <f t="shared" si="43"/>
        <v>851.50274766510495</v>
      </c>
      <c r="BB57" s="10">
        <f t="shared" si="44"/>
        <v>534.92272594464077</v>
      </c>
      <c r="BC57" s="1">
        <f t="shared" si="45"/>
        <v>291408.87647351989</v>
      </c>
      <c r="BD57" s="1">
        <f t="shared" si="46"/>
        <v>33591.123526480114</v>
      </c>
      <c r="BE57" s="1">
        <f t="shared" si="47"/>
        <v>406772.28181954782</v>
      </c>
      <c r="BF57" s="1">
        <f t="shared" si="48"/>
        <v>0</v>
      </c>
      <c r="BG57" s="1">
        <f t="shared" si="49"/>
        <v>107.24678582136382</v>
      </c>
      <c r="BH57" s="1">
        <f t="shared" si="50"/>
        <v>107.24678582136382</v>
      </c>
      <c r="BI57" s="1">
        <f t="shared" si="51"/>
        <v>321.74035746409146</v>
      </c>
      <c r="BJ57" s="1">
        <f t="shared" si="52"/>
        <v>107.24678582136382</v>
      </c>
      <c r="BK57" s="1">
        <f t="shared" si="53"/>
        <v>1.0724678582136382</v>
      </c>
      <c r="BL57" s="1">
        <f t="shared" si="65"/>
        <v>643.48071492818292</v>
      </c>
      <c r="BM57" s="1">
        <f t="shared" si="54"/>
        <v>1.1482497178248237</v>
      </c>
      <c r="BN57" s="1">
        <f t="shared" si="55"/>
        <v>2870.6242945620593</v>
      </c>
      <c r="BO57" s="1">
        <f t="shared" si="56"/>
        <v>2727.0930798339564</v>
      </c>
      <c r="BP57" s="1">
        <f t="shared" si="57"/>
        <v>1.1482497178248237</v>
      </c>
      <c r="BQ57" s="1">
        <f t="shared" si="58"/>
        <v>373181.15829306771</v>
      </c>
      <c r="BR57" s="1">
        <f t="shared" si="59"/>
        <v>1225.9734760168847</v>
      </c>
      <c r="BS57" s="1">
        <f t="shared" si="60"/>
        <v>19211.861628605777</v>
      </c>
      <c r="BT57" s="38">
        <f>-SUM(BR$24:BR57)/BR$23</f>
        <v>2.1137311089046831</v>
      </c>
      <c r="BU57" s="1">
        <f t="shared" si="61"/>
        <v>1225.9734760168847</v>
      </c>
      <c r="BV57" s="1">
        <f t="shared" si="62"/>
        <v>19211.861628605777</v>
      </c>
      <c r="BW57" s="38">
        <f>-SUM(BU$24:BU57)/BU$23</f>
        <v>2.1137311089046831</v>
      </c>
      <c r="BX57" s="1"/>
      <c r="BY57" s="1"/>
      <c r="BZ57" s="1"/>
      <c r="CA57" s="1"/>
      <c r="CB57" s="1"/>
      <c r="CC57" s="1"/>
      <c r="CD57" s="1"/>
      <c r="CE57" s="1"/>
      <c r="CF57" s="1"/>
      <c r="CG57" s="1"/>
      <c r="CH57" s="1"/>
      <c r="CI57" s="1"/>
      <c r="CJ57" s="1"/>
      <c r="CK57" s="1"/>
      <c r="CL57" s="1"/>
      <c r="CM57" s="1"/>
      <c r="CN57" s="1"/>
      <c r="CO57" s="1"/>
    </row>
    <row r="58" spans="1:93" ht="14.7" thickBot="1" x14ac:dyDescent="0.6">
      <c r="A58" s="32">
        <v>35</v>
      </c>
      <c r="B58" s="10">
        <f t="shared" si="3"/>
        <v>1621.0513229898563</v>
      </c>
      <c r="C58" s="10">
        <f t="shared" si="4"/>
        <v>993.77898899943955</v>
      </c>
      <c r="D58" s="10">
        <f t="shared" si="14"/>
        <v>627.27233399041677</v>
      </c>
      <c r="E58" s="10">
        <f t="shared" si="15"/>
        <v>340096.95246581751</v>
      </c>
      <c r="F58" s="10">
        <f t="shared" si="16"/>
        <v>39903.047534182551</v>
      </c>
      <c r="G58" s="10">
        <f t="shared" si="0"/>
        <v>98015.622671899444</v>
      </c>
      <c r="H58" s="1">
        <f t="shared" si="17"/>
        <v>0</v>
      </c>
      <c r="I58" s="1">
        <f t="shared" si="5"/>
        <v>107.46769664062272</v>
      </c>
      <c r="J58" s="1">
        <f t="shared" si="6"/>
        <v>107.46769664062272</v>
      </c>
      <c r="K58" s="1">
        <f t="shared" si="7"/>
        <v>322.40308992186817</v>
      </c>
      <c r="L58" s="1">
        <f t="shared" si="8"/>
        <v>107.46769664062272</v>
      </c>
      <c r="M58" s="1">
        <f t="shared" si="9"/>
        <v>1.0746769664062272</v>
      </c>
      <c r="N58" s="1">
        <f t="shared" si="63"/>
        <v>644.80617984373634</v>
      </c>
      <c r="O58" s="1">
        <f t="shared" si="10"/>
        <v>1.1529278293097813</v>
      </c>
      <c r="P58" s="1">
        <f t="shared" si="11"/>
        <v>4611.7113172391255</v>
      </c>
      <c r="Q58" s="1">
        <f t="shared" si="12"/>
        <v>4381.1257513771689</v>
      </c>
      <c r="R58" s="1">
        <f t="shared" si="18"/>
        <v>1.1529278293097813</v>
      </c>
      <c r="S58" s="1">
        <f t="shared" si="1"/>
        <v>438112.57513771689</v>
      </c>
      <c r="T58" s="1">
        <f t="shared" si="19"/>
        <v>2115.2682485435762</v>
      </c>
      <c r="U58" s="6">
        <f t="shared" si="20"/>
        <v>42630.989584725656</v>
      </c>
      <c r="V58" s="23">
        <f>-SUM(T$24:T58)/T$23</f>
        <v>3.1315494792362819</v>
      </c>
      <c r="W58" s="14">
        <f t="shared" si="2"/>
        <v>2115.2682485435762</v>
      </c>
      <c r="X58" s="14">
        <f t="shared" si="21"/>
        <v>42630.989584725656</v>
      </c>
      <c r="Y58" s="23">
        <f>-SUM(W$24:W58)/W$23</f>
        <v>3.1315494792362819</v>
      </c>
      <c r="Z58" s="36"/>
      <c r="AA58" s="37">
        <f t="shared" si="22"/>
        <v>1621.0513229898563</v>
      </c>
      <c r="AB58" s="10">
        <f t="shared" si="23"/>
        <v>993.77898899943955</v>
      </c>
      <c r="AC58" s="10">
        <f t="shared" si="24"/>
        <v>627.27233399041677</v>
      </c>
      <c r="AD58" s="1">
        <f t="shared" si="25"/>
        <v>340096.95246581751</v>
      </c>
      <c r="AE58" s="1">
        <f t="shared" si="26"/>
        <v>37153.047534182551</v>
      </c>
      <c r="AF58" s="1">
        <f t="shared" si="27"/>
        <v>86854.592059861461</v>
      </c>
      <c r="AG58" s="1">
        <f t="shared" si="28"/>
        <v>0</v>
      </c>
      <c r="AH58" s="1">
        <f t="shared" si="29"/>
        <v>107.46769664062272</v>
      </c>
      <c r="AI58" s="1">
        <f t="shared" si="30"/>
        <v>107.46769664062272</v>
      </c>
      <c r="AJ58" s="1">
        <f t="shared" si="31"/>
        <v>322.40308992186817</v>
      </c>
      <c r="AK58" s="1">
        <f t="shared" si="32"/>
        <v>107.46769664062272</v>
      </c>
      <c r="AL58" s="1">
        <f t="shared" si="33"/>
        <v>1.0746769664062272</v>
      </c>
      <c r="AM58" s="1">
        <f t="shared" si="64"/>
        <v>644.80617984373634</v>
      </c>
      <c r="AN58" s="1">
        <f t="shared" si="34"/>
        <v>1.1529278293097813</v>
      </c>
      <c r="AO58" s="1">
        <f t="shared" si="35"/>
        <v>2882.3195732744534</v>
      </c>
      <c r="AP58" s="1">
        <f t="shared" si="36"/>
        <v>2738.2035946107308</v>
      </c>
      <c r="AQ58" s="1">
        <f t="shared" si="37"/>
        <v>1.1529278293097813</v>
      </c>
      <c r="AR58" s="1">
        <f t="shared" si="38"/>
        <v>374701.54452567891</v>
      </c>
      <c r="AS58" s="1">
        <f t="shared" si="39"/>
        <v>472.34609177713787</v>
      </c>
      <c r="AT58" s="1">
        <f t="shared" si="40"/>
        <v>-8242.0407294649103</v>
      </c>
      <c r="AU58" s="38">
        <f>-SUM(AS$24:AS58)/AS$23</f>
        <v>0.5222005374223242</v>
      </c>
      <c r="AV58" s="1">
        <f t="shared" si="13"/>
        <v>472.34609177713787</v>
      </c>
      <c r="AW58" s="1">
        <f t="shared" si="41"/>
        <v>-8242.0407294649103</v>
      </c>
      <c r="AX58" s="38">
        <f>-SUM(AV$24:AV58)/AV$23</f>
        <v>0.5222005374223242</v>
      </c>
      <c r="AY58" s="40"/>
      <c r="AZ58" s="10">
        <f t="shared" si="42"/>
        <v>857.63888888888891</v>
      </c>
      <c r="BA58" s="10">
        <f t="shared" si="43"/>
        <v>849.94255638109951</v>
      </c>
      <c r="BB58" s="10">
        <f t="shared" si="44"/>
        <v>536.48291722864599</v>
      </c>
      <c r="BC58" s="1">
        <f t="shared" si="45"/>
        <v>290872.39355629124</v>
      </c>
      <c r="BD58" s="1">
        <f t="shared" si="46"/>
        <v>34127.606443708763</v>
      </c>
      <c r="BE58" s="1">
        <f t="shared" si="47"/>
        <v>408829.15096938767</v>
      </c>
      <c r="BF58" s="1">
        <f t="shared" si="48"/>
        <v>0</v>
      </c>
      <c r="BG58" s="1">
        <f t="shared" si="49"/>
        <v>107.46769664062272</v>
      </c>
      <c r="BH58" s="1">
        <f t="shared" si="50"/>
        <v>107.46769664062272</v>
      </c>
      <c r="BI58" s="1">
        <f t="shared" si="51"/>
        <v>322.40308992186817</v>
      </c>
      <c r="BJ58" s="1">
        <f t="shared" si="52"/>
        <v>107.46769664062272</v>
      </c>
      <c r="BK58" s="1">
        <f t="shared" si="53"/>
        <v>1.0746769664062272</v>
      </c>
      <c r="BL58" s="1">
        <f t="shared" si="65"/>
        <v>644.80617984373634</v>
      </c>
      <c r="BM58" s="1">
        <f t="shared" si="54"/>
        <v>1.1529278293097813</v>
      </c>
      <c r="BN58" s="1">
        <f t="shared" si="55"/>
        <v>2882.3195732744534</v>
      </c>
      <c r="BO58" s="1">
        <f t="shared" si="56"/>
        <v>2738.2035946107308</v>
      </c>
      <c r="BP58" s="1">
        <f t="shared" si="57"/>
        <v>1.1529278293097813</v>
      </c>
      <c r="BQ58" s="1">
        <f t="shared" si="58"/>
        <v>374701.54452567891</v>
      </c>
      <c r="BR58" s="1">
        <f t="shared" si="59"/>
        <v>1235.7585258781053</v>
      </c>
      <c r="BS58" s="1">
        <f t="shared" si="60"/>
        <v>20447.62015448388</v>
      </c>
      <c r="BT58" s="38">
        <f>-SUM(BR$24:BR58)/BR$23</f>
        <v>2.1853692843179062</v>
      </c>
      <c r="BU58" s="1">
        <f t="shared" si="61"/>
        <v>1235.7585258781053</v>
      </c>
      <c r="BV58" s="1">
        <f t="shared" si="62"/>
        <v>20447.62015448388</v>
      </c>
      <c r="BW58" s="38">
        <f>-SUM(BU$24:BU58)/BU$23</f>
        <v>2.1853692843179062</v>
      </c>
      <c r="BX58" s="1"/>
      <c r="BY58" s="1"/>
      <c r="BZ58" s="1"/>
      <c r="CA58" s="1"/>
      <c r="CB58" s="1"/>
      <c r="CC58" s="1"/>
      <c r="CD58" s="1"/>
      <c r="CE58" s="1"/>
      <c r="CF58" s="1"/>
      <c r="CG58" s="1"/>
      <c r="CH58" s="1"/>
      <c r="CI58" s="1"/>
      <c r="CJ58" s="1"/>
      <c r="CK58" s="1"/>
      <c r="CL58" s="1"/>
      <c r="CM58" s="1"/>
      <c r="CN58" s="1"/>
      <c r="CO58" s="1"/>
    </row>
    <row r="59" spans="1:93" ht="14.7" thickBot="1" x14ac:dyDescent="0.6">
      <c r="A59" s="32">
        <v>36</v>
      </c>
      <c r="B59" s="10">
        <f t="shared" si="3"/>
        <v>1621.0513229898563</v>
      </c>
      <c r="C59" s="10">
        <f t="shared" si="4"/>
        <v>991.94944469196764</v>
      </c>
      <c r="D59" s="10">
        <f t="shared" si="14"/>
        <v>629.10187829788879</v>
      </c>
      <c r="E59" s="10">
        <f t="shared" si="15"/>
        <v>339467.85058751964</v>
      </c>
      <c r="F59" s="10">
        <f t="shared" si="16"/>
        <v>40532.149412480438</v>
      </c>
      <c r="G59" s="10">
        <f t="shared" si="0"/>
        <v>100429.64941248129</v>
      </c>
      <c r="H59" s="1">
        <f t="shared" si="17"/>
        <v>0</v>
      </c>
      <c r="I59" s="1">
        <f t="shared" si="5"/>
        <v>107.68906249999955</v>
      </c>
      <c r="J59" s="1">
        <f t="shared" si="6"/>
        <v>107.68906249999955</v>
      </c>
      <c r="K59" s="1">
        <f t="shared" si="7"/>
        <v>323.06718749999862</v>
      </c>
      <c r="L59" s="1">
        <f t="shared" si="8"/>
        <v>107.68906249999955</v>
      </c>
      <c r="M59" s="1">
        <f t="shared" si="9"/>
        <v>1.0768906249999954</v>
      </c>
      <c r="N59" s="1">
        <f t="shared" si="63"/>
        <v>646.13437499999725</v>
      </c>
      <c r="O59" s="1">
        <f t="shared" si="10"/>
        <v>1.1576250000000023</v>
      </c>
      <c r="P59" s="1">
        <f t="shared" si="11"/>
        <v>4630.5000000000091</v>
      </c>
      <c r="Q59" s="1">
        <f t="shared" si="12"/>
        <v>4398.9750000000085</v>
      </c>
      <c r="R59" s="1">
        <f t="shared" si="18"/>
        <v>1.1576250000000023</v>
      </c>
      <c r="S59" s="1">
        <f t="shared" si="1"/>
        <v>439897.50000000087</v>
      </c>
      <c r="T59" s="1">
        <f t="shared" si="19"/>
        <v>2131.7893020101546</v>
      </c>
      <c r="U59" s="6">
        <f t="shared" si="20"/>
        <v>44762.77888673581</v>
      </c>
      <c r="V59" s="23">
        <f>-SUM(T$24:T59)/T$23</f>
        <v>3.2381389443367898</v>
      </c>
      <c r="W59" s="14">
        <f t="shared" si="2"/>
        <v>2131.7893020101546</v>
      </c>
      <c r="X59" s="14">
        <f t="shared" si="21"/>
        <v>44762.77888673581</v>
      </c>
      <c r="Y59" s="23">
        <f>-SUM(W$24:W59)/W$23</f>
        <v>3.2381389443367898</v>
      </c>
      <c r="Z59" s="36"/>
      <c r="AA59" s="37">
        <f t="shared" si="22"/>
        <v>1621.0513229898563</v>
      </c>
      <c r="AB59" s="10">
        <f t="shared" si="23"/>
        <v>991.94944469196764</v>
      </c>
      <c r="AC59" s="10">
        <f t="shared" si="24"/>
        <v>629.10187829788879</v>
      </c>
      <c r="AD59" s="1">
        <f t="shared" si="25"/>
        <v>339467.85058751964</v>
      </c>
      <c r="AE59" s="1">
        <f t="shared" si="26"/>
        <v>37782.149412480438</v>
      </c>
      <c r="AF59" s="1">
        <f t="shared" si="27"/>
        <v>89010.274412481172</v>
      </c>
      <c r="AG59" s="1">
        <f t="shared" si="28"/>
        <v>0</v>
      </c>
      <c r="AH59" s="1">
        <f t="shared" si="29"/>
        <v>107.68906249999955</v>
      </c>
      <c r="AI59" s="1">
        <f t="shared" si="30"/>
        <v>107.68906249999955</v>
      </c>
      <c r="AJ59" s="1">
        <f t="shared" si="31"/>
        <v>323.06718749999862</v>
      </c>
      <c r="AK59" s="1">
        <f t="shared" si="32"/>
        <v>107.68906249999955</v>
      </c>
      <c r="AL59" s="1">
        <f t="shared" si="33"/>
        <v>1.0768906249999954</v>
      </c>
      <c r="AM59" s="1">
        <f t="shared" si="64"/>
        <v>646.13437499999725</v>
      </c>
      <c r="AN59" s="1">
        <f t="shared" si="34"/>
        <v>1.1576250000000023</v>
      </c>
      <c r="AO59" s="1">
        <f t="shared" si="35"/>
        <v>2894.0625000000059</v>
      </c>
      <c r="AP59" s="1">
        <f t="shared" si="36"/>
        <v>2749.3593750000055</v>
      </c>
      <c r="AQ59" s="1">
        <f t="shared" si="37"/>
        <v>1.1576250000000023</v>
      </c>
      <c r="AR59" s="1">
        <f t="shared" si="38"/>
        <v>376228.12500000076</v>
      </c>
      <c r="AS59" s="1">
        <f t="shared" si="39"/>
        <v>482.17367701015178</v>
      </c>
      <c r="AT59" s="1">
        <f t="shared" si="40"/>
        <v>-7759.8670524547588</v>
      </c>
      <c r="AU59" s="38">
        <f>-SUM(AS$24:AS59)/AS$23</f>
        <v>0.55015263464030395</v>
      </c>
      <c r="AV59" s="1">
        <f t="shared" si="13"/>
        <v>482.17367701015178</v>
      </c>
      <c r="AW59" s="1">
        <f t="shared" si="41"/>
        <v>-7759.8670524547588</v>
      </c>
      <c r="AX59" s="38">
        <f>-SUM(AV$24:AV59)/AV$23</f>
        <v>0.55015263464030395</v>
      </c>
      <c r="AY59" s="40"/>
      <c r="AZ59" s="10">
        <f t="shared" si="42"/>
        <v>857.63888888888891</v>
      </c>
      <c r="BA59" s="10">
        <f t="shared" si="43"/>
        <v>848.37781453918285</v>
      </c>
      <c r="BB59" s="10">
        <f t="shared" si="44"/>
        <v>538.04765907056287</v>
      </c>
      <c r="BC59" s="1">
        <f t="shared" si="45"/>
        <v>290334.34589722066</v>
      </c>
      <c r="BD59" s="1">
        <f t="shared" si="46"/>
        <v>34665.654102779328</v>
      </c>
      <c r="BE59" s="1">
        <f t="shared" si="47"/>
        <v>410893.7791027801</v>
      </c>
      <c r="BF59" s="1">
        <f t="shared" si="48"/>
        <v>0</v>
      </c>
      <c r="BG59" s="1">
        <f t="shared" si="49"/>
        <v>107.68906249999955</v>
      </c>
      <c r="BH59" s="1">
        <f t="shared" si="50"/>
        <v>107.68906249999955</v>
      </c>
      <c r="BI59" s="1">
        <f t="shared" si="51"/>
        <v>323.06718749999862</v>
      </c>
      <c r="BJ59" s="1">
        <f t="shared" si="52"/>
        <v>107.68906249999955</v>
      </c>
      <c r="BK59" s="1">
        <f t="shared" si="53"/>
        <v>1.0768906249999954</v>
      </c>
      <c r="BL59" s="1">
        <f t="shared" si="65"/>
        <v>646.13437499999725</v>
      </c>
      <c r="BM59" s="1">
        <f t="shared" si="54"/>
        <v>1.1576250000000023</v>
      </c>
      <c r="BN59" s="1">
        <f t="shared" si="55"/>
        <v>2894.0625000000059</v>
      </c>
      <c r="BO59" s="1">
        <f t="shared" si="56"/>
        <v>2749.3593750000055</v>
      </c>
      <c r="BP59" s="1">
        <f t="shared" si="57"/>
        <v>1.1576250000000023</v>
      </c>
      <c r="BQ59" s="1">
        <f t="shared" si="58"/>
        <v>376228.12500000076</v>
      </c>
      <c r="BR59" s="1">
        <f t="shared" si="59"/>
        <v>1245.5861111111192</v>
      </c>
      <c r="BS59" s="1">
        <f t="shared" si="60"/>
        <v>21693.206265594999</v>
      </c>
      <c r="BT59" s="38">
        <f>-SUM(BR$24:BR59)/BR$23</f>
        <v>2.2575771748171016</v>
      </c>
      <c r="BU59" s="1">
        <f t="shared" si="61"/>
        <v>1245.5861111111192</v>
      </c>
      <c r="BV59" s="1">
        <f t="shared" si="62"/>
        <v>21693.206265594999</v>
      </c>
      <c r="BW59" s="38">
        <f>-SUM(BU$24:BU59)/BU$23</f>
        <v>2.2575771748171016</v>
      </c>
      <c r="BX59" s="1"/>
      <c r="BY59" s="1"/>
      <c r="BZ59" s="1"/>
      <c r="CA59" s="1"/>
      <c r="CB59" s="1"/>
      <c r="CC59" s="1"/>
      <c r="CD59" s="1"/>
      <c r="CE59" s="1"/>
      <c r="CF59" s="1"/>
      <c r="CG59" s="1"/>
      <c r="CH59" s="1"/>
      <c r="CI59" s="1"/>
      <c r="CJ59" s="1"/>
      <c r="CK59" s="1"/>
      <c r="CL59" s="1"/>
      <c r="CM59" s="1"/>
      <c r="CN59" s="1"/>
      <c r="CO59" s="1"/>
    </row>
    <row r="60" spans="1:93" ht="14.7" thickBot="1" x14ac:dyDescent="0.6">
      <c r="A60" s="32">
        <v>37</v>
      </c>
      <c r="B60" s="10">
        <f t="shared" si="3"/>
        <v>1621.0513229898563</v>
      </c>
      <c r="C60" s="10">
        <f t="shared" si="4"/>
        <v>990.11456421359867</v>
      </c>
      <c r="D60" s="10">
        <f t="shared" si="14"/>
        <v>630.93675877625765</v>
      </c>
      <c r="E60" s="10">
        <f t="shared" si="15"/>
        <v>338836.91382874339</v>
      </c>
      <c r="F60" s="10">
        <f t="shared" si="16"/>
        <v>41163.086171256698</v>
      </c>
      <c r="G60" s="10">
        <f t="shared" si="0"/>
        <v>102852.78303837508</v>
      </c>
      <c r="H60" s="1">
        <f t="shared" si="17"/>
        <v>0</v>
      </c>
      <c r="I60" s="1">
        <f t="shared" si="5"/>
        <v>107.91088433680241</v>
      </c>
      <c r="J60" s="1">
        <f t="shared" si="6"/>
        <v>107.91088433680241</v>
      </c>
      <c r="K60" s="1">
        <f t="shared" si="7"/>
        <v>323.7326530104072</v>
      </c>
      <c r="L60" s="1">
        <f t="shared" si="8"/>
        <v>107.91088433680241</v>
      </c>
      <c r="M60" s="1">
        <f t="shared" si="9"/>
        <v>1.079108843368024</v>
      </c>
      <c r="N60" s="1">
        <f t="shared" si="63"/>
        <v>647.46530602081441</v>
      </c>
      <c r="O60" s="1">
        <f t="shared" si="10"/>
        <v>1.1623413075450484</v>
      </c>
      <c r="P60" s="1">
        <f t="shared" si="11"/>
        <v>4649.365230180194</v>
      </c>
      <c r="Q60" s="1">
        <f t="shared" si="12"/>
        <v>4416.8969686711844</v>
      </c>
      <c r="R60" s="1">
        <f t="shared" si="18"/>
        <v>1.1623413075450484</v>
      </c>
      <c r="S60" s="1">
        <f t="shared" si="1"/>
        <v>441689.69686711841</v>
      </c>
      <c r="T60" s="1">
        <f t="shared" si="19"/>
        <v>2148.3803396605135</v>
      </c>
      <c r="U60" s="6">
        <f t="shared" si="20"/>
        <v>46911.159226396325</v>
      </c>
      <c r="V60" s="23">
        <f>-SUM(T$24:T60)/T$23</f>
        <v>3.3455579613198156</v>
      </c>
      <c r="W60" s="14">
        <f t="shared" si="2"/>
        <v>2148.3803396605135</v>
      </c>
      <c r="X60" s="14">
        <f t="shared" si="21"/>
        <v>46911.159226396325</v>
      </c>
      <c r="Y60" s="23">
        <f>-SUM(W$24:W60)/W$23</f>
        <v>3.3455579613198156</v>
      </c>
      <c r="Z60" s="36"/>
      <c r="AA60" s="37">
        <f t="shared" si="22"/>
        <v>1621.0513229898563</v>
      </c>
      <c r="AB60" s="10">
        <f t="shared" si="23"/>
        <v>990.11456421359867</v>
      </c>
      <c r="AC60" s="10">
        <f t="shared" si="24"/>
        <v>630.93675877625765</v>
      </c>
      <c r="AD60" s="1">
        <f t="shared" si="25"/>
        <v>338836.91382874339</v>
      </c>
      <c r="AE60" s="1">
        <f t="shared" si="26"/>
        <v>38413.086171256698</v>
      </c>
      <c r="AF60" s="1">
        <f t="shared" si="27"/>
        <v>91174.011123397388</v>
      </c>
      <c r="AG60" s="1">
        <f t="shared" si="28"/>
        <v>0</v>
      </c>
      <c r="AH60" s="1">
        <f t="shared" si="29"/>
        <v>107.91088433680241</v>
      </c>
      <c r="AI60" s="1">
        <f t="shared" si="30"/>
        <v>107.91088433680241</v>
      </c>
      <c r="AJ60" s="1">
        <f t="shared" si="31"/>
        <v>323.7326530104072</v>
      </c>
      <c r="AK60" s="1">
        <f t="shared" si="32"/>
        <v>107.91088433680241</v>
      </c>
      <c r="AL60" s="1">
        <f t="shared" si="33"/>
        <v>1.079108843368024</v>
      </c>
      <c r="AM60" s="1">
        <f t="shared" si="64"/>
        <v>647.46530602081441</v>
      </c>
      <c r="AN60" s="1">
        <f t="shared" si="34"/>
        <v>1.1623413075450484</v>
      </c>
      <c r="AO60" s="1">
        <f t="shared" si="35"/>
        <v>2905.853268862621</v>
      </c>
      <c r="AP60" s="1">
        <f t="shared" si="36"/>
        <v>2760.56060541949</v>
      </c>
      <c r="AQ60" s="1">
        <f t="shared" si="37"/>
        <v>1.1623413075450484</v>
      </c>
      <c r="AR60" s="1">
        <f t="shared" si="38"/>
        <v>377760.92495214072</v>
      </c>
      <c r="AS60" s="1">
        <f t="shared" si="39"/>
        <v>492.04397640881939</v>
      </c>
      <c r="AT60" s="1">
        <f t="shared" si="40"/>
        <v>-7267.8230760459392</v>
      </c>
      <c r="AU60" s="38">
        <f>-SUM(AS$24:AS60)/AS$23</f>
        <v>0.57867692312777175</v>
      </c>
      <c r="AV60" s="1">
        <f t="shared" si="13"/>
        <v>492.04397640881939</v>
      </c>
      <c r="AW60" s="1">
        <f t="shared" si="41"/>
        <v>-7267.8230760459392</v>
      </c>
      <c r="AX60" s="38">
        <f>-SUM(AV$24:AV60)/AV$23</f>
        <v>0.57867692312777175</v>
      </c>
      <c r="AY60" s="40"/>
      <c r="AZ60" s="10">
        <f t="shared" si="42"/>
        <v>857.63888888888891</v>
      </c>
      <c r="BA60" s="10">
        <f t="shared" si="43"/>
        <v>846.80850886689359</v>
      </c>
      <c r="BB60" s="10">
        <f t="shared" si="44"/>
        <v>539.61696474285191</v>
      </c>
      <c r="BC60" s="1">
        <f t="shared" si="45"/>
        <v>289794.72893247782</v>
      </c>
      <c r="BD60" s="1">
        <f t="shared" si="46"/>
        <v>35205.271067522182</v>
      </c>
      <c r="BE60" s="1">
        <f t="shared" si="47"/>
        <v>412966.19601966289</v>
      </c>
      <c r="BF60" s="1">
        <f t="shared" si="48"/>
        <v>0</v>
      </c>
      <c r="BG60" s="1">
        <f t="shared" si="49"/>
        <v>107.91088433680241</v>
      </c>
      <c r="BH60" s="1">
        <f t="shared" si="50"/>
        <v>107.91088433680241</v>
      </c>
      <c r="BI60" s="1">
        <f t="shared" si="51"/>
        <v>323.7326530104072</v>
      </c>
      <c r="BJ60" s="1">
        <f t="shared" si="52"/>
        <v>107.91088433680241</v>
      </c>
      <c r="BK60" s="1">
        <f t="shared" si="53"/>
        <v>1.079108843368024</v>
      </c>
      <c r="BL60" s="1">
        <f t="shared" si="65"/>
        <v>647.46530602081441</v>
      </c>
      <c r="BM60" s="1">
        <f t="shared" si="54"/>
        <v>1.1623413075450484</v>
      </c>
      <c r="BN60" s="1">
        <f t="shared" si="55"/>
        <v>2905.853268862621</v>
      </c>
      <c r="BO60" s="1">
        <f t="shared" si="56"/>
        <v>2760.56060541949</v>
      </c>
      <c r="BP60" s="1">
        <f t="shared" si="57"/>
        <v>1.1623413075450484</v>
      </c>
      <c r="BQ60" s="1">
        <f t="shared" si="58"/>
        <v>377760.92495214072</v>
      </c>
      <c r="BR60" s="1">
        <f t="shared" si="59"/>
        <v>1255.4564105097868</v>
      </c>
      <c r="BS60" s="1">
        <f t="shared" si="60"/>
        <v>22948.662676104785</v>
      </c>
      <c r="BT60" s="38">
        <f>-SUM(BR$24:BR60)/BR$23</f>
        <v>2.3303572565857853</v>
      </c>
      <c r="BU60" s="1">
        <f t="shared" si="61"/>
        <v>1255.4564105097868</v>
      </c>
      <c r="BV60" s="1">
        <f t="shared" si="62"/>
        <v>22948.662676104785</v>
      </c>
      <c r="BW60" s="38">
        <f>-SUM(BU$24:BU60)/BU$23</f>
        <v>2.3303572565857853</v>
      </c>
      <c r="BX60" s="1"/>
      <c r="BY60" s="1"/>
      <c r="BZ60" s="1"/>
      <c r="CA60" s="1"/>
      <c r="CB60" s="1"/>
      <c r="CC60" s="1"/>
      <c r="CD60" s="1"/>
      <c r="CE60" s="1"/>
      <c r="CF60" s="1"/>
      <c r="CG60" s="1"/>
      <c r="CH60" s="1"/>
      <c r="CI60" s="1"/>
      <c r="CJ60" s="1"/>
      <c r="CK60" s="1"/>
      <c r="CL60" s="1"/>
      <c r="CM60" s="1"/>
      <c r="CN60" s="1"/>
      <c r="CO60" s="1"/>
    </row>
    <row r="61" spans="1:93" ht="14.7" thickBot="1" x14ac:dyDescent="0.6">
      <c r="A61" s="32">
        <v>38</v>
      </c>
      <c r="B61" s="10">
        <f t="shared" si="3"/>
        <v>1621.0513229898563</v>
      </c>
      <c r="C61" s="10">
        <f t="shared" si="4"/>
        <v>988.27433200050109</v>
      </c>
      <c r="D61" s="10">
        <f t="shared" si="14"/>
        <v>632.77699098935511</v>
      </c>
      <c r="E61" s="10">
        <f t="shared" si="15"/>
        <v>338204.13683775405</v>
      </c>
      <c r="F61" s="10">
        <f t="shared" si="16"/>
        <v>41795.863162246053</v>
      </c>
      <c r="G61" s="10">
        <f t="shared" si="0"/>
        <v>105285.05852836318</v>
      </c>
      <c r="H61" s="1">
        <f t="shared" si="17"/>
        <v>0</v>
      </c>
      <c r="I61" s="1">
        <f t="shared" si="5"/>
        <v>108.13316309027014</v>
      </c>
      <c r="J61" s="1">
        <f t="shared" si="6"/>
        <v>108.13316309027014</v>
      </c>
      <c r="K61" s="1">
        <f t="shared" si="7"/>
        <v>324.39948927081042</v>
      </c>
      <c r="L61" s="1">
        <f t="shared" si="8"/>
        <v>108.13316309027014</v>
      </c>
      <c r="M61" s="1">
        <f t="shared" si="9"/>
        <v>1.0813316309027015</v>
      </c>
      <c r="N61" s="1">
        <f t="shared" si="63"/>
        <v>648.79897854162084</v>
      </c>
      <c r="O61" s="1">
        <f t="shared" si="10"/>
        <v>1.1670768299108345</v>
      </c>
      <c r="P61" s="1">
        <f t="shared" si="11"/>
        <v>4668.3073196433379</v>
      </c>
      <c r="Q61" s="1">
        <f t="shared" si="12"/>
        <v>4434.8919536611711</v>
      </c>
      <c r="R61" s="1">
        <f t="shared" si="18"/>
        <v>1.1670768299108345</v>
      </c>
      <c r="S61" s="1">
        <f t="shared" si="1"/>
        <v>443489.19536611711</v>
      </c>
      <c r="T61" s="1">
        <f t="shared" si="19"/>
        <v>2165.0416521296938</v>
      </c>
      <c r="U61" s="6">
        <f t="shared" si="20"/>
        <v>49076.200878526019</v>
      </c>
      <c r="V61" s="23">
        <f>-SUM(T$24:T61)/T$23</f>
        <v>3.4538100439262998</v>
      </c>
      <c r="W61" s="14">
        <f t="shared" si="2"/>
        <v>2165.0416521296938</v>
      </c>
      <c r="X61" s="14">
        <f t="shared" si="21"/>
        <v>49076.200878526019</v>
      </c>
      <c r="Y61" s="23">
        <f>-SUM(W$24:W61)/W$23</f>
        <v>3.4538100439262998</v>
      </c>
      <c r="Z61" s="36"/>
      <c r="AA61" s="37">
        <f t="shared" si="22"/>
        <v>1621.0513229898563</v>
      </c>
      <c r="AB61" s="10">
        <f t="shared" si="23"/>
        <v>988.27433200050109</v>
      </c>
      <c r="AC61" s="10">
        <f t="shared" si="24"/>
        <v>632.77699098935511</v>
      </c>
      <c r="AD61" s="1">
        <f t="shared" si="25"/>
        <v>338204.13683775405</v>
      </c>
      <c r="AE61" s="1">
        <f t="shared" si="26"/>
        <v>39045.863162246053</v>
      </c>
      <c r="AF61" s="1">
        <f t="shared" si="27"/>
        <v>93345.832883267256</v>
      </c>
      <c r="AG61" s="1">
        <f t="shared" si="28"/>
        <v>0</v>
      </c>
      <c r="AH61" s="1">
        <f t="shared" si="29"/>
        <v>108.13316309027014</v>
      </c>
      <c r="AI61" s="1">
        <f t="shared" si="30"/>
        <v>108.13316309027014</v>
      </c>
      <c r="AJ61" s="1">
        <f t="shared" si="31"/>
        <v>324.39948927081042</v>
      </c>
      <c r="AK61" s="1">
        <f t="shared" si="32"/>
        <v>108.13316309027014</v>
      </c>
      <c r="AL61" s="1">
        <f t="shared" si="33"/>
        <v>1.0813316309027015</v>
      </c>
      <c r="AM61" s="1">
        <f t="shared" si="64"/>
        <v>648.79897854162084</v>
      </c>
      <c r="AN61" s="1">
        <f t="shared" si="34"/>
        <v>1.1670768299108345</v>
      </c>
      <c r="AO61" s="1">
        <f t="shared" si="35"/>
        <v>2917.6920747770864</v>
      </c>
      <c r="AP61" s="1">
        <f t="shared" si="36"/>
        <v>2771.8074710382321</v>
      </c>
      <c r="AQ61" s="1">
        <f t="shared" si="37"/>
        <v>1.1670768299108345</v>
      </c>
      <c r="AR61" s="1">
        <f t="shared" si="38"/>
        <v>379299.96972102119</v>
      </c>
      <c r="AS61" s="1">
        <f t="shared" si="39"/>
        <v>501.95716950675501</v>
      </c>
      <c r="AT61" s="1">
        <f t="shared" si="40"/>
        <v>-6765.8659065391839</v>
      </c>
      <c r="AU61" s="38">
        <f>-SUM(AS$24:AS61)/AS$23</f>
        <v>0.60777588947598948</v>
      </c>
      <c r="AV61" s="1">
        <f t="shared" si="13"/>
        <v>501.95716950675501</v>
      </c>
      <c r="AW61" s="1">
        <f t="shared" si="41"/>
        <v>-6765.8659065391839</v>
      </c>
      <c r="AX61" s="38">
        <f>-SUM(AV$24:AV61)/AV$23</f>
        <v>0.60777588947598948</v>
      </c>
      <c r="AY61" s="40"/>
      <c r="AZ61" s="10">
        <f t="shared" si="42"/>
        <v>857.63888888888891</v>
      </c>
      <c r="BA61" s="10">
        <f t="shared" si="43"/>
        <v>845.2346260530602</v>
      </c>
      <c r="BB61" s="10">
        <f t="shared" si="44"/>
        <v>541.1908475566853</v>
      </c>
      <c r="BC61" s="1">
        <f t="shared" si="45"/>
        <v>289253.53808492114</v>
      </c>
      <c r="BD61" s="1">
        <f t="shared" si="46"/>
        <v>35746.461915078871</v>
      </c>
      <c r="BE61" s="1">
        <f t="shared" si="47"/>
        <v>415046.43163610005</v>
      </c>
      <c r="BF61" s="1">
        <f t="shared" si="48"/>
        <v>0</v>
      </c>
      <c r="BG61" s="1">
        <f t="shared" si="49"/>
        <v>108.13316309027014</v>
      </c>
      <c r="BH61" s="1">
        <f t="shared" si="50"/>
        <v>108.13316309027014</v>
      </c>
      <c r="BI61" s="1">
        <f t="shared" si="51"/>
        <v>324.39948927081042</v>
      </c>
      <c r="BJ61" s="1">
        <f t="shared" si="52"/>
        <v>108.13316309027014</v>
      </c>
      <c r="BK61" s="1">
        <f t="shared" si="53"/>
        <v>1.0813316309027015</v>
      </c>
      <c r="BL61" s="1">
        <f t="shared" si="65"/>
        <v>648.79897854162084</v>
      </c>
      <c r="BM61" s="1">
        <f t="shared" si="54"/>
        <v>1.1670768299108345</v>
      </c>
      <c r="BN61" s="1">
        <f t="shared" si="55"/>
        <v>2917.6920747770864</v>
      </c>
      <c r="BO61" s="1">
        <f t="shared" si="56"/>
        <v>2771.8074710382321</v>
      </c>
      <c r="BP61" s="1">
        <f t="shared" si="57"/>
        <v>1.1670768299108345</v>
      </c>
      <c r="BQ61" s="1">
        <f t="shared" si="58"/>
        <v>379299.96972102119</v>
      </c>
      <c r="BR61" s="1">
        <f t="shared" si="59"/>
        <v>1265.3696036077224</v>
      </c>
      <c r="BS61" s="1">
        <f t="shared" si="60"/>
        <v>24214.032279712508</v>
      </c>
      <c r="BT61" s="38">
        <f>-SUM(BR$24:BR61)/BR$23</f>
        <v>2.4037120162152186</v>
      </c>
      <c r="BU61" s="1">
        <f t="shared" si="61"/>
        <v>1265.3696036077224</v>
      </c>
      <c r="BV61" s="1">
        <f t="shared" si="62"/>
        <v>24214.032279712508</v>
      </c>
      <c r="BW61" s="38">
        <f>-SUM(BU$24:BU61)/BU$23</f>
        <v>2.4037120162152186</v>
      </c>
      <c r="BX61" s="1"/>
      <c r="BY61" s="1"/>
      <c r="BZ61" s="1"/>
      <c r="CA61" s="1"/>
      <c r="CB61" s="1"/>
      <c r="CC61" s="1"/>
      <c r="CD61" s="1"/>
      <c r="CE61" s="1"/>
      <c r="CF61" s="1"/>
      <c r="CG61" s="1"/>
      <c r="CH61" s="1"/>
      <c r="CI61" s="1"/>
      <c r="CJ61" s="1"/>
      <c r="CK61" s="1"/>
      <c r="CL61" s="1"/>
      <c r="CM61" s="1"/>
      <c r="CN61" s="1"/>
      <c r="CO61" s="1"/>
    </row>
    <row r="62" spans="1:93" ht="14.7" thickBot="1" x14ac:dyDescent="0.6">
      <c r="A62" s="32">
        <v>39</v>
      </c>
      <c r="B62" s="10">
        <f t="shared" si="3"/>
        <v>1621.0513229898563</v>
      </c>
      <c r="C62" s="10">
        <f t="shared" si="4"/>
        <v>986.42873244344901</v>
      </c>
      <c r="D62" s="10">
        <f t="shared" si="14"/>
        <v>634.62259054640742</v>
      </c>
      <c r="E62" s="10">
        <f t="shared" si="15"/>
        <v>337569.51424720767</v>
      </c>
      <c r="F62" s="10">
        <f t="shared" si="16"/>
        <v>42430.485752792461</v>
      </c>
      <c r="G62" s="10">
        <f t="shared" si="0"/>
        <v>107726.51099754177</v>
      </c>
      <c r="H62" s="1">
        <f t="shared" si="17"/>
        <v>0</v>
      </c>
      <c r="I62" s="1">
        <f t="shared" si="5"/>
        <v>108.35589970157631</v>
      </c>
      <c r="J62" s="1">
        <f t="shared" si="6"/>
        <v>108.35589970157631</v>
      </c>
      <c r="K62" s="1">
        <f t="shared" si="7"/>
        <v>325.06769910472894</v>
      </c>
      <c r="L62" s="1">
        <f t="shared" si="8"/>
        <v>108.35589970157631</v>
      </c>
      <c r="M62" s="1">
        <f t="shared" si="9"/>
        <v>1.0835589970157631</v>
      </c>
      <c r="N62" s="1">
        <f t="shared" si="63"/>
        <v>650.13539820945778</v>
      </c>
      <c r="O62" s="1">
        <f t="shared" si="10"/>
        <v>1.1718316453809192</v>
      </c>
      <c r="P62" s="1">
        <f t="shared" si="11"/>
        <v>4687.3265815236773</v>
      </c>
      <c r="Q62" s="1">
        <f t="shared" si="12"/>
        <v>4452.9602524474931</v>
      </c>
      <c r="R62" s="1">
        <f t="shared" si="18"/>
        <v>1.1718316453809192</v>
      </c>
      <c r="S62" s="1">
        <f t="shared" si="1"/>
        <v>445296.02524474933</v>
      </c>
      <c r="T62" s="1">
        <f t="shared" si="19"/>
        <v>2181.7735312481791</v>
      </c>
      <c r="U62" s="6">
        <f t="shared" si="20"/>
        <v>51257.9744097742</v>
      </c>
      <c r="V62" s="23">
        <f>-SUM(T$24:T62)/T$23</f>
        <v>3.5628987204887088</v>
      </c>
      <c r="W62" s="14">
        <f t="shared" si="2"/>
        <v>2181.7735312481791</v>
      </c>
      <c r="X62" s="14">
        <f t="shared" si="21"/>
        <v>51257.9744097742</v>
      </c>
      <c r="Y62" s="23">
        <f>-SUM(W$24:W62)/W$23</f>
        <v>3.5628987204887088</v>
      </c>
      <c r="Z62" s="36"/>
      <c r="AA62" s="37">
        <f t="shared" si="22"/>
        <v>1621.0513229898563</v>
      </c>
      <c r="AB62" s="10">
        <f t="shared" si="23"/>
        <v>986.42873244344901</v>
      </c>
      <c r="AC62" s="10">
        <f t="shared" si="24"/>
        <v>634.62259054640742</v>
      </c>
      <c r="AD62" s="1">
        <f t="shared" si="25"/>
        <v>337569.51424720767</v>
      </c>
      <c r="AE62" s="1">
        <f t="shared" si="26"/>
        <v>39680.485752792461</v>
      </c>
      <c r="AF62" s="1">
        <f t="shared" si="27"/>
        <v>95525.770501591207</v>
      </c>
      <c r="AG62" s="1">
        <f t="shared" si="28"/>
        <v>0</v>
      </c>
      <c r="AH62" s="1">
        <f t="shared" si="29"/>
        <v>108.35589970157631</v>
      </c>
      <c r="AI62" s="1">
        <f t="shared" si="30"/>
        <v>108.35589970157631</v>
      </c>
      <c r="AJ62" s="1">
        <f t="shared" si="31"/>
        <v>325.06769910472894</v>
      </c>
      <c r="AK62" s="1">
        <f t="shared" si="32"/>
        <v>108.35589970157631</v>
      </c>
      <c r="AL62" s="1">
        <f t="shared" si="33"/>
        <v>1.0835589970157631</v>
      </c>
      <c r="AM62" s="1">
        <f t="shared" si="64"/>
        <v>650.13539820945778</v>
      </c>
      <c r="AN62" s="1">
        <f t="shared" si="34"/>
        <v>1.1718316453809192</v>
      </c>
      <c r="AO62" s="1">
        <f t="shared" si="35"/>
        <v>2929.5791134522979</v>
      </c>
      <c r="AP62" s="1">
        <f t="shared" si="36"/>
        <v>2783.1001577796828</v>
      </c>
      <c r="AQ62" s="1">
        <f t="shared" si="37"/>
        <v>1.1718316453809192</v>
      </c>
      <c r="AR62" s="1">
        <f t="shared" si="38"/>
        <v>380845.28474879876</v>
      </c>
      <c r="AS62" s="1">
        <f t="shared" si="39"/>
        <v>511.91343658036863</v>
      </c>
      <c r="AT62" s="1">
        <f t="shared" si="40"/>
        <v>-6253.9524699588155</v>
      </c>
      <c r="AU62" s="38">
        <f>-SUM(AS$24:AS62)/AS$23</f>
        <v>0.63745203072702539</v>
      </c>
      <c r="AV62" s="1">
        <f t="shared" si="13"/>
        <v>511.91343658036863</v>
      </c>
      <c r="AW62" s="1">
        <f t="shared" si="41"/>
        <v>-6253.9524699588155</v>
      </c>
      <c r="AX62" s="38">
        <f>-SUM(AV$24:AV62)/AV$23</f>
        <v>0.63745203072702539</v>
      </c>
      <c r="AY62" s="40"/>
      <c r="AZ62" s="10">
        <f t="shared" si="42"/>
        <v>857.63888888888891</v>
      </c>
      <c r="BA62" s="10">
        <f t="shared" si="43"/>
        <v>843.65615274768663</v>
      </c>
      <c r="BB62" s="10">
        <f t="shared" si="44"/>
        <v>542.76932086205898</v>
      </c>
      <c r="BC62" s="1">
        <f t="shared" si="45"/>
        <v>288710.76876405906</v>
      </c>
      <c r="BD62" s="1">
        <f t="shared" si="46"/>
        <v>36289.231235940933</v>
      </c>
      <c r="BE62" s="1">
        <f t="shared" si="47"/>
        <v>417134.5159847397</v>
      </c>
      <c r="BF62" s="1">
        <f t="shared" si="48"/>
        <v>0</v>
      </c>
      <c r="BG62" s="1">
        <f t="shared" si="49"/>
        <v>108.35589970157631</v>
      </c>
      <c r="BH62" s="1">
        <f t="shared" si="50"/>
        <v>108.35589970157631</v>
      </c>
      <c r="BI62" s="1">
        <f t="shared" si="51"/>
        <v>325.06769910472894</v>
      </c>
      <c r="BJ62" s="1">
        <f t="shared" si="52"/>
        <v>108.35589970157631</v>
      </c>
      <c r="BK62" s="1">
        <f t="shared" si="53"/>
        <v>1.0835589970157631</v>
      </c>
      <c r="BL62" s="1">
        <f t="shared" si="65"/>
        <v>650.13539820945778</v>
      </c>
      <c r="BM62" s="1">
        <f t="shared" si="54"/>
        <v>1.1718316453809192</v>
      </c>
      <c r="BN62" s="1">
        <f t="shared" si="55"/>
        <v>2929.5791134522979</v>
      </c>
      <c r="BO62" s="1">
        <f t="shared" si="56"/>
        <v>2783.1001577796828</v>
      </c>
      <c r="BP62" s="1">
        <f t="shared" si="57"/>
        <v>1.1718316453809192</v>
      </c>
      <c r="BQ62" s="1">
        <f t="shared" si="58"/>
        <v>380845.28474879876</v>
      </c>
      <c r="BR62" s="1">
        <f t="shared" si="59"/>
        <v>1275.325870681336</v>
      </c>
      <c r="BS62" s="1">
        <f t="shared" si="60"/>
        <v>25489.358150393844</v>
      </c>
      <c r="BT62" s="38">
        <f>-SUM(BR$24:BR62)/BR$23</f>
        <v>2.4776439507474697</v>
      </c>
      <c r="BU62" s="1">
        <f t="shared" si="61"/>
        <v>1275.325870681336</v>
      </c>
      <c r="BV62" s="1">
        <f t="shared" si="62"/>
        <v>25489.358150393844</v>
      </c>
      <c r="BW62" s="38">
        <f>-SUM(BU$24:BU62)/BU$23</f>
        <v>2.4776439507474697</v>
      </c>
      <c r="BX62" s="1"/>
      <c r="BY62" s="1"/>
      <c r="BZ62" s="1"/>
      <c r="CA62" s="1"/>
      <c r="CB62" s="1"/>
      <c r="CC62" s="1"/>
      <c r="CD62" s="1"/>
      <c r="CE62" s="1"/>
      <c r="CF62" s="1"/>
      <c r="CG62" s="1"/>
      <c r="CH62" s="1"/>
      <c r="CI62" s="1"/>
      <c r="CJ62" s="1"/>
      <c r="CK62" s="1"/>
      <c r="CL62" s="1"/>
      <c r="CM62" s="1"/>
      <c r="CN62" s="1"/>
      <c r="CO62" s="1"/>
    </row>
    <row r="63" spans="1:93" ht="14.7" thickBot="1" x14ac:dyDescent="0.6">
      <c r="A63" s="32">
        <v>40</v>
      </c>
      <c r="B63" s="10">
        <f t="shared" si="3"/>
        <v>1621.0513229898563</v>
      </c>
      <c r="C63" s="10">
        <f t="shared" si="4"/>
        <v>984.57774988768858</v>
      </c>
      <c r="D63" s="10">
        <f t="shared" si="14"/>
        <v>636.47357310216773</v>
      </c>
      <c r="E63" s="10">
        <f t="shared" si="15"/>
        <v>336933.04067410552</v>
      </c>
      <c r="F63" s="10">
        <f t="shared" si="16"/>
        <v>43066.959325894626</v>
      </c>
      <c r="G63" s="10">
        <f t="shared" si="0"/>
        <v>110177.17569785763</v>
      </c>
      <c r="H63" s="1">
        <f t="shared" si="17"/>
        <v>0</v>
      </c>
      <c r="I63" s="1">
        <f t="shared" si="5"/>
        <v>108.57909511383306</v>
      </c>
      <c r="J63" s="1">
        <f t="shared" si="6"/>
        <v>108.57909511383306</v>
      </c>
      <c r="K63" s="1">
        <f t="shared" si="7"/>
        <v>325.73728534149916</v>
      </c>
      <c r="L63" s="1">
        <f t="shared" si="8"/>
        <v>108.57909511383306</v>
      </c>
      <c r="M63" s="1">
        <f t="shared" si="9"/>
        <v>1.0857909511383306</v>
      </c>
      <c r="N63" s="1">
        <f t="shared" si="63"/>
        <v>651.47457068299832</v>
      </c>
      <c r="O63" s="1">
        <f t="shared" si="10"/>
        <v>1.1766058325577975</v>
      </c>
      <c r="P63" s="1">
        <f t="shared" si="11"/>
        <v>4706.4233302311895</v>
      </c>
      <c r="Q63" s="1">
        <f t="shared" si="12"/>
        <v>4471.10216371963</v>
      </c>
      <c r="R63" s="1">
        <f t="shared" si="18"/>
        <v>1.1766058325577975</v>
      </c>
      <c r="S63" s="1">
        <f t="shared" si="1"/>
        <v>447110.21637196303</v>
      </c>
      <c r="T63" s="1">
        <f t="shared" si="19"/>
        <v>2198.5762700467758</v>
      </c>
      <c r="U63" s="6">
        <f t="shared" si="20"/>
        <v>53456.550679820975</v>
      </c>
      <c r="V63" s="23">
        <f>-SUM(T$24:T63)/T$23</f>
        <v>3.6728275339910477</v>
      </c>
      <c r="W63" s="14">
        <f t="shared" si="2"/>
        <v>2198.5762700467758</v>
      </c>
      <c r="X63" s="14">
        <f t="shared" si="21"/>
        <v>53456.550679820975</v>
      </c>
      <c r="Y63" s="23">
        <f>-SUM(W$24:W63)/W$23</f>
        <v>3.6728275339910477</v>
      </c>
      <c r="Z63" s="36"/>
      <c r="AA63" s="37">
        <f t="shared" si="22"/>
        <v>1621.0513229898563</v>
      </c>
      <c r="AB63" s="10">
        <f t="shared" si="23"/>
        <v>984.57774988768858</v>
      </c>
      <c r="AC63" s="10">
        <f t="shared" si="24"/>
        <v>636.47357310216773</v>
      </c>
      <c r="AD63" s="1">
        <f t="shared" si="25"/>
        <v>336933.04067410552</v>
      </c>
      <c r="AE63" s="1">
        <f t="shared" si="26"/>
        <v>40316.959325894626</v>
      </c>
      <c r="AF63" s="1">
        <f t="shared" si="27"/>
        <v>97713.854907178786</v>
      </c>
      <c r="AG63" s="1">
        <f t="shared" si="28"/>
        <v>0</v>
      </c>
      <c r="AH63" s="1">
        <f t="shared" si="29"/>
        <v>108.57909511383306</v>
      </c>
      <c r="AI63" s="1">
        <f t="shared" si="30"/>
        <v>108.57909511383306</v>
      </c>
      <c r="AJ63" s="1">
        <f t="shared" si="31"/>
        <v>325.73728534149916</v>
      </c>
      <c r="AK63" s="1">
        <f t="shared" si="32"/>
        <v>108.57909511383306</v>
      </c>
      <c r="AL63" s="1">
        <f t="shared" si="33"/>
        <v>1.0857909511383306</v>
      </c>
      <c r="AM63" s="1">
        <f t="shared" si="64"/>
        <v>651.47457068299832</v>
      </c>
      <c r="AN63" s="1">
        <f t="shared" si="34"/>
        <v>1.1766058325577975</v>
      </c>
      <c r="AO63" s="1">
        <f t="shared" si="35"/>
        <v>2941.5145813944937</v>
      </c>
      <c r="AP63" s="1">
        <f t="shared" si="36"/>
        <v>2794.438852324769</v>
      </c>
      <c r="AQ63" s="1">
        <f t="shared" si="37"/>
        <v>1.1766058325577975</v>
      </c>
      <c r="AR63" s="1">
        <f t="shared" si="38"/>
        <v>382396.89558128419</v>
      </c>
      <c r="AS63" s="1">
        <f t="shared" si="39"/>
        <v>521.91295865191455</v>
      </c>
      <c r="AT63" s="1">
        <f t="shared" si="40"/>
        <v>-5732.0395113069007</v>
      </c>
      <c r="AU63" s="38">
        <f>-SUM(AS$24:AS63)/AS$23</f>
        <v>0.66770785441699132</v>
      </c>
      <c r="AV63" s="1">
        <f t="shared" si="13"/>
        <v>521.91295865191455</v>
      </c>
      <c r="AW63" s="1">
        <f t="shared" si="41"/>
        <v>-5732.0395113069007</v>
      </c>
      <c r="AX63" s="38">
        <f>-SUM(AV$24:AV63)/AV$23</f>
        <v>0.66770785441699132</v>
      </c>
      <c r="AY63" s="40"/>
      <c r="AZ63" s="10">
        <f t="shared" si="42"/>
        <v>857.63888888888891</v>
      </c>
      <c r="BA63" s="10">
        <f t="shared" si="43"/>
        <v>842.073075561839</v>
      </c>
      <c r="BB63" s="10">
        <f t="shared" si="44"/>
        <v>544.35239804790672</v>
      </c>
      <c r="BC63" s="1">
        <f t="shared" si="45"/>
        <v>288166.41636601114</v>
      </c>
      <c r="BD63" s="1">
        <f t="shared" si="46"/>
        <v>36833.583633988841</v>
      </c>
      <c r="BE63" s="1">
        <f t="shared" si="47"/>
        <v>419230.47921527305</v>
      </c>
      <c r="BF63" s="1">
        <f t="shared" si="48"/>
        <v>0</v>
      </c>
      <c r="BG63" s="1">
        <f t="shared" si="49"/>
        <v>108.57909511383306</v>
      </c>
      <c r="BH63" s="1">
        <f t="shared" si="50"/>
        <v>108.57909511383306</v>
      </c>
      <c r="BI63" s="1">
        <f t="shared" si="51"/>
        <v>325.73728534149916</v>
      </c>
      <c r="BJ63" s="1">
        <f t="shared" si="52"/>
        <v>108.57909511383306</v>
      </c>
      <c r="BK63" s="1">
        <f t="shared" si="53"/>
        <v>1.0857909511383306</v>
      </c>
      <c r="BL63" s="1">
        <f t="shared" si="65"/>
        <v>651.47457068299832</v>
      </c>
      <c r="BM63" s="1">
        <f t="shared" si="54"/>
        <v>1.1766058325577975</v>
      </c>
      <c r="BN63" s="1">
        <f t="shared" si="55"/>
        <v>2941.5145813944937</v>
      </c>
      <c r="BO63" s="1">
        <f t="shared" si="56"/>
        <v>2794.438852324769</v>
      </c>
      <c r="BP63" s="1">
        <f t="shared" si="57"/>
        <v>1.1766058325577975</v>
      </c>
      <c r="BQ63" s="1">
        <f t="shared" si="58"/>
        <v>382396.89558128419</v>
      </c>
      <c r="BR63" s="1">
        <f t="shared" si="59"/>
        <v>1285.325392752882</v>
      </c>
      <c r="BS63" s="1">
        <f t="shared" si="60"/>
        <v>26774.683543146726</v>
      </c>
      <c r="BT63" s="38">
        <f>-SUM(BR$24:BR63)/BR$23</f>
        <v>2.5521555677186512</v>
      </c>
      <c r="BU63" s="1">
        <f t="shared" si="61"/>
        <v>1285.325392752882</v>
      </c>
      <c r="BV63" s="1">
        <f t="shared" si="62"/>
        <v>26774.683543146726</v>
      </c>
      <c r="BW63" s="38">
        <f>-SUM(BU$24:BU63)/BU$23</f>
        <v>2.5521555677186512</v>
      </c>
      <c r="BX63" s="1"/>
      <c r="BY63" s="1"/>
      <c r="BZ63" s="1"/>
      <c r="CA63" s="1"/>
      <c r="CB63" s="1"/>
      <c r="CC63" s="1"/>
      <c r="CD63" s="1"/>
      <c r="CE63" s="1"/>
      <c r="CF63" s="1"/>
      <c r="CG63" s="1"/>
      <c r="CH63" s="1"/>
      <c r="CI63" s="1"/>
      <c r="CJ63" s="1"/>
      <c r="CK63" s="1"/>
      <c r="CL63" s="1"/>
      <c r="CM63" s="1"/>
      <c r="CN63" s="1"/>
      <c r="CO63" s="1"/>
    </row>
    <row r="64" spans="1:93" ht="14.7" thickBot="1" x14ac:dyDescent="0.6">
      <c r="A64" s="32">
        <v>41</v>
      </c>
      <c r="B64" s="10">
        <f t="shared" si="3"/>
        <v>1621.0513229898563</v>
      </c>
      <c r="C64" s="10">
        <f t="shared" si="4"/>
        <v>982.72136863280718</v>
      </c>
      <c r="D64" s="10">
        <f t="shared" si="14"/>
        <v>638.32995435704913</v>
      </c>
      <c r="E64" s="10">
        <f t="shared" si="15"/>
        <v>336294.71071974846</v>
      </c>
      <c r="F64" s="10">
        <f t="shared" si="16"/>
        <v>43705.289280251673</v>
      </c>
      <c r="G64" s="10">
        <f t="shared" si="0"/>
        <v>112637.08801864786</v>
      </c>
      <c r="H64" s="1">
        <f t="shared" si="17"/>
        <v>0</v>
      </c>
      <c r="I64" s="1">
        <f t="shared" si="5"/>
        <v>108.80275027209522</v>
      </c>
      <c r="J64" s="1">
        <f t="shared" si="6"/>
        <v>108.80275027209522</v>
      </c>
      <c r="K64" s="1">
        <f t="shared" si="7"/>
        <v>326.40825081628566</v>
      </c>
      <c r="L64" s="1">
        <f t="shared" si="8"/>
        <v>108.80275027209522</v>
      </c>
      <c r="M64" s="1">
        <f t="shared" si="9"/>
        <v>1.0880275027209523</v>
      </c>
      <c r="N64" s="1">
        <f t="shared" si="63"/>
        <v>652.81650163257132</v>
      </c>
      <c r="O64" s="1">
        <f t="shared" si="10"/>
        <v>1.1813994703642006</v>
      </c>
      <c r="P64" s="1">
        <f t="shared" si="11"/>
        <v>4725.5978814568025</v>
      </c>
      <c r="Q64" s="1">
        <f t="shared" si="12"/>
        <v>4489.3179873839617</v>
      </c>
      <c r="R64" s="1">
        <f t="shared" si="18"/>
        <v>1.1813994703642006</v>
      </c>
      <c r="S64" s="1">
        <f t="shared" si="1"/>
        <v>448931.7987383962</v>
      </c>
      <c r="T64" s="1">
        <f t="shared" si="19"/>
        <v>2215.4501627615346</v>
      </c>
      <c r="U64" s="6">
        <f t="shared" si="20"/>
        <v>55672.000842582507</v>
      </c>
      <c r="V64" s="23">
        <f>-SUM(T$24:T64)/T$23</f>
        <v>3.7836000421291245</v>
      </c>
      <c r="W64" s="14">
        <f t="shared" si="2"/>
        <v>2215.4501627615346</v>
      </c>
      <c r="X64" s="14">
        <f t="shared" si="21"/>
        <v>55672.000842582507</v>
      </c>
      <c r="Y64" s="23">
        <f>-SUM(W$24:W64)/W$23</f>
        <v>3.7836000421291245</v>
      </c>
      <c r="Z64" s="36"/>
      <c r="AA64" s="37">
        <f t="shared" si="22"/>
        <v>1621.0513229898563</v>
      </c>
      <c r="AB64" s="10">
        <f t="shared" si="23"/>
        <v>982.72136863280718</v>
      </c>
      <c r="AC64" s="10">
        <f t="shared" si="24"/>
        <v>638.32995435704913</v>
      </c>
      <c r="AD64" s="1">
        <f t="shared" si="25"/>
        <v>336294.71071974846</v>
      </c>
      <c r="AE64" s="1">
        <f t="shared" si="26"/>
        <v>40955.289280251673</v>
      </c>
      <c r="AF64" s="1">
        <f t="shared" si="27"/>
        <v>99910.117148616817</v>
      </c>
      <c r="AG64" s="1">
        <f t="shared" si="28"/>
        <v>0</v>
      </c>
      <c r="AH64" s="1">
        <f t="shared" si="29"/>
        <v>108.80275027209522</v>
      </c>
      <c r="AI64" s="1">
        <f t="shared" si="30"/>
        <v>108.80275027209522</v>
      </c>
      <c r="AJ64" s="1">
        <f t="shared" si="31"/>
        <v>326.40825081628566</v>
      </c>
      <c r="AK64" s="1">
        <f t="shared" si="32"/>
        <v>108.80275027209522</v>
      </c>
      <c r="AL64" s="1">
        <f t="shared" si="33"/>
        <v>1.0880275027209523</v>
      </c>
      <c r="AM64" s="1">
        <f t="shared" si="64"/>
        <v>652.81650163257132</v>
      </c>
      <c r="AN64" s="1">
        <f t="shared" si="34"/>
        <v>1.1813994703642006</v>
      </c>
      <c r="AO64" s="1">
        <f t="shared" si="35"/>
        <v>2953.4986759105013</v>
      </c>
      <c r="AP64" s="1">
        <f t="shared" si="36"/>
        <v>2805.8237421149761</v>
      </c>
      <c r="AQ64" s="1">
        <f t="shared" si="37"/>
        <v>1.1813994703642006</v>
      </c>
      <c r="AR64" s="1">
        <f t="shared" si="38"/>
        <v>383954.82786836516</v>
      </c>
      <c r="AS64" s="1">
        <f t="shared" si="39"/>
        <v>531.95591749254868</v>
      </c>
      <c r="AT64" s="1">
        <f t="shared" si="40"/>
        <v>-5200.0835938143518</v>
      </c>
      <c r="AU64" s="38">
        <f>-SUM(AS$24:AS64)/AS$23</f>
        <v>0.69854587861945794</v>
      </c>
      <c r="AV64" s="1">
        <f t="shared" si="13"/>
        <v>531.95591749254868</v>
      </c>
      <c r="AW64" s="1">
        <f t="shared" si="41"/>
        <v>-5200.0835938143518</v>
      </c>
      <c r="AX64" s="38">
        <f>-SUM(AV$24:AV64)/AV$23</f>
        <v>0.69854587861945794</v>
      </c>
      <c r="AY64" s="40"/>
      <c r="AZ64" s="10">
        <f t="shared" si="42"/>
        <v>857.63888888888891</v>
      </c>
      <c r="BA64" s="10">
        <f t="shared" si="43"/>
        <v>840.48538106753256</v>
      </c>
      <c r="BB64" s="10">
        <f t="shared" si="44"/>
        <v>545.94009254221305</v>
      </c>
      <c r="BC64" s="1">
        <f t="shared" si="45"/>
        <v>287620.47627346893</v>
      </c>
      <c r="BD64" s="1">
        <f t="shared" si="46"/>
        <v>37379.523726531057</v>
      </c>
      <c r="BE64" s="1">
        <f t="shared" si="47"/>
        <v>421334.35159489623</v>
      </c>
      <c r="BF64" s="1">
        <f t="shared" si="48"/>
        <v>0</v>
      </c>
      <c r="BG64" s="1">
        <f t="shared" si="49"/>
        <v>108.80275027209522</v>
      </c>
      <c r="BH64" s="1">
        <f t="shared" si="50"/>
        <v>108.80275027209522</v>
      </c>
      <c r="BI64" s="1">
        <f t="shared" si="51"/>
        <v>326.40825081628566</v>
      </c>
      <c r="BJ64" s="1">
        <f t="shared" si="52"/>
        <v>108.80275027209522</v>
      </c>
      <c r="BK64" s="1">
        <f t="shared" si="53"/>
        <v>1.0880275027209523</v>
      </c>
      <c r="BL64" s="1">
        <f t="shared" si="65"/>
        <v>652.81650163257132</v>
      </c>
      <c r="BM64" s="1">
        <f t="shared" si="54"/>
        <v>1.1813994703642006</v>
      </c>
      <c r="BN64" s="1">
        <f t="shared" si="55"/>
        <v>2953.4986759105013</v>
      </c>
      <c r="BO64" s="1">
        <f t="shared" si="56"/>
        <v>2805.8237421149761</v>
      </c>
      <c r="BP64" s="1">
        <f t="shared" si="57"/>
        <v>1.1813994703642006</v>
      </c>
      <c r="BQ64" s="1">
        <f t="shared" si="58"/>
        <v>383954.82786836516</v>
      </c>
      <c r="BR64" s="1">
        <f t="shared" si="59"/>
        <v>1295.3683515935161</v>
      </c>
      <c r="BS64" s="1">
        <f t="shared" si="60"/>
        <v>28070.051894740242</v>
      </c>
      <c r="BT64" s="38">
        <f>-SUM(BR$24:BR64)/BR$23</f>
        <v>2.6272493852023335</v>
      </c>
      <c r="BU64" s="1">
        <f t="shared" si="61"/>
        <v>1295.3683515935161</v>
      </c>
      <c r="BV64" s="1">
        <f t="shared" si="62"/>
        <v>28070.051894740242</v>
      </c>
      <c r="BW64" s="38">
        <f>-SUM(BU$24:BU64)/BU$23</f>
        <v>2.6272493852023335</v>
      </c>
      <c r="BX64" s="1"/>
      <c r="BY64" s="1"/>
      <c r="BZ64" s="1"/>
      <c r="CA64" s="1"/>
      <c r="CB64" s="1"/>
      <c r="CC64" s="1"/>
      <c r="CD64" s="1"/>
      <c r="CE64" s="1"/>
      <c r="CF64" s="1"/>
      <c r="CG64" s="1"/>
      <c r="CH64" s="1"/>
      <c r="CI64" s="1"/>
      <c r="CJ64" s="1"/>
      <c r="CK64" s="1"/>
      <c r="CL64" s="1"/>
      <c r="CM64" s="1"/>
      <c r="CN64" s="1"/>
      <c r="CO64" s="1"/>
    </row>
    <row r="65" spans="1:93" ht="14.7" thickBot="1" x14ac:dyDescent="0.6">
      <c r="A65" s="32">
        <v>42</v>
      </c>
      <c r="B65" s="10">
        <f t="shared" si="3"/>
        <v>1621.0513229898563</v>
      </c>
      <c r="C65" s="10">
        <f t="shared" si="4"/>
        <v>980.85957293259935</v>
      </c>
      <c r="D65" s="10">
        <f t="shared" si="14"/>
        <v>640.1917500572572</v>
      </c>
      <c r="E65" s="10">
        <f t="shared" si="15"/>
        <v>335654.51896969118</v>
      </c>
      <c r="F65" s="10">
        <f t="shared" si="16"/>
        <v>44345.481030308933</v>
      </c>
      <c r="G65" s="10">
        <f t="shared" si="0"/>
        <v>115106.2834871813</v>
      </c>
      <c r="H65" s="1">
        <f t="shared" si="17"/>
        <v>0</v>
      </c>
      <c r="I65" s="1">
        <f t="shared" si="5"/>
        <v>109.02686612336434</v>
      </c>
      <c r="J65" s="1">
        <f t="shared" si="6"/>
        <v>109.02686612336434</v>
      </c>
      <c r="K65" s="1">
        <f t="shared" si="7"/>
        <v>327.08059837009301</v>
      </c>
      <c r="L65" s="1">
        <f t="shared" si="8"/>
        <v>109.02686612336434</v>
      </c>
      <c r="M65" s="1">
        <f t="shared" si="9"/>
        <v>1.0902686612336434</v>
      </c>
      <c r="N65" s="1">
        <f t="shared" si="63"/>
        <v>654.16119674018603</v>
      </c>
      <c r="O65" s="1">
        <f t="shared" si="10"/>
        <v>1.1862126380444009</v>
      </c>
      <c r="P65" s="1">
        <f t="shared" si="11"/>
        <v>4744.8505521776033</v>
      </c>
      <c r="Q65" s="1">
        <f t="shared" si="12"/>
        <v>4507.6080245687226</v>
      </c>
      <c r="R65" s="1">
        <f t="shared" si="18"/>
        <v>1.1862126380444009</v>
      </c>
      <c r="S65" s="1">
        <f t="shared" si="1"/>
        <v>450760.80245687236</v>
      </c>
      <c r="T65" s="1">
        <f t="shared" si="19"/>
        <v>2232.3955048386806</v>
      </c>
      <c r="U65" s="6">
        <f t="shared" si="20"/>
        <v>57904.396347421185</v>
      </c>
      <c r="V65" s="23">
        <f>-SUM(T$24:T65)/T$23</f>
        <v>3.8952198173710588</v>
      </c>
      <c r="W65" s="14">
        <f t="shared" si="2"/>
        <v>2232.3955048386806</v>
      </c>
      <c r="X65" s="14">
        <f t="shared" si="21"/>
        <v>57904.396347421185</v>
      </c>
      <c r="Y65" s="23">
        <f>-SUM(W$24:W65)/W$23</f>
        <v>3.8952198173710588</v>
      </c>
      <c r="Z65" s="36"/>
      <c r="AA65" s="37">
        <f t="shared" si="22"/>
        <v>1621.0513229898563</v>
      </c>
      <c r="AB65" s="10">
        <f t="shared" si="23"/>
        <v>980.85957293259935</v>
      </c>
      <c r="AC65" s="10">
        <f t="shared" si="24"/>
        <v>640.1917500572572</v>
      </c>
      <c r="AD65" s="1">
        <f t="shared" si="25"/>
        <v>335654.51896969118</v>
      </c>
      <c r="AE65" s="1">
        <f t="shared" si="26"/>
        <v>41595.481030308933</v>
      </c>
      <c r="AF65" s="1">
        <f t="shared" si="27"/>
        <v>102114.58839473926</v>
      </c>
      <c r="AG65" s="1">
        <f t="shared" si="28"/>
        <v>0</v>
      </c>
      <c r="AH65" s="1">
        <f t="shared" si="29"/>
        <v>109.02686612336434</v>
      </c>
      <c r="AI65" s="1">
        <f t="shared" si="30"/>
        <v>109.02686612336434</v>
      </c>
      <c r="AJ65" s="1">
        <f t="shared" si="31"/>
        <v>327.08059837009301</v>
      </c>
      <c r="AK65" s="1">
        <f t="shared" si="32"/>
        <v>109.02686612336434</v>
      </c>
      <c r="AL65" s="1">
        <f t="shared" si="33"/>
        <v>1.0902686612336434</v>
      </c>
      <c r="AM65" s="1">
        <f t="shared" si="64"/>
        <v>654.16119674018603</v>
      </c>
      <c r="AN65" s="1">
        <f t="shared" si="34"/>
        <v>1.1862126380444009</v>
      </c>
      <c r="AO65" s="1">
        <f t="shared" si="35"/>
        <v>2965.5315951110024</v>
      </c>
      <c r="AP65" s="1">
        <f t="shared" si="36"/>
        <v>2817.2550153554521</v>
      </c>
      <c r="AQ65" s="1">
        <f t="shared" si="37"/>
        <v>1.1862126380444009</v>
      </c>
      <c r="AR65" s="1">
        <f t="shared" si="38"/>
        <v>385519.10736443033</v>
      </c>
      <c r="AS65" s="1">
        <f t="shared" si="39"/>
        <v>542.04249562540986</v>
      </c>
      <c r="AT65" s="1">
        <f t="shared" si="40"/>
        <v>-4658.0410981889418</v>
      </c>
      <c r="AU65" s="38">
        <f>-SUM(AS$24:AS65)/AS$23</f>
        <v>0.72996863198904693</v>
      </c>
      <c r="AV65" s="1">
        <f t="shared" si="13"/>
        <v>542.04249562540986</v>
      </c>
      <c r="AW65" s="1">
        <f t="shared" si="41"/>
        <v>-4658.0410981889418</v>
      </c>
      <c r="AX65" s="38">
        <f>-SUM(AV$24:AV65)/AV$23</f>
        <v>0.72996863198904693</v>
      </c>
      <c r="AY65" s="40"/>
      <c r="AZ65" s="10">
        <f t="shared" si="42"/>
        <v>857.63888888888891</v>
      </c>
      <c r="BA65" s="10">
        <f t="shared" si="43"/>
        <v>838.89305579761788</v>
      </c>
      <c r="BB65" s="10">
        <f t="shared" si="44"/>
        <v>547.53241781212785</v>
      </c>
      <c r="BC65" s="1">
        <f t="shared" si="45"/>
        <v>287072.94385565678</v>
      </c>
      <c r="BD65" s="1">
        <f t="shared" si="46"/>
        <v>37927.056144343187</v>
      </c>
      <c r="BE65" s="1">
        <f t="shared" si="47"/>
        <v>423446.16350877349</v>
      </c>
      <c r="BF65" s="1">
        <f t="shared" si="48"/>
        <v>0</v>
      </c>
      <c r="BG65" s="1">
        <f t="shared" si="49"/>
        <v>109.02686612336434</v>
      </c>
      <c r="BH65" s="1">
        <f t="shared" si="50"/>
        <v>109.02686612336434</v>
      </c>
      <c r="BI65" s="1">
        <f t="shared" si="51"/>
        <v>327.08059837009301</v>
      </c>
      <c r="BJ65" s="1">
        <f t="shared" si="52"/>
        <v>109.02686612336434</v>
      </c>
      <c r="BK65" s="1">
        <f t="shared" si="53"/>
        <v>1.0902686612336434</v>
      </c>
      <c r="BL65" s="1">
        <f t="shared" si="65"/>
        <v>654.16119674018603</v>
      </c>
      <c r="BM65" s="1">
        <f t="shared" si="54"/>
        <v>1.1862126380444009</v>
      </c>
      <c r="BN65" s="1">
        <f t="shared" si="55"/>
        <v>2965.5315951110024</v>
      </c>
      <c r="BO65" s="1">
        <f t="shared" si="56"/>
        <v>2817.2550153554521</v>
      </c>
      <c r="BP65" s="1">
        <f t="shared" si="57"/>
        <v>1.1862126380444009</v>
      </c>
      <c r="BQ65" s="1">
        <f t="shared" si="58"/>
        <v>385519.10736443033</v>
      </c>
      <c r="BR65" s="1">
        <f t="shared" si="59"/>
        <v>1305.4549297263773</v>
      </c>
      <c r="BS65" s="1">
        <f t="shared" si="60"/>
        <v>29375.506824466618</v>
      </c>
      <c r="BT65" s="38">
        <f>-SUM(BR$24:BR65)/BR$23</f>
        <v>2.7029279318531381</v>
      </c>
      <c r="BU65" s="1">
        <f t="shared" si="61"/>
        <v>1305.4549297263773</v>
      </c>
      <c r="BV65" s="1">
        <f t="shared" si="62"/>
        <v>29375.506824466618</v>
      </c>
      <c r="BW65" s="38">
        <f>-SUM(BU$24:BU65)/BU$23</f>
        <v>2.7029279318531381</v>
      </c>
      <c r="BX65" s="1"/>
      <c r="BY65" s="1"/>
      <c r="BZ65" s="1"/>
      <c r="CA65" s="1"/>
      <c r="CB65" s="1"/>
      <c r="CC65" s="1"/>
      <c r="CD65" s="1"/>
      <c r="CE65" s="1"/>
      <c r="CF65" s="1"/>
      <c r="CG65" s="1"/>
      <c r="CH65" s="1"/>
      <c r="CI65" s="1"/>
      <c r="CJ65" s="1"/>
      <c r="CK65" s="1"/>
      <c r="CL65" s="1"/>
      <c r="CM65" s="1"/>
      <c r="CN65" s="1"/>
      <c r="CO65" s="1"/>
    </row>
    <row r="66" spans="1:93" ht="14.7" thickBot="1" x14ac:dyDescent="0.6">
      <c r="A66" s="32">
        <v>43</v>
      </c>
      <c r="B66" s="10">
        <f t="shared" si="3"/>
        <v>1621.0513229898563</v>
      </c>
      <c r="C66" s="10">
        <f t="shared" si="4"/>
        <v>978.99234699493218</v>
      </c>
      <c r="D66" s="10">
        <f t="shared" si="14"/>
        <v>642.05897599492414</v>
      </c>
      <c r="E66" s="10">
        <f t="shared" si="15"/>
        <v>335012.45999369625</v>
      </c>
      <c r="F66" s="10">
        <f t="shared" si="16"/>
        <v>44987.540006303854</v>
      </c>
      <c r="G66" s="10">
        <f t="shared" si="0"/>
        <v>117584.79776920215</v>
      </c>
      <c r="H66" s="1">
        <f t="shared" si="17"/>
        <v>0</v>
      </c>
      <c r="I66" s="1">
        <f t="shared" si="5"/>
        <v>109.25144361659254</v>
      </c>
      <c r="J66" s="1">
        <f t="shared" si="6"/>
        <v>109.25144361659254</v>
      </c>
      <c r="K66" s="1">
        <f t="shared" si="7"/>
        <v>327.7543308497776</v>
      </c>
      <c r="L66" s="1">
        <f t="shared" si="8"/>
        <v>109.25144361659254</v>
      </c>
      <c r="M66" s="1">
        <f t="shared" si="9"/>
        <v>1.0925144361659254</v>
      </c>
      <c r="N66" s="1">
        <f t="shared" si="63"/>
        <v>655.5086616995552</v>
      </c>
      <c r="O66" s="1">
        <f t="shared" si="10"/>
        <v>1.1910454151655219</v>
      </c>
      <c r="P66" s="1">
        <f t="shared" si="11"/>
        <v>4764.1816606620878</v>
      </c>
      <c r="Q66" s="1">
        <f t="shared" si="12"/>
        <v>4525.9725776289833</v>
      </c>
      <c r="R66" s="1">
        <f t="shared" si="18"/>
        <v>1.1910454151655219</v>
      </c>
      <c r="S66" s="1">
        <f t="shared" si="1"/>
        <v>452597.25776289828</v>
      </c>
      <c r="T66" s="1">
        <f t="shared" si="19"/>
        <v>2249.4125929395723</v>
      </c>
      <c r="U66" s="6">
        <f t="shared" si="20"/>
        <v>60153.808940360759</v>
      </c>
      <c r="V66" s="23">
        <f>-SUM(T$24:T66)/T$23</f>
        <v>4.007690447018037</v>
      </c>
      <c r="W66" s="14">
        <f t="shared" si="2"/>
        <v>2249.4125929395723</v>
      </c>
      <c r="X66" s="14">
        <f t="shared" si="21"/>
        <v>60153.808940360759</v>
      </c>
      <c r="Y66" s="23">
        <f>-SUM(W$24:W66)/W$23</f>
        <v>4.007690447018037</v>
      </c>
      <c r="Z66" s="36"/>
      <c r="AA66" s="37">
        <f t="shared" si="22"/>
        <v>1621.0513229898563</v>
      </c>
      <c r="AB66" s="10">
        <f t="shared" si="23"/>
        <v>978.99234699493218</v>
      </c>
      <c r="AC66" s="10">
        <f t="shared" si="24"/>
        <v>642.05897599492414</v>
      </c>
      <c r="AD66" s="1">
        <f t="shared" si="25"/>
        <v>335012.45999369625</v>
      </c>
      <c r="AE66" s="1">
        <f t="shared" si="26"/>
        <v>42237.540006303854</v>
      </c>
      <c r="AF66" s="1">
        <f t="shared" si="27"/>
        <v>104327.2999350985</v>
      </c>
      <c r="AG66" s="1">
        <f t="shared" si="28"/>
        <v>0</v>
      </c>
      <c r="AH66" s="1">
        <f t="shared" si="29"/>
        <v>109.25144361659254</v>
      </c>
      <c r="AI66" s="1">
        <f t="shared" si="30"/>
        <v>109.25144361659254</v>
      </c>
      <c r="AJ66" s="1">
        <f t="shared" si="31"/>
        <v>327.7543308497776</v>
      </c>
      <c r="AK66" s="1">
        <f t="shared" si="32"/>
        <v>109.25144361659254</v>
      </c>
      <c r="AL66" s="1">
        <f t="shared" si="33"/>
        <v>1.0925144361659254</v>
      </c>
      <c r="AM66" s="1">
        <f t="shared" si="64"/>
        <v>655.5086616995552</v>
      </c>
      <c r="AN66" s="1">
        <f t="shared" si="34"/>
        <v>1.1910454151655219</v>
      </c>
      <c r="AO66" s="1">
        <f t="shared" si="35"/>
        <v>2977.6135379138045</v>
      </c>
      <c r="AP66" s="1">
        <f t="shared" si="36"/>
        <v>2828.7328610181144</v>
      </c>
      <c r="AQ66" s="1">
        <f t="shared" si="37"/>
        <v>1.1910454151655219</v>
      </c>
      <c r="AR66" s="1">
        <f t="shared" si="38"/>
        <v>387089.75992879464</v>
      </c>
      <c r="AS66" s="1">
        <f t="shared" si="39"/>
        <v>552.17287632870261</v>
      </c>
      <c r="AT66" s="1">
        <f t="shared" si="40"/>
        <v>-4105.8682218602389</v>
      </c>
      <c r="AU66" s="38">
        <f>-SUM(AS$24:AS66)/AS$23</f>
        <v>0.76197865380520369</v>
      </c>
      <c r="AV66" s="1">
        <f t="shared" si="13"/>
        <v>552.17287632870261</v>
      </c>
      <c r="AW66" s="1">
        <f t="shared" si="41"/>
        <v>-4105.8682218602389</v>
      </c>
      <c r="AX66" s="38">
        <f>-SUM(AV$24:AV66)/AV$23</f>
        <v>0.76197865380520369</v>
      </c>
      <c r="AY66" s="40"/>
      <c r="AZ66" s="10">
        <f t="shared" si="42"/>
        <v>857.63888888888891</v>
      </c>
      <c r="BA66" s="10">
        <f t="shared" si="43"/>
        <v>837.29608624566561</v>
      </c>
      <c r="BB66" s="10">
        <f t="shared" si="44"/>
        <v>549.12938736407989</v>
      </c>
      <c r="BC66" s="1">
        <f t="shared" si="45"/>
        <v>286523.81446829269</v>
      </c>
      <c r="BD66" s="1">
        <f t="shared" si="46"/>
        <v>38476.18553170727</v>
      </c>
      <c r="BE66" s="1">
        <f t="shared" si="47"/>
        <v>425565.94546050188</v>
      </c>
      <c r="BF66" s="1">
        <f t="shared" si="48"/>
        <v>0</v>
      </c>
      <c r="BG66" s="1">
        <f t="shared" si="49"/>
        <v>109.25144361659254</v>
      </c>
      <c r="BH66" s="1">
        <f t="shared" si="50"/>
        <v>109.25144361659254</v>
      </c>
      <c r="BI66" s="1">
        <f t="shared" si="51"/>
        <v>327.7543308497776</v>
      </c>
      <c r="BJ66" s="1">
        <f t="shared" si="52"/>
        <v>109.25144361659254</v>
      </c>
      <c r="BK66" s="1">
        <f t="shared" si="53"/>
        <v>1.0925144361659254</v>
      </c>
      <c r="BL66" s="1">
        <f t="shared" si="65"/>
        <v>655.5086616995552</v>
      </c>
      <c r="BM66" s="1">
        <f t="shared" si="54"/>
        <v>1.1910454151655219</v>
      </c>
      <c r="BN66" s="1">
        <f t="shared" si="55"/>
        <v>2977.6135379138045</v>
      </c>
      <c r="BO66" s="1">
        <f t="shared" si="56"/>
        <v>2828.7328610181144</v>
      </c>
      <c r="BP66" s="1">
        <f t="shared" si="57"/>
        <v>1.1910454151655219</v>
      </c>
      <c r="BQ66" s="1">
        <f t="shared" si="58"/>
        <v>387089.75992879464</v>
      </c>
      <c r="BR66" s="1">
        <f t="shared" si="59"/>
        <v>1315.58531042967</v>
      </c>
      <c r="BS66" s="1">
        <f t="shared" si="60"/>
        <v>30691.092134896287</v>
      </c>
      <c r="BT66" s="38">
        <f>-SUM(BR$24:BR66)/BR$23</f>
        <v>2.7791937469505101</v>
      </c>
      <c r="BU66" s="1">
        <f t="shared" si="61"/>
        <v>1315.58531042967</v>
      </c>
      <c r="BV66" s="1">
        <f t="shared" si="62"/>
        <v>30691.092134896287</v>
      </c>
      <c r="BW66" s="38">
        <f>-SUM(BU$24:BU66)/BU$23</f>
        <v>2.7791937469505101</v>
      </c>
      <c r="BX66" s="1"/>
      <c r="BY66" s="1"/>
      <c r="BZ66" s="1"/>
      <c r="CA66" s="1"/>
      <c r="CB66" s="1"/>
      <c r="CC66" s="1"/>
      <c r="CD66" s="1"/>
      <c r="CE66" s="1"/>
      <c r="CF66" s="1"/>
      <c r="CG66" s="1"/>
      <c r="CH66" s="1"/>
      <c r="CI66" s="1"/>
      <c r="CJ66" s="1"/>
      <c r="CK66" s="1"/>
      <c r="CL66" s="1"/>
      <c r="CM66" s="1"/>
      <c r="CN66" s="1"/>
      <c r="CO66" s="1"/>
    </row>
    <row r="67" spans="1:93" ht="14.7" thickBot="1" x14ac:dyDescent="0.6">
      <c r="A67" s="32">
        <v>44</v>
      </c>
      <c r="B67" s="10">
        <f t="shared" si="3"/>
        <v>1621.0513229898563</v>
      </c>
      <c r="C67" s="10">
        <f t="shared" si="4"/>
        <v>977.1196749816138</v>
      </c>
      <c r="D67" s="10">
        <f t="shared" si="14"/>
        <v>643.93164800824263</v>
      </c>
      <c r="E67" s="10">
        <f t="shared" si="15"/>
        <v>334368.52834568801</v>
      </c>
      <c r="F67" s="10">
        <f t="shared" si="16"/>
        <v>45631.471654312096</v>
      </c>
      <c r="G67" s="10">
        <f t="shared" si="0"/>
        <v>120072.66666947625</v>
      </c>
      <c r="H67" s="1">
        <f t="shared" si="17"/>
        <v>0</v>
      </c>
      <c r="I67" s="1">
        <f t="shared" si="5"/>
        <v>109.47648370268668</v>
      </c>
      <c r="J67" s="1">
        <f t="shared" si="6"/>
        <v>109.47648370268668</v>
      </c>
      <c r="K67" s="1">
        <f t="shared" si="7"/>
        <v>328.42945110806005</v>
      </c>
      <c r="L67" s="1">
        <f t="shared" si="8"/>
        <v>109.47648370268668</v>
      </c>
      <c r="M67" s="1">
        <f t="shared" si="9"/>
        <v>1.0947648370268668</v>
      </c>
      <c r="N67" s="1">
        <f t="shared" si="63"/>
        <v>656.8589022161201</v>
      </c>
      <c r="O67" s="1">
        <f t="shared" si="10"/>
        <v>1.195897881618853</v>
      </c>
      <c r="P67" s="1">
        <f t="shared" si="11"/>
        <v>4783.5915264754121</v>
      </c>
      <c r="Q67" s="1">
        <f t="shared" si="12"/>
        <v>4544.4119501516416</v>
      </c>
      <c r="R67" s="1">
        <f t="shared" si="18"/>
        <v>1.195897881618853</v>
      </c>
      <c r="S67" s="1">
        <f t="shared" si="1"/>
        <v>454441.19501516415</v>
      </c>
      <c r="T67" s="1">
        <f t="shared" si="19"/>
        <v>2266.501724945665</v>
      </c>
      <c r="U67" s="6">
        <f t="shared" si="20"/>
        <v>62420.310665306424</v>
      </c>
      <c r="V67" s="23">
        <f>-SUM(T$24:T67)/T$23</f>
        <v>4.1210155332653198</v>
      </c>
      <c r="W67" s="14">
        <f t="shared" si="2"/>
        <v>2266.501724945665</v>
      </c>
      <c r="X67" s="14">
        <f t="shared" si="21"/>
        <v>62420.310665306424</v>
      </c>
      <c r="Y67" s="23">
        <f>-SUM(W$24:W67)/W$23</f>
        <v>4.1210155332653198</v>
      </c>
      <c r="Z67" s="36"/>
      <c r="AA67" s="37">
        <f t="shared" si="22"/>
        <v>1621.0513229898563</v>
      </c>
      <c r="AB67" s="10">
        <f t="shared" si="23"/>
        <v>977.1196749816138</v>
      </c>
      <c r="AC67" s="10">
        <f t="shared" si="24"/>
        <v>643.93164800824263</v>
      </c>
      <c r="AD67" s="1">
        <f t="shared" si="25"/>
        <v>334368.52834568801</v>
      </c>
      <c r="AE67" s="1">
        <f t="shared" si="26"/>
        <v>42881.471654312096</v>
      </c>
      <c r="AF67" s="1">
        <f t="shared" si="27"/>
        <v>106548.28318043932</v>
      </c>
      <c r="AG67" s="1">
        <f t="shared" si="28"/>
        <v>0</v>
      </c>
      <c r="AH67" s="1">
        <f t="shared" si="29"/>
        <v>109.47648370268668</v>
      </c>
      <c r="AI67" s="1">
        <f t="shared" si="30"/>
        <v>109.47648370268668</v>
      </c>
      <c r="AJ67" s="1">
        <f t="shared" si="31"/>
        <v>328.42945110806005</v>
      </c>
      <c r="AK67" s="1">
        <f t="shared" si="32"/>
        <v>109.47648370268668</v>
      </c>
      <c r="AL67" s="1">
        <f t="shared" si="33"/>
        <v>1.0947648370268668</v>
      </c>
      <c r="AM67" s="1">
        <f t="shared" si="64"/>
        <v>656.8589022161201</v>
      </c>
      <c r="AN67" s="1">
        <f t="shared" si="34"/>
        <v>1.195897881618853</v>
      </c>
      <c r="AO67" s="1">
        <f t="shared" si="35"/>
        <v>2989.7447040471325</v>
      </c>
      <c r="AP67" s="1">
        <f t="shared" si="36"/>
        <v>2840.2574688447758</v>
      </c>
      <c r="AQ67" s="1">
        <f t="shared" si="37"/>
        <v>1.195897881618853</v>
      </c>
      <c r="AR67" s="1">
        <f t="shared" si="38"/>
        <v>388666.81152612722</v>
      </c>
      <c r="AS67" s="1">
        <f t="shared" si="39"/>
        <v>562.34724363879945</v>
      </c>
      <c r="AT67" s="1">
        <f t="shared" si="40"/>
        <v>-3543.5209782214397</v>
      </c>
      <c r="AU67" s="38">
        <f>-SUM(AS$24:AS67)/AS$23</f>
        <v>0.79457849401614855</v>
      </c>
      <c r="AV67" s="1">
        <f t="shared" si="13"/>
        <v>562.34724363879945</v>
      </c>
      <c r="AW67" s="1">
        <f t="shared" si="41"/>
        <v>-3543.5209782214397</v>
      </c>
      <c r="AX67" s="38">
        <f>-SUM(AV$24:AV67)/AV$23</f>
        <v>0.79457849401614855</v>
      </c>
      <c r="AY67" s="40"/>
      <c r="AZ67" s="10">
        <f t="shared" si="42"/>
        <v>857.63888888888891</v>
      </c>
      <c r="BA67" s="10">
        <f t="shared" si="43"/>
        <v>835.6944588658539</v>
      </c>
      <c r="BB67" s="10">
        <f t="shared" si="44"/>
        <v>550.73101474389171</v>
      </c>
      <c r="BC67" s="1">
        <f t="shared" si="45"/>
        <v>285973.08345354878</v>
      </c>
      <c r="BD67" s="1">
        <f t="shared" si="46"/>
        <v>39026.916546451161</v>
      </c>
      <c r="BE67" s="1">
        <f t="shared" si="47"/>
        <v>427693.72807257838</v>
      </c>
      <c r="BF67" s="1">
        <f t="shared" si="48"/>
        <v>0</v>
      </c>
      <c r="BG67" s="1">
        <f t="shared" si="49"/>
        <v>109.47648370268668</v>
      </c>
      <c r="BH67" s="1">
        <f t="shared" si="50"/>
        <v>109.47648370268668</v>
      </c>
      <c r="BI67" s="1">
        <f t="shared" si="51"/>
        <v>328.42945110806005</v>
      </c>
      <c r="BJ67" s="1">
        <f t="shared" si="52"/>
        <v>109.47648370268668</v>
      </c>
      <c r="BK67" s="1">
        <f t="shared" si="53"/>
        <v>1.0947648370268668</v>
      </c>
      <c r="BL67" s="1">
        <f t="shared" si="65"/>
        <v>656.8589022161201</v>
      </c>
      <c r="BM67" s="1">
        <f t="shared" si="54"/>
        <v>1.195897881618853</v>
      </c>
      <c r="BN67" s="1">
        <f t="shared" si="55"/>
        <v>2989.7447040471325</v>
      </c>
      <c r="BO67" s="1">
        <f t="shared" si="56"/>
        <v>2840.2574688447758</v>
      </c>
      <c r="BP67" s="1">
        <f t="shared" si="57"/>
        <v>1.195897881618853</v>
      </c>
      <c r="BQ67" s="1">
        <f t="shared" si="58"/>
        <v>388666.81152612722</v>
      </c>
      <c r="BR67" s="1">
        <f t="shared" si="59"/>
        <v>1325.7596777397669</v>
      </c>
      <c r="BS67" s="1">
        <f t="shared" si="60"/>
        <v>32016.851812636054</v>
      </c>
      <c r="BT67" s="38">
        <f>-SUM(BR$24:BR67)/BR$23</f>
        <v>2.8560493804426708</v>
      </c>
      <c r="BU67" s="1">
        <f t="shared" si="61"/>
        <v>1325.7596777397669</v>
      </c>
      <c r="BV67" s="1">
        <f t="shared" si="62"/>
        <v>32016.851812636054</v>
      </c>
      <c r="BW67" s="38">
        <f>-SUM(BU$24:BU67)/BU$23</f>
        <v>2.8560493804426708</v>
      </c>
      <c r="BX67" s="1"/>
      <c r="BY67" s="1"/>
      <c r="BZ67" s="1"/>
      <c r="CA67" s="1"/>
      <c r="CB67" s="1"/>
      <c r="CC67" s="1"/>
      <c r="CD67" s="1"/>
      <c r="CE67" s="1"/>
      <c r="CF67" s="1"/>
      <c r="CG67" s="1"/>
      <c r="CH67" s="1"/>
      <c r="CI67" s="1"/>
      <c r="CJ67" s="1"/>
      <c r="CK67" s="1"/>
      <c r="CL67" s="1"/>
      <c r="CM67" s="1"/>
      <c r="CN67" s="1"/>
      <c r="CO67" s="1"/>
    </row>
    <row r="68" spans="1:93" ht="14.7" thickBot="1" x14ac:dyDescent="0.6">
      <c r="A68" s="32">
        <v>45</v>
      </c>
      <c r="B68" s="10">
        <f t="shared" si="3"/>
        <v>1621.0513229898563</v>
      </c>
      <c r="C68" s="10">
        <f t="shared" si="4"/>
        <v>975.24154100825626</v>
      </c>
      <c r="D68" s="10">
        <f t="shared" si="14"/>
        <v>645.80978198160005</v>
      </c>
      <c r="E68" s="10">
        <f t="shared" si="15"/>
        <v>333722.71856370644</v>
      </c>
      <c r="F68" s="10">
        <f t="shared" si="16"/>
        <v>46277.281436293699</v>
      </c>
      <c r="G68" s="10">
        <f t="shared" si="0"/>
        <v>122569.9261323387</v>
      </c>
      <c r="H68" s="1">
        <f t="shared" si="17"/>
        <v>0</v>
      </c>
      <c r="I68" s="1">
        <f t="shared" si="5"/>
        <v>109.70198733451232</v>
      </c>
      <c r="J68" s="1">
        <f t="shared" si="6"/>
        <v>109.70198733451232</v>
      </c>
      <c r="K68" s="1">
        <f t="shared" si="7"/>
        <v>329.105962003537</v>
      </c>
      <c r="L68" s="1">
        <f t="shared" si="8"/>
        <v>109.70198733451232</v>
      </c>
      <c r="M68" s="1">
        <f t="shared" si="9"/>
        <v>1.0970198733451233</v>
      </c>
      <c r="N68" s="1">
        <f t="shared" si="63"/>
        <v>658.211924007074</v>
      </c>
      <c r="O68" s="1">
        <f t="shared" si="10"/>
        <v>1.2007701176211711</v>
      </c>
      <c r="P68" s="1">
        <f t="shared" si="11"/>
        <v>4803.0804704846842</v>
      </c>
      <c r="Q68" s="1">
        <f t="shared" si="12"/>
        <v>4562.9264469604495</v>
      </c>
      <c r="R68" s="1">
        <f t="shared" si="18"/>
        <v>1.2007701176211711</v>
      </c>
      <c r="S68" s="1">
        <f t="shared" si="1"/>
        <v>456292.64469604503</v>
      </c>
      <c r="T68" s="1">
        <f t="shared" si="19"/>
        <v>2283.6631999635192</v>
      </c>
      <c r="U68" s="6">
        <f t="shared" si="20"/>
        <v>64703.973865269945</v>
      </c>
      <c r="V68" s="23">
        <f>-SUM(T$24:T68)/T$23</f>
        <v>4.235198693263496</v>
      </c>
      <c r="W68" s="14">
        <f t="shared" si="2"/>
        <v>2283.6631999635192</v>
      </c>
      <c r="X68" s="14">
        <f t="shared" si="21"/>
        <v>64703.973865269945</v>
      </c>
      <c r="Y68" s="23">
        <f>-SUM(W$24:W68)/W$23</f>
        <v>4.235198693263496</v>
      </c>
      <c r="Z68" s="36"/>
      <c r="AA68" s="37">
        <f t="shared" si="22"/>
        <v>1621.0513229898563</v>
      </c>
      <c r="AB68" s="10">
        <f t="shared" si="23"/>
        <v>975.24154100825626</v>
      </c>
      <c r="AC68" s="10">
        <f t="shared" si="24"/>
        <v>645.80978198160005</v>
      </c>
      <c r="AD68" s="1">
        <f t="shared" si="25"/>
        <v>333722.71856370644</v>
      </c>
      <c r="AE68" s="1">
        <f t="shared" si="26"/>
        <v>43527.281436293699</v>
      </c>
      <c r="AF68" s="1">
        <f t="shared" si="27"/>
        <v>108777.56966317428</v>
      </c>
      <c r="AG68" s="1">
        <f t="shared" si="28"/>
        <v>0</v>
      </c>
      <c r="AH68" s="1">
        <f t="shared" si="29"/>
        <v>109.70198733451232</v>
      </c>
      <c r="AI68" s="1">
        <f t="shared" si="30"/>
        <v>109.70198733451232</v>
      </c>
      <c r="AJ68" s="1">
        <f t="shared" si="31"/>
        <v>329.105962003537</v>
      </c>
      <c r="AK68" s="1">
        <f t="shared" si="32"/>
        <v>109.70198733451232</v>
      </c>
      <c r="AL68" s="1">
        <f t="shared" si="33"/>
        <v>1.0970198733451233</v>
      </c>
      <c r="AM68" s="1">
        <f t="shared" si="64"/>
        <v>658.211924007074</v>
      </c>
      <c r="AN68" s="1">
        <f t="shared" si="34"/>
        <v>1.2007701176211711</v>
      </c>
      <c r="AO68" s="1">
        <f t="shared" si="35"/>
        <v>3001.9252940529277</v>
      </c>
      <c r="AP68" s="1">
        <f t="shared" si="36"/>
        <v>2851.8290293502814</v>
      </c>
      <c r="AQ68" s="1">
        <f t="shared" si="37"/>
        <v>1.2007701176211711</v>
      </c>
      <c r="AR68" s="1">
        <f t="shared" si="38"/>
        <v>390250.2882268806</v>
      </c>
      <c r="AS68" s="1">
        <f t="shared" si="39"/>
        <v>572.56578235335087</v>
      </c>
      <c r="AT68" s="1">
        <f t="shared" si="40"/>
        <v>-2970.9551958680886</v>
      </c>
      <c r="AU68" s="38">
        <f>-SUM(AS$24:AS68)/AS$23</f>
        <v>0.82777071328300955</v>
      </c>
      <c r="AV68" s="1">
        <f t="shared" si="13"/>
        <v>572.56578235335087</v>
      </c>
      <c r="AW68" s="1">
        <f t="shared" si="41"/>
        <v>-2970.9551958680886</v>
      </c>
      <c r="AX68" s="38">
        <f>-SUM(AV$24:AV68)/AV$23</f>
        <v>0.82777071328300955</v>
      </c>
      <c r="AY68" s="40"/>
      <c r="AZ68" s="10">
        <f t="shared" si="42"/>
        <v>857.63888888888891</v>
      </c>
      <c r="BA68" s="10">
        <f t="shared" si="43"/>
        <v>834.08816007285077</v>
      </c>
      <c r="BB68" s="10">
        <f t="shared" si="44"/>
        <v>552.33731353689484</v>
      </c>
      <c r="BC68" s="1">
        <f t="shared" si="45"/>
        <v>285420.74614001188</v>
      </c>
      <c r="BD68" s="1">
        <f t="shared" si="46"/>
        <v>39579.253859988057</v>
      </c>
      <c r="BE68" s="1">
        <f t="shared" si="47"/>
        <v>429829.54208686866</v>
      </c>
      <c r="BF68" s="1">
        <f t="shared" si="48"/>
        <v>0</v>
      </c>
      <c r="BG68" s="1">
        <f t="shared" si="49"/>
        <v>109.70198733451232</v>
      </c>
      <c r="BH68" s="1">
        <f t="shared" si="50"/>
        <v>109.70198733451232</v>
      </c>
      <c r="BI68" s="1">
        <f t="shared" si="51"/>
        <v>329.105962003537</v>
      </c>
      <c r="BJ68" s="1">
        <f t="shared" si="52"/>
        <v>109.70198733451232</v>
      </c>
      <c r="BK68" s="1">
        <f t="shared" si="53"/>
        <v>1.0970198733451233</v>
      </c>
      <c r="BL68" s="1">
        <f t="shared" si="65"/>
        <v>658.211924007074</v>
      </c>
      <c r="BM68" s="1">
        <f t="shared" si="54"/>
        <v>1.2007701176211711</v>
      </c>
      <c r="BN68" s="1">
        <f t="shared" si="55"/>
        <v>3001.9252940529277</v>
      </c>
      <c r="BO68" s="1">
        <f t="shared" si="56"/>
        <v>2851.8290293502814</v>
      </c>
      <c r="BP68" s="1">
        <f t="shared" si="57"/>
        <v>1.2007701176211711</v>
      </c>
      <c r="BQ68" s="1">
        <f t="shared" si="58"/>
        <v>390250.2882268806</v>
      </c>
      <c r="BR68" s="1">
        <f t="shared" si="59"/>
        <v>1335.9782164543183</v>
      </c>
      <c r="BS68" s="1">
        <f t="shared" si="60"/>
        <v>33352.830029090372</v>
      </c>
      <c r="BT68" s="38">
        <f>-SUM(BR$24:BR68)/BR$23</f>
        <v>2.9334973929907475</v>
      </c>
      <c r="BU68" s="1">
        <f t="shared" si="61"/>
        <v>1335.9782164543183</v>
      </c>
      <c r="BV68" s="1">
        <f t="shared" si="62"/>
        <v>33352.830029090372</v>
      </c>
      <c r="BW68" s="38">
        <f>-SUM(BU$24:BU68)/BU$23</f>
        <v>2.9334973929907475</v>
      </c>
      <c r="BX68" s="1"/>
      <c r="BY68" s="1"/>
      <c r="BZ68" s="1"/>
      <c r="CA68" s="1"/>
      <c r="CB68" s="1"/>
      <c r="CC68" s="1"/>
      <c r="CD68" s="1"/>
      <c r="CE68" s="1"/>
      <c r="CF68" s="1"/>
      <c r="CG68" s="1"/>
      <c r="CH68" s="1"/>
      <c r="CI68" s="1"/>
      <c r="CJ68" s="1"/>
      <c r="CK68" s="1"/>
      <c r="CL68" s="1"/>
      <c r="CM68" s="1"/>
      <c r="CN68" s="1"/>
      <c r="CO68" s="1"/>
    </row>
    <row r="69" spans="1:93" ht="14.7" thickBot="1" x14ac:dyDescent="0.6">
      <c r="A69" s="32">
        <v>46</v>
      </c>
      <c r="B69" s="10">
        <f t="shared" si="3"/>
        <v>1621.0513229898563</v>
      </c>
      <c r="C69" s="10">
        <f t="shared" si="4"/>
        <v>973.3579291441431</v>
      </c>
      <c r="D69" s="10">
        <f t="shared" si="14"/>
        <v>647.69339384571299</v>
      </c>
      <c r="E69" s="10">
        <f t="shared" si="15"/>
        <v>333075.02516986075</v>
      </c>
      <c r="F69" s="10">
        <f t="shared" si="16"/>
        <v>46924.974830139414</v>
      </c>
      <c r="G69" s="10">
        <f t="shared" si="0"/>
        <v>125076.61224224442</v>
      </c>
      <c r="H69" s="1">
        <f t="shared" si="17"/>
        <v>0</v>
      </c>
      <c r="I69" s="1">
        <f t="shared" si="5"/>
        <v>109.9279554668978</v>
      </c>
      <c r="J69" s="1">
        <f t="shared" si="6"/>
        <v>109.9279554668978</v>
      </c>
      <c r="K69" s="1">
        <f t="shared" si="7"/>
        <v>329.7838664006934</v>
      </c>
      <c r="L69" s="1">
        <f t="shared" si="8"/>
        <v>109.9279554668978</v>
      </c>
      <c r="M69" s="1">
        <f t="shared" si="9"/>
        <v>1.099279554668978</v>
      </c>
      <c r="N69" s="1">
        <f t="shared" si="63"/>
        <v>659.56773280138691</v>
      </c>
      <c r="O69" s="1">
        <f t="shared" si="10"/>
        <v>1.2056622037160658</v>
      </c>
      <c r="P69" s="1">
        <f t="shared" si="11"/>
        <v>4822.6488148642629</v>
      </c>
      <c r="Q69" s="1">
        <f t="shared" si="12"/>
        <v>4581.5163741210499</v>
      </c>
      <c r="R69" s="1">
        <f t="shared" si="18"/>
        <v>1.2056622037160658</v>
      </c>
      <c r="S69" s="1">
        <f t="shared" si="1"/>
        <v>458151.63741210499</v>
      </c>
      <c r="T69" s="1">
        <f t="shared" si="19"/>
        <v>2300.8973183298067</v>
      </c>
      <c r="U69" s="6">
        <f t="shared" si="20"/>
        <v>67004.871183599753</v>
      </c>
      <c r="V69" s="23">
        <f>-SUM(T$24:T69)/T$23</f>
        <v>4.3502435591799866</v>
      </c>
      <c r="W69" s="14">
        <f t="shared" si="2"/>
        <v>2300.8973183298067</v>
      </c>
      <c r="X69" s="14">
        <f t="shared" si="21"/>
        <v>67004.871183599753</v>
      </c>
      <c r="Y69" s="23">
        <f>-SUM(W$24:W69)/W$23</f>
        <v>4.3502435591799866</v>
      </c>
      <c r="Z69" s="36"/>
      <c r="AA69" s="37">
        <f t="shared" si="22"/>
        <v>1621.0513229898563</v>
      </c>
      <c r="AB69" s="10">
        <f t="shared" si="23"/>
        <v>973.3579291441431</v>
      </c>
      <c r="AC69" s="10">
        <f t="shared" si="24"/>
        <v>647.69339384571299</v>
      </c>
      <c r="AD69" s="1">
        <f t="shared" si="25"/>
        <v>333075.02516986075</v>
      </c>
      <c r="AE69" s="1">
        <f t="shared" si="26"/>
        <v>44174.974830139414</v>
      </c>
      <c r="AF69" s="1">
        <f t="shared" si="27"/>
        <v>111015.19103786082</v>
      </c>
      <c r="AG69" s="1">
        <f t="shared" si="28"/>
        <v>0</v>
      </c>
      <c r="AH69" s="1">
        <f t="shared" si="29"/>
        <v>109.9279554668978</v>
      </c>
      <c r="AI69" s="1">
        <f t="shared" si="30"/>
        <v>109.9279554668978</v>
      </c>
      <c r="AJ69" s="1">
        <f t="shared" si="31"/>
        <v>329.7838664006934</v>
      </c>
      <c r="AK69" s="1">
        <f t="shared" si="32"/>
        <v>109.9279554668978</v>
      </c>
      <c r="AL69" s="1">
        <f t="shared" si="33"/>
        <v>1.099279554668978</v>
      </c>
      <c r="AM69" s="1">
        <f t="shared" si="64"/>
        <v>659.56773280138691</v>
      </c>
      <c r="AN69" s="1">
        <f t="shared" si="34"/>
        <v>1.2056622037160658</v>
      </c>
      <c r="AO69" s="1">
        <f t="shared" si="35"/>
        <v>3014.1555092901644</v>
      </c>
      <c r="AP69" s="1">
        <f t="shared" si="36"/>
        <v>2863.4477338256561</v>
      </c>
      <c r="AQ69" s="1">
        <f t="shared" si="37"/>
        <v>1.2056622037160658</v>
      </c>
      <c r="AR69" s="1">
        <f t="shared" si="38"/>
        <v>391840.21620772139</v>
      </c>
      <c r="AS69" s="1">
        <f t="shared" si="39"/>
        <v>582.82867803441309</v>
      </c>
      <c r="AT69" s="1">
        <f t="shared" si="40"/>
        <v>-2388.1265178336753</v>
      </c>
      <c r="AU69" s="38">
        <f>-SUM(AS$24:AS69)/AS$23</f>
        <v>0.86155788302413494</v>
      </c>
      <c r="AV69" s="1">
        <f t="shared" si="13"/>
        <v>582.82867803441309</v>
      </c>
      <c r="AW69" s="1">
        <f t="shared" si="41"/>
        <v>-2388.1265178336753</v>
      </c>
      <c r="AX69" s="38">
        <f>-SUM(AV$24:AV69)/AV$23</f>
        <v>0.86155788302413494</v>
      </c>
      <c r="AY69" s="40"/>
      <c r="AZ69" s="10">
        <f t="shared" si="42"/>
        <v>857.63888888888891</v>
      </c>
      <c r="BA69" s="10">
        <f t="shared" si="43"/>
        <v>832.4771762417015</v>
      </c>
      <c r="BB69" s="10">
        <f t="shared" si="44"/>
        <v>553.948297368044</v>
      </c>
      <c r="BC69" s="1">
        <f t="shared" si="45"/>
        <v>284866.79784264381</v>
      </c>
      <c r="BD69" s="1">
        <f t="shared" si="46"/>
        <v>40133.2021573561</v>
      </c>
      <c r="BE69" s="1">
        <f t="shared" si="47"/>
        <v>431973.41836507746</v>
      </c>
      <c r="BF69" s="1">
        <f t="shared" si="48"/>
        <v>0</v>
      </c>
      <c r="BG69" s="1">
        <f t="shared" si="49"/>
        <v>109.9279554668978</v>
      </c>
      <c r="BH69" s="1">
        <f t="shared" si="50"/>
        <v>109.9279554668978</v>
      </c>
      <c r="BI69" s="1">
        <f t="shared" si="51"/>
        <v>329.7838664006934</v>
      </c>
      <c r="BJ69" s="1">
        <f t="shared" si="52"/>
        <v>109.9279554668978</v>
      </c>
      <c r="BK69" s="1">
        <f t="shared" si="53"/>
        <v>1.099279554668978</v>
      </c>
      <c r="BL69" s="1">
        <f t="shared" si="65"/>
        <v>659.56773280138691</v>
      </c>
      <c r="BM69" s="1">
        <f t="shared" si="54"/>
        <v>1.2056622037160658</v>
      </c>
      <c r="BN69" s="1">
        <f t="shared" si="55"/>
        <v>3014.1555092901644</v>
      </c>
      <c r="BO69" s="1">
        <f t="shared" si="56"/>
        <v>2863.4477338256561</v>
      </c>
      <c r="BP69" s="1">
        <f t="shared" si="57"/>
        <v>1.2056622037160658</v>
      </c>
      <c r="BQ69" s="1">
        <f t="shared" si="58"/>
        <v>391840.21620772139</v>
      </c>
      <c r="BR69" s="1">
        <f t="shared" si="59"/>
        <v>1346.2411121353805</v>
      </c>
      <c r="BS69" s="1">
        <f t="shared" si="60"/>
        <v>34699.071141225751</v>
      </c>
      <c r="BT69" s="38">
        <f>-SUM(BR$24:BR69)/BR$23</f>
        <v>3.0115403560130884</v>
      </c>
      <c r="BU69" s="1">
        <f t="shared" si="61"/>
        <v>1346.2411121353805</v>
      </c>
      <c r="BV69" s="1">
        <f t="shared" si="62"/>
        <v>34699.071141225751</v>
      </c>
      <c r="BW69" s="38">
        <f>-SUM(BU$24:BU69)/BU$23</f>
        <v>3.0115403560130884</v>
      </c>
      <c r="BX69" s="1"/>
      <c r="BY69" s="1"/>
      <c r="BZ69" s="1"/>
      <c r="CA69" s="1"/>
      <c r="CB69" s="1"/>
      <c r="CC69" s="1"/>
      <c r="CD69" s="1"/>
      <c r="CE69" s="1"/>
      <c r="CF69" s="1"/>
      <c r="CG69" s="1"/>
      <c r="CH69" s="1"/>
      <c r="CI69" s="1"/>
      <c r="CJ69" s="1"/>
      <c r="CK69" s="1"/>
      <c r="CL69" s="1"/>
      <c r="CM69" s="1"/>
      <c r="CN69" s="1"/>
      <c r="CO69" s="1"/>
    </row>
    <row r="70" spans="1:93" ht="14.7" thickBot="1" x14ac:dyDescent="0.6">
      <c r="A70" s="32">
        <v>47</v>
      </c>
      <c r="B70" s="10">
        <f t="shared" si="3"/>
        <v>1621.0513229898563</v>
      </c>
      <c r="C70" s="10">
        <f t="shared" si="4"/>
        <v>971.46882341209334</v>
      </c>
      <c r="D70" s="10">
        <f t="shared" si="14"/>
        <v>649.58249957776309</v>
      </c>
      <c r="E70" s="10">
        <f t="shared" si="15"/>
        <v>332425.44267028297</v>
      </c>
      <c r="F70" s="10">
        <f t="shared" si="16"/>
        <v>47574.55732971718</v>
      </c>
      <c r="G70" s="10">
        <f t="shared" si="0"/>
        <v>127592.76122432027</v>
      </c>
      <c r="H70" s="1">
        <f t="shared" si="17"/>
        <v>0</v>
      </c>
      <c r="I70" s="1">
        <f t="shared" si="5"/>
        <v>110.15438905663817</v>
      </c>
      <c r="J70" s="1">
        <f t="shared" si="6"/>
        <v>110.15438905663817</v>
      </c>
      <c r="K70" s="1">
        <f t="shared" si="7"/>
        <v>330.46316716991453</v>
      </c>
      <c r="L70" s="1">
        <f t="shared" si="8"/>
        <v>110.15438905663817</v>
      </c>
      <c r="M70" s="1">
        <f t="shared" si="9"/>
        <v>1.1015438905663817</v>
      </c>
      <c r="N70" s="1">
        <f t="shared" si="63"/>
        <v>660.92633433982905</v>
      </c>
      <c r="O70" s="1">
        <f t="shared" si="10"/>
        <v>1.2105742207752712</v>
      </c>
      <c r="P70" s="1">
        <f t="shared" si="11"/>
        <v>4842.2968831010849</v>
      </c>
      <c r="Q70" s="1">
        <f t="shared" si="12"/>
        <v>4600.1820389460308</v>
      </c>
      <c r="R70" s="1">
        <f t="shared" si="18"/>
        <v>1.2105742207752712</v>
      </c>
      <c r="S70" s="1">
        <f t="shared" si="1"/>
        <v>460018.20389460307</v>
      </c>
      <c r="T70" s="1">
        <f t="shared" si="19"/>
        <v>2318.2043816163459</v>
      </c>
      <c r="U70" s="6">
        <f t="shared" si="20"/>
        <v>69323.075565216102</v>
      </c>
      <c r="V70" s="23">
        <f>-SUM(T$24:T70)/T$23</f>
        <v>4.4661537782608036</v>
      </c>
      <c r="W70" s="14">
        <f t="shared" si="2"/>
        <v>2318.2043816163459</v>
      </c>
      <c r="X70" s="14">
        <f t="shared" si="21"/>
        <v>69323.075565216102</v>
      </c>
      <c r="Y70" s="23">
        <f>-SUM(W$24:W70)/W$23</f>
        <v>4.4661537782608036</v>
      </c>
      <c r="Z70" s="36"/>
      <c r="AA70" s="37">
        <f t="shared" si="22"/>
        <v>1621.0513229898563</v>
      </c>
      <c r="AB70" s="10">
        <f t="shared" si="23"/>
        <v>971.46882341209334</v>
      </c>
      <c r="AC70" s="10">
        <f t="shared" si="24"/>
        <v>649.58249957776309</v>
      </c>
      <c r="AD70" s="1">
        <f t="shared" si="25"/>
        <v>332425.44267028297</v>
      </c>
      <c r="AE70" s="1">
        <f t="shared" si="26"/>
        <v>44824.55732971718</v>
      </c>
      <c r="AF70" s="1">
        <f t="shared" si="27"/>
        <v>113261.17908168037</v>
      </c>
      <c r="AG70" s="1">
        <f t="shared" si="28"/>
        <v>0</v>
      </c>
      <c r="AH70" s="1">
        <f t="shared" si="29"/>
        <v>110.15438905663817</v>
      </c>
      <c r="AI70" s="1">
        <f t="shared" si="30"/>
        <v>110.15438905663817</v>
      </c>
      <c r="AJ70" s="1">
        <f t="shared" si="31"/>
        <v>330.46316716991453</v>
      </c>
      <c r="AK70" s="1">
        <f t="shared" si="32"/>
        <v>110.15438905663817</v>
      </c>
      <c r="AL70" s="1">
        <f t="shared" si="33"/>
        <v>1.1015438905663817</v>
      </c>
      <c r="AM70" s="1">
        <f t="shared" si="64"/>
        <v>660.92633433982905</v>
      </c>
      <c r="AN70" s="1">
        <f t="shared" si="34"/>
        <v>1.2105742207752712</v>
      </c>
      <c r="AO70" s="1">
        <f t="shared" si="35"/>
        <v>3026.4355519381779</v>
      </c>
      <c r="AP70" s="1">
        <f t="shared" si="36"/>
        <v>2875.1137743412687</v>
      </c>
      <c r="AQ70" s="1">
        <f t="shared" si="37"/>
        <v>1.2105742207752712</v>
      </c>
      <c r="AR70" s="1">
        <f t="shared" si="38"/>
        <v>393436.62175196316</v>
      </c>
      <c r="AS70" s="1">
        <f t="shared" si="39"/>
        <v>593.13611701158311</v>
      </c>
      <c r="AT70" s="1">
        <f t="shared" si="40"/>
        <v>-1794.9904008220922</v>
      </c>
      <c r="AU70" s="38">
        <f>-SUM(AS$24:AS70)/AS$23</f>
        <v>0.89594258545958905</v>
      </c>
      <c r="AV70" s="1">
        <f t="shared" si="13"/>
        <v>593.13611701158311</v>
      </c>
      <c r="AW70" s="1">
        <f t="shared" si="41"/>
        <v>-1794.9904008220922</v>
      </c>
      <c r="AX70" s="38">
        <f>-SUM(AV$24:AV70)/AV$23</f>
        <v>0.89594258545958905</v>
      </c>
      <c r="AY70" s="40"/>
      <c r="AZ70" s="10">
        <f t="shared" si="42"/>
        <v>857.63888888888891</v>
      </c>
      <c r="BA70" s="10">
        <f t="shared" si="43"/>
        <v>830.86149370771147</v>
      </c>
      <c r="BB70" s="10">
        <f t="shared" si="44"/>
        <v>555.56397990203413</v>
      </c>
      <c r="BC70" s="1">
        <f t="shared" si="45"/>
        <v>284311.23386274179</v>
      </c>
      <c r="BD70" s="1">
        <f t="shared" si="46"/>
        <v>40688.766137258135</v>
      </c>
      <c r="BE70" s="1">
        <f t="shared" si="47"/>
        <v>434125.38788922131</v>
      </c>
      <c r="BF70" s="1">
        <f t="shared" si="48"/>
        <v>0</v>
      </c>
      <c r="BG70" s="1">
        <f t="shared" si="49"/>
        <v>110.15438905663817</v>
      </c>
      <c r="BH70" s="1">
        <f t="shared" si="50"/>
        <v>110.15438905663817</v>
      </c>
      <c r="BI70" s="1">
        <f t="shared" si="51"/>
        <v>330.46316716991453</v>
      </c>
      <c r="BJ70" s="1">
        <f t="shared" si="52"/>
        <v>110.15438905663817</v>
      </c>
      <c r="BK70" s="1">
        <f t="shared" si="53"/>
        <v>1.1015438905663817</v>
      </c>
      <c r="BL70" s="1">
        <f t="shared" si="65"/>
        <v>660.92633433982905</v>
      </c>
      <c r="BM70" s="1">
        <f t="shared" si="54"/>
        <v>1.2105742207752712</v>
      </c>
      <c r="BN70" s="1">
        <f t="shared" si="55"/>
        <v>3026.4355519381779</v>
      </c>
      <c r="BO70" s="1">
        <f t="shared" si="56"/>
        <v>2875.1137743412687</v>
      </c>
      <c r="BP70" s="1">
        <f t="shared" si="57"/>
        <v>1.2105742207752712</v>
      </c>
      <c r="BQ70" s="1">
        <f t="shared" si="58"/>
        <v>393436.62175196316</v>
      </c>
      <c r="BR70" s="1">
        <f t="shared" si="59"/>
        <v>1356.5485511125505</v>
      </c>
      <c r="BS70" s="1">
        <f t="shared" si="60"/>
        <v>36055.619692338303</v>
      </c>
      <c r="BT70" s="38">
        <f>-SUM(BR$24:BR70)/BR$23</f>
        <v>3.090180851729758</v>
      </c>
      <c r="BU70" s="1">
        <f t="shared" si="61"/>
        <v>1356.5485511125505</v>
      </c>
      <c r="BV70" s="1">
        <f t="shared" si="62"/>
        <v>36055.619692338303</v>
      </c>
      <c r="BW70" s="38">
        <f>-SUM(BU$24:BU70)/BU$23</f>
        <v>3.090180851729758</v>
      </c>
      <c r="BX70" s="1"/>
      <c r="BY70" s="1"/>
      <c r="BZ70" s="1"/>
      <c r="CA70" s="1"/>
      <c r="CB70" s="1"/>
      <c r="CC70" s="1"/>
      <c r="CD70" s="1"/>
      <c r="CE70" s="1"/>
      <c r="CF70" s="1"/>
      <c r="CG70" s="1"/>
      <c r="CH70" s="1"/>
      <c r="CI70" s="1"/>
      <c r="CJ70" s="1"/>
      <c r="CK70" s="1"/>
      <c r="CL70" s="1"/>
      <c r="CM70" s="1"/>
      <c r="CN70" s="1"/>
      <c r="CO70" s="1"/>
    </row>
    <row r="71" spans="1:93" ht="14.7" thickBot="1" x14ac:dyDescent="0.6">
      <c r="A71" s="32">
        <v>48</v>
      </c>
      <c r="B71" s="10">
        <f t="shared" si="3"/>
        <v>1621.0513229898563</v>
      </c>
      <c r="C71" s="10">
        <f t="shared" si="4"/>
        <v>969.57420778832488</v>
      </c>
      <c r="D71" s="10">
        <f t="shared" si="14"/>
        <v>651.47711520153155</v>
      </c>
      <c r="E71" s="10">
        <f t="shared" si="15"/>
        <v>331773.96555508144</v>
      </c>
      <c r="F71" s="10">
        <f t="shared" si="16"/>
        <v>48226.034444918711</v>
      </c>
      <c r="G71" s="10">
        <f t="shared" si="0"/>
        <v>130118.40944492002</v>
      </c>
      <c r="H71" s="1">
        <f t="shared" si="17"/>
        <v>0</v>
      </c>
      <c r="I71" s="1">
        <f t="shared" si="5"/>
        <v>110.38128906249941</v>
      </c>
      <c r="J71" s="1">
        <f t="shared" si="6"/>
        <v>110.38128906249941</v>
      </c>
      <c r="K71" s="1">
        <f t="shared" si="7"/>
        <v>331.14386718749819</v>
      </c>
      <c r="L71" s="1">
        <f t="shared" si="8"/>
        <v>110.38128906249941</v>
      </c>
      <c r="M71" s="1">
        <f t="shared" si="9"/>
        <v>1.103812890624994</v>
      </c>
      <c r="N71" s="1">
        <f t="shared" si="63"/>
        <v>662.28773437499638</v>
      </c>
      <c r="O71" s="1">
        <f t="shared" si="10"/>
        <v>1.2155062500000033</v>
      </c>
      <c r="P71" s="1">
        <f t="shared" si="11"/>
        <v>4862.0250000000133</v>
      </c>
      <c r="Q71" s="1">
        <f t="shared" si="12"/>
        <v>4618.9237500000127</v>
      </c>
      <c r="R71" s="1">
        <f t="shared" si="18"/>
        <v>1.2155062500000033</v>
      </c>
      <c r="S71" s="1">
        <f t="shared" si="1"/>
        <v>461892.37500000128</v>
      </c>
      <c r="T71" s="1">
        <f t="shared" si="19"/>
        <v>2335.5846926351596</v>
      </c>
      <c r="U71" s="6">
        <f t="shared" si="20"/>
        <v>71658.660257851268</v>
      </c>
      <c r="V71" s="23">
        <f>-SUM(T$24:T71)/T$23</f>
        <v>4.5829330128925623</v>
      </c>
      <c r="W71" s="14">
        <f t="shared" si="2"/>
        <v>2335.5846926351596</v>
      </c>
      <c r="X71" s="14">
        <f t="shared" si="21"/>
        <v>71658.660257851268</v>
      </c>
      <c r="Y71" s="23">
        <f>-SUM(W$24:W71)/W$23</f>
        <v>4.5829330128925623</v>
      </c>
      <c r="Z71" s="36"/>
      <c r="AA71" s="37">
        <f t="shared" si="22"/>
        <v>1621.0513229898563</v>
      </c>
      <c r="AB71" s="10">
        <f t="shared" si="23"/>
        <v>969.57420778832488</v>
      </c>
      <c r="AC71" s="10">
        <f t="shared" si="24"/>
        <v>651.47711520153155</v>
      </c>
      <c r="AD71" s="1">
        <f t="shared" si="25"/>
        <v>331773.96555508144</v>
      </c>
      <c r="AE71" s="1">
        <f t="shared" si="26"/>
        <v>45476.034444918711</v>
      </c>
      <c r="AF71" s="1">
        <f t="shared" si="27"/>
        <v>115515.56569491979</v>
      </c>
      <c r="AG71" s="1">
        <f t="shared" si="28"/>
        <v>0</v>
      </c>
      <c r="AH71" s="1">
        <f t="shared" si="29"/>
        <v>110.38128906249941</v>
      </c>
      <c r="AI71" s="1">
        <f t="shared" si="30"/>
        <v>110.38128906249941</v>
      </c>
      <c r="AJ71" s="1">
        <f t="shared" si="31"/>
        <v>331.14386718749819</v>
      </c>
      <c r="AK71" s="1">
        <f t="shared" si="32"/>
        <v>110.38128906249941</v>
      </c>
      <c r="AL71" s="1">
        <f t="shared" si="33"/>
        <v>1.103812890624994</v>
      </c>
      <c r="AM71" s="1">
        <f t="shared" si="64"/>
        <v>662.28773437499638</v>
      </c>
      <c r="AN71" s="1">
        <f t="shared" si="34"/>
        <v>1.2155062500000033</v>
      </c>
      <c r="AO71" s="1">
        <f t="shared" si="35"/>
        <v>3038.7656250000082</v>
      </c>
      <c r="AP71" s="1">
        <f t="shared" si="36"/>
        <v>2886.8273437500075</v>
      </c>
      <c r="AQ71" s="1">
        <f t="shared" si="37"/>
        <v>1.2155062500000033</v>
      </c>
      <c r="AR71" s="1">
        <f t="shared" si="38"/>
        <v>395039.53125000111</v>
      </c>
      <c r="AS71" s="1">
        <f t="shared" si="39"/>
        <v>603.48828638515465</v>
      </c>
      <c r="AT71" s="1">
        <f t="shared" si="40"/>
        <v>-1191.5021144369375</v>
      </c>
      <c r="AU71" s="38">
        <f>-SUM(AS$24:AS71)/AS$23</f>
        <v>0.93092741365582987</v>
      </c>
      <c r="AV71" s="1">
        <f t="shared" si="13"/>
        <v>603.48828638515465</v>
      </c>
      <c r="AW71" s="1">
        <f t="shared" si="41"/>
        <v>-1191.5021144369375</v>
      </c>
      <c r="AX71" s="38">
        <f>-SUM(AV$24:AV71)/AV$23</f>
        <v>0.93092741365582987</v>
      </c>
      <c r="AY71" s="40"/>
      <c r="AZ71" s="10">
        <f t="shared" si="42"/>
        <v>857.63888888888891</v>
      </c>
      <c r="BA71" s="10">
        <f t="shared" si="43"/>
        <v>829.24109876633042</v>
      </c>
      <c r="BB71" s="10">
        <f t="shared" si="44"/>
        <v>557.18437484341507</v>
      </c>
      <c r="BC71" s="1">
        <f t="shared" si="45"/>
        <v>283754.04948789836</v>
      </c>
      <c r="BD71" s="1">
        <f t="shared" si="46"/>
        <v>41245.950512101554</v>
      </c>
      <c r="BE71" s="1">
        <f t="shared" si="47"/>
        <v>436285.48176210269</v>
      </c>
      <c r="BF71" s="1">
        <f t="shared" si="48"/>
        <v>0</v>
      </c>
      <c r="BG71" s="1">
        <f t="shared" si="49"/>
        <v>110.38128906249941</v>
      </c>
      <c r="BH71" s="1">
        <f t="shared" si="50"/>
        <v>110.38128906249941</v>
      </c>
      <c r="BI71" s="1">
        <f t="shared" si="51"/>
        <v>331.14386718749819</v>
      </c>
      <c r="BJ71" s="1">
        <f t="shared" si="52"/>
        <v>110.38128906249941</v>
      </c>
      <c r="BK71" s="1">
        <f t="shared" si="53"/>
        <v>1.103812890624994</v>
      </c>
      <c r="BL71" s="1">
        <f t="shared" si="65"/>
        <v>662.28773437499638</v>
      </c>
      <c r="BM71" s="1">
        <f t="shared" si="54"/>
        <v>1.2155062500000033</v>
      </c>
      <c r="BN71" s="1">
        <f t="shared" si="55"/>
        <v>3038.7656250000082</v>
      </c>
      <c r="BO71" s="1">
        <f t="shared" si="56"/>
        <v>2886.8273437500075</v>
      </c>
      <c r="BP71" s="1">
        <f t="shared" si="57"/>
        <v>1.2155062500000033</v>
      </c>
      <c r="BQ71" s="1">
        <f t="shared" si="58"/>
        <v>395039.53125000111</v>
      </c>
      <c r="BR71" s="1">
        <f t="shared" si="59"/>
        <v>1366.9007204861221</v>
      </c>
      <c r="BS71" s="1">
        <f t="shared" si="60"/>
        <v>37422.520412824422</v>
      </c>
      <c r="BT71" s="38">
        <f>-SUM(BR$24:BR71)/BR$23</f>
        <v>3.1694214732072141</v>
      </c>
      <c r="BU71" s="1">
        <f t="shared" si="61"/>
        <v>1366.9007204861221</v>
      </c>
      <c r="BV71" s="1">
        <f t="shared" si="62"/>
        <v>37422.520412824422</v>
      </c>
      <c r="BW71" s="38">
        <f>-SUM(BU$24:BU71)/BU$23</f>
        <v>3.1694214732072141</v>
      </c>
      <c r="BX71" s="1"/>
      <c r="BY71" s="1"/>
      <c r="BZ71" s="1"/>
      <c r="CA71" s="1"/>
      <c r="CB71" s="1"/>
      <c r="CC71" s="1"/>
      <c r="CD71" s="1"/>
      <c r="CE71" s="1"/>
      <c r="CF71" s="1"/>
      <c r="CG71" s="1"/>
      <c r="CH71" s="1"/>
      <c r="CI71" s="1"/>
      <c r="CJ71" s="1"/>
      <c r="CK71" s="1"/>
      <c r="CL71" s="1"/>
      <c r="CM71" s="1"/>
      <c r="CN71" s="1"/>
      <c r="CO71" s="1"/>
    </row>
    <row r="72" spans="1:93" ht="14.7" thickBot="1" x14ac:dyDescent="0.6">
      <c r="A72" s="32">
        <v>49</v>
      </c>
      <c r="B72" s="10">
        <f t="shared" si="3"/>
        <v>1621.0513229898563</v>
      </c>
      <c r="C72" s="10">
        <f t="shared" si="4"/>
        <v>967.6740662023202</v>
      </c>
      <c r="D72" s="10">
        <f t="shared" si="14"/>
        <v>653.377256787536</v>
      </c>
      <c r="E72" s="10">
        <f t="shared" si="15"/>
        <v>331120.58829829388</v>
      </c>
      <c r="F72" s="10">
        <f t="shared" si="16"/>
        <v>48879.411701706245</v>
      </c>
      <c r="G72" s="10">
        <f t="shared" si="0"/>
        <v>132653.59341218084</v>
      </c>
      <c r="H72" s="1">
        <f t="shared" si="17"/>
        <v>0</v>
      </c>
      <c r="I72" s="1">
        <f t="shared" si="5"/>
        <v>110.60865644522234</v>
      </c>
      <c r="J72" s="1">
        <f t="shared" si="6"/>
        <v>110.60865644522234</v>
      </c>
      <c r="K72" s="1">
        <f t="shared" si="7"/>
        <v>331.82596933566697</v>
      </c>
      <c r="L72" s="1">
        <f t="shared" si="8"/>
        <v>110.60865644522234</v>
      </c>
      <c r="M72" s="1">
        <f t="shared" si="9"/>
        <v>1.1060865644522233</v>
      </c>
      <c r="N72" s="1">
        <f t="shared" si="63"/>
        <v>663.65193867133394</v>
      </c>
      <c r="O72" s="1">
        <f t="shared" si="10"/>
        <v>1.2204583729223015</v>
      </c>
      <c r="P72" s="1">
        <f t="shared" si="11"/>
        <v>4881.8334916892063</v>
      </c>
      <c r="Q72" s="1">
        <f t="shared" si="12"/>
        <v>4637.7418171047457</v>
      </c>
      <c r="R72" s="1">
        <f t="shared" si="18"/>
        <v>1.2204583729223015</v>
      </c>
      <c r="S72" s="1">
        <f t="shared" si="1"/>
        <v>463774.1817104746</v>
      </c>
      <c r="T72" s="1">
        <f t="shared" si="19"/>
        <v>2353.0385554435552</v>
      </c>
      <c r="U72" s="6">
        <f t="shared" si="20"/>
        <v>74011.698813294817</v>
      </c>
      <c r="V72" s="23">
        <f>-SUM(T$24:T72)/T$23</f>
        <v>4.7005849406647391</v>
      </c>
      <c r="W72" s="14">
        <f t="shared" si="2"/>
        <v>2353.0385554435552</v>
      </c>
      <c r="X72" s="14">
        <f t="shared" si="21"/>
        <v>74011.698813294817</v>
      </c>
      <c r="Y72" s="23">
        <f>-SUM(W$24:W72)/W$23</f>
        <v>4.7005849406647391</v>
      </c>
      <c r="Z72" s="36"/>
      <c r="AA72" s="37">
        <f t="shared" si="22"/>
        <v>1621.0513229898563</v>
      </c>
      <c r="AB72" s="10">
        <f t="shared" si="23"/>
        <v>967.6740662023202</v>
      </c>
      <c r="AC72" s="10">
        <f t="shared" si="24"/>
        <v>653.377256787536</v>
      </c>
      <c r="AD72" s="1">
        <f t="shared" si="25"/>
        <v>331120.58829829388</v>
      </c>
      <c r="AE72" s="1">
        <f t="shared" si="26"/>
        <v>46129.411701706245</v>
      </c>
      <c r="AF72" s="1">
        <f t="shared" si="27"/>
        <v>117778.38290145423</v>
      </c>
      <c r="AG72" s="1">
        <f t="shared" si="28"/>
        <v>0</v>
      </c>
      <c r="AH72" s="1">
        <f t="shared" si="29"/>
        <v>110.60865644522234</v>
      </c>
      <c r="AI72" s="1">
        <f t="shared" si="30"/>
        <v>110.60865644522234</v>
      </c>
      <c r="AJ72" s="1">
        <f t="shared" si="31"/>
        <v>331.82596933566697</v>
      </c>
      <c r="AK72" s="1">
        <f t="shared" si="32"/>
        <v>110.60865644522234</v>
      </c>
      <c r="AL72" s="1">
        <f t="shared" si="33"/>
        <v>1.1060865644522233</v>
      </c>
      <c r="AM72" s="1">
        <f t="shared" si="64"/>
        <v>663.65193867133394</v>
      </c>
      <c r="AN72" s="1">
        <f t="shared" si="34"/>
        <v>1.2204583729223015</v>
      </c>
      <c r="AO72" s="1">
        <f t="shared" si="35"/>
        <v>3051.1459323057538</v>
      </c>
      <c r="AP72" s="1">
        <f t="shared" si="36"/>
        <v>2898.5886356904662</v>
      </c>
      <c r="AQ72" s="1">
        <f t="shared" si="37"/>
        <v>1.2204583729223015</v>
      </c>
      <c r="AR72" s="1">
        <f t="shared" si="38"/>
        <v>396648.97119974799</v>
      </c>
      <c r="AS72" s="1">
        <f t="shared" si="39"/>
        <v>613.88537402927591</v>
      </c>
      <c r="AT72" s="1">
        <f t="shared" si="40"/>
        <v>-577.61674040766161</v>
      </c>
      <c r="AU72" s="38">
        <f>-SUM(AS$24:AS72)/AS$23</f>
        <v>0.96651497157057054</v>
      </c>
      <c r="AV72" s="1">
        <f t="shared" si="13"/>
        <v>613.88537402927591</v>
      </c>
      <c r="AW72" s="1">
        <f t="shared" si="41"/>
        <v>-577.61674040766161</v>
      </c>
      <c r="AX72" s="38">
        <f>-SUM(AV$24:AV72)/AV$23</f>
        <v>0.96651497157057054</v>
      </c>
      <c r="AY72" s="40"/>
      <c r="AZ72" s="10">
        <f t="shared" si="42"/>
        <v>857.63888888888891</v>
      </c>
      <c r="BA72" s="10">
        <f t="shared" si="43"/>
        <v>827.61597767303704</v>
      </c>
      <c r="BB72" s="10">
        <f t="shared" si="44"/>
        <v>558.80949593670846</v>
      </c>
      <c r="BC72" s="1">
        <f t="shared" si="45"/>
        <v>283195.23999196163</v>
      </c>
      <c r="BD72" s="1">
        <f t="shared" si="46"/>
        <v>41804.760008038262</v>
      </c>
      <c r="BE72" s="1">
        <f t="shared" si="47"/>
        <v>438453.73120778624</v>
      </c>
      <c r="BF72" s="1">
        <f t="shared" si="48"/>
        <v>0</v>
      </c>
      <c r="BG72" s="1">
        <f t="shared" si="49"/>
        <v>110.60865644522234</v>
      </c>
      <c r="BH72" s="1">
        <f t="shared" si="50"/>
        <v>110.60865644522234</v>
      </c>
      <c r="BI72" s="1">
        <f t="shared" si="51"/>
        <v>331.82596933566697</v>
      </c>
      <c r="BJ72" s="1">
        <f t="shared" si="52"/>
        <v>110.60865644522234</v>
      </c>
      <c r="BK72" s="1">
        <f t="shared" si="53"/>
        <v>1.1060865644522233</v>
      </c>
      <c r="BL72" s="1">
        <f t="shared" si="65"/>
        <v>663.65193867133394</v>
      </c>
      <c r="BM72" s="1">
        <f t="shared" si="54"/>
        <v>1.2204583729223015</v>
      </c>
      <c r="BN72" s="1">
        <f t="shared" si="55"/>
        <v>3051.1459323057538</v>
      </c>
      <c r="BO72" s="1">
        <f t="shared" si="56"/>
        <v>2898.5886356904662</v>
      </c>
      <c r="BP72" s="1">
        <f t="shared" si="57"/>
        <v>1.2204583729223015</v>
      </c>
      <c r="BQ72" s="1">
        <f t="shared" si="58"/>
        <v>396648.97119974799</v>
      </c>
      <c r="BR72" s="1">
        <f t="shared" si="59"/>
        <v>1377.2978081302433</v>
      </c>
      <c r="BS72" s="1">
        <f t="shared" si="60"/>
        <v>38799.818220954665</v>
      </c>
      <c r="BT72" s="38">
        <f>-SUM(BR$24:BR72)/BR$23</f>
        <v>3.2492648244031703</v>
      </c>
      <c r="BU72" s="1">
        <f t="shared" si="61"/>
        <v>1377.2978081302433</v>
      </c>
      <c r="BV72" s="1">
        <f t="shared" si="62"/>
        <v>38799.818220954665</v>
      </c>
      <c r="BW72" s="38">
        <f>-SUM(BU$24:BU72)/BU$23</f>
        <v>3.2492648244031703</v>
      </c>
      <c r="BX72" s="1"/>
      <c r="BY72" s="1"/>
      <c r="BZ72" s="1"/>
      <c r="CA72" s="1"/>
      <c r="CB72" s="1"/>
      <c r="CC72" s="1"/>
      <c r="CD72" s="1"/>
      <c r="CE72" s="1"/>
      <c r="CF72" s="1"/>
      <c r="CG72" s="1"/>
      <c r="CH72" s="1"/>
      <c r="CI72" s="1"/>
      <c r="CJ72" s="1"/>
      <c r="CK72" s="1"/>
      <c r="CL72" s="1"/>
      <c r="CM72" s="1"/>
      <c r="CN72" s="1"/>
      <c r="CO72" s="1"/>
    </row>
    <row r="73" spans="1:93" ht="14.7" thickBot="1" x14ac:dyDescent="0.6">
      <c r="A73" s="32">
        <v>50</v>
      </c>
      <c r="B73" s="10">
        <f t="shared" si="3"/>
        <v>1621.0513229898563</v>
      </c>
      <c r="C73" s="10">
        <f t="shared" si="4"/>
        <v>965.76838253669018</v>
      </c>
      <c r="D73" s="10">
        <f t="shared" si="14"/>
        <v>655.28294045316625</v>
      </c>
      <c r="E73" s="10">
        <f t="shared" si="15"/>
        <v>330465.30535784073</v>
      </c>
      <c r="F73" s="10">
        <f t="shared" si="16"/>
        <v>49534.694642159411</v>
      </c>
      <c r="G73" s="10">
        <f t="shared" si="0"/>
        <v>135198.34977658262</v>
      </c>
      <c r="H73" s="1">
        <f t="shared" si="17"/>
        <v>0</v>
      </c>
      <c r="I73" s="1">
        <f t="shared" si="5"/>
        <v>110.83649216752679</v>
      </c>
      <c r="J73" s="1">
        <f t="shared" si="6"/>
        <v>110.83649216752679</v>
      </c>
      <c r="K73" s="1">
        <f t="shared" si="7"/>
        <v>332.50947650258036</v>
      </c>
      <c r="L73" s="1">
        <f t="shared" si="8"/>
        <v>110.83649216752679</v>
      </c>
      <c r="M73" s="1">
        <f t="shared" si="9"/>
        <v>1.1083649216752678</v>
      </c>
      <c r="N73" s="1">
        <f t="shared" si="63"/>
        <v>665.01895300516071</v>
      </c>
      <c r="O73" s="1">
        <f t="shared" si="10"/>
        <v>1.225430671406377</v>
      </c>
      <c r="P73" s="1">
        <f t="shared" si="11"/>
        <v>4901.7226856255074</v>
      </c>
      <c r="Q73" s="1">
        <f t="shared" si="12"/>
        <v>4656.6365513442315</v>
      </c>
      <c r="R73" s="1">
        <f t="shared" si="18"/>
        <v>1.225430671406377</v>
      </c>
      <c r="S73" s="1">
        <f t="shared" si="1"/>
        <v>465663.65513442323</v>
      </c>
      <c r="T73" s="1">
        <f t="shared" si="19"/>
        <v>2370.5662753492143</v>
      </c>
      <c r="U73" s="6">
        <f t="shared" si="20"/>
        <v>76382.265088644024</v>
      </c>
      <c r="V73" s="23">
        <f>-SUM(T$24:T73)/T$23</f>
        <v>4.8191132544321995</v>
      </c>
      <c r="W73" s="14">
        <f t="shared" si="2"/>
        <v>2370.5662753492143</v>
      </c>
      <c r="X73" s="14">
        <f t="shared" si="21"/>
        <v>76382.265088644024</v>
      </c>
      <c r="Y73" s="23">
        <f>-SUM(W$24:W73)/W$23</f>
        <v>4.8191132544321995</v>
      </c>
      <c r="Z73" s="36"/>
      <c r="AA73" s="37">
        <f t="shared" si="22"/>
        <v>1621.0513229898563</v>
      </c>
      <c r="AB73" s="10">
        <f t="shared" si="23"/>
        <v>965.76838253669018</v>
      </c>
      <c r="AC73" s="10">
        <f t="shared" si="24"/>
        <v>655.28294045316625</v>
      </c>
      <c r="AD73" s="1">
        <f t="shared" si="25"/>
        <v>330465.30535784073</v>
      </c>
      <c r="AE73" s="1">
        <f t="shared" si="26"/>
        <v>46784.694642159411</v>
      </c>
      <c r="AF73" s="1">
        <f t="shared" si="27"/>
        <v>120049.66284923191</v>
      </c>
      <c r="AG73" s="1">
        <f t="shared" si="28"/>
        <v>0</v>
      </c>
      <c r="AH73" s="1">
        <f t="shared" si="29"/>
        <v>110.83649216752679</v>
      </c>
      <c r="AI73" s="1">
        <f t="shared" si="30"/>
        <v>110.83649216752679</v>
      </c>
      <c r="AJ73" s="1">
        <f t="shared" si="31"/>
        <v>332.50947650258036</v>
      </c>
      <c r="AK73" s="1">
        <f t="shared" si="32"/>
        <v>110.83649216752679</v>
      </c>
      <c r="AL73" s="1">
        <f t="shared" si="33"/>
        <v>1.1083649216752678</v>
      </c>
      <c r="AM73" s="1">
        <f t="shared" si="64"/>
        <v>665.01895300516071</v>
      </c>
      <c r="AN73" s="1">
        <f t="shared" si="34"/>
        <v>1.225430671406377</v>
      </c>
      <c r="AO73" s="1">
        <f t="shared" si="35"/>
        <v>3063.5766785159426</v>
      </c>
      <c r="AP73" s="1">
        <f t="shared" si="36"/>
        <v>2910.3978445901453</v>
      </c>
      <c r="AQ73" s="1">
        <f t="shared" si="37"/>
        <v>1.225430671406377</v>
      </c>
      <c r="AR73" s="1">
        <f t="shared" si="38"/>
        <v>398264.96820707252</v>
      </c>
      <c r="AS73" s="1">
        <f t="shared" si="39"/>
        <v>624.32756859512824</v>
      </c>
      <c r="AT73" s="1">
        <f t="shared" si="40"/>
        <v>46.710828187466632</v>
      </c>
      <c r="AU73" s="38">
        <f>-SUM(AS$24:AS73)/AS$23</f>
        <v>1.0027078740978241</v>
      </c>
      <c r="AV73" s="1">
        <f t="shared" si="13"/>
        <v>624.32756859512824</v>
      </c>
      <c r="AW73" s="1">
        <f t="shared" si="41"/>
        <v>46.710828187466632</v>
      </c>
      <c r="AX73" s="38">
        <f>-SUM(AV$24:AV73)/AV$23</f>
        <v>1.0027078740978241</v>
      </c>
      <c r="AY73" s="40"/>
      <c r="AZ73" s="10">
        <f t="shared" si="42"/>
        <v>857.63888888888891</v>
      </c>
      <c r="BA73" s="10">
        <f t="shared" si="43"/>
        <v>825.98611664322198</v>
      </c>
      <c r="BB73" s="10">
        <f t="shared" si="44"/>
        <v>560.43935696652386</v>
      </c>
      <c r="BC73" s="1">
        <f t="shared" si="45"/>
        <v>282634.8006349951</v>
      </c>
      <c r="BD73" s="1">
        <f t="shared" si="46"/>
        <v>42365.199365004788</v>
      </c>
      <c r="BE73" s="1">
        <f t="shared" si="47"/>
        <v>440630.16757207731</v>
      </c>
      <c r="BF73" s="1">
        <f t="shared" si="48"/>
        <v>0</v>
      </c>
      <c r="BG73" s="1">
        <f t="shared" si="49"/>
        <v>110.83649216752679</v>
      </c>
      <c r="BH73" s="1">
        <f t="shared" si="50"/>
        <v>110.83649216752679</v>
      </c>
      <c r="BI73" s="1">
        <f t="shared" si="51"/>
        <v>332.50947650258036</v>
      </c>
      <c r="BJ73" s="1">
        <f t="shared" si="52"/>
        <v>110.83649216752679</v>
      </c>
      <c r="BK73" s="1">
        <f t="shared" si="53"/>
        <v>1.1083649216752678</v>
      </c>
      <c r="BL73" s="1">
        <f t="shared" si="65"/>
        <v>665.01895300516071</v>
      </c>
      <c r="BM73" s="1">
        <f t="shared" si="54"/>
        <v>1.225430671406377</v>
      </c>
      <c r="BN73" s="1">
        <f t="shared" si="55"/>
        <v>3063.5766785159426</v>
      </c>
      <c r="BO73" s="1">
        <f t="shared" si="56"/>
        <v>2910.3978445901453</v>
      </c>
      <c r="BP73" s="1">
        <f t="shared" si="57"/>
        <v>1.225430671406377</v>
      </c>
      <c r="BQ73" s="1">
        <f t="shared" si="58"/>
        <v>398264.96820707252</v>
      </c>
      <c r="BR73" s="1">
        <f t="shared" si="59"/>
        <v>1387.7400026960956</v>
      </c>
      <c r="BS73" s="1">
        <f t="shared" si="60"/>
        <v>40187.558223650762</v>
      </c>
      <c r="BT73" s="38">
        <f>-SUM(BR$24:BR73)/BR$23</f>
        <v>3.3297135202116395</v>
      </c>
      <c r="BU73" s="1">
        <f t="shared" si="61"/>
        <v>1387.7400026960956</v>
      </c>
      <c r="BV73" s="1">
        <f t="shared" si="62"/>
        <v>40187.558223650762</v>
      </c>
      <c r="BW73" s="38">
        <f>-SUM(BU$24:BU73)/BU$23</f>
        <v>3.3297135202116395</v>
      </c>
      <c r="BX73" s="1"/>
      <c r="BY73" s="1"/>
      <c r="BZ73" s="1"/>
      <c r="CA73" s="1"/>
      <c r="CB73" s="1"/>
      <c r="CC73" s="1"/>
      <c r="CD73" s="1"/>
      <c r="CE73" s="1"/>
      <c r="CF73" s="1"/>
      <c r="CG73" s="1"/>
      <c r="CH73" s="1"/>
      <c r="CI73" s="1"/>
      <c r="CJ73" s="1"/>
      <c r="CK73" s="1"/>
      <c r="CL73" s="1"/>
      <c r="CM73" s="1"/>
      <c r="CN73" s="1"/>
      <c r="CO73" s="1"/>
    </row>
    <row r="74" spans="1:93" ht="14.7" thickBot="1" x14ac:dyDescent="0.6">
      <c r="A74" s="32">
        <v>51</v>
      </c>
      <c r="B74" s="10">
        <f t="shared" si="3"/>
        <v>1621.0513229898563</v>
      </c>
      <c r="C74" s="10">
        <f t="shared" si="4"/>
        <v>963.85714062703494</v>
      </c>
      <c r="D74" s="10">
        <f t="shared" si="14"/>
        <v>657.19418236282127</v>
      </c>
      <c r="E74" s="10">
        <f t="shared" si="15"/>
        <v>329808.11117547791</v>
      </c>
      <c r="F74" s="10">
        <f t="shared" si="16"/>
        <v>50191.888824522233</v>
      </c>
      <c r="G74" s="10">
        <f t="shared" si="0"/>
        <v>137752.71533150924</v>
      </c>
      <c r="H74" s="1">
        <f t="shared" si="17"/>
        <v>0</v>
      </c>
      <c r="I74" s="1">
        <f t="shared" si="5"/>
        <v>111.0647971941156</v>
      </c>
      <c r="J74" s="1">
        <f t="shared" si="6"/>
        <v>111.0647971941156</v>
      </c>
      <c r="K74" s="1">
        <f t="shared" si="7"/>
        <v>333.19439158234678</v>
      </c>
      <c r="L74" s="1">
        <f t="shared" si="8"/>
        <v>111.0647971941156</v>
      </c>
      <c r="M74" s="1">
        <f t="shared" si="9"/>
        <v>1.1106479719411559</v>
      </c>
      <c r="N74" s="1">
        <f t="shared" si="63"/>
        <v>666.38878316469356</v>
      </c>
      <c r="O74" s="1">
        <f t="shared" si="10"/>
        <v>1.2304232276499658</v>
      </c>
      <c r="P74" s="1">
        <f t="shared" si="11"/>
        <v>4921.6929105998634</v>
      </c>
      <c r="Q74" s="1">
        <f t="shared" si="12"/>
        <v>4675.60826506987</v>
      </c>
      <c r="R74" s="1">
        <f t="shared" si="18"/>
        <v>1.2304232276499658</v>
      </c>
      <c r="S74" s="1">
        <f t="shared" si="1"/>
        <v>467560.82650698698</v>
      </c>
      <c r="T74" s="1">
        <f t="shared" si="19"/>
        <v>2388.1681589153204</v>
      </c>
      <c r="U74" s="6">
        <f t="shared" si="20"/>
        <v>78770.43324755934</v>
      </c>
      <c r="V74" s="23">
        <f>-SUM(T$24:T74)/T$23</f>
        <v>4.9385216623779655</v>
      </c>
      <c r="W74" s="14">
        <f t="shared" si="2"/>
        <v>2388.1681589153204</v>
      </c>
      <c r="X74" s="14">
        <f t="shared" si="21"/>
        <v>78770.43324755934</v>
      </c>
      <c r="Y74" s="23">
        <f>-SUM(W$24:W74)/W$23</f>
        <v>4.9385216623779655</v>
      </c>
      <c r="Z74" s="36"/>
      <c r="AA74" s="37">
        <f t="shared" si="22"/>
        <v>1621.0513229898563</v>
      </c>
      <c r="AB74" s="10">
        <f t="shared" si="23"/>
        <v>963.85714062703494</v>
      </c>
      <c r="AC74" s="10">
        <f t="shared" si="24"/>
        <v>657.19418236282127</v>
      </c>
      <c r="AD74" s="1">
        <f t="shared" si="25"/>
        <v>329808.11117547791</v>
      </c>
      <c r="AE74" s="1">
        <f t="shared" si="26"/>
        <v>47441.888824522233</v>
      </c>
      <c r="AF74" s="1">
        <f t="shared" si="27"/>
        <v>122329.43781076116</v>
      </c>
      <c r="AG74" s="1">
        <f t="shared" si="28"/>
        <v>0</v>
      </c>
      <c r="AH74" s="1">
        <f t="shared" si="29"/>
        <v>111.0647971941156</v>
      </c>
      <c r="AI74" s="1">
        <f t="shared" si="30"/>
        <v>111.0647971941156</v>
      </c>
      <c r="AJ74" s="1">
        <f t="shared" si="31"/>
        <v>333.19439158234678</v>
      </c>
      <c r="AK74" s="1">
        <f t="shared" si="32"/>
        <v>111.0647971941156</v>
      </c>
      <c r="AL74" s="1">
        <f t="shared" si="33"/>
        <v>1.1106479719411559</v>
      </c>
      <c r="AM74" s="1">
        <f t="shared" si="64"/>
        <v>666.38878316469356</v>
      </c>
      <c r="AN74" s="1">
        <f t="shared" si="34"/>
        <v>1.2304232276499658</v>
      </c>
      <c r="AO74" s="1">
        <f t="shared" si="35"/>
        <v>3076.0580691249147</v>
      </c>
      <c r="AP74" s="1">
        <f t="shared" si="36"/>
        <v>2922.2551656686687</v>
      </c>
      <c r="AQ74" s="1">
        <f t="shared" si="37"/>
        <v>1.2304232276499658</v>
      </c>
      <c r="AR74" s="1">
        <f t="shared" si="38"/>
        <v>399887.54898623889</v>
      </c>
      <c r="AS74" s="1">
        <f t="shared" si="39"/>
        <v>634.81505951411896</v>
      </c>
      <c r="AT74" s="1">
        <f t="shared" si="40"/>
        <v>681.52588770158559</v>
      </c>
      <c r="AU74" s="38">
        <f>-SUM(AS$24:AS74)/AS$23</f>
        <v>1.0395087471131355</v>
      </c>
      <c r="AV74" s="1">
        <f t="shared" si="13"/>
        <v>634.81505951411896</v>
      </c>
      <c r="AW74" s="1">
        <f t="shared" si="41"/>
        <v>681.52588770158559</v>
      </c>
      <c r="AX74" s="38">
        <f>-SUM(AV$24:AV74)/AV$23</f>
        <v>1.0395087471131355</v>
      </c>
      <c r="AY74" s="40"/>
      <c r="AZ74" s="10">
        <f t="shared" si="42"/>
        <v>857.63888888888891</v>
      </c>
      <c r="BA74" s="10">
        <f t="shared" si="43"/>
        <v>824.35150185206942</v>
      </c>
      <c r="BB74" s="10">
        <f t="shared" si="44"/>
        <v>562.07397175767608</v>
      </c>
      <c r="BC74" s="1">
        <f t="shared" si="45"/>
        <v>282072.72666323744</v>
      </c>
      <c r="BD74" s="1">
        <f t="shared" si="46"/>
        <v>42927.273336762461</v>
      </c>
      <c r="BE74" s="1">
        <f t="shared" si="47"/>
        <v>442814.82232300134</v>
      </c>
      <c r="BF74" s="1">
        <f t="shared" si="48"/>
        <v>0</v>
      </c>
      <c r="BG74" s="1">
        <f t="shared" si="49"/>
        <v>111.0647971941156</v>
      </c>
      <c r="BH74" s="1">
        <f t="shared" si="50"/>
        <v>111.0647971941156</v>
      </c>
      <c r="BI74" s="1">
        <f t="shared" si="51"/>
        <v>333.19439158234678</v>
      </c>
      <c r="BJ74" s="1">
        <f t="shared" si="52"/>
        <v>111.0647971941156</v>
      </c>
      <c r="BK74" s="1">
        <f t="shared" si="53"/>
        <v>1.1106479719411559</v>
      </c>
      <c r="BL74" s="1">
        <f t="shared" si="65"/>
        <v>666.38878316469356</v>
      </c>
      <c r="BM74" s="1">
        <f t="shared" si="54"/>
        <v>1.2304232276499658</v>
      </c>
      <c r="BN74" s="1">
        <f t="shared" si="55"/>
        <v>3076.0580691249147</v>
      </c>
      <c r="BO74" s="1">
        <f t="shared" si="56"/>
        <v>2922.2551656686687</v>
      </c>
      <c r="BP74" s="1">
        <f t="shared" si="57"/>
        <v>1.2304232276499658</v>
      </c>
      <c r="BQ74" s="1">
        <f t="shared" si="58"/>
        <v>399887.54898623889</v>
      </c>
      <c r="BR74" s="1">
        <f t="shared" si="59"/>
        <v>1398.2274936150864</v>
      </c>
      <c r="BS74" s="1">
        <f t="shared" si="60"/>
        <v>41585.785717265848</v>
      </c>
      <c r="BT74" s="38">
        <f>-SUM(BR$24:BR74)/BR$23</f>
        <v>3.4107701865081665</v>
      </c>
      <c r="BU74" s="1">
        <f t="shared" si="61"/>
        <v>1398.2274936150864</v>
      </c>
      <c r="BV74" s="1">
        <f t="shared" si="62"/>
        <v>41585.785717265848</v>
      </c>
      <c r="BW74" s="38">
        <f>-SUM(BU$24:BU74)/BU$23</f>
        <v>3.4107701865081665</v>
      </c>
      <c r="BX74" s="1"/>
      <c r="BY74" s="1"/>
      <c r="BZ74" s="1"/>
      <c r="CA74" s="1"/>
      <c r="CB74" s="1"/>
      <c r="CC74" s="1"/>
      <c r="CD74" s="1"/>
      <c r="CE74" s="1"/>
      <c r="CF74" s="1"/>
      <c r="CG74" s="1"/>
      <c r="CH74" s="1"/>
      <c r="CI74" s="1"/>
      <c r="CJ74" s="1"/>
      <c r="CK74" s="1"/>
      <c r="CL74" s="1"/>
      <c r="CM74" s="1"/>
      <c r="CN74" s="1"/>
      <c r="CO74" s="1"/>
    </row>
    <row r="75" spans="1:93" ht="14.7" thickBot="1" x14ac:dyDescent="0.6">
      <c r="A75" s="32">
        <v>52</v>
      </c>
      <c r="B75" s="10">
        <f t="shared" si="3"/>
        <v>1621.0513229898563</v>
      </c>
      <c r="C75" s="10">
        <f t="shared" si="4"/>
        <v>961.94032426181025</v>
      </c>
      <c r="D75" s="10">
        <f t="shared" si="14"/>
        <v>659.11099872804618</v>
      </c>
      <c r="E75" s="10">
        <f t="shared" si="15"/>
        <v>329149.00017674989</v>
      </c>
      <c r="F75" s="10">
        <f t="shared" si="16"/>
        <v>50850.999823250277</v>
      </c>
      <c r="G75" s="10">
        <f t="shared" si="0"/>
        <v>140316.7270138117</v>
      </c>
      <c r="H75" s="1">
        <f t="shared" si="17"/>
        <v>0</v>
      </c>
      <c r="I75" s="1">
        <f t="shared" si="5"/>
        <v>111.29357249167877</v>
      </c>
      <c r="J75" s="1">
        <f t="shared" si="6"/>
        <v>111.29357249167877</v>
      </c>
      <c r="K75" s="1">
        <f t="shared" si="7"/>
        <v>333.88071747503631</v>
      </c>
      <c r="L75" s="1">
        <f t="shared" si="8"/>
        <v>111.29357249167877</v>
      </c>
      <c r="M75" s="1">
        <f t="shared" si="9"/>
        <v>1.1129357249167877</v>
      </c>
      <c r="N75" s="1">
        <f t="shared" si="63"/>
        <v>667.76143495007261</v>
      </c>
      <c r="O75" s="1">
        <f t="shared" si="10"/>
        <v>1.2354361241856879</v>
      </c>
      <c r="P75" s="1">
        <f t="shared" si="11"/>
        <v>4941.7444967427518</v>
      </c>
      <c r="Q75" s="1">
        <f t="shared" si="12"/>
        <v>4694.6572719056139</v>
      </c>
      <c r="R75" s="1">
        <f t="shared" si="18"/>
        <v>1.2354361241856879</v>
      </c>
      <c r="S75" s="1">
        <f t="shared" si="1"/>
        <v>469465.72719056142</v>
      </c>
      <c r="T75" s="1">
        <f t="shared" si="19"/>
        <v>2405.8445139656851</v>
      </c>
      <c r="U75" s="6">
        <f t="shared" si="20"/>
        <v>81176.277761525023</v>
      </c>
      <c r="V75" s="23">
        <f>-SUM(T$24:T75)/T$23</f>
        <v>5.0588138880762497</v>
      </c>
      <c r="W75" s="14">
        <f t="shared" si="2"/>
        <v>2405.8445139656851</v>
      </c>
      <c r="X75" s="14">
        <f t="shared" si="21"/>
        <v>81176.277761525023</v>
      </c>
      <c r="Y75" s="23">
        <f>-SUM(W$24:W75)/W$23</f>
        <v>5.0588138880762497</v>
      </c>
      <c r="Z75" s="36"/>
      <c r="AA75" s="37">
        <f t="shared" si="22"/>
        <v>1621.0513229898563</v>
      </c>
      <c r="AB75" s="10">
        <f t="shared" si="23"/>
        <v>961.94032426181025</v>
      </c>
      <c r="AC75" s="10">
        <f t="shared" si="24"/>
        <v>659.11099872804618</v>
      </c>
      <c r="AD75" s="1">
        <f t="shared" si="25"/>
        <v>329149.00017674989</v>
      </c>
      <c r="AE75" s="1">
        <f t="shared" si="26"/>
        <v>48100.999823250277</v>
      </c>
      <c r="AF75" s="1">
        <f t="shared" si="27"/>
        <v>124617.74018359889</v>
      </c>
      <c r="AG75" s="1">
        <f t="shared" si="28"/>
        <v>0</v>
      </c>
      <c r="AH75" s="1">
        <f t="shared" si="29"/>
        <v>111.29357249167877</v>
      </c>
      <c r="AI75" s="1">
        <f t="shared" si="30"/>
        <v>111.29357249167877</v>
      </c>
      <c r="AJ75" s="1">
        <f t="shared" si="31"/>
        <v>333.88071747503631</v>
      </c>
      <c r="AK75" s="1">
        <f t="shared" si="32"/>
        <v>111.29357249167877</v>
      </c>
      <c r="AL75" s="1">
        <f t="shared" si="33"/>
        <v>1.1129357249167877</v>
      </c>
      <c r="AM75" s="1">
        <f t="shared" si="64"/>
        <v>667.76143495007261</v>
      </c>
      <c r="AN75" s="1">
        <f t="shared" si="34"/>
        <v>1.2354361241856879</v>
      </c>
      <c r="AO75" s="1">
        <f t="shared" si="35"/>
        <v>3088.5903104642198</v>
      </c>
      <c r="AP75" s="1">
        <f t="shared" si="36"/>
        <v>2934.1607949410086</v>
      </c>
      <c r="AQ75" s="1">
        <f t="shared" si="37"/>
        <v>1.2354361241856879</v>
      </c>
      <c r="AR75" s="1">
        <f t="shared" si="38"/>
        <v>401516.7403603486</v>
      </c>
      <c r="AS75" s="1">
        <f t="shared" si="39"/>
        <v>645.34803700107955</v>
      </c>
      <c r="AT75" s="1">
        <f t="shared" si="40"/>
        <v>1326.8739247026651</v>
      </c>
      <c r="AU75" s="38">
        <f>-SUM(AS$24:AS75)/AS$23</f>
        <v>1.0769202275189953</v>
      </c>
      <c r="AV75" s="1">
        <f t="shared" si="13"/>
        <v>645.34803700107955</v>
      </c>
      <c r="AW75" s="1">
        <f t="shared" si="41"/>
        <v>1326.8739247026651</v>
      </c>
      <c r="AX75" s="38">
        <f>-SUM(AV$24:AV75)/AV$23</f>
        <v>1.0769202275189953</v>
      </c>
      <c r="AY75" s="40"/>
      <c r="AZ75" s="10">
        <f t="shared" si="42"/>
        <v>857.63888888888891</v>
      </c>
      <c r="BA75" s="10">
        <f t="shared" si="43"/>
        <v>822.71211943444291</v>
      </c>
      <c r="BB75" s="10">
        <f t="shared" si="44"/>
        <v>563.7133541753027</v>
      </c>
      <c r="BC75" s="1">
        <f t="shared" si="45"/>
        <v>281509.01330906211</v>
      </c>
      <c r="BD75" s="1">
        <f t="shared" si="46"/>
        <v>43490.98669093776</v>
      </c>
      <c r="BE75" s="1">
        <f t="shared" si="47"/>
        <v>445007.72705128638</v>
      </c>
      <c r="BF75" s="1">
        <f t="shared" si="48"/>
        <v>0</v>
      </c>
      <c r="BG75" s="1">
        <f t="shared" si="49"/>
        <v>111.29357249167877</v>
      </c>
      <c r="BH75" s="1">
        <f t="shared" si="50"/>
        <v>111.29357249167877</v>
      </c>
      <c r="BI75" s="1">
        <f t="shared" si="51"/>
        <v>333.88071747503631</v>
      </c>
      <c r="BJ75" s="1">
        <f t="shared" si="52"/>
        <v>111.29357249167877</v>
      </c>
      <c r="BK75" s="1">
        <f t="shared" si="53"/>
        <v>1.1129357249167877</v>
      </c>
      <c r="BL75" s="1">
        <f t="shared" si="65"/>
        <v>667.76143495007261</v>
      </c>
      <c r="BM75" s="1">
        <f t="shared" si="54"/>
        <v>1.2354361241856879</v>
      </c>
      <c r="BN75" s="1">
        <f t="shared" si="55"/>
        <v>3088.5903104642198</v>
      </c>
      <c r="BO75" s="1">
        <f t="shared" si="56"/>
        <v>2934.1607949410086</v>
      </c>
      <c r="BP75" s="1">
        <f t="shared" si="57"/>
        <v>1.2354361241856879</v>
      </c>
      <c r="BQ75" s="1">
        <f t="shared" si="58"/>
        <v>401516.7403603486</v>
      </c>
      <c r="BR75" s="1">
        <f t="shared" si="59"/>
        <v>1408.7604711020469</v>
      </c>
      <c r="BS75" s="1">
        <f t="shared" si="60"/>
        <v>42994.546188367895</v>
      </c>
      <c r="BT75" s="38">
        <f>-SUM(BR$24:BR75)/BR$23</f>
        <v>3.4924374601952417</v>
      </c>
      <c r="BU75" s="1">
        <f t="shared" si="61"/>
        <v>1408.7604711020469</v>
      </c>
      <c r="BV75" s="1">
        <f t="shared" si="62"/>
        <v>42994.546188367895</v>
      </c>
      <c r="BW75" s="38">
        <f>-SUM(BU$24:BU75)/BU$23</f>
        <v>3.4924374601952417</v>
      </c>
      <c r="BX75" s="1"/>
      <c r="BY75" s="1"/>
      <c r="BZ75" s="1"/>
      <c r="CA75" s="1"/>
      <c r="CB75" s="1"/>
      <c r="CC75" s="1"/>
      <c r="CD75" s="1"/>
      <c r="CE75" s="1"/>
      <c r="CF75" s="1"/>
      <c r="CG75" s="1"/>
      <c r="CH75" s="1"/>
      <c r="CI75" s="1"/>
      <c r="CJ75" s="1"/>
      <c r="CK75" s="1"/>
      <c r="CL75" s="1"/>
      <c r="CM75" s="1"/>
      <c r="CN75" s="1"/>
      <c r="CO75" s="1"/>
    </row>
    <row r="76" spans="1:93" ht="14.7" thickBot="1" x14ac:dyDescent="0.6">
      <c r="A76" s="32">
        <v>53</v>
      </c>
      <c r="B76" s="10">
        <f t="shared" si="3"/>
        <v>1621.0513229898563</v>
      </c>
      <c r="C76" s="10">
        <f t="shared" si="4"/>
        <v>960.01791718218658</v>
      </c>
      <c r="D76" s="10">
        <f t="shared" si="14"/>
        <v>661.03340580766974</v>
      </c>
      <c r="E76" s="10">
        <f t="shared" si="15"/>
        <v>328487.96677094221</v>
      </c>
      <c r="F76" s="10">
        <f t="shared" si="16"/>
        <v>51512.033229057946</v>
      </c>
      <c r="G76" s="10">
        <f t="shared" si="0"/>
        <v>142890.42190437421</v>
      </c>
      <c r="H76" s="1">
        <f t="shared" si="17"/>
        <v>0</v>
      </c>
      <c r="I76" s="1">
        <f t="shared" si="5"/>
        <v>111.52281902889752</v>
      </c>
      <c r="J76" s="1">
        <f t="shared" si="6"/>
        <v>111.52281902889752</v>
      </c>
      <c r="K76" s="1">
        <f t="shared" si="7"/>
        <v>334.56845708669255</v>
      </c>
      <c r="L76" s="1">
        <f t="shared" si="8"/>
        <v>111.52281902889752</v>
      </c>
      <c r="M76" s="1">
        <f t="shared" si="9"/>
        <v>1.1152281902889751</v>
      </c>
      <c r="N76" s="1">
        <f t="shared" si="63"/>
        <v>669.13691417338509</v>
      </c>
      <c r="O76" s="1">
        <f t="shared" si="10"/>
        <v>1.2404694438824111</v>
      </c>
      <c r="P76" s="1">
        <f t="shared" si="11"/>
        <v>4961.8777755296442</v>
      </c>
      <c r="Q76" s="1">
        <f t="shared" si="12"/>
        <v>4713.7838867531618</v>
      </c>
      <c r="R76" s="1">
        <f t="shared" si="18"/>
        <v>1.2404694438824111</v>
      </c>
      <c r="S76" s="1">
        <f t="shared" si="1"/>
        <v>471378.38867531624</v>
      </c>
      <c r="T76" s="1">
        <f t="shared" si="19"/>
        <v>2423.5956495899209</v>
      </c>
      <c r="U76" s="6">
        <f t="shared" si="20"/>
        <v>83599.873411114939</v>
      </c>
      <c r="V76" s="23">
        <f>-SUM(T$24:T76)/T$23</f>
        <v>5.1799936705557457</v>
      </c>
      <c r="W76" s="14">
        <f t="shared" si="2"/>
        <v>2423.5956495899209</v>
      </c>
      <c r="X76" s="14">
        <f t="shared" si="21"/>
        <v>83599.873411114939</v>
      </c>
      <c r="Y76" s="23">
        <f>-SUM(W$24:W76)/W$23</f>
        <v>5.1799936705557457</v>
      </c>
      <c r="Z76" s="36"/>
      <c r="AA76" s="37">
        <f t="shared" si="22"/>
        <v>1621.0513229898563</v>
      </c>
      <c r="AB76" s="10">
        <f t="shared" si="23"/>
        <v>960.01791718218658</v>
      </c>
      <c r="AC76" s="10">
        <f t="shared" si="24"/>
        <v>661.03340580766974</v>
      </c>
      <c r="AD76" s="1">
        <f t="shared" si="25"/>
        <v>328487.96677094221</v>
      </c>
      <c r="AE76" s="1">
        <f t="shared" si="26"/>
        <v>48762.033229057946</v>
      </c>
      <c r="AF76" s="1">
        <f t="shared" si="27"/>
        <v>126914.60249084159</v>
      </c>
      <c r="AG76" s="1">
        <f t="shared" si="28"/>
        <v>0</v>
      </c>
      <c r="AH76" s="1">
        <f t="shared" si="29"/>
        <v>111.52281902889752</v>
      </c>
      <c r="AI76" s="1">
        <f t="shared" si="30"/>
        <v>111.52281902889752</v>
      </c>
      <c r="AJ76" s="1">
        <f t="shared" si="31"/>
        <v>334.56845708669255</v>
      </c>
      <c r="AK76" s="1">
        <f t="shared" si="32"/>
        <v>111.52281902889752</v>
      </c>
      <c r="AL76" s="1">
        <f t="shared" si="33"/>
        <v>1.1152281902889751</v>
      </c>
      <c r="AM76" s="1">
        <f t="shared" si="64"/>
        <v>669.13691417338509</v>
      </c>
      <c r="AN76" s="1">
        <f t="shared" si="34"/>
        <v>1.2404694438824111</v>
      </c>
      <c r="AO76" s="1">
        <f t="shared" si="35"/>
        <v>3101.1736097060279</v>
      </c>
      <c r="AP76" s="1">
        <f t="shared" si="36"/>
        <v>2946.1149292207265</v>
      </c>
      <c r="AQ76" s="1">
        <f t="shared" si="37"/>
        <v>1.2404694438824111</v>
      </c>
      <c r="AR76" s="1">
        <f t="shared" si="38"/>
        <v>403152.56926178362</v>
      </c>
      <c r="AS76" s="1">
        <f t="shared" si="39"/>
        <v>655.9266920574853</v>
      </c>
      <c r="AT76" s="1">
        <f t="shared" si="40"/>
        <v>1982.8006167601504</v>
      </c>
      <c r="AU76" s="38">
        <f>-SUM(AS$24:AS76)/AS$23</f>
        <v>1.1149449632904436</v>
      </c>
      <c r="AV76" s="1">
        <f t="shared" si="13"/>
        <v>655.9266920574853</v>
      </c>
      <c r="AW76" s="1">
        <f t="shared" si="41"/>
        <v>1982.8006167601504</v>
      </c>
      <c r="AX76" s="38">
        <f>-SUM(AV$24:AV76)/AV$23</f>
        <v>1.1149449632904436</v>
      </c>
      <c r="AY76" s="40"/>
      <c r="AZ76" s="10">
        <f t="shared" si="42"/>
        <v>857.63888888888891</v>
      </c>
      <c r="BA76" s="10">
        <f t="shared" si="43"/>
        <v>821.06795548476487</v>
      </c>
      <c r="BB76" s="10">
        <f t="shared" si="44"/>
        <v>565.35751812498074</v>
      </c>
      <c r="BC76" s="1">
        <f t="shared" si="45"/>
        <v>280943.65579093713</v>
      </c>
      <c r="BD76" s="1">
        <f t="shared" si="46"/>
        <v>44056.344209062743</v>
      </c>
      <c r="BE76" s="1">
        <f t="shared" si="47"/>
        <v>447208.91347084637</v>
      </c>
      <c r="BF76" s="1">
        <f t="shared" si="48"/>
        <v>0</v>
      </c>
      <c r="BG76" s="1">
        <f t="shared" si="49"/>
        <v>111.52281902889752</v>
      </c>
      <c r="BH76" s="1">
        <f t="shared" si="50"/>
        <v>111.52281902889752</v>
      </c>
      <c r="BI76" s="1">
        <f t="shared" si="51"/>
        <v>334.56845708669255</v>
      </c>
      <c r="BJ76" s="1">
        <f t="shared" si="52"/>
        <v>111.52281902889752</v>
      </c>
      <c r="BK76" s="1">
        <f t="shared" si="53"/>
        <v>1.1152281902889751</v>
      </c>
      <c r="BL76" s="1">
        <f t="shared" si="65"/>
        <v>669.13691417338509</v>
      </c>
      <c r="BM76" s="1">
        <f t="shared" si="54"/>
        <v>1.2404694438824111</v>
      </c>
      <c r="BN76" s="1">
        <f t="shared" si="55"/>
        <v>3101.1736097060279</v>
      </c>
      <c r="BO76" s="1">
        <f t="shared" si="56"/>
        <v>2946.1149292207265</v>
      </c>
      <c r="BP76" s="1">
        <f t="shared" si="57"/>
        <v>1.2404694438824111</v>
      </c>
      <c r="BQ76" s="1">
        <f t="shared" si="58"/>
        <v>403152.56926178362</v>
      </c>
      <c r="BR76" s="1">
        <f t="shared" si="59"/>
        <v>1419.3391261584527</v>
      </c>
      <c r="BS76" s="1">
        <f t="shared" si="60"/>
        <v>44413.885314526349</v>
      </c>
      <c r="BT76" s="38">
        <f>-SUM(BR$24:BR76)/BR$23</f>
        <v>3.5747179892479055</v>
      </c>
      <c r="BU76" s="1">
        <f t="shared" si="61"/>
        <v>1419.3391261584527</v>
      </c>
      <c r="BV76" s="1">
        <f t="shared" si="62"/>
        <v>44413.885314526349</v>
      </c>
      <c r="BW76" s="38">
        <f>-SUM(BU$24:BU76)/BU$23</f>
        <v>3.5747179892479055</v>
      </c>
      <c r="BX76" s="1"/>
      <c r="BY76" s="1"/>
      <c r="BZ76" s="1"/>
      <c r="CA76" s="1"/>
      <c r="CB76" s="1"/>
      <c r="CC76" s="1"/>
      <c r="CD76" s="1"/>
      <c r="CE76" s="1"/>
      <c r="CF76" s="1"/>
      <c r="CG76" s="1"/>
      <c r="CH76" s="1"/>
      <c r="CI76" s="1"/>
      <c r="CJ76" s="1"/>
      <c r="CK76" s="1"/>
      <c r="CL76" s="1"/>
      <c r="CM76" s="1"/>
      <c r="CN76" s="1"/>
      <c r="CO76" s="1"/>
    </row>
    <row r="77" spans="1:93" ht="14.7" thickBot="1" x14ac:dyDescent="0.6">
      <c r="A77" s="32">
        <v>54</v>
      </c>
      <c r="B77" s="10">
        <f t="shared" si="3"/>
        <v>1621.0513229898563</v>
      </c>
      <c r="C77" s="10">
        <f t="shared" si="4"/>
        <v>958.08990308191426</v>
      </c>
      <c r="D77" s="10">
        <f t="shared" si="14"/>
        <v>662.96141990794206</v>
      </c>
      <c r="E77" s="10">
        <f t="shared" si="15"/>
        <v>327825.00535103428</v>
      </c>
      <c r="F77" s="10">
        <f t="shared" si="16"/>
        <v>52174.994648965891</v>
      </c>
      <c r="G77" s="10">
        <f t="shared" si="0"/>
        <v>145473.83722868201</v>
      </c>
      <c r="H77" s="1">
        <f t="shared" si="17"/>
        <v>0</v>
      </c>
      <c r="I77" s="1">
        <f t="shared" si="5"/>
        <v>111.75253777644834</v>
      </c>
      <c r="J77" s="1">
        <f t="shared" si="6"/>
        <v>111.75253777644834</v>
      </c>
      <c r="K77" s="1">
        <f t="shared" si="7"/>
        <v>335.25761332934502</v>
      </c>
      <c r="L77" s="1">
        <f t="shared" si="8"/>
        <v>111.75253777644834</v>
      </c>
      <c r="M77" s="1">
        <f t="shared" si="9"/>
        <v>1.1175253777644834</v>
      </c>
      <c r="N77" s="1">
        <f t="shared" si="63"/>
        <v>670.51522665869004</v>
      </c>
      <c r="O77" s="1">
        <f t="shared" si="10"/>
        <v>1.2455232699466214</v>
      </c>
      <c r="P77" s="1">
        <f t="shared" si="11"/>
        <v>4982.0930797864858</v>
      </c>
      <c r="Q77" s="1">
        <f t="shared" si="12"/>
        <v>4732.9884257971617</v>
      </c>
      <c r="R77" s="1">
        <f t="shared" si="18"/>
        <v>1.2455232699466214</v>
      </c>
      <c r="S77" s="1">
        <f t="shared" si="1"/>
        <v>473298.84257971612</v>
      </c>
      <c r="T77" s="1">
        <f t="shared" si="19"/>
        <v>2441.4218761486154</v>
      </c>
      <c r="U77" s="6">
        <f t="shared" si="20"/>
        <v>86041.295287263551</v>
      </c>
      <c r="V77" s="23">
        <f>-SUM(T$24:T77)/T$23</f>
        <v>5.302064764363176</v>
      </c>
      <c r="W77" s="14">
        <f t="shared" si="2"/>
        <v>2441.4218761486154</v>
      </c>
      <c r="X77" s="14">
        <f t="shared" si="21"/>
        <v>86041.295287263551</v>
      </c>
      <c r="Y77" s="23">
        <f>-SUM(W$24:W77)/W$23</f>
        <v>5.302064764363176</v>
      </c>
      <c r="Z77" s="36"/>
      <c r="AA77" s="37">
        <f t="shared" si="22"/>
        <v>1621.0513229898563</v>
      </c>
      <c r="AB77" s="10">
        <f t="shared" si="23"/>
        <v>958.08990308191426</v>
      </c>
      <c r="AC77" s="10">
        <f t="shared" si="24"/>
        <v>662.96141990794206</v>
      </c>
      <c r="AD77" s="1">
        <f t="shared" si="25"/>
        <v>327825.00535103428</v>
      </c>
      <c r="AE77" s="1">
        <f t="shared" si="26"/>
        <v>49424.994648965891</v>
      </c>
      <c r="AF77" s="1">
        <f t="shared" si="27"/>
        <v>129220.05738161784</v>
      </c>
      <c r="AG77" s="1">
        <f t="shared" si="28"/>
        <v>0</v>
      </c>
      <c r="AH77" s="1">
        <f t="shared" si="29"/>
        <v>111.75253777644834</v>
      </c>
      <c r="AI77" s="1">
        <f t="shared" si="30"/>
        <v>111.75253777644834</v>
      </c>
      <c r="AJ77" s="1">
        <f t="shared" si="31"/>
        <v>335.25761332934502</v>
      </c>
      <c r="AK77" s="1">
        <f t="shared" si="32"/>
        <v>111.75253777644834</v>
      </c>
      <c r="AL77" s="1">
        <f t="shared" si="33"/>
        <v>1.1175253777644834</v>
      </c>
      <c r="AM77" s="1">
        <f t="shared" si="64"/>
        <v>670.51522665869004</v>
      </c>
      <c r="AN77" s="1">
        <f t="shared" si="34"/>
        <v>1.2455232699466214</v>
      </c>
      <c r="AO77" s="1">
        <f t="shared" si="35"/>
        <v>3113.8081748665536</v>
      </c>
      <c r="AP77" s="1">
        <f t="shared" si="36"/>
        <v>2958.1177661232259</v>
      </c>
      <c r="AQ77" s="1">
        <f t="shared" si="37"/>
        <v>1.2455232699466214</v>
      </c>
      <c r="AR77" s="1">
        <f t="shared" si="38"/>
        <v>404795.06273265195</v>
      </c>
      <c r="AS77" s="1">
        <f t="shared" si="39"/>
        <v>666.55121647467945</v>
      </c>
      <c r="AT77" s="1">
        <f t="shared" si="40"/>
        <v>2649.3518332348299</v>
      </c>
      <c r="AU77" s="38">
        <f>-SUM(AS$24:AS77)/AS$23</f>
        <v>1.1535856135208598</v>
      </c>
      <c r="AV77" s="1">
        <f t="shared" si="13"/>
        <v>666.55121647467945</v>
      </c>
      <c r="AW77" s="1">
        <f t="shared" si="41"/>
        <v>2649.3518332348299</v>
      </c>
      <c r="AX77" s="38">
        <f>-SUM(AV$24:AV77)/AV$23</f>
        <v>1.1535856135208598</v>
      </c>
      <c r="AY77" s="40"/>
      <c r="AZ77" s="10">
        <f t="shared" si="42"/>
        <v>857.63888888888891</v>
      </c>
      <c r="BA77" s="10">
        <f t="shared" si="43"/>
        <v>819.41899605690037</v>
      </c>
      <c r="BB77" s="10">
        <f t="shared" si="44"/>
        <v>567.00647755284524</v>
      </c>
      <c r="BC77" s="1">
        <f t="shared" si="45"/>
        <v>280376.64931338426</v>
      </c>
      <c r="BD77" s="1">
        <f t="shared" si="46"/>
        <v>44623.350686615588</v>
      </c>
      <c r="BE77" s="1">
        <f t="shared" si="47"/>
        <v>449418.41341926751</v>
      </c>
      <c r="BF77" s="1">
        <f t="shared" si="48"/>
        <v>0</v>
      </c>
      <c r="BG77" s="1">
        <f t="shared" si="49"/>
        <v>111.75253777644834</v>
      </c>
      <c r="BH77" s="1">
        <f t="shared" si="50"/>
        <v>111.75253777644834</v>
      </c>
      <c r="BI77" s="1">
        <f t="shared" si="51"/>
        <v>335.25761332934502</v>
      </c>
      <c r="BJ77" s="1">
        <f t="shared" si="52"/>
        <v>111.75253777644834</v>
      </c>
      <c r="BK77" s="1">
        <f t="shared" si="53"/>
        <v>1.1175253777644834</v>
      </c>
      <c r="BL77" s="1">
        <f t="shared" si="65"/>
        <v>670.51522665869004</v>
      </c>
      <c r="BM77" s="1">
        <f t="shared" si="54"/>
        <v>1.2455232699466214</v>
      </c>
      <c r="BN77" s="1">
        <f t="shared" si="55"/>
        <v>3113.8081748665536</v>
      </c>
      <c r="BO77" s="1">
        <f t="shared" si="56"/>
        <v>2958.1177661232259</v>
      </c>
      <c r="BP77" s="1">
        <f t="shared" si="57"/>
        <v>1.2455232699466214</v>
      </c>
      <c r="BQ77" s="1">
        <f t="shared" si="58"/>
        <v>404795.06273265195</v>
      </c>
      <c r="BR77" s="1">
        <f t="shared" si="59"/>
        <v>1429.9636505756469</v>
      </c>
      <c r="BS77" s="1">
        <f t="shared" si="60"/>
        <v>45843.848965101999</v>
      </c>
      <c r="BT77" s="38">
        <f>-SUM(BR$24:BR77)/BR$23</f>
        <v>3.6576144327595372</v>
      </c>
      <c r="BU77" s="1">
        <f t="shared" si="61"/>
        <v>1429.9636505756469</v>
      </c>
      <c r="BV77" s="1">
        <f t="shared" si="62"/>
        <v>45843.848965101999</v>
      </c>
      <c r="BW77" s="38">
        <f>-SUM(BU$24:BU77)/BU$23</f>
        <v>3.6576144327595372</v>
      </c>
      <c r="BX77" s="1"/>
      <c r="BY77" s="1"/>
      <c r="BZ77" s="1"/>
      <c r="CA77" s="1"/>
      <c r="CB77" s="1"/>
      <c r="CC77" s="1"/>
      <c r="CD77" s="1"/>
      <c r="CE77" s="1"/>
      <c r="CF77" s="1"/>
      <c r="CG77" s="1"/>
      <c r="CH77" s="1"/>
      <c r="CI77" s="1"/>
      <c r="CJ77" s="1"/>
      <c r="CK77" s="1"/>
      <c r="CL77" s="1"/>
      <c r="CM77" s="1"/>
      <c r="CN77" s="1"/>
      <c r="CO77" s="1"/>
    </row>
    <row r="78" spans="1:93" ht="14.7" thickBot="1" x14ac:dyDescent="0.6">
      <c r="A78" s="32">
        <v>55</v>
      </c>
      <c r="B78" s="10">
        <f t="shared" si="3"/>
        <v>1621.0513229898563</v>
      </c>
      <c r="C78" s="10">
        <f t="shared" si="4"/>
        <v>956.15626560718249</v>
      </c>
      <c r="D78" s="10">
        <f t="shared" si="14"/>
        <v>664.8950573826736</v>
      </c>
      <c r="E78" s="10">
        <f t="shared" si="15"/>
        <v>327160.11029365158</v>
      </c>
      <c r="F78" s="10">
        <f t="shared" si="16"/>
        <v>52839.889706348564</v>
      </c>
      <c r="G78" s="10">
        <f t="shared" si="0"/>
        <v>148067.0103573919</v>
      </c>
      <c r="H78" s="1">
        <f t="shared" si="17"/>
        <v>0</v>
      </c>
      <c r="I78" s="1">
        <f t="shared" si="5"/>
        <v>111.98272970700725</v>
      </c>
      <c r="J78" s="1">
        <f t="shared" si="6"/>
        <v>111.98272970700725</v>
      </c>
      <c r="K78" s="1">
        <f t="shared" si="7"/>
        <v>335.94818912102176</v>
      </c>
      <c r="L78" s="1">
        <f t="shared" si="8"/>
        <v>111.98272970700725</v>
      </c>
      <c r="M78" s="1">
        <f t="shared" si="9"/>
        <v>1.1198272970700724</v>
      </c>
      <c r="N78" s="1">
        <f t="shared" si="63"/>
        <v>671.89637824204351</v>
      </c>
      <c r="O78" s="1">
        <f t="shared" si="10"/>
        <v>1.2505976859237984</v>
      </c>
      <c r="P78" s="1">
        <f t="shared" si="11"/>
        <v>5002.3907436951931</v>
      </c>
      <c r="Q78" s="1">
        <f t="shared" si="12"/>
        <v>4752.2712065104333</v>
      </c>
      <c r="R78" s="1">
        <f t="shared" si="18"/>
        <v>1.2505976859237984</v>
      </c>
      <c r="S78" s="1">
        <f t="shared" si="1"/>
        <v>475227.12065104337</v>
      </c>
      <c r="T78" s="1">
        <f t="shared" si="19"/>
        <v>2459.323505278534</v>
      </c>
      <c r="U78" s="6">
        <f t="shared" si="20"/>
        <v>88500.618792542082</v>
      </c>
      <c r="V78" s="23">
        <f>-SUM(T$24:T78)/T$23</f>
        <v>5.4250309396271028</v>
      </c>
      <c r="W78" s="14">
        <f t="shared" si="2"/>
        <v>2459.323505278534</v>
      </c>
      <c r="X78" s="14">
        <f t="shared" si="21"/>
        <v>88500.618792542082</v>
      </c>
      <c r="Y78" s="23">
        <f>-SUM(W$24:W78)/W$23</f>
        <v>5.4250309396271028</v>
      </c>
      <c r="Z78" s="36"/>
      <c r="AA78" s="37">
        <f t="shared" si="22"/>
        <v>1621.0513229898563</v>
      </c>
      <c r="AB78" s="10">
        <f t="shared" si="23"/>
        <v>956.15626560718249</v>
      </c>
      <c r="AC78" s="10">
        <f t="shared" si="24"/>
        <v>664.8950573826736</v>
      </c>
      <c r="AD78" s="1">
        <f t="shared" si="25"/>
        <v>327160.11029365158</v>
      </c>
      <c r="AE78" s="1">
        <f t="shared" si="26"/>
        <v>50089.889706348564</v>
      </c>
      <c r="AF78" s="1">
        <f t="shared" si="27"/>
        <v>131534.13763158303</v>
      </c>
      <c r="AG78" s="1">
        <f t="shared" si="28"/>
        <v>0</v>
      </c>
      <c r="AH78" s="1">
        <f t="shared" si="29"/>
        <v>111.98272970700725</v>
      </c>
      <c r="AI78" s="1">
        <f t="shared" si="30"/>
        <v>111.98272970700725</v>
      </c>
      <c r="AJ78" s="1">
        <f t="shared" si="31"/>
        <v>335.94818912102176</v>
      </c>
      <c r="AK78" s="1">
        <f t="shared" si="32"/>
        <v>111.98272970700725</v>
      </c>
      <c r="AL78" s="1">
        <f t="shared" si="33"/>
        <v>1.1198272970700724</v>
      </c>
      <c r="AM78" s="1">
        <f t="shared" si="64"/>
        <v>671.89637824204351</v>
      </c>
      <c r="AN78" s="1">
        <f t="shared" si="34"/>
        <v>1.2505976859237984</v>
      </c>
      <c r="AO78" s="1">
        <f t="shared" si="35"/>
        <v>3126.494214809496</v>
      </c>
      <c r="AP78" s="1">
        <f t="shared" si="36"/>
        <v>2970.1695040690211</v>
      </c>
      <c r="AQ78" s="1">
        <f t="shared" si="37"/>
        <v>1.2505976859237984</v>
      </c>
      <c r="AR78" s="1">
        <f t="shared" si="38"/>
        <v>406444.24792523449</v>
      </c>
      <c r="AS78" s="1">
        <f t="shared" si="39"/>
        <v>677.22180283712146</v>
      </c>
      <c r="AT78" s="1">
        <f t="shared" si="40"/>
        <v>3326.5736360719511</v>
      </c>
      <c r="AU78" s="38">
        <f>-SUM(AS$24:AS78)/AS$23</f>
        <v>1.1928448484679393</v>
      </c>
      <c r="AV78" s="1">
        <f t="shared" si="13"/>
        <v>677.22180283712146</v>
      </c>
      <c r="AW78" s="1">
        <f t="shared" si="41"/>
        <v>3326.5736360719511</v>
      </c>
      <c r="AX78" s="38">
        <f>-SUM(AV$24:AV78)/AV$23</f>
        <v>1.1928448484679393</v>
      </c>
      <c r="AY78" s="40"/>
      <c r="AZ78" s="10">
        <f t="shared" si="42"/>
        <v>857.63888888888891</v>
      </c>
      <c r="BA78" s="10">
        <f t="shared" si="43"/>
        <v>817.76522716403781</v>
      </c>
      <c r="BB78" s="10">
        <f t="shared" si="44"/>
        <v>568.66024644570768</v>
      </c>
      <c r="BC78" s="1">
        <f t="shared" si="45"/>
        <v>279807.98906693858</v>
      </c>
      <c r="BD78" s="1">
        <f t="shared" si="46"/>
        <v>45192.010933061298</v>
      </c>
      <c r="BE78" s="1">
        <f t="shared" si="47"/>
        <v>451636.2588582958</v>
      </c>
      <c r="BF78" s="1">
        <f t="shared" si="48"/>
        <v>0</v>
      </c>
      <c r="BG78" s="1">
        <f t="shared" si="49"/>
        <v>111.98272970700725</v>
      </c>
      <c r="BH78" s="1">
        <f t="shared" si="50"/>
        <v>111.98272970700725</v>
      </c>
      <c r="BI78" s="1">
        <f t="shared" si="51"/>
        <v>335.94818912102176</v>
      </c>
      <c r="BJ78" s="1">
        <f t="shared" si="52"/>
        <v>111.98272970700725</v>
      </c>
      <c r="BK78" s="1">
        <f t="shared" si="53"/>
        <v>1.1198272970700724</v>
      </c>
      <c r="BL78" s="1">
        <f t="shared" si="65"/>
        <v>671.89637824204351</v>
      </c>
      <c r="BM78" s="1">
        <f t="shared" si="54"/>
        <v>1.2505976859237984</v>
      </c>
      <c r="BN78" s="1">
        <f t="shared" si="55"/>
        <v>3126.494214809496</v>
      </c>
      <c r="BO78" s="1">
        <f t="shared" si="56"/>
        <v>2970.1695040690211</v>
      </c>
      <c r="BP78" s="1">
        <f t="shared" si="57"/>
        <v>1.2505976859237984</v>
      </c>
      <c r="BQ78" s="1">
        <f t="shared" si="58"/>
        <v>406444.24792523449</v>
      </c>
      <c r="BR78" s="1">
        <f t="shared" si="59"/>
        <v>1440.6342369380889</v>
      </c>
      <c r="BS78" s="1">
        <f t="shared" si="60"/>
        <v>47284.483202040086</v>
      </c>
      <c r="BT78" s="38">
        <f>-SUM(BR$24:BR78)/BR$23</f>
        <v>3.7411294609878323</v>
      </c>
      <c r="BU78" s="1">
        <f t="shared" si="61"/>
        <v>1440.6342369380889</v>
      </c>
      <c r="BV78" s="1">
        <f t="shared" si="62"/>
        <v>47284.483202040086</v>
      </c>
      <c r="BW78" s="38">
        <f>-SUM(BU$24:BU78)/BU$23</f>
        <v>3.7411294609878323</v>
      </c>
      <c r="BX78" s="1"/>
      <c r="BY78" s="1"/>
      <c r="BZ78" s="1"/>
      <c r="CA78" s="1"/>
      <c r="CB78" s="1"/>
      <c r="CC78" s="1"/>
      <c r="CD78" s="1"/>
      <c r="CE78" s="1"/>
      <c r="CF78" s="1"/>
      <c r="CG78" s="1"/>
      <c r="CH78" s="1"/>
      <c r="CI78" s="1"/>
      <c r="CJ78" s="1"/>
      <c r="CK78" s="1"/>
      <c r="CL78" s="1"/>
      <c r="CM78" s="1"/>
      <c r="CN78" s="1"/>
      <c r="CO78" s="1"/>
    </row>
    <row r="79" spans="1:93" ht="14.7" thickBot="1" x14ac:dyDescent="0.6">
      <c r="A79" s="32">
        <v>56</v>
      </c>
      <c r="B79" s="10">
        <f t="shared" si="3"/>
        <v>1621.0513229898563</v>
      </c>
      <c r="C79" s="10">
        <f t="shared" si="4"/>
        <v>954.21698835648351</v>
      </c>
      <c r="D79" s="10">
        <f t="shared" si="14"/>
        <v>666.83433463337303</v>
      </c>
      <c r="E79" s="10">
        <f t="shared" si="15"/>
        <v>326493.27595901821</v>
      </c>
      <c r="F79" s="10">
        <f t="shared" si="16"/>
        <v>53506.724040981935</v>
      </c>
      <c r="G79" s="10">
        <f t="shared" si="0"/>
        <v>150669.97880690452</v>
      </c>
      <c r="H79" s="1">
        <f t="shared" si="17"/>
        <v>0</v>
      </c>
      <c r="I79" s="1">
        <f t="shared" si="5"/>
        <v>112.21339579525373</v>
      </c>
      <c r="J79" s="1">
        <f t="shared" si="6"/>
        <v>112.21339579525373</v>
      </c>
      <c r="K79" s="1">
        <f t="shared" si="7"/>
        <v>336.64018738576118</v>
      </c>
      <c r="L79" s="1">
        <f t="shared" si="8"/>
        <v>112.21339579525373</v>
      </c>
      <c r="M79" s="1">
        <f t="shared" si="9"/>
        <v>1.1221339579525373</v>
      </c>
      <c r="N79" s="1">
        <f t="shared" si="63"/>
        <v>673.28037477152236</v>
      </c>
      <c r="O79" s="1">
        <f t="shared" si="10"/>
        <v>1.2556927756997962</v>
      </c>
      <c r="P79" s="1">
        <f t="shared" si="11"/>
        <v>5022.7711027991845</v>
      </c>
      <c r="Q79" s="1">
        <f t="shared" si="12"/>
        <v>4771.6325476592247</v>
      </c>
      <c r="R79" s="1">
        <f t="shared" si="18"/>
        <v>1.2556927756997962</v>
      </c>
      <c r="S79" s="1">
        <f t="shared" si="1"/>
        <v>477163.25476592255</v>
      </c>
      <c r="T79" s="1">
        <f t="shared" si="19"/>
        <v>2477.3008498978461</v>
      </c>
      <c r="U79" s="6">
        <f t="shared" si="20"/>
        <v>90977.919642439927</v>
      </c>
      <c r="V79" s="23">
        <f>-SUM(T$24:T79)/T$23</f>
        <v>5.5488959821219952</v>
      </c>
      <c r="W79" s="14">
        <f t="shared" si="2"/>
        <v>2477.3008498978461</v>
      </c>
      <c r="X79" s="14">
        <f t="shared" si="21"/>
        <v>90977.919642439927</v>
      </c>
      <c r="Y79" s="23">
        <f>-SUM(W$24:W79)/W$23</f>
        <v>5.5488959821219952</v>
      </c>
      <c r="Z79" s="36"/>
      <c r="AA79" s="37">
        <f t="shared" si="22"/>
        <v>1621.0513229898563</v>
      </c>
      <c r="AB79" s="10">
        <f t="shared" si="23"/>
        <v>954.21698835648351</v>
      </c>
      <c r="AC79" s="10">
        <f t="shared" si="24"/>
        <v>666.83433463337303</v>
      </c>
      <c r="AD79" s="1">
        <f t="shared" si="25"/>
        <v>326493.27595901821</v>
      </c>
      <c r="AE79" s="1">
        <f t="shared" si="26"/>
        <v>50756.724040981935</v>
      </c>
      <c r="AF79" s="1">
        <f t="shared" si="27"/>
        <v>133856.87614341569</v>
      </c>
      <c r="AG79" s="1">
        <f t="shared" si="28"/>
        <v>0</v>
      </c>
      <c r="AH79" s="1">
        <f t="shared" si="29"/>
        <v>112.21339579525373</v>
      </c>
      <c r="AI79" s="1">
        <f t="shared" si="30"/>
        <v>112.21339579525373</v>
      </c>
      <c r="AJ79" s="1">
        <f t="shared" si="31"/>
        <v>336.64018738576118</v>
      </c>
      <c r="AK79" s="1">
        <f t="shared" si="32"/>
        <v>112.21339579525373</v>
      </c>
      <c r="AL79" s="1">
        <f t="shared" si="33"/>
        <v>1.1221339579525373</v>
      </c>
      <c r="AM79" s="1">
        <f t="shared" si="64"/>
        <v>673.28037477152236</v>
      </c>
      <c r="AN79" s="1">
        <f t="shared" si="34"/>
        <v>1.2556927756997962</v>
      </c>
      <c r="AO79" s="1">
        <f t="shared" si="35"/>
        <v>3139.2319392494906</v>
      </c>
      <c r="AP79" s="1">
        <f t="shared" si="36"/>
        <v>2982.2703422870159</v>
      </c>
      <c r="AQ79" s="1">
        <f t="shared" si="37"/>
        <v>1.2556927756997962</v>
      </c>
      <c r="AR79" s="1">
        <f t="shared" si="38"/>
        <v>408100.15210243379</v>
      </c>
      <c r="AS79" s="1">
        <f t="shared" si="39"/>
        <v>687.93864452563707</v>
      </c>
      <c r="AT79" s="1">
        <f t="shared" si="40"/>
        <v>4014.512280597588</v>
      </c>
      <c r="AU79" s="38">
        <f>-SUM(AS$24:AS79)/AS$23</f>
        <v>1.2327253495998605</v>
      </c>
      <c r="AV79" s="1">
        <f t="shared" si="13"/>
        <v>687.93864452563707</v>
      </c>
      <c r="AW79" s="1">
        <f t="shared" si="41"/>
        <v>4014.512280597588</v>
      </c>
      <c r="AX79" s="38">
        <f>-SUM(AV$24:AV79)/AV$23</f>
        <v>1.2327253495998605</v>
      </c>
      <c r="AY79" s="40"/>
      <c r="AZ79" s="10">
        <f t="shared" si="42"/>
        <v>857.63888888888891</v>
      </c>
      <c r="BA79" s="10">
        <f t="shared" si="43"/>
        <v>816.10663477857145</v>
      </c>
      <c r="BB79" s="10">
        <f t="shared" si="44"/>
        <v>570.31883883117428</v>
      </c>
      <c r="BC79" s="1">
        <f t="shared" si="45"/>
        <v>279237.67022810742</v>
      </c>
      <c r="BD79" s="1">
        <f t="shared" si="46"/>
        <v>45762.329771892473</v>
      </c>
      <c r="BE79" s="1">
        <f t="shared" si="47"/>
        <v>453862.48187432624</v>
      </c>
      <c r="BF79" s="1">
        <f t="shared" si="48"/>
        <v>0</v>
      </c>
      <c r="BG79" s="1">
        <f t="shared" si="49"/>
        <v>112.21339579525373</v>
      </c>
      <c r="BH79" s="1">
        <f t="shared" si="50"/>
        <v>112.21339579525373</v>
      </c>
      <c r="BI79" s="1">
        <f t="shared" si="51"/>
        <v>336.64018738576118</v>
      </c>
      <c r="BJ79" s="1">
        <f t="shared" si="52"/>
        <v>112.21339579525373</v>
      </c>
      <c r="BK79" s="1">
        <f t="shared" si="53"/>
        <v>1.1221339579525373</v>
      </c>
      <c r="BL79" s="1">
        <f t="shared" si="65"/>
        <v>673.28037477152236</v>
      </c>
      <c r="BM79" s="1">
        <f t="shared" si="54"/>
        <v>1.2556927756997962</v>
      </c>
      <c r="BN79" s="1">
        <f t="shared" si="55"/>
        <v>3139.2319392494906</v>
      </c>
      <c r="BO79" s="1">
        <f t="shared" si="56"/>
        <v>2982.2703422870159</v>
      </c>
      <c r="BP79" s="1">
        <f t="shared" si="57"/>
        <v>1.2556927756997962</v>
      </c>
      <c r="BQ79" s="1">
        <f t="shared" si="58"/>
        <v>408100.15210243379</v>
      </c>
      <c r="BR79" s="1">
        <f t="shared" si="59"/>
        <v>1451.3510786266045</v>
      </c>
      <c r="BS79" s="1">
        <f t="shared" si="60"/>
        <v>48735.834280666691</v>
      </c>
      <c r="BT79" s="38">
        <f>-SUM(BR$24:BR79)/BR$23</f>
        <v>3.8252657554009684</v>
      </c>
      <c r="BU79" s="1">
        <f t="shared" si="61"/>
        <v>1451.3510786266045</v>
      </c>
      <c r="BV79" s="1">
        <f t="shared" si="62"/>
        <v>48735.834280666691</v>
      </c>
      <c r="BW79" s="38">
        <f>-SUM(BU$24:BU79)/BU$23</f>
        <v>3.8252657554009684</v>
      </c>
      <c r="BX79" s="1"/>
      <c r="BY79" s="1"/>
      <c r="BZ79" s="1"/>
      <c r="CA79" s="1"/>
      <c r="CB79" s="1"/>
      <c r="CC79" s="1"/>
      <c r="CD79" s="1"/>
      <c r="CE79" s="1"/>
      <c r="CF79" s="1"/>
      <c r="CG79" s="1"/>
      <c r="CH79" s="1"/>
      <c r="CI79" s="1"/>
      <c r="CJ79" s="1"/>
      <c r="CK79" s="1"/>
      <c r="CL79" s="1"/>
      <c r="CM79" s="1"/>
      <c r="CN79" s="1"/>
      <c r="CO79" s="1"/>
    </row>
    <row r="80" spans="1:93" ht="14.7" thickBot="1" x14ac:dyDescent="0.6">
      <c r="A80" s="32">
        <v>57</v>
      </c>
      <c r="B80" s="10">
        <f t="shared" si="3"/>
        <v>1621.0513229898563</v>
      </c>
      <c r="C80" s="10">
        <f t="shared" si="4"/>
        <v>952.27205488046934</v>
      </c>
      <c r="D80" s="10">
        <f t="shared" si="14"/>
        <v>668.77926810938698</v>
      </c>
      <c r="E80" s="10">
        <f t="shared" si="15"/>
        <v>325824.4966909088</v>
      </c>
      <c r="F80" s="10">
        <f t="shared" si="16"/>
        <v>54175.50330909132</v>
      </c>
      <c r="G80" s="10">
        <f t="shared" si="0"/>
        <v>153282.78023993876</v>
      </c>
      <c r="H80" s="1">
        <f t="shared" si="17"/>
        <v>0</v>
      </c>
      <c r="I80" s="1">
        <f t="shared" si="5"/>
        <v>112.44453701787502</v>
      </c>
      <c r="J80" s="1">
        <f t="shared" si="6"/>
        <v>112.44453701787502</v>
      </c>
      <c r="K80" s="1">
        <f t="shared" si="7"/>
        <v>337.33361105362508</v>
      </c>
      <c r="L80" s="1">
        <f t="shared" si="8"/>
        <v>112.44453701787502</v>
      </c>
      <c r="M80" s="1">
        <f t="shared" si="9"/>
        <v>1.1244453701787502</v>
      </c>
      <c r="N80" s="1">
        <f t="shared" si="63"/>
        <v>674.66722210725015</v>
      </c>
      <c r="O80" s="1">
        <f t="shared" si="10"/>
        <v>1.2608086235022302</v>
      </c>
      <c r="P80" s="1">
        <f t="shared" si="11"/>
        <v>5043.2344940089206</v>
      </c>
      <c r="Q80" s="1">
        <f t="shared" si="12"/>
        <v>4791.0727693084746</v>
      </c>
      <c r="R80" s="1">
        <f t="shared" si="18"/>
        <v>1.2608086235022302</v>
      </c>
      <c r="S80" s="1">
        <f t="shared" si="1"/>
        <v>479107.2769308475</v>
      </c>
      <c r="T80" s="1">
        <f t="shared" si="19"/>
        <v>2495.3542242113681</v>
      </c>
      <c r="U80" s="6">
        <f t="shared" si="20"/>
        <v>93473.273866651289</v>
      </c>
      <c r="V80" s="23">
        <f>-SUM(T$24:T80)/T$23</f>
        <v>5.6736636933325633</v>
      </c>
      <c r="W80" s="14">
        <f t="shared" si="2"/>
        <v>2495.3542242113681</v>
      </c>
      <c r="X80" s="14">
        <f t="shared" si="21"/>
        <v>93473.273866651289</v>
      </c>
      <c r="Y80" s="23">
        <f>-SUM(W$24:W80)/W$23</f>
        <v>5.6736636933325633</v>
      </c>
      <c r="Z80" s="36"/>
      <c r="AA80" s="37">
        <f t="shared" si="22"/>
        <v>1621.0513229898563</v>
      </c>
      <c r="AB80" s="10">
        <f t="shared" si="23"/>
        <v>952.27205488046934</v>
      </c>
      <c r="AC80" s="10">
        <f t="shared" si="24"/>
        <v>668.77926810938698</v>
      </c>
      <c r="AD80" s="1">
        <f t="shared" si="25"/>
        <v>325824.4966909088</v>
      </c>
      <c r="AE80" s="1">
        <f t="shared" si="26"/>
        <v>51425.50330909132</v>
      </c>
      <c r="AF80" s="1">
        <f t="shared" si="27"/>
        <v>136188.30594731617</v>
      </c>
      <c r="AG80" s="1">
        <f t="shared" si="28"/>
        <v>0</v>
      </c>
      <c r="AH80" s="1">
        <f t="shared" si="29"/>
        <v>112.44453701787502</v>
      </c>
      <c r="AI80" s="1">
        <f t="shared" si="30"/>
        <v>112.44453701787502</v>
      </c>
      <c r="AJ80" s="1">
        <f t="shared" si="31"/>
        <v>337.33361105362508</v>
      </c>
      <c r="AK80" s="1">
        <f t="shared" si="32"/>
        <v>112.44453701787502</v>
      </c>
      <c r="AL80" s="1">
        <f t="shared" si="33"/>
        <v>1.1244453701787502</v>
      </c>
      <c r="AM80" s="1">
        <f t="shared" si="64"/>
        <v>674.66722210725015</v>
      </c>
      <c r="AN80" s="1">
        <f t="shared" si="34"/>
        <v>1.2608086235022302</v>
      </c>
      <c r="AO80" s="1">
        <f t="shared" si="35"/>
        <v>3152.0215587555754</v>
      </c>
      <c r="AP80" s="1">
        <f t="shared" si="36"/>
        <v>2994.4204808177965</v>
      </c>
      <c r="AQ80" s="1">
        <f t="shared" si="37"/>
        <v>1.2608086235022302</v>
      </c>
      <c r="AR80" s="1">
        <f t="shared" si="38"/>
        <v>409762.80263822485</v>
      </c>
      <c r="AS80" s="1">
        <f t="shared" si="39"/>
        <v>698.70193572068979</v>
      </c>
      <c r="AT80" s="1">
        <f t="shared" si="40"/>
        <v>4713.214216318278</v>
      </c>
      <c r="AU80" s="38">
        <f>-SUM(AS$24:AS80)/AS$23</f>
        <v>1.2732298096416395</v>
      </c>
      <c r="AV80" s="1">
        <f t="shared" si="13"/>
        <v>698.70193572068979</v>
      </c>
      <c r="AW80" s="1">
        <f t="shared" si="41"/>
        <v>4713.214216318278</v>
      </c>
      <c r="AX80" s="38">
        <f>-SUM(AV$24:AV80)/AV$23</f>
        <v>1.2732298096416395</v>
      </c>
      <c r="AY80" s="40"/>
      <c r="AZ80" s="10">
        <f t="shared" si="42"/>
        <v>857.63888888888891</v>
      </c>
      <c r="BA80" s="10">
        <f t="shared" si="43"/>
        <v>814.44320483198032</v>
      </c>
      <c r="BB80" s="10">
        <f t="shared" si="44"/>
        <v>571.98226877776528</v>
      </c>
      <c r="BC80" s="1">
        <f t="shared" si="45"/>
        <v>278665.68795932963</v>
      </c>
      <c r="BD80" s="1">
        <f t="shared" si="46"/>
        <v>46334.312040670236</v>
      </c>
      <c r="BE80" s="1">
        <f t="shared" si="47"/>
        <v>456097.1146788951</v>
      </c>
      <c r="BF80" s="1">
        <f t="shared" si="48"/>
        <v>0</v>
      </c>
      <c r="BG80" s="1">
        <f t="shared" si="49"/>
        <v>112.44453701787502</v>
      </c>
      <c r="BH80" s="1">
        <f t="shared" si="50"/>
        <v>112.44453701787502</v>
      </c>
      <c r="BI80" s="1">
        <f t="shared" si="51"/>
        <v>337.33361105362508</v>
      </c>
      <c r="BJ80" s="1">
        <f t="shared" si="52"/>
        <v>112.44453701787502</v>
      </c>
      <c r="BK80" s="1">
        <f t="shared" si="53"/>
        <v>1.1244453701787502</v>
      </c>
      <c r="BL80" s="1">
        <f t="shared" si="65"/>
        <v>674.66722210725015</v>
      </c>
      <c r="BM80" s="1">
        <f t="shared" si="54"/>
        <v>1.2608086235022302</v>
      </c>
      <c r="BN80" s="1">
        <f t="shared" si="55"/>
        <v>3152.0215587555754</v>
      </c>
      <c r="BO80" s="1">
        <f t="shared" si="56"/>
        <v>2994.4204808177965</v>
      </c>
      <c r="BP80" s="1">
        <f t="shared" si="57"/>
        <v>1.2608086235022302</v>
      </c>
      <c r="BQ80" s="1">
        <f t="shared" si="58"/>
        <v>409762.80263822485</v>
      </c>
      <c r="BR80" s="1">
        <f t="shared" si="59"/>
        <v>1462.1143698216572</v>
      </c>
      <c r="BS80" s="1">
        <f t="shared" si="60"/>
        <v>50197.948650488346</v>
      </c>
      <c r="BT80" s="38">
        <f>-SUM(BR$24:BR80)/BR$23</f>
        <v>3.9100260087239636</v>
      </c>
      <c r="BU80" s="1">
        <f t="shared" si="61"/>
        <v>1462.1143698216572</v>
      </c>
      <c r="BV80" s="1">
        <f t="shared" si="62"/>
        <v>50197.948650488346</v>
      </c>
      <c r="BW80" s="38">
        <f>-SUM(BU$24:BU80)/BU$23</f>
        <v>3.9100260087239636</v>
      </c>
      <c r="BX80" s="1"/>
      <c r="BY80" s="1"/>
      <c r="BZ80" s="1"/>
      <c r="CA80" s="1"/>
      <c r="CB80" s="1"/>
      <c r="CC80" s="1"/>
      <c r="CD80" s="1"/>
      <c r="CE80" s="1"/>
      <c r="CF80" s="1"/>
      <c r="CG80" s="1"/>
      <c r="CH80" s="1"/>
      <c r="CI80" s="1"/>
      <c r="CJ80" s="1"/>
      <c r="CK80" s="1"/>
      <c r="CL80" s="1"/>
      <c r="CM80" s="1"/>
      <c r="CN80" s="1"/>
      <c r="CO80" s="1"/>
    </row>
    <row r="81" spans="1:93" ht="14.7" thickBot="1" x14ac:dyDescent="0.6">
      <c r="A81" s="32">
        <v>58</v>
      </c>
      <c r="B81" s="10">
        <f t="shared" si="3"/>
        <v>1621.0513229898563</v>
      </c>
      <c r="C81" s="10">
        <f t="shared" si="4"/>
        <v>950.32144868181706</v>
      </c>
      <c r="D81" s="10">
        <f t="shared" si="14"/>
        <v>670.72987430803937</v>
      </c>
      <c r="E81" s="10">
        <f t="shared" si="15"/>
        <v>325153.76681660075</v>
      </c>
      <c r="F81" s="10">
        <f t="shared" si="16"/>
        <v>54846.233183399359</v>
      </c>
      <c r="G81" s="10">
        <f t="shared" si="0"/>
        <v>155905.45246610988</v>
      </c>
      <c r="H81" s="1">
        <f t="shared" si="17"/>
        <v>0</v>
      </c>
      <c r="I81" s="1">
        <f t="shared" si="5"/>
        <v>112.67615435357013</v>
      </c>
      <c r="J81" s="1">
        <f t="shared" si="6"/>
        <v>112.67615435357013</v>
      </c>
      <c r="K81" s="1">
        <f t="shared" si="7"/>
        <v>338.02846306071035</v>
      </c>
      <c r="L81" s="1">
        <f t="shared" si="8"/>
        <v>112.67615435357013</v>
      </c>
      <c r="M81" s="1">
        <f t="shared" si="9"/>
        <v>1.1267615435357012</v>
      </c>
      <c r="N81" s="1">
        <f t="shared" si="63"/>
        <v>676.0569261214207</v>
      </c>
      <c r="O81" s="1">
        <f t="shared" si="10"/>
        <v>1.2659453139018697</v>
      </c>
      <c r="P81" s="1">
        <f t="shared" si="11"/>
        <v>5063.7812556074787</v>
      </c>
      <c r="Q81" s="1">
        <f t="shared" si="12"/>
        <v>4810.5921928271046</v>
      </c>
      <c r="R81" s="1">
        <f t="shared" si="18"/>
        <v>1.2659453139018697</v>
      </c>
      <c r="S81" s="1">
        <f t="shared" si="1"/>
        <v>481059.21928271052</v>
      </c>
      <c r="T81" s="1">
        <f t="shared" si="19"/>
        <v>2513.483943715828</v>
      </c>
      <c r="U81" s="6">
        <f t="shared" si="20"/>
        <v>95986.757810367111</v>
      </c>
      <c r="V81" s="23">
        <f>-SUM(T$24:T81)/T$23</f>
        <v>5.7993378905183537</v>
      </c>
      <c r="W81" s="14">
        <f t="shared" si="2"/>
        <v>2513.483943715828</v>
      </c>
      <c r="X81" s="14">
        <f t="shared" si="21"/>
        <v>95986.757810367111</v>
      </c>
      <c r="Y81" s="23">
        <f>-SUM(W$24:W81)/W$23</f>
        <v>5.7993378905183537</v>
      </c>
      <c r="Z81" s="36"/>
      <c r="AA81" s="37">
        <f t="shared" si="22"/>
        <v>1621.0513229898563</v>
      </c>
      <c r="AB81" s="10">
        <f t="shared" si="23"/>
        <v>950.32144868181706</v>
      </c>
      <c r="AC81" s="10">
        <f t="shared" si="24"/>
        <v>670.72987430803937</v>
      </c>
      <c r="AD81" s="1">
        <f t="shared" si="25"/>
        <v>325153.76681660075</v>
      </c>
      <c r="AE81" s="1">
        <f t="shared" si="26"/>
        <v>52096.233183399359</v>
      </c>
      <c r="AF81" s="1">
        <f t="shared" si="27"/>
        <v>138528.46020150703</v>
      </c>
      <c r="AG81" s="1">
        <f t="shared" si="28"/>
        <v>0</v>
      </c>
      <c r="AH81" s="1">
        <f t="shared" si="29"/>
        <v>112.67615435357013</v>
      </c>
      <c r="AI81" s="1">
        <f t="shared" si="30"/>
        <v>112.67615435357013</v>
      </c>
      <c r="AJ81" s="1">
        <f t="shared" si="31"/>
        <v>338.02846306071035</v>
      </c>
      <c r="AK81" s="1">
        <f t="shared" si="32"/>
        <v>112.67615435357013</v>
      </c>
      <c r="AL81" s="1">
        <f t="shared" si="33"/>
        <v>1.1267615435357012</v>
      </c>
      <c r="AM81" s="1">
        <f t="shared" si="64"/>
        <v>676.0569261214207</v>
      </c>
      <c r="AN81" s="1">
        <f t="shared" si="34"/>
        <v>1.2659453139018697</v>
      </c>
      <c r="AO81" s="1">
        <f t="shared" si="35"/>
        <v>3164.8632847546742</v>
      </c>
      <c r="AP81" s="1">
        <f t="shared" si="36"/>
        <v>3006.6201205169405</v>
      </c>
      <c r="AQ81" s="1">
        <f t="shared" si="37"/>
        <v>1.2659453139018697</v>
      </c>
      <c r="AR81" s="1">
        <f t="shared" si="38"/>
        <v>411432.22701810766</v>
      </c>
      <c r="AS81" s="1">
        <f t="shared" si="39"/>
        <v>709.51187140566321</v>
      </c>
      <c r="AT81" s="1">
        <f t="shared" si="40"/>
        <v>5422.7260877239414</v>
      </c>
      <c r="AU81" s="38">
        <f>-SUM(AS$24:AS81)/AS$23</f>
        <v>1.3143609326216779</v>
      </c>
      <c r="AV81" s="1">
        <f t="shared" si="13"/>
        <v>709.51187140566321</v>
      </c>
      <c r="AW81" s="1">
        <f t="shared" si="41"/>
        <v>5422.7260877239414</v>
      </c>
      <c r="AX81" s="38">
        <f>-SUM(AV$24:AV81)/AV$23</f>
        <v>1.3143609326216779</v>
      </c>
      <c r="AY81" s="40"/>
      <c r="AZ81" s="10">
        <f t="shared" si="42"/>
        <v>857.63888888888891</v>
      </c>
      <c r="BA81" s="10">
        <f t="shared" si="43"/>
        <v>812.77492321471198</v>
      </c>
      <c r="BB81" s="10">
        <f t="shared" si="44"/>
        <v>573.65055039503375</v>
      </c>
      <c r="BC81" s="1">
        <f t="shared" si="45"/>
        <v>278092.03740893462</v>
      </c>
      <c r="BD81" s="1">
        <f t="shared" si="46"/>
        <v>46907.962591065268</v>
      </c>
      <c r="BE81" s="1">
        <f t="shared" si="47"/>
        <v>458340.18960917293</v>
      </c>
      <c r="BF81" s="1">
        <f t="shared" si="48"/>
        <v>0</v>
      </c>
      <c r="BG81" s="1">
        <f t="shared" si="49"/>
        <v>112.67615435357013</v>
      </c>
      <c r="BH81" s="1">
        <f t="shared" si="50"/>
        <v>112.67615435357013</v>
      </c>
      <c r="BI81" s="1">
        <f t="shared" si="51"/>
        <v>338.02846306071035</v>
      </c>
      <c r="BJ81" s="1">
        <f t="shared" si="52"/>
        <v>112.67615435357013</v>
      </c>
      <c r="BK81" s="1">
        <f t="shared" si="53"/>
        <v>1.1267615435357012</v>
      </c>
      <c r="BL81" s="1">
        <f t="shared" si="65"/>
        <v>676.0569261214207</v>
      </c>
      <c r="BM81" s="1">
        <f t="shared" si="54"/>
        <v>1.2659453139018697</v>
      </c>
      <c r="BN81" s="1">
        <f t="shared" si="55"/>
        <v>3164.8632847546742</v>
      </c>
      <c r="BO81" s="1">
        <f t="shared" si="56"/>
        <v>3006.6201205169405</v>
      </c>
      <c r="BP81" s="1">
        <f t="shared" si="57"/>
        <v>1.2659453139018697</v>
      </c>
      <c r="BQ81" s="1">
        <f t="shared" si="58"/>
        <v>411432.22701810766</v>
      </c>
      <c r="BR81" s="1">
        <f t="shared" si="59"/>
        <v>1472.9243055066306</v>
      </c>
      <c r="BS81" s="1">
        <f t="shared" si="60"/>
        <v>51670.872955994979</v>
      </c>
      <c r="BT81" s="38">
        <f>-SUM(BR$24:BR81)/BR$23</f>
        <v>3.9954129249852173</v>
      </c>
      <c r="BU81" s="1">
        <f t="shared" si="61"/>
        <v>1472.9243055066306</v>
      </c>
      <c r="BV81" s="1">
        <f t="shared" si="62"/>
        <v>51670.872955994979</v>
      </c>
      <c r="BW81" s="38">
        <f>-SUM(BU$24:BU81)/BU$23</f>
        <v>3.9954129249852173</v>
      </c>
      <c r="BX81" s="1"/>
      <c r="BY81" s="1"/>
      <c r="BZ81" s="1"/>
      <c r="CA81" s="1"/>
      <c r="CB81" s="1"/>
      <c r="CC81" s="1"/>
      <c r="CD81" s="1"/>
      <c r="CE81" s="1"/>
      <c r="CF81" s="1"/>
      <c r="CG81" s="1"/>
      <c r="CH81" s="1"/>
      <c r="CI81" s="1"/>
      <c r="CJ81" s="1"/>
      <c r="CK81" s="1"/>
      <c r="CL81" s="1"/>
      <c r="CM81" s="1"/>
      <c r="CN81" s="1"/>
      <c r="CO81" s="1"/>
    </row>
    <row r="82" spans="1:93" ht="14.7" thickBot="1" x14ac:dyDescent="0.6">
      <c r="A82" s="32">
        <v>59</v>
      </c>
      <c r="B82" s="10">
        <f t="shared" si="3"/>
        <v>1621.0513229898563</v>
      </c>
      <c r="C82" s="10">
        <f t="shared" si="4"/>
        <v>948.36515321508489</v>
      </c>
      <c r="D82" s="10">
        <f t="shared" si="14"/>
        <v>672.68616977477109</v>
      </c>
      <c r="E82" s="10">
        <f t="shared" si="15"/>
        <v>324481.08064682595</v>
      </c>
      <c r="F82" s="10">
        <f t="shared" si="16"/>
        <v>55518.919353174133</v>
      </c>
      <c r="G82" s="10">
        <f t="shared" si="0"/>
        <v>158538.03344250761</v>
      </c>
      <c r="H82" s="1">
        <f t="shared" si="17"/>
        <v>0</v>
      </c>
      <c r="I82" s="1">
        <f t="shared" si="5"/>
        <v>112.90824878305401</v>
      </c>
      <c r="J82" s="1">
        <f t="shared" si="6"/>
        <v>112.90824878305401</v>
      </c>
      <c r="K82" s="1">
        <f t="shared" si="7"/>
        <v>338.72474634916205</v>
      </c>
      <c r="L82" s="1">
        <f t="shared" si="8"/>
        <v>112.90824878305401</v>
      </c>
      <c r="M82" s="1">
        <f t="shared" si="9"/>
        <v>1.1290824878305401</v>
      </c>
      <c r="N82" s="1">
        <f t="shared" si="63"/>
        <v>677.44949269832409</v>
      </c>
      <c r="O82" s="1">
        <f t="shared" si="10"/>
        <v>1.2711029318140354</v>
      </c>
      <c r="P82" s="1">
        <f t="shared" si="11"/>
        <v>5084.4117272561416</v>
      </c>
      <c r="Q82" s="1">
        <f t="shared" si="12"/>
        <v>4830.1911408933347</v>
      </c>
      <c r="R82" s="1">
        <f t="shared" si="18"/>
        <v>1.2711029318140354</v>
      </c>
      <c r="S82" s="1">
        <f t="shared" si="1"/>
        <v>483019.11408933345</v>
      </c>
      <c r="T82" s="1">
        <f t="shared" si="19"/>
        <v>2531.6903252051543</v>
      </c>
      <c r="U82" s="6">
        <f t="shared" si="20"/>
        <v>98518.448135572267</v>
      </c>
      <c r="V82" s="23">
        <f>-SUM(T$24:T82)/T$23</f>
        <v>5.9259224067786116</v>
      </c>
      <c r="W82" s="14">
        <f t="shared" si="2"/>
        <v>2531.6903252051543</v>
      </c>
      <c r="X82" s="14">
        <f t="shared" si="21"/>
        <v>98518.448135572267</v>
      </c>
      <c r="Y82" s="23">
        <f>-SUM(W$24:W82)/W$23</f>
        <v>5.9259224067786116</v>
      </c>
      <c r="Z82" s="36"/>
      <c r="AA82" s="37">
        <f t="shared" si="22"/>
        <v>1621.0513229898563</v>
      </c>
      <c r="AB82" s="10">
        <f t="shared" si="23"/>
        <v>948.36515321508489</v>
      </c>
      <c r="AC82" s="10">
        <f t="shared" si="24"/>
        <v>672.68616977477109</v>
      </c>
      <c r="AD82" s="1">
        <f t="shared" si="25"/>
        <v>324481.08064682595</v>
      </c>
      <c r="AE82" s="1">
        <f t="shared" si="26"/>
        <v>52768.919353174133</v>
      </c>
      <c r="AF82" s="1">
        <f t="shared" si="27"/>
        <v>140877.37219273567</v>
      </c>
      <c r="AG82" s="1">
        <f t="shared" si="28"/>
        <v>0</v>
      </c>
      <c r="AH82" s="1">
        <f t="shared" si="29"/>
        <v>112.90824878305401</v>
      </c>
      <c r="AI82" s="1">
        <f t="shared" si="30"/>
        <v>112.90824878305401</v>
      </c>
      <c r="AJ82" s="1">
        <f t="shared" si="31"/>
        <v>338.72474634916205</v>
      </c>
      <c r="AK82" s="1">
        <f t="shared" si="32"/>
        <v>112.90824878305401</v>
      </c>
      <c r="AL82" s="1">
        <f t="shared" si="33"/>
        <v>1.1290824878305401</v>
      </c>
      <c r="AM82" s="1">
        <f t="shared" si="64"/>
        <v>677.44949269832409</v>
      </c>
      <c r="AN82" s="1">
        <f t="shared" si="34"/>
        <v>1.2711029318140354</v>
      </c>
      <c r="AO82" s="1">
        <f t="shared" si="35"/>
        <v>3177.7573295350885</v>
      </c>
      <c r="AP82" s="1">
        <f t="shared" si="36"/>
        <v>3018.8694630583341</v>
      </c>
      <c r="AQ82" s="1">
        <f t="shared" si="37"/>
        <v>1.2711029318140354</v>
      </c>
      <c r="AR82" s="1">
        <f t="shared" si="38"/>
        <v>413108.45283956151</v>
      </c>
      <c r="AS82" s="1">
        <f t="shared" si="39"/>
        <v>720.36864737015344</v>
      </c>
      <c r="AT82" s="1">
        <f t="shared" si="40"/>
        <v>6143.0947350940951</v>
      </c>
      <c r="AU82" s="38">
        <f>-SUM(AS$24:AS82)/AS$23</f>
        <v>1.3561214339184984</v>
      </c>
      <c r="AV82" s="1">
        <f t="shared" si="13"/>
        <v>720.36864737015344</v>
      </c>
      <c r="AW82" s="1">
        <f t="shared" si="41"/>
        <v>6143.0947350940951</v>
      </c>
      <c r="AX82" s="38">
        <f>-SUM(AV$24:AV82)/AV$23</f>
        <v>1.3561214339184984</v>
      </c>
      <c r="AY82" s="40"/>
      <c r="AZ82" s="10">
        <f t="shared" si="42"/>
        <v>857.63888888888891</v>
      </c>
      <c r="BA82" s="10">
        <f t="shared" si="43"/>
        <v>811.10177577605953</v>
      </c>
      <c r="BB82" s="10">
        <f t="shared" si="44"/>
        <v>575.32369783368586</v>
      </c>
      <c r="BC82" s="1">
        <f t="shared" si="45"/>
        <v>277516.71371110092</v>
      </c>
      <c r="BD82" s="1">
        <f t="shared" si="46"/>
        <v>47483.286288898955</v>
      </c>
      <c r="BE82" s="1">
        <f t="shared" si="47"/>
        <v>460591.73912846047</v>
      </c>
      <c r="BF82" s="1">
        <f t="shared" si="48"/>
        <v>0</v>
      </c>
      <c r="BG82" s="1">
        <f t="shared" si="49"/>
        <v>112.90824878305401</v>
      </c>
      <c r="BH82" s="1">
        <f t="shared" si="50"/>
        <v>112.90824878305401</v>
      </c>
      <c r="BI82" s="1">
        <f t="shared" si="51"/>
        <v>338.72474634916205</v>
      </c>
      <c r="BJ82" s="1">
        <f t="shared" si="52"/>
        <v>112.90824878305401</v>
      </c>
      <c r="BK82" s="1">
        <f t="shared" si="53"/>
        <v>1.1290824878305401</v>
      </c>
      <c r="BL82" s="1">
        <f t="shared" si="65"/>
        <v>677.44949269832409</v>
      </c>
      <c r="BM82" s="1">
        <f t="shared" si="54"/>
        <v>1.2711029318140354</v>
      </c>
      <c r="BN82" s="1">
        <f t="shared" si="55"/>
        <v>3177.7573295350885</v>
      </c>
      <c r="BO82" s="1">
        <f t="shared" si="56"/>
        <v>3018.8694630583341</v>
      </c>
      <c r="BP82" s="1">
        <f t="shared" si="57"/>
        <v>1.2711029318140354</v>
      </c>
      <c r="BQ82" s="1">
        <f t="shared" si="58"/>
        <v>413108.45283956151</v>
      </c>
      <c r="BR82" s="1">
        <f t="shared" si="59"/>
        <v>1483.7810814711208</v>
      </c>
      <c r="BS82" s="1">
        <f t="shared" si="60"/>
        <v>53154.654037466098</v>
      </c>
      <c r="BT82" s="38">
        <f>-SUM(BR$24:BR82)/BR$23</f>
        <v>4.0814292195632538</v>
      </c>
      <c r="BU82" s="1">
        <f t="shared" si="61"/>
        <v>1483.7810814711208</v>
      </c>
      <c r="BV82" s="1">
        <f t="shared" si="62"/>
        <v>53154.654037466098</v>
      </c>
      <c r="BW82" s="38">
        <f>-SUM(BU$24:BU82)/BU$23</f>
        <v>4.0814292195632538</v>
      </c>
      <c r="BX82" s="1"/>
      <c r="BY82" s="1"/>
      <c r="BZ82" s="1"/>
      <c r="CA82" s="1"/>
      <c r="CB82" s="1"/>
      <c r="CC82" s="1"/>
      <c r="CD82" s="1"/>
      <c r="CE82" s="1"/>
      <c r="CF82" s="1"/>
      <c r="CG82" s="1"/>
      <c r="CH82" s="1"/>
      <c r="CI82" s="1"/>
      <c r="CJ82" s="1"/>
      <c r="CK82" s="1"/>
      <c r="CL82" s="1"/>
      <c r="CM82" s="1"/>
      <c r="CN82" s="1"/>
      <c r="CO82" s="1"/>
    </row>
    <row r="83" spans="1:93" ht="14.7" thickBot="1" x14ac:dyDescent="0.6">
      <c r="A83" s="32">
        <v>60</v>
      </c>
      <c r="B83" s="10">
        <f t="shared" si="3"/>
        <v>1621.0513229898563</v>
      </c>
      <c r="C83" s="10">
        <f t="shared" si="4"/>
        <v>946.40315188657542</v>
      </c>
      <c r="D83" s="10">
        <f t="shared" si="14"/>
        <v>674.6481711032809</v>
      </c>
      <c r="E83" s="10">
        <f t="shared" si="15"/>
        <v>323806.43247572269</v>
      </c>
      <c r="F83" s="10">
        <f t="shared" si="16"/>
        <v>56193.567524277416</v>
      </c>
      <c r="G83" s="10">
        <f t="shared" si="0"/>
        <v>161180.56127427903</v>
      </c>
      <c r="H83" s="1">
        <f t="shared" si="17"/>
        <v>0</v>
      </c>
      <c r="I83" s="1">
        <f t="shared" si="5"/>
        <v>113.14082128906178</v>
      </c>
      <c r="J83" s="1">
        <f t="shared" si="6"/>
        <v>113.14082128906178</v>
      </c>
      <c r="K83" s="1">
        <f t="shared" si="7"/>
        <v>339.42246386718534</v>
      </c>
      <c r="L83" s="1">
        <f t="shared" si="8"/>
        <v>113.14082128906178</v>
      </c>
      <c r="M83" s="1">
        <f t="shared" si="9"/>
        <v>1.1314082128906178</v>
      </c>
      <c r="N83" s="1">
        <f t="shared" si="63"/>
        <v>678.84492773437069</v>
      </c>
      <c r="O83" s="1">
        <f t="shared" si="10"/>
        <v>1.2762815625000041</v>
      </c>
      <c r="P83" s="1">
        <f t="shared" si="11"/>
        <v>5105.1262500000166</v>
      </c>
      <c r="Q83" s="1">
        <f t="shared" si="12"/>
        <v>4849.869937500016</v>
      </c>
      <c r="R83" s="1">
        <f t="shared" si="18"/>
        <v>1.2762815625000041</v>
      </c>
      <c r="S83" s="1">
        <f t="shared" si="1"/>
        <v>484986.99375000159</v>
      </c>
      <c r="T83" s="1">
        <f t="shared" si="19"/>
        <v>2549.9736867757892</v>
      </c>
      <c r="U83" s="6">
        <f t="shared" si="20"/>
        <v>101068.42182234806</v>
      </c>
      <c r="V83" s="23">
        <f>-SUM(T$24:T83)/T$23</f>
        <v>6.0534210911174018</v>
      </c>
      <c r="W83" s="14">
        <f t="shared" si="2"/>
        <v>2549.9736867757892</v>
      </c>
      <c r="X83" s="14">
        <f t="shared" si="21"/>
        <v>101068.42182234806</v>
      </c>
      <c r="Y83" s="23">
        <f>-SUM(W$24:W83)/W$23</f>
        <v>6.0534210911174018</v>
      </c>
      <c r="Z83" s="36"/>
      <c r="AA83" s="37">
        <f t="shared" si="22"/>
        <v>1621.0513229898563</v>
      </c>
      <c r="AB83" s="10">
        <f t="shared" si="23"/>
        <v>946.40315188657542</v>
      </c>
      <c r="AC83" s="10">
        <f t="shared" si="24"/>
        <v>674.6481711032809</v>
      </c>
      <c r="AD83" s="1">
        <f t="shared" si="25"/>
        <v>323806.43247572269</v>
      </c>
      <c r="AE83" s="1">
        <f t="shared" si="26"/>
        <v>53443.567524277416</v>
      </c>
      <c r="AF83" s="1">
        <f t="shared" si="27"/>
        <v>143235.07533677877</v>
      </c>
      <c r="AG83" s="1">
        <f t="shared" si="28"/>
        <v>0</v>
      </c>
      <c r="AH83" s="1">
        <f t="shared" si="29"/>
        <v>113.14082128906178</v>
      </c>
      <c r="AI83" s="1">
        <f t="shared" si="30"/>
        <v>113.14082128906178</v>
      </c>
      <c r="AJ83" s="1">
        <f t="shared" si="31"/>
        <v>339.42246386718534</v>
      </c>
      <c r="AK83" s="1">
        <f t="shared" si="32"/>
        <v>113.14082128906178</v>
      </c>
      <c r="AL83" s="1">
        <f t="shared" si="33"/>
        <v>1.1314082128906178</v>
      </c>
      <c r="AM83" s="1">
        <f t="shared" si="64"/>
        <v>678.84492773437069</v>
      </c>
      <c r="AN83" s="1">
        <f t="shared" si="34"/>
        <v>1.2762815625000041</v>
      </c>
      <c r="AO83" s="1">
        <f t="shared" si="35"/>
        <v>3190.7039062500103</v>
      </c>
      <c r="AP83" s="1">
        <f t="shared" si="36"/>
        <v>3031.1687109375098</v>
      </c>
      <c r="AQ83" s="1">
        <f t="shared" si="37"/>
        <v>1.2762815625000041</v>
      </c>
      <c r="AR83" s="1">
        <f t="shared" si="38"/>
        <v>414791.50781250134</v>
      </c>
      <c r="AS83" s="1">
        <f t="shared" si="39"/>
        <v>731.27246021328278</v>
      </c>
      <c r="AT83" s="1">
        <f t="shared" si="40"/>
        <v>6874.3671953073781</v>
      </c>
      <c r="AU83" s="38">
        <f>-SUM(AS$24:AS83)/AS$23</f>
        <v>1.3985140403076741</v>
      </c>
      <c r="AV83" s="1">
        <f t="shared" si="13"/>
        <v>731.27246021328278</v>
      </c>
      <c r="AW83" s="1">
        <f t="shared" si="41"/>
        <v>6874.3671953073781</v>
      </c>
      <c r="AX83" s="38">
        <f>-SUM(AV$24:AV83)/AV$23</f>
        <v>1.3985140403076741</v>
      </c>
      <c r="AY83" s="40"/>
      <c r="AZ83" s="10">
        <f t="shared" si="42"/>
        <v>857.63888888888891</v>
      </c>
      <c r="BA83" s="10">
        <f t="shared" si="43"/>
        <v>809.42374832404494</v>
      </c>
      <c r="BB83" s="10">
        <f t="shared" si="44"/>
        <v>577.0017252857009</v>
      </c>
      <c r="BC83" s="1">
        <f t="shared" si="45"/>
        <v>276939.7119858152</v>
      </c>
      <c r="BD83" s="1">
        <f t="shared" si="46"/>
        <v>48060.288014184654</v>
      </c>
      <c r="BE83" s="1">
        <f t="shared" si="47"/>
        <v>462851.79582668596</v>
      </c>
      <c r="BF83" s="1">
        <f t="shared" si="48"/>
        <v>0</v>
      </c>
      <c r="BG83" s="1">
        <f t="shared" si="49"/>
        <v>113.14082128906178</v>
      </c>
      <c r="BH83" s="1">
        <f t="shared" si="50"/>
        <v>113.14082128906178</v>
      </c>
      <c r="BI83" s="1">
        <f t="shared" si="51"/>
        <v>339.42246386718534</v>
      </c>
      <c r="BJ83" s="1">
        <f t="shared" si="52"/>
        <v>113.14082128906178</v>
      </c>
      <c r="BK83" s="1">
        <f t="shared" si="53"/>
        <v>1.1314082128906178</v>
      </c>
      <c r="BL83" s="1">
        <f t="shared" si="65"/>
        <v>678.84492773437069</v>
      </c>
      <c r="BM83" s="1">
        <f t="shared" si="54"/>
        <v>1.2762815625000041</v>
      </c>
      <c r="BN83" s="1">
        <f t="shared" si="55"/>
        <v>3190.7039062500103</v>
      </c>
      <c r="BO83" s="1">
        <f t="shared" si="56"/>
        <v>3031.1687109375098</v>
      </c>
      <c r="BP83" s="1">
        <f t="shared" si="57"/>
        <v>1.2762815625000041</v>
      </c>
      <c r="BQ83" s="1">
        <f t="shared" si="58"/>
        <v>414791.50781250134</v>
      </c>
      <c r="BR83" s="1">
        <f t="shared" si="59"/>
        <v>1494.6848943142502</v>
      </c>
      <c r="BS83" s="1">
        <f t="shared" si="60"/>
        <v>54649.338931780345</v>
      </c>
      <c r="BT83" s="38">
        <f>-SUM(BR$24:BR83)/BR$23</f>
        <v>4.1680776192336451</v>
      </c>
      <c r="BU83" s="1">
        <f t="shared" si="61"/>
        <v>1494.6848943142502</v>
      </c>
      <c r="BV83" s="1">
        <f t="shared" si="62"/>
        <v>54649.338931780345</v>
      </c>
      <c r="BW83" s="38">
        <f>-SUM(BU$24:BU83)/BU$23</f>
        <v>4.1680776192336451</v>
      </c>
      <c r="BX83" s="1"/>
      <c r="BY83" s="1"/>
      <c r="BZ83" s="1"/>
      <c r="CA83" s="1"/>
      <c r="CB83" s="1"/>
      <c r="CC83" s="1"/>
      <c r="CD83" s="1"/>
      <c r="CE83" s="1"/>
      <c r="CF83" s="1"/>
      <c r="CG83" s="1"/>
      <c r="CH83" s="1"/>
      <c r="CI83" s="1"/>
      <c r="CJ83" s="1"/>
      <c r="CK83" s="1"/>
      <c r="CL83" s="1"/>
      <c r="CM83" s="1"/>
      <c r="CN83" s="1"/>
      <c r="CO83" s="1"/>
    </row>
    <row r="84" spans="1:93" ht="14.7" thickBot="1" x14ac:dyDescent="0.6">
      <c r="A84" s="32">
        <v>61</v>
      </c>
      <c r="B84" s="10">
        <f t="shared" si="3"/>
        <v>1621.0513229898563</v>
      </c>
      <c r="C84" s="10">
        <f t="shared" si="4"/>
        <v>944.43542805419088</v>
      </c>
      <c r="D84" s="10">
        <f t="shared" si="14"/>
        <v>676.61589493566544</v>
      </c>
      <c r="E84" s="10">
        <f t="shared" si="15"/>
        <v>323129.81658078701</v>
      </c>
      <c r="F84" s="10">
        <f t="shared" si="16"/>
        <v>56870.183419213085</v>
      </c>
      <c r="G84" s="10">
        <f t="shared" si="0"/>
        <v>163833.07421521167</v>
      </c>
      <c r="H84" s="1">
        <f t="shared" si="17"/>
        <v>0</v>
      </c>
      <c r="I84" s="1">
        <f t="shared" si="5"/>
        <v>113.37387285635279</v>
      </c>
      <c r="J84" s="1">
        <f t="shared" si="6"/>
        <v>113.37387285635279</v>
      </c>
      <c r="K84" s="1">
        <f t="shared" si="7"/>
        <v>340.12161856905834</v>
      </c>
      <c r="L84" s="1">
        <f t="shared" si="8"/>
        <v>113.37387285635279</v>
      </c>
      <c r="M84" s="1">
        <f t="shared" si="9"/>
        <v>1.1337387285635279</v>
      </c>
      <c r="N84" s="1">
        <f t="shared" si="63"/>
        <v>680.24323713811668</v>
      </c>
      <c r="O84" s="1">
        <f t="shared" si="10"/>
        <v>1.2814812915684173</v>
      </c>
      <c r="P84" s="1">
        <f t="shared" si="11"/>
        <v>5125.9251662736688</v>
      </c>
      <c r="Q84" s="1">
        <f t="shared" si="12"/>
        <v>4869.6289079599846</v>
      </c>
      <c r="R84" s="1">
        <f t="shared" si="18"/>
        <v>1.2814812915684173</v>
      </c>
      <c r="S84" s="1">
        <f t="shared" si="1"/>
        <v>486962.89079599857</v>
      </c>
      <c r="T84" s="1">
        <f t="shared" si="19"/>
        <v>2568.3343478320121</v>
      </c>
      <c r="U84" s="6">
        <f t="shared" si="20"/>
        <v>103636.75617018007</v>
      </c>
      <c r="V84" s="23">
        <f>-SUM(T$24:T84)/T$23</f>
        <v>6.1818378085090018</v>
      </c>
      <c r="W84" s="14">
        <f t="shared" si="2"/>
        <v>2568.3343478320121</v>
      </c>
      <c r="X84" s="14">
        <f t="shared" si="21"/>
        <v>103636.75617018007</v>
      </c>
      <c r="Y84" s="23">
        <f>-SUM(W$24:W84)/W$23</f>
        <v>6.1818378085090018</v>
      </c>
      <c r="Z84" s="36"/>
      <c r="AA84" s="37">
        <f t="shared" si="22"/>
        <v>1621.0513229898563</v>
      </c>
      <c r="AB84" s="10">
        <f t="shared" si="23"/>
        <v>944.43542805419088</v>
      </c>
      <c r="AC84" s="10">
        <f t="shared" si="24"/>
        <v>676.61589493566544</v>
      </c>
      <c r="AD84" s="1">
        <f t="shared" si="25"/>
        <v>323129.81658078701</v>
      </c>
      <c r="AE84" s="1">
        <f t="shared" si="26"/>
        <v>54120.183419213085</v>
      </c>
      <c r="AF84" s="1">
        <f t="shared" si="27"/>
        <v>145601.60317894875</v>
      </c>
      <c r="AG84" s="1">
        <f t="shared" si="28"/>
        <v>0</v>
      </c>
      <c r="AH84" s="1">
        <f t="shared" si="29"/>
        <v>113.37387285635279</v>
      </c>
      <c r="AI84" s="1">
        <f t="shared" si="30"/>
        <v>113.37387285635279</v>
      </c>
      <c r="AJ84" s="1">
        <f t="shared" si="31"/>
        <v>340.12161856905834</v>
      </c>
      <c r="AK84" s="1">
        <f t="shared" si="32"/>
        <v>113.37387285635279</v>
      </c>
      <c r="AL84" s="1">
        <f t="shared" si="33"/>
        <v>1.1337387285635279</v>
      </c>
      <c r="AM84" s="1">
        <f t="shared" si="64"/>
        <v>680.24323713811668</v>
      </c>
      <c r="AN84" s="1">
        <f t="shared" si="34"/>
        <v>1.2814812915684173</v>
      </c>
      <c r="AO84" s="1">
        <f t="shared" si="35"/>
        <v>3203.7032289210433</v>
      </c>
      <c r="AP84" s="1">
        <f t="shared" si="36"/>
        <v>3043.5180674749909</v>
      </c>
      <c r="AQ84" s="1">
        <f t="shared" si="37"/>
        <v>1.2814812915684173</v>
      </c>
      <c r="AR84" s="1">
        <f t="shared" si="38"/>
        <v>416481.41975973564</v>
      </c>
      <c r="AS84" s="1">
        <f t="shared" si="39"/>
        <v>742.22350734701809</v>
      </c>
      <c r="AT84" s="1">
        <f t="shared" si="40"/>
        <v>7616.5907026543964</v>
      </c>
      <c r="AU84" s="38">
        <f>-SUM(AS$24:AS84)/AS$23</f>
        <v>1.4415414900089505</v>
      </c>
      <c r="AV84" s="1">
        <f t="shared" si="13"/>
        <v>742.22350734701809</v>
      </c>
      <c r="AW84" s="1">
        <f t="shared" si="41"/>
        <v>7616.5907026543964</v>
      </c>
      <c r="AX84" s="38">
        <f>-SUM(AV$24:AV84)/AV$23</f>
        <v>1.4415414900089505</v>
      </c>
      <c r="AY84" s="40"/>
      <c r="AZ84" s="10">
        <f t="shared" si="42"/>
        <v>857.63888888888891</v>
      </c>
      <c r="BA84" s="10">
        <f t="shared" si="43"/>
        <v>807.74082662529486</v>
      </c>
      <c r="BB84" s="10">
        <f t="shared" si="44"/>
        <v>578.68464698445075</v>
      </c>
      <c r="BC84" s="1">
        <f t="shared" si="45"/>
        <v>276361.02733883075</v>
      </c>
      <c r="BD84" s="1">
        <f t="shared" si="46"/>
        <v>48638.972661169108</v>
      </c>
      <c r="BE84" s="1">
        <f t="shared" si="47"/>
        <v>465120.39242090477</v>
      </c>
      <c r="BF84" s="1">
        <f t="shared" si="48"/>
        <v>0</v>
      </c>
      <c r="BG84" s="1">
        <f t="shared" si="49"/>
        <v>113.37387285635279</v>
      </c>
      <c r="BH84" s="1">
        <f t="shared" si="50"/>
        <v>113.37387285635279</v>
      </c>
      <c r="BI84" s="1">
        <f t="shared" si="51"/>
        <v>340.12161856905834</v>
      </c>
      <c r="BJ84" s="1">
        <f t="shared" si="52"/>
        <v>113.37387285635279</v>
      </c>
      <c r="BK84" s="1">
        <f t="shared" si="53"/>
        <v>1.1337387285635279</v>
      </c>
      <c r="BL84" s="1">
        <f t="shared" si="65"/>
        <v>680.24323713811668</v>
      </c>
      <c r="BM84" s="1">
        <f t="shared" si="54"/>
        <v>1.2814812915684173</v>
      </c>
      <c r="BN84" s="1">
        <f t="shared" si="55"/>
        <v>3203.7032289210433</v>
      </c>
      <c r="BO84" s="1">
        <f t="shared" si="56"/>
        <v>3043.5180674749909</v>
      </c>
      <c r="BP84" s="1">
        <f t="shared" si="57"/>
        <v>1.2814812915684173</v>
      </c>
      <c r="BQ84" s="1">
        <f t="shared" si="58"/>
        <v>416481.41975973564</v>
      </c>
      <c r="BR84" s="1">
        <f t="shared" si="59"/>
        <v>1505.6359414479855</v>
      </c>
      <c r="BS84" s="1">
        <f t="shared" si="60"/>
        <v>56154.974873228333</v>
      </c>
      <c r="BT84" s="38">
        <f>-SUM(BR$24:BR84)/BR$23</f>
        <v>4.2553608622161372</v>
      </c>
      <c r="BU84" s="1">
        <f t="shared" si="61"/>
        <v>1505.6359414479855</v>
      </c>
      <c r="BV84" s="1">
        <f t="shared" si="62"/>
        <v>56154.974873228333</v>
      </c>
      <c r="BW84" s="38">
        <f>-SUM(BU$24:BU84)/BU$23</f>
        <v>4.2553608622161372</v>
      </c>
      <c r="BX84" s="1"/>
      <c r="BY84" s="1"/>
      <c r="BZ84" s="1"/>
      <c r="CA84" s="1"/>
      <c r="CB84" s="1"/>
      <c r="CC84" s="1"/>
      <c r="CD84" s="1"/>
      <c r="CE84" s="1"/>
      <c r="CF84" s="1"/>
      <c r="CG84" s="1"/>
      <c r="CH84" s="1"/>
      <c r="CI84" s="1"/>
      <c r="CJ84" s="1"/>
      <c r="CK84" s="1"/>
      <c r="CL84" s="1"/>
      <c r="CM84" s="1"/>
      <c r="CN84" s="1"/>
      <c r="CO84" s="1"/>
    </row>
    <row r="85" spans="1:93" ht="14.7" thickBot="1" x14ac:dyDescent="0.6">
      <c r="A85" s="32">
        <v>62</v>
      </c>
      <c r="B85" s="10">
        <f t="shared" si="3"/>
        <v>1621.0513229898563</v>
      </c>
      <c r="C85" s="10">
        <f t="shared" si="4"/>
        <v>942.46196502729492</v>
      </c>
      <c r="D85" s="10">
        <f t="shared" si="14"/>
        <v>678.58935796256117</v>
      </c>
      <c r="E85" s="10">
        <f t="shared" si="15"/>
        <v>322451.22722282447</v>
      </c>
      <c r="F85" s="10">
        <f t="shared" si="16"/>
        <v>57548.772777175647</v>
      </c>
      <c r="G85" s="10">
        <f t="shared" si="0"/>
        <v>166495.61066832033</v>
      </c>
      <c r="H85" s="1">
        <f t="shared" si="17"/>
        <v>0</v>
      </c>
      <c r="I85" s="1">
        <f t="shared" si="5"/>
        <v>113.60740447171484</v>
      </c>
      <c r="J85" s="1">
        <f t="shared" si="6"/>
        <v>113.60740447171484</v>
      </c>
      <c r="K85" s="1">
        <f t="shared" si="7"/>
        <v>340.82221341514452</v>
      </c>
      <c r="L85" s="1">
        <f t="shared" si="8"/>
        <v>113.60740447171484</v>
      </c>
      <c r="M85" s="1">
        <f t="shared" si="9"/>
        <v>1.1360740447171485</v>
      </c>
      <c r="N85" s="1">
        <f t="shared" si="63"/>
        <v>681.64442683028904</v>
      </c>
      <c r="O85" s="1">
        <f t="shared" si="10"/>
        <v>1.2867022049766965</v>
      </c>
      <c r="P85" s="1">
        <f t="shared" si="11"/>
        <v>5146.8088199067861</v>
      </c>
      <c r="Q85" s="1">
        <f t="shared" si="12"/>
        <v>4889.468378911447</v>
      </c>
      <c r="R85" s="1">
        <f t="shared" si="18"/>
        <v>1.2867022049766965</v>
      </c>
      <c r="S85" s="1">
        <f t="shared" si="1"/>
        <v>488946.83789114468</v>
      </c>
      <c r="T85" s="1">
        <f t="shared" si="19"/>
        <v>2586.7726290913015</v>
      </c>
      <c r="U85" s="6">
        <f t="shared" si="20"/>
        <v>106223.52879927137</v>
      </c>
      <c r="V85" s="23">
        <f>-SUM(T$24:T85)/T$23</f>
        <v>6.3111764399635675</v>
      </c>
      <c r="W85" s="14">
        <f t="shared" si="2"/>
        <v>2586.7726290913015</v>
      </c>
      <c r="X85" s="14">
        <f t="shared" si="21"/>
        <v>106223.52879927137</v>
      </c>
      <c r="Y85" s="23">
        <f>-SUM(W$24:W85)/W$23</f>
        <v>6.3111764399635675</v>
      </c>
      <c r="Z85" s="36"/>
      <c r="AA85" s="37">
        <f t="shared" si="22"/>
        <v>1621.0513229898563</v>
      </c>
      <c r="AB85" s="10">
        <f t="shared" si="23"/>
        <v>942.46196502729492</v>
      </c>
      <c r="AC85" s="10">
        <f t="shared" si="24"/>
        <v>678.58935796256117</v>
      </c>
      <c r="AD85" s="1">
        <f t="shared" si="25"/>
        <v>322451.22722282447</v>
      </c>
      <c r="AE85" s="1">
        <f t="shared" si="26"/>
        <v>54798.772777175647</v>
      </c>
      <c r="AF85" s="1">
        <f t="shared" si="27"/>
        <v>147976.98939460202</v>
      </c>
      <c r="AG85" s="1">
        <f t="shared" si="28"/>
        <v>0</v>
      </c>
      <c r="AH85" s="1">
        <f t="shared" si="29"/>
        <v>113.60740447171484</v>
      </c>
      <c r="AI85" s="1">
        <f t="shared" si="30"/>
        <v>113.60740447171484</v>
      </c>
      <c r="AJ85" s="1">
        <f t="shared" si="31"/>
        <v>340.82221341514452</v>
      </c>
      <c r="AK85" s="1">
        <f t="shared" si="32"/>
        <v>113.60740447171484</v>
      </c>
      <c r="AL85" s="1">
        <f t="shared" si="33"/>
        <v>1.1360740447171485</v>
      </c>
      <c r="AM85" s="1">
        <f t="shared" si="64"/>
        <v>681.64442683028904</v>
      </c>
      <c r="AN85" s="1">
        <f t="shared" si="34"/>
        <v>1.2867022049766965</v>
      </c>
      <c r="AO85" s="1">
        <f t="shared" si="35"/>
        <v>3216.7555124417413</v>
      </c>
      <c r="AP85" s="1">
        <f t="shared" si="36"/>
        <v>3055.9177368196542</v>
      </c>
      <c r="AQ85" s="1">
        <f t="shared" si="37"/>
        <v>1.2867022049766965</v>
      </c>
      <c r="AR85" s="1">
        <f t="shared" si="38"/>
        <v>418178.21661742637</v>
      </c>
      <c r="AS85" s="1">
        <f t="shared" si="39"/>
        <v>753.221986999509</v>
      </c>
      <c r="AT85" s="1">
        <f t="shared" si="40"/>
        <v>8369.8126896539052</v>
      </c>
      <c r="AU85" s="38">
        <f>-SUM(AS$24:AS85)/AS$23</f>
        <v>1.4852065327335597</v>
      </c>
      <c r="AV85" s="1">
        <f t="shared" si="13"/>
        <v>753.221986999509</v>
      </c>
      <c r="AW85" s="1">
        <f t="shared" si="41"/>
        <v>8369.8126896539052</v>
      </c>
      <c r="AX85" s="38">
        <f>-SUM(AV$24:AV85)/AV$23</f>
        <v>1.4852065327335597</v>
      </c>
      <c r="AY85" s="40"/>
      <c r="AZ85" s="10">
        <f t="shared" si="42"/>
        <v>857.63888888888891</v>
      </c>
      <c r="BA85" s="10">
        <f t="shared" si="43"/>
        <v>806.05299640492342</v>
      </c>
      <c r="BB85" s="10">
        <f t="shared" si="44"/>
        <v>580.37247720482219</v>
      </c>
      <c r="BC85" s="1">
        <f t="shared" si="45"/>
        <v>275780.65486162592</v>
      </c>
      <c r="BD85" s="1">
        <f t="shared" si="46"/>
        <v>49219.34513837393</v>
      </c>
      <c r="BE85" s="1">
        <f t="shared" si="47"/>
        <v>467397.56175580027</v>
      </c>
      <c r="BF85" s="1">
        <f t="shared" si="48"/>
        <v>0</v>
      </c>
      <c r="BG85" s="1">
        <f t="shared" si="49"/>
        <v>113.60740447171484</v>
      </c>
      <c r="BH85" s="1">
        <f t="shared" si="50"/>
        <v>113.60740447171484</v>
      </c>
      <c r="BI85" s="1">
        <f t="shared" si="51"/>
        <v>340.82221341514452</v>
      </c>
      <c r="BJ85" s="1">
        <f t="shared" si="52"/>
        <v>113.60740447171484</v>
      </c>
      <c r="BK85" s="1">
        <f t="shared" si="53"/>
        <v>1.1360740447171485</v>
      </c>
      <c r="BL85" s="1">
        <f t="shared" si="65"/>
        <v>681.64442683028904</v>
      </c>
      <c r="BM85" s="1">
        <f t="shared" si="54"/>
        <v>1.2867022049766965</v>
      </c>
      <c r="BN85" s="1">
        <f t="shared" si="55"/>
        <v>3216.7555124417413</v>
      </c>
      <c r="BO85" s="1">
        <f t="shared" si="56"/>
        <v>3055.9177368196542</v>
      </c>
      <c r="BP85" s="1">
        <f t="shared" si="57"/>
        <v>1.2867022049766965</v>
      </c>
      <c r="BQ85" s="1">
        <f t="shared" si="58"/>
        <v>418178.21661742637</v>
      </c>
      <c r="BR85" s="1">
        <f t="shared" si="59"/>
        <v>1516.6344211004764</v>
      </c>
      <c r="BS85" s="1">
        <f t="shared" si="60"/>
        <v>57671.609294328809</v>
      </c>
      <c r="BT85" s="38">
        <f>-SUM(BR$24:BR85)/BR$23</f>
        <v>4.3432816982219613</v>
      </c>
      <c r="BU85" s="1">
        <f t="shared" si="61"/>
        <v>1516.6344211004764</v>
      </c>
      <c r="BV85" s="1">
        <f t="shared" si="62"/>
        <v>57671.609294328809</v>
      </c>
      <c r="BW85" s="38">
        <f>-SUM(BU$24:BU85)/BU$23</f>
        <v>4.3432816982219613</v>
      </c>
      <c r="BX85" s="1"/>
      <c r="BY85" s="1"/>
      <c r="BZ85" s="1"/>
      <c r="CA85" s="1"/>
      <c r="CB85" s="1"/>
      <c r="CC85" s="1"/>
      <c r="CD85" s="1"/>
      <c r="CE85" s="1"/>
      <c r="CF85" s="1"/>
      <c r="CG85" s="1"/>
      <c r="CH85" s="1"/>
      <c r="CI85" s="1"/>
      <c r="CJ85" s="1"/>
      <c r="CK85" s="1"/>
      <c r="CL85" s="1"/>
      <c r="CM85" s="1"/>
      <c r="CN85" s="1"/>
      <c r="CO85" s="1"/>
    </row>
    <row r="86" spans="1:93" ht="14.7" thickBot="1" x14ac:dyDescent="0.6">
      <c r="A86" s="32">
        <v>63</v>
      </c>
      <c r="B86" s="10">
        <f t="shared" si="3"/>
        <v>1621.0513229898563</v>
      </c>
      <c r="C86" s="10">
        <f t="shared" si="4"/>
        <v>940.48274606657094</v>
      </c>
      <c r="D86" s="10">
        <f t="shared" si="14"/>
        <v>680.56857692328538</v>
      </c>
      <c r="E86" s="10">
        <f t="shared" si="15"/>
        <v>321770.65864590119</v>
      </c>
      <c r="F86" s="10">
        <f t="shared" si="16"/>
        <v>58229.341354098935</v>
      </c>
      <c r="G86" s="10">
        <f t="shared" si="0"/>
        <v>169168.20918643556</v>
      </c>
      <c r="H86" s="1">
        <f t="shared" si="17"/>
        <v>0</v>
      </c>
      <c r="I86" s="1">
        <f t="shared" si="5"/>
        <v>113.84141712396838</v>
      </c>
      <c r="J86" s="1">
        <f t="shared" si="6"/>
        <v>113.84141712396838</v>
      </c>
      <c r="K86" s="1">
        <f t="shared" si="7"/>
        <v>341.52425137190517</v>
      </c>
      <c r="L86" s="1">
        <f t="shared" si="8"/>
        <v>113.84141712396838</v>
      </c>
      <c r="M86" s="1">
        <f t="shared" si="9"/>
        <v>1.1384141712396838</v>
      </c>
      <c r="N86" s="1">
        <f t="shared" si="63"/>
        <v>683.04850274381033</v>
      </c>
      <c r="O86" s="1">
        <f t="shared" si="10"/>
        <v>1.2919443890324649</v>
      </c>
      <c r="P86" s="1">
        <f t="shared" si="11"/>
        <v>5167.7775561298595</v>
      </c>
      <c r="Q86" s="1">
        <f t="shared" si="12"/>
        <v>4909.3886783233665</v>
      </c>
      <c r="R86" s="1">
        <f t="shared" si="18"/>
        <v>1.2919443890324649</v>
      </c>
      <c r="S86" s="1">
        <f t="shared" si="1"/>
        <v>490938.86783233663</v>
      </c>
      <c r="T86" s="1">
        <f t="shared" si="19"/>
        <v>2605.2888525897006</v>
      </c>
      <c r="U86" s="6">
        <f t="shared" si="20"/>
        <v>108828.81765186107</v>
      </c>
      <c r="V86" s="23">
        <f>-SUM(T$24:T86)/T$23</f>
        <v>6.441440882593052</v>
      </c>
      <c r="W86" s="14">
        <f t="shared" si="2"/>
        <v>2605.2888525897006</v>
      </c>
      <c r="X86" s="14">
        <f t="shared" si="21"/>
        <v>108828.81765186107</v>
      </c>
      <c r="Y86" s="23">
        <f>-SUM(W$24:W86)/W$23</f>
        <v>6.441440882593052</v>
      </c>
      <c r="Z86" s="36"/>
      <c r="AA86" s="37">
        <f t="shared" si="22"/>
        <v>1621.0513229898563</v>
      </c>
      <c r="AB86" s="10">
        <f t="shared" si="23"/>
        <v>940.48274606657094</v>
      </c>
      <c r="AC86" s="10">
        <f t="shared" si="24"/>
        <v>680.56857692328538</v>
      </c>
      <c r="AD86" s="1">
        <f t="shared" si="25"/>
        <v>321770.65864590119</v>
      </c>
      <c r="AE86" s="1">
        <f t="shared" si="26"/>
        <v>55479.341354098935</v>
      </c>
      <c r="AF86" s="1">
        <f t="shared" si="27"/>
        <v>150361.26778965001</v>
      </c>
      <c r="AG86" s="1">
        <f t="shared" si="28"/>
        <v>0</v>
      </c>
      <c r="AH86" s="1">
        <f t="shared" si="29"/>
        <v>113.84141712396838</v>
      </c>
      <c r="AI86" s="1">
        <f t="shared" si="30"/>
        <v>113.84141712396838</v>
      </c>
      <c r="AJ86" s="1">
        <f t="shared" si="31"/>
        <v>341.52425137190517</v>
      </c>
      <c r="AK86" s="1">
        <f t="shared" si="32"/>
        <v>113.84141712396838</v>
      </c>
      <c r="AL86" s="1">
        <f t="shared" si="33"/>
        <v>1.1384141712396838</v>
      </c>
      <c r="AM86" s="1">
        <f t="shared" si="64"/>
        <v>683.04850274381033</v>
      </c>
      <c r="AN86" s="1">
        <f t="shared" si="34"/>
        <v>1.2919443890324649</v>
      </c>
      <c r="AO86" s="1">
        <f t="shared" si="35"/>
        <v>3229.8609725811621</v>
      </c>
      <c r="AP86" s="1">
        <f t="shared" si="36"/>
        <v>3068.3679239521039</v>
      </c>
      <c r="AQ86" s="1">
        <f t="shared" si="37"/>
        <v>1.2919443890324649</v>
      </c>
      <c r="AR86" s="1">
        <f t="shared" si="38"/>
        <v>419881.92643555108</v>
      </c>
      <c r="AS86" s="1">
        <f t="shared" si="39"/>
        <v>764.26809821843722</v>
      </c>
      <c r="AT86" s="1">
        <f t="shared" si="40"/>
        <v>9134.0807878723426</v>
      </c>
      <c r="AU86" s="38">
        <f>-SUM(AS$24:AS86)/AS$23</f>
        <v>1.5295119297317301</v>
      </c>
      <c r="AV86" s="1">
        <f t="shared" si="13"/>
        <v>764.26809821843722</v>
      </c>
      <c r="AW86" s="1">
        <f t="shared" si="41"/>
        <v>9134.0807878723426</v>
      </c>
      <c r="AX86" s="38">
        <f>-SUM(AV$24:AV86)/AV$23</f>
        <v>1.5295119297317301</v>
      </c>
      <c r="AY86" s="40"/>
      <c r="AZ86" s="10">
        <f t="shared" si="42"/>
        <v>857.63888888888891</v>
      </c>
      <c r="BA86" s="10">
        <f t="shared" si="43"/>
        <v>804.36024334640933</v>
      </c>
      <c r="BB86" s="10">
        <f t="shared" si="44"/>
        <v>582.06523026333616</v>
      </c>
      <c r="BC86" s="1">
        <f t="shared" si="45"/>
        <v>275198.58963136259</v>
      </c>
      <c r="BD86" s="1">
        <f t="shared" si="46"/>
        <v>49801.410368637269</v>
      </c>
      <c r="BE86" s="1">
        <f t="shared" si="47"/>
        <v>469683.33680418832</v>
      </c>
      <c r="BF86" s="1">
        <f t="shared" si="48"/>
        <v>0</v>
      </c>
      <c r="BG86" s="1">
        <f t="shared" si="49"/>
        <v>113.84141712396838</v>
      </c>
      <c r="BH86" s="1">
        <f t="shared" si="50"/>
        <v>113.84141712396838</v>
      </c>
      <c r="BI86" s="1">
        <f t="shared" si="51"/>
        <v>341.52425137190517</v>
      </c>
      <c r="BJ86" s="1">
        <f t="shared" si="52"/>
        <v>113.84141712396838</v>
      </c>
      <c r="BK86" s="1">
        <f t="shared" si="53"/>
        <v>1.1384141712396838</v>
      </c>
      <c r="BL86" s="1">
        <f t="shared" si="65"/>
        <v>683.04850274381033</v>
      </c>
      <c r="BM86" s="1">
        <f t="shared" si="54"/>
        <v>1.2919443890324649</v>
      </c>
      <c r="BN86" s="1">
        <f t="shared" si="55"/>
        <v>3229.8609725811621</v>
      </c>
      <c r="BO86" s="1">
        <f t="shared" si="56"/>
        <v>3068.3679239521039</v>
      </c>
      <c r="BP86" s="1">
        <f t="shared" si="57"/>
        <v>1.2919443890324649</v>
      </c>
      <c r="BQ86" s="1">
        <f t="shared" si="58"/>
        <v>419881.92643555108</v>
      </c>
      <c r="BR86" s="1">
        <f t="shared" si="59"/>
        <v>1527.6805323194046</v>
      </c>
      <c r="BS86" s="1">
        <f t="shared" si="60"/>
        <v>59199.289826648215</v>
      </c>
      <c r="BT86" s="38">
        <f>-SUM(BR$24:BR86)/BR$23</f>
        <v>4.4318428885013468</v>
      </c>
      <c r="BU86" s="1">
        <f t="shared" si="61"/>
        <v>1527.6805323194046</v>
      </c>
      <c r="BV86" s="1">
        <f t="shared" si="62"/>
        <v>59199.289826648215</v>
      </c>
      <c r="BW86" s="38">
        <f>-SUM(BU$24:BU86)/BU$23</f>
        <v>4.4318428885013468</v>
      </c>
      <c r="BX86" s="1"/>
      <c r="BY86" s="1"/>
      <c r="BZ86" s="1"/>
      <c r="CA86" s="1"/>
      <c r="CB86" s="1"/>
      <c r="CC86" s="1"/>
      <c r="CD86" s="1"/>
      <c r="CE86" s="1"/>
      <c r="CF86" s="1"/>
      <c r="CG86" s="1"/>
      <c r="CH86" s="1"/>
      <c r="CI86" s="1"/>
      <c r="CJ86" s="1"/>
      <c r="CK86" s="1"/>
      <c r="CL86" s="1"/>
      <c r="CM86" s="1"/>
      <c r="CN86" s="1"/>
      <c r="CO86" s="1"/>
    </row>
    <row r="87" spans="1:93" ht="14.7" thickBot="1" x14ac:dyDescent="0.6">
      <c r="A87" s="32">
        <v>64</v>
      </c>
      <c r="B87" s="10">
        <f t="shared" si="3"/>
        <v>1621.0513229898563</v>
      </c>
      <c r="C87" s="10">
        <f t="shared" si="4"/>
        <v>938.49775438387803</v>
      </c>
      <c r="D87" s="10">
        <f t="shared" si="14"/>
        <v>682.55356860597828</v>
      </c>
      <c r="E87" s="10">
        <f t="shared" si="15"/>
        <v>321088.10507729521</v>
      </c>
      <c r="F87" s="10">
        <f t="shared" si="16"/>
        <v>58911.894922704916</v>
      </c>
      <c r="G87" s="10">
        <f t="shared" ref="G87:G150" si="66">F87+S87-L$2</f>
        <v>171850.90847279469</v>
      </c>
      <c r="H87" s="1">
        <f t="shared" si="17"/>
        <v>0</v>
      </c>
      <c r="I87" s="1">
        <f t="shared" si="5"/>
        <v>114.07591180397063</v>
      </c>
      <c r="J87" s="1">
        <f t="shared" si="6"/>
        <v>114.07591180397063</v>
      </c>
      <c r="K87" s="1">
        <f t="shared" si="7"/>
        <v>342.22773541191191</v>
      </c>
      <c r="L87" s="1">
        <f t="shared" si="8"/>
        <v>114.07591180397063</v>
      </c>
      <c r="M87" s="1">
        <f t="shared" si="9"/>
        <v>1.1407591180397063</v>
      </c>
      <c r="N87" s="1">
        <f t="shared" si="63"/>
        <v>684.4554708238237</v>
      </c>
      <c r="O87" s="1">
        <f t="shared" si="10"/>
        <v>1.2972079303949731</v>
      </c>
      <c r="P87" s="1">
        <f t="shared" si="11"/>
        <v>5188.8317215798925</v>
      </c>
      <c r="Q87" s="1">
        <f t="shared" si="12"/>
        <v>4929.3901355008975</v>
      </c>
      <c r="R87" s="1">
        <f t="shared" si="18"/>
        <v>1.2972079303949731</v>
      </c>
      <c r="S87" s="1">
        <f t="shared" ref="S87:S150" si="67">L$2*R87</f>
        <v>492939.01355008979</v>
      </c>
      <c r="T87" s="1">
        <f t="shared" si="19"/>
        <v>2623.8833416872176</v>
      </c>
      <c r="U87" s="6">
        <f t="shared" si="20"/>
        <v>111452.70099354829</v>
      </c>
      <c r="V87" s="23">
        <f>-SUM(T$24:T87)/T$23</f>
        <v>6.5726350496774133</v>
      </c>
      <c r="W87" s="14">
        <f t="shared" ref="W87:W150" si="68">IF(A87&lt;=K$2,IF(A87=K$2,T87+G87, T87), 0)</f>
        <v>2623.8833416872176</v>
      </c>
      <c r="X87" s="14">
        <f t="shared" si="21"/>
        <v>111452.70099354829</v>
      </c>
      <c r="Y87" s="23">
        <f>-SUM(W$24:W87)/W$23</f>
        <v>6.5726350496774133</v>
      </c>
      <c r="Z87" s="36"/>
      <c r="AA87" s="37">
        <f t="shared" si="22"/>
        <v>1621.0513229898563</v>
      </c>
      <c r="AB87" s="10">
        <f t="shared" si="23"/>
        <v>938.49775438387803</v>
      </c>
      <c r="AC87" s="10">
        <f t="shared" si="24"/>
        <v>682.55356860597828</v>
      </c>
      <c r="AD87" s="1">
        <f t="shared" si="25"/>
        <v>321088.10507729521</v>
      </c>
      <c r="AE87" s="1">
        <f t="shared" si="26"/>
        <v>56161.894922704916</v>
      </c>
      <c r="AF87" s="1">
        <f t="shared" si="27"/>
        <v>152754.47230107116</v>
      </c>
      <c r="AG87" s="1">
        <f t="shared" si="28"/>
        <v>0</v>
      </c>
      <c r="AH87" s="1">
        <f t="shared" si="29"/>
        <v>114.07591180397063</v>
      </c>
      <c r="AI87" s="1">
        <f t="shared" si="30"/>
        <v>114.07591180397063</v>
      </c>
      <c r="AJ87" s="1">
        <f t="shared" si="31"/>
        <v>342.22773541191191</v>
      </c>
      <c r="AK87" s="1">
        <f t="shared" si="32"/>
        <v>114.07591180397063</v>
      </c>
      <c r="AL87" s="1">
        <f t="shared" si="33"/>
        <v>1.1407591180397063</v>
      </c>
      <c r="AM87" s="1">
        <f t="shared" si="64"/>
        <v>684.4554708238237</v>
      </c>
      <c r="AN87" s="1">
        <f t="shared" si="34"/>
        <v>1.2972079303949731</v>
      </c>
      <c r="AO87" s="1">
        <f t="shared" si="35"/>
        <v>3243.0198259874328</v>
      </c>
      <c r="AP87" s="1">
        <f t="shared" si="36"/>
        <v>3080.8688346880608</v>
      </c>
      <c r="AQ87" s="1">
        <f t="shared" si="37"/>
        <v>1.2972079303949731</v>
      </c>
      <c r="AR87" s="1">
        <f t="shared" si="38"/>
        <v>421592.57737836626</v>
      </c>
      <c r="AS87" s="1">
        <f t="shared" si="39"/>
        <v>775.36204087438068</v>
      </c>
      <c r="AT87" s="1">
        <f t="shared" si="40"/>
        <v>9909.4428287467235</v>
      </c>
      <c r="AU87" s="38">
        <f>-SUM(AS$24:AS87)/AS$23</f>
        <v>1.5744604538403897</v>
      </c>
      <c r="AV87" s="1">
        <f t="shared" si="13"/>
        <v>775.36204087438068</v>
      </c>
      <c r="AW87" s="1">
        <f t="shared" si="41"/>
        <v>9909.4428287467235</v>
      </c>
      <c r="AX87" s="38">
        <f>-SUM(AV$24:AV87)/AV$23</f>
        <v>1.5744604538403897</v>
      </c>
      <c r="AY87" s="40"/>
      <c r="AZ87" s="10">
        <f t="shared" si="42"/>
        <v>857.63888888888891</v>
      </c>
      <c r="BA87" s="10">
        <f t="shared" si="43"/>
        <v>802.66255309147459</v>
      </c>
      <c r="BB87" s="10">
        <f t="shared" si="44"/>
        <v>583.7629205182709</v>
      </c>
      <c r="BC87" s="1">
        <f t="shared" si="45"/>
        <v>274614.8267108443</v>
      </c>
      <c r="BD87" s="1">
        <f t="shared" si="46"/>
        <v>50385.173289155537</v>
      </c>
      <c r="BE87" s="1">
        <f t="shared" si="47"/>
        <v>471977.75066752179</v>
      </c>
      <c r="BF87" s="1">
        <f t="shared" si="48"/>
        <v>0</v>
      </c>
      <c r="BG87" s="1">
        <f t="shared" si="49"/>
        <v>114.07591180397063</v>
      </c>
      <c r="BH87" s="1">
        <f t="shared" si="50"/>
        <v>114.07591180397063</v>
      </c>
      <c r="BI87" s="1">
        <f t="shared" si="51"/>
        <v>342.22773541191191</v>
      </c>
      <c r="BJ87" s="1">
        <f t="shared" si="52"/>
        <v>114.07591180397063</v>
      </c>
      <c r="BK87" s="1">
        <f t="shared" si="53"/>
        <v>1.1407591180397063</v>
      </c>
      <c r="BL87" s="1">
        <f t="shared" si="65"/>
        <v>684.4554708238237</v>
      </c>
      <c r="BM87" s="1">
        <f t="shared" si="54"/>
        <v>1.2972079303949731</v>
      </c>
      <c r="BN87" s="1">
        <f t="shared" si="55"/>
        <v>3243.0198259874328</v>
      </c>
      <c r="BO87" s="1">
        <f t="shared" si="56"/>
        <v>3080.8688346880608</v>
      </c>
      <c r="BP87" s="1">
        <f t="shared" si="57"/>
        <v>1.2972079303949731</v>
      </c>
      <c r="BQ87" s="1">
        <f t="shared" si="58"/>
        <v>421592.57737836626</v>
      </c>
      <c r="BR87" s="1">
        <f t="shared" si="59"/>
        <v>1538.7744749753481</v>
      </c>
      <c r="BS87" s="1">
        <f t="shared" si="60"/>
        <v>60738.064301623563</v>
      </c>
      <c r="BT87" s="38">
        <f>-SUM(BR$24:BR87)/BR$23</f>
        <v>4.5210472058912226</v>
      </c>
      <c r="BU87" s="1">
        <f t="shared" si="61"/>
        <v>1538.7744749753481</v>
      </c>
      <c r="BV87" s="1">
        <f t="shared" si="62"/>
        <v>60738.064301623563</v>
      </c>
      <c r="BW87" s="38">
        <f>-SUM(BU$24:BU87)/BU$23</f>
        <v>4.5210472058912226</v>
      </c>
      <c r="BX87" s="1"/>
      <c r="BY87" s="1"/>
      <c r="BZ87" s="1"/>
      <c r="CA87" s="1"/>
      <c r="CB87" s="1"/>
      <c r="CC87" s="1"/>
      <c r="CD87" s="1"/>
      <c r="CE87" s="1"/>
      <c r="CF87" s="1"/>
      <c r="CG87" s="1"/>
      <c r="CH87" s="1"/>
      <c r="CI87" s="1"/>
      <c r="CJ87" s="1"/>
      <c r="CK87" s="1"/>
      <c r="CL87" s="1"/>
      <c r="CM87" s="1"/>
      <c r="CN87" s="1"/>
      <c r="CO87" s="1"/>
    </row>
    <row r="88" spans="1:93" ht="14.7" thickBot="1" x14ac:dyDescent="0.6">
      <c r="A88" s="32">
        <v>65</v>
      </c>
      <c r="B88" s="10">
        <f t="shared" ref="B88:B151" si="69">PMT(E$2/12, C$2, -E$23)</f>
        <v>1621.0513229898563</v>
      </c>
      <c r="C88" s="10">
        <f t="shared" ref="C88:C151" si="70">IPMT(E$2/12, A88, C$2, -E$23)</f>
        <v>936.50697314211072</v>
      </c>
      <c r="D88" s="10">
        <f t="shared" ref="D88:D151" si="71">PPMT(E$2/12, A88, C$2, -E$23)</f>
        <v>684.54434984774571</v>
      </c>
      <c r="E88" s="10">
        <f t="shared" si="15"/>
        <v>320403.56072744745</v>
      </c>
      <c r="F88" s="10">
        <f t="shared" si="16"/>
        <v>59596.439272552663</v>
      </c>
      <c r="G88" s="10">
        <f t="shared" si="66"/>
        <v>174543.74738163489</v>
      </c>
      <c r="H88" s="1">
        <f t="shared" si="17"/>
        <v>0</v>
      </c>
      <c r="I88" s="1">
        <f t="shared" ref="I88:I151" si="72">O$2* $M88</f>
        <v>114.31088950461982</v>
      </c>
      <c r="J88" s="1">
        <f t="shared" ref="J88:J151" si="73">P$2* $M88</f>
        <v>114.31088950461982</v>
      </c>
      <c r="K88" s="1">
        <f t="shared" ref="K88:K151" si="74">Q$2* $M88</f>
        <v>342.93266851385948</v>
      </c>
      <c r="L88" s="1">
        <f t="shared" ref="L88:L151" si="75">R$2* $M88</f>
        <v>114.31088950461982</v>
      </c>
      <c r="M88" s="1">
        <f t="shared" ref="M88:M151" si="76">M87*POWER(1 + $I$2, 1/12)</f>
        <v>1.1431088950461983</v>
      </c>
      <c r="N88" s="1">
        <f t="shared" si="63"/>
        <v>685.86533702771897</v>
      </c>
      <c r="O88" s="1">
        <f t="shared" ref="O88:O151" si="77">O87*POWER(1 + $H$2, 1/12)</f>
        <v>1.3024929160765324</v>
      </c>
      <c r="P88" s="1">
        <f t="shared" ref="P88:P151" si="78">$M$2 * O88</f>
        <v>5209.9716643061292</v>
      </c>
      <c r="Q88" s="1">
        <f t="shared" ref="Q88:Q151" si="79" xml:space="preserve"> P88 * (1-$J$2)</f>
        <v>4949.4730810908222</v>
      </c>
      <c r="R88" s="1">
        <f t="shared" ref="R88:R151" si="80">R87*POWER(1+G$2, 1/12)</f>
        <v>1.3024929160765324</v>
      </c>
      <c r="S88" s="1">
        <f t="shared" si="67"/>
        <v>494947.30810908228</v>
      </c>
      <c r="T88" s="1">
        <f t="shared" ref="T88:T151" si="81">Q88-N88-B88</f>
        <v>2642.5564210732473</v>
      </c>
      <c r="U88" s="6">
        <f t="shared" si="20"/>
        <v>114095.25741462153</v>
      </c>
      <c r="V88" s="23">
        <f>-SUM(T$24:T88)/T$23</f>
        <v>6.7047628707310754</v>
      </c>
      <c r="W88" s="14">
        <f t="shared" si="68"/>
        <v>2642.5564210732473</v>
      </c>
      <c r="X88" s="14">
        <f t="shared" si="21"/>
        <v>114095.25741462153</v>
      </c>
      <c r="Y88" s="23">
        <f>-SUM(W$24:W88)/W$23</f>
        <v>6.7047628707310754</v>
      </c>
      <c r="Z88" s="36"/>
      <c r="AA88" s="37">
        <f t="shared" si="22"/>
        <v>1621.0513229898563</v>
      </c>
      <c r="AB88" s="10">
        <f t="shared" si="23"/>
        <v>936.50697314211072</v>
      </c>
      <c r="AC88" s="10">
        <f t="shared" si="24"/>
        <v>684.54434984774571</v>
      </c>
      <c r="AD88" s="1">
        <f t="shared" si="25"/>
        <v>320403.56072744745</v>
      </c>
      <c r="AE88" s="1">
        <f t="shared" si="26"/>
        <v>56846.439272552663</v>
      </c>
      <c r="AF88" s="1">
        <f t="shared" si="27"/>
        <v>155156.6369974257</v>
      </c>
      <c r="AG88" s="1">
        <f t="shared" si="28"/>
        <v>0</v>
      </c>
      <c r="AH88" s="1">
        <f t="shared" si="29"/>
        <v>114.31088950461982</v>
      </c>
      <c r="AI88" s="1">
        <f t="shared" si="30"/>
        <v>114.31088950461982</v>
      </c>
      <c r="AJ88" s="1">
        <f t="shared" si="31"/>
        <v>342.93266851385948</v>
      </c>
      <c r="AK88" s="1">
        <f t="shared" si="32"/>
        <v>114.31088950461982</v>
      </c>
      <c r="AL88" s="1">
        <f t="shared" si="33"/>
        <v>1.1431088950461983</v>
      </c>
      <c r="AM88" s="1">
        <f t="shared" si="64"/>
        <v>685.86533702771897</v>
      </c>
      <c r="AN88" s="1">
        <f t="shared" si="34"/>
        <v>1.3024929160765324</v>
      </c>
      <c r="AO88" s="1">
        <f t="shared" si="35"/>
        <v>3256.2322901913308</v>
      </c>
      <c r="AP88" s="1">
        <f t="shared" si="36"/>
        <v>3093.4206756817639</v>
      </c>
      <c r="AQ88" s="1">
        <f t="shared" si="37"/>
        <v>1.3024929160765324</v>
      </c>
      <c r="AR88" s="1">
        <f t="shared" si="38"/>
        <v>423310.19772487303</v>
      </c>
      <c r="AS88" s="1">
        <f t="shared" si="39"/>
        <v>786.50401566418873</v>
      </c>
      <c r="AT88" s="1">
        <f t="shared" si="40"/>
        <v>10695.946844410912</v>
      </c>
      <c r="AU88" s="38">
        <f>-SUM(AS$24:AS88)/AS$23</f>
        <v>1.6200548895310674</v>
      </c>
      <c r="AV88" s="1">
        <f t="shared" ref="AV88:AV151" si="82">IF(Y88&lt;=K$3,IF(Y88=K$3,AS88+AF88, AS88), 0)</f>
        <v>786.50401566418873</v>
      </c>
      <c r="AW88" s="1">
        <f t="shared" si="41"/>
        <v>10695.946844410912</v>
      </c>
      <c r="AX88" s="38">
        <f>-SUM(AV$24:AV88)/AV$23</f>
        <v>1.6200548895310674</v>
      </c>
      <c r="AY88" s="40"/>
      <c r="AZ88" s="10">
        <f t="shared" si="42"/>
        <v>857.63888888888891</v>
      </c>
      <c r="BA88" s="10">
        <f t="shared" si="43"/>
        <v>800.95991123996328</v>
      </c>
      <c r="BB88" s="10">
        <f t="shared" si="44"/>
        <v>585.46556236978245</v>
      </c>
      <c r="BC88" s="1">
        <f t="shared" si="45"/>
        <v>274029.36114847451</v>
      </c>
      <c r="BD88" s="1">
        <f t="shared" si="46"/>
        <v>50970.63885152532</v>
      </c>
      <c r="BE88" s="1">
        <f t="shared" si="47"/>
        <v>474280.83657639835</v>
      </c>
      <c r="BF88" s="1">
        <f t="shared" si="48"/>
        <v>0</v>
      </c>
      <c r="BG88" s="1">
        <f t="shared" si="49"/>
        <v>114.31088950461982</v>
      </c>
      <c r="BH88" s="1">
        <f t="shared" si="50"/>
        <v>114.31088950461982</v>
      </c>
      <c r="BI88" s="1">
        <f t="shared" si="51"/>
        <v>342.93266851385948</v>
      </c>
      <c r="BJ88" s="1">
        <f t="shared" si="52"/>
        <v>114.31088950461982</v>
      </c>
      <c r="BK88" s="1">
        <f t="shared" si="53"/>
        <v>1.1431088950461983</v>
      </c>
      <c r="BL88" s="1">
        <f t="shared" si="65"/>
        <v>685.86533702771897</v>
      </c>
      <c r="BM88" s="1">
        <f t="shared" si="54"/>
        <v>1.3024929160765324</v>
      </c>
      <c r="BN88" s="1">
        <f t="shared" si="55"/>
        <v>3256.2322901913308</v>
      </c>
      <c r="BO88" s="1">
        <f t="shared" si="56"/>
        <v>3093.4206756817639</v>
      </c>
      <c r="BP88" s="1">
        <f t="shared" si="57"/>
        <v>1.3024929160765324</v>
      </c>
      <c r="BQ88" s="1">
        <f t="shared" si="58"/>
        <v>423310.19772487303</v>
      </c>
      <c r="BR88" s="1">
        <f t="shared" si="59"/>
        <v>1549.9164497651561</v>
      </c>
      <c r="BS88" s="1">
        <f t="shared" si="60"/>
        <v>62287.980751388721</v>
      </c>
      <c r="BT88" s="38">
        <f>-SUM(BR$24:BR88)/BR$23</f>
        <v>4.6108974348631149</v>
      </c>
      <c r="BU88" s="1">
        <f t="shared" si="61"/>
        <v>1549.9164497651561</v>
      </c>
      <c r="BV88" s="1">
        <f t="shared" si="62"/>
        <v>62287.980751388721</v>
      </c>
      <c r="BW88" s="38">
        <f>-SUM(BU$24:BU88)/BU$23</f>
        <v>4.6108974348631149</v>
      </c>
      <c r="BX88" s="1"/>
      <c r="BY88" s="1"/>
      <c r="BZ88" s="1"/>
      <c r="CA88" s="1"/>
      <c r="CB88" s="1"/>
      <c r="CC88" s="1"/>
      <c r="CD88" s="1"/>
      <c r="CE88" s="1"/>
      <c r="CF88" s="1"/>
      <c r="CG88" s="1"/>
      <c r="CH88" s="1"/>
      <c r="CI88" s="1"/>
      <c r="CJ88" s="1"/>
      <c r="CK88" s="1"/>
      <c r="CL88" s="1"/>
      <c r="CM88" s="1"/>
      <c r="CN88" s="1"/>
      <c r="CO88" s="1"/>
    </row>
    <row r="89" spans="1:93" ht="14.7" thickBot="1" x14ac:dyDescent="0.6">
      <c r="A89" s="32">
        <v>66</v>
      </c>
      <c r="B89" s="10">
        <f t="shared" si="69"/>
        <v>1621.0513229898563</v>
      </c>
      <c r="C89" s="10">
        <f t="shared" si="70"/>
        <v>934.5103854550548</v>
      </c>
      <c r="D89" s="10">
        <f t="shared" si="71"/>
        <v>686.54093753480163</v>
      </c>
      <c r="E89" s="10">
        <f t="shared" ref="E89:E152" si="83">E88-D89</f>
        <v>319717.01978991262</v>
      </c>
      <c r="F89" s="10">
        <f t="shared" ref="F89:F152" si="84">F88+D89</f>
        <v>60282.980210087466</v>
      </c>
      <c r="G89" s="10">
        <f t="shared" si="66"/>
        <v>177246.76491878973</v>
      </c>
      <c r="H89" s="1">
        <f t="shared" ref="H89:H152" si="85">IF((G89/L$2)&lt;0.2, N$2* $M89, 0)</f>
        <v>0</v>
      </c>
      <c r="I89" s="1">
        <f t="shared" si="72"/>
        <v>114.54635122085944</v>
      </c>
      <c r="J89" s="1">
        <f t="shared" si="73"/>
        <v>114.54635122085944</v>
      </c>
      <c r="K89" s="1">
        <f t="shared" si="74"/>
        <v>343.63905366257831</v>
      </c>
      <c r="L89" s="1">
        <f t="shared" si="75"/>
        <v>114.54635122085944</v>
      </c>
      <c r="M89" s="1">
        <f t="shared" si="76"/>
        <v>1.1454635122085943</v>
      </c>
      <c r="N89" s="1">
        <f t="shared" si="63"/>
        <v>687.2781073251565</v>
      </c>
      <c r="O89" s="1">
        <f t="shared" si="77"/>
        <v>1.3077994334439533</v>
      </c>
      <c r="P89" s="1">
        <f t="shared" si="78"/>
        <v>5231.1977337758135</v>
      </c>
      <c r="Q89" s="1">
        <f t="shared" si="79"/>
        <v>4969.6378470870222</v>
      </c>
      <c r="R89" s="1">
        <f t="shared" si="80"/>
        <v>1.3077994334439533</v>
      </c>
      <c r="S89" s="1">
        <f t="shared" si="67"/>
        <v>496963.78470870224</v>
      </c>
      <c r="T89" s="1">
        <f t="shared" si="81"/>
        <v>2661.3084167720099</v>
      </c>
      <c r="U89" s="6">
        <f t="shared" ref="U89:U152" si="86">U88+T89</f>
        <v>116756.56583139354</v>
      </c>
      <c r="V89" s="23">
        <f>-SUM(T$24:T89)/T$23</f>
        <v>6.837828291569676</v>
      </c>
      <c r="W89" s="14">
        <f t="shared" si="68"/>
        <v>2661.3084167720099</v>
      </c>
      <c r="X89" s="14">
        <f t="shared" ref="X89:X152" si="87">X88+W89</f>
        <v>116756.56583139354</v>
      </c>
      <c r="Y89" s="23">
        <f>-SUM(W$24:W89)/W$23</f>
        <v>6.837828291569676</v>
      </c>
      <c r="Z89" s="36"/>
      <c r="AA89" s="37">
        <f t="shared" ref="AA89:AA152" si="88">PMT(E$3/12, C$3, -AD$23)</f>
        <v>1621.0513229898563</v>
      </c>
      <c r="AB89" s="10">
        <f t="shared" ref="AB89:AB152" si="89">IPMT(E$3/12, A89, C$3, -AD$23)</f>
        <v>934.5103854550548</v>
      </c>
      <c r="AC89" s="10">
        <f t="shared" ref="AC89:AC152" si="90">PPMT(E$3/12, A89, C$3, -AD$23)</f>
        <v>686.54093753480163</v>
      </c>
      <c r="AD89" s="1">
        <f t="shared" ref="AD89:AD152" si="91">AD88-AC89</f>
        <v>319717.01978991262</v>
      </c>
      <c r="AE89" s="1">
        <f t="shared" ref="AE89:AE152" si="92">AE88+AC89</f>
        <v>57532.980210087466</v>
      </c>
      <c r="AF89" s="1">
        <f t="shared" ref="AF89:AF152" si="93">AE89+AR89-L$3</f>
        <v>157567.79607937229</v>
      </c>
      <c r="AG89" s="1">
        <f t="shared" ref="AG89:AG152" si="94">IF((AF89/L$3)&lt;0.2, N$3* $AL89, 0)</f>
        <v>0</v>
      </c>
      <c r="AH89" s="1">
        <f t="shared" ref="AH89:AH152" si="95">O$3* $AL89</f>
        <v>114.54635122085944</v>
      </c>
      <c r="AI89" s="1">
        <f t="shared" ref="AI89:AI152" si="96">P$3* $AL89</f>
        <v>114.54635122085944</v>
      </c>
      <c r="AJ89" s="1">
        <f t="shared" ref="AJ89:AJ152" si="97">Q$3* $AL89</f>
        <v>343.63905366257831</v>
      </c>
      <c r="AK89" s="1">
        <f t="shared" ref="AK89:AK152" si="98">R$3* $AL89</f>
        <v>114.54635122085944</v>
      </c>
      <c r="AL89" s="1">
        <f t="shared" ref="AL89:AL152" si="99">AL88*POWER(1 + $I$3, 1/12)</f>
        <v>1.1454635122085943</v>
      </c>
      <c r="AM89" s="1">
        <f t="shared" si="64"/>
        <v>687.2781073251565</v>
      </c>
      <c r="AN89" s="1">
        <f t="shared" ref="AN89:AN152" si="100">AN88*POWER(1 + $H$3, 1/12)</f>
        <v>1.3077994334439533</v>
      </c>
      <c r="AO89" s="1">
        <f t="shared" ref="AO89:AO152" si="101">$M$3 * AN89</f>
        <v>3269.4985836098831</v>
      </c>
      <c r="AP89" s="1">
        <f t="shared" ref="AP89:AP152" si="102" xml:space="preserve"> AO89 * (1-$J$3)</f>
        <v>3106.0236544293889</v>
      </c>
      <c r="AQ89" s="1">
        <f t="shared" ref="AQ89:AQ152" si="103">AQ88*POWER(1+G$3, 1/12)</f>
        <v>1.3077994334439533</v>
      </c>
      <c r="AR89" s="1">
        <f t="shared" ref="AR89:AR152" si="104">L$3*AQ89</f>
        <v>425034.81586928485</v>
      </c>
      <c r="AS89" s="1">
        <f t="shared" ref="AS89:AS152" si="105">AP89-AM89-AA89</f>
        <v>797.69422411437586</v>
      </c>
      <c r="AT89" s="1">
        <f t="shared" ref="AT89:AT152" si="106">AT88+AS89</f>
        <v>11493.641068525287</v>
      </c>
      <c r="AU89" s="38">
        <f>-SUM(AS$24:AS89)/AS$23</f>
        <v>1.6662980329579877</v>
      </c>
      <c r="AV89" s="1">
        <f t="shared" si="82"/>
        <v>797.69422411437586</v>
      </c>
      <c r="AW89" s="1">
        <f t="shared" ref="AW89:AW152" si="107">AW88+AV89</f>
        <v>11493.641068525287</v>
      </c>
      <c r="AX89" s="38">
        <f>-SUM(AV$24:AV89)/AV$23</f>
        <v>1.6662980329579877</v>
      </c>
      <c r="AY89" s="40"/>
      <c r="AZ89" s="10">
        <f t="shared" ref="AZ89:AZ152" si="108">PMT(BC$3/12, C$3, -BC$23)</f>
        <v>857.63888888888891</v>
      </c>
      <c r="BA89" s="10">
        <f t="shared" ref="BA89:BA152" si="109">IPMT(E$4/12, A89, C$4, -BC$23)</f>
        <v>799.25230334971786</v>
      </c>
      <c r="BB89" s="10">
        <f t="shared" ref="BB89:BB152" si="110">PPMT(E$4/12, A89, C$4, -BC$23)</f>
        <v>587.17317026002775</v>
      </c>
      <c r="BC89" s="1">
        <f t="shared" ref="BC89:BC152" si="111">BC88-BB89</f>
        <v>273442.18797821447</v>
      </c>
      <c r="BD89" s="1">
        <f t="shared" ref="BD89:BD152" si="112">BD88+BB89</f>
        <v>51557.81202178535</v>
      </c>
      <c r="BE89" s="1">
        <f t="shared" ref="BE89:BE152" si="113">BD89+BQ89-BJ$2</f>
        <v>476592.62789107021</v>
      </c>
      <c r="BF89" s="1">
        <f t="shared" ref="BF89:BF152" si="114">IF((BE89/L$4)&lt;0.2, N$4* $M89, 0)</f>
        <v>0</v>
      </c>
      <c r="BG89" s="1">
        <f t="shared" ref="BG89:BG152" si="115">O$4* $M89</f>
        <v>114.54635122085944</v>
      </c>
      <c r="BH89" s="1">
        <f t="shared" ref="BH89:BH152" si="116">P$4* $BK89</f>
        <v>114.54635122085944</v>
      </c>
      <c r="BI89" s="1">
        <f t="shared" ref="BI89:BI152" si="117">Q$4* $BK89</f>
        <v>343.63905366257831</v>
      </c>
      <c r="BJ89" s="1">
        <f t="shared" ref="BJ89:BJ152" si="118">R$4* $BK89</f>
        <v>114.54635122085944</v>
      </c>
      <c r="BK89" s="1">
        <f t="shared" ref="BK89:BK152" si="119">BK88*POWER(1 + $I$4, 1/12)</f>
        <v>1.1454635122085943</v>
      </c>
      <c r="BL89" s="1">
        <f t="shared" si="65"/>
        <v>687.2781073251565</v>
      </c>
      <c r="BM89" s="1">
        <f t="shared" ref="BM89:BM152" si="120">BM88*POWER(1 + $H$4, 1/12)</f>
        <v>1.3077994334439533</v>
      </c>
      <c r="BN89" s="1">
        <f t="shared" ref="BN89:BN152" si="121">$M$4 * BM89</f>
        <v>3269.4985836098831</v>
      </c>
      <c r="BO89" s="1">
        <f t="shared" ref="BO89:BO152" si="122" xml:space="preserve"> BN89 * (1-$J$4)</f>
        <v>3106.0236544293889</v>
      </c>
      <c r="BP89" s="1">
        <f t="shared" ref="BP89:BP152" si="123">BP88*POWER(1+G$4, 1/12)</f>
        <v>1.3077994334439533</v>
      </c>
      <c r="BQ89" s="1">
        <f t="shared" ref="BQ89:BQ152" si="124">L$4*BP89</f>
        <v>425034.81586928485</v>
      </c>
      <c r="BR89" s="1">
        <f t="shared" ref="BR89:BR152" si="125">BO89-BL89-AZ89</f>
        <v>1561.1066582153433</v>
      </c>
      <c r="BS89" s="1">
        <f t="shared" ref="BS89:BS152" si="126">BS88+BR89</f>
        <v>63849.087409604064</v>
      </c>
      <c r="BT89" s="38">
        <f>-SUM(BR$24:BR89)/BR$23</f>
        <v>4.701396371571251</v>
      </c>
      <c r="BU89" s="1">
        <f t="shared" ref="BU89:BU152" si="127">IF(AY89&lt;=K$4,IF(AY89=K$4,BR89+BE89, BR89), 0)</f>
        <v>1561.1066582153433</v>
      </c>
      <c r="BV89" s="1">
        <f t="shared" ref="BV89:BV152" si="128">BV88+BU89</f>
        <v>63849.087409604064</v>
      </c>
      <c r="BW89" s="38">
        <f>-SUM(BU$24:BU89)/BU$23</f>
        <v>4.701396371571251</v>
      </c>
      <c r="BX89" s="1"/>
      <c r="BY89" s="1"/>
      <c r="BZ89" s="1"/>
      <c r="CA89" s="1"/>
      <c r="CB89" s="1"/>
      <c r="CC89" s="1"/>
      <c r="CD89" s="1"/>
      <c r="CE89" s="1"/>
      <c r="CF89" s="1"/>
      <c r="CG89" s="1"/>
      <c r="CH89" s="1"/>
      <c r="CI89" s="1"/>
      <c r="CJ89" s="1"/>
      <c r="CK89" s="1"/>
      <c r="CL89" s="1"/>
      <c r="CM89" s="1"/>
      <c r="CN89" s="1"/>
      <c r="CO89" s="1"/>
    </row>
    <row r="90" spans="1:93" ht="14.7" thickBot="1" x14ac:dyDescent="0.6">
      <c r="A90" s="32">
        <v>67</v>
      </c>
      <c r="B90" s="10">
        <f t="shared" si="69"/>
        <v>1621.0513229898563</v>
      </c>
      <c r="C90" s="10">
        <f t="shared" si="70"/>
        <v>932.50797438724487</v>
      </c>
      <c r="D90" s="10">
        <f t="shared" si="71"/>
        <v>688.54334860261145</v>
      </c>
      <c r="E90" s="10">
        <f t="shared" si="83"/>
        <v>319028.47644131002</v>
      </c>
      <c r="F90" s="10">
        <f t="shared" si="84"/>
        <v>60971.523558690074</v>
      </c>
      <c r="G90" s="10">
        <f t="shared" si="66"/>
        <v>179960.0002422859</v>
      </c>
      <c r="H90" s="1">
        <f t="shared" si="85"/>
        <v>0</v>
      </c>
      <c r="I90" s="1">
        <f t="shared" si="72"/>
        <v>114.78229794968232</v>
      </c>
      <c r="J90" s="1">
        <f t="shared" si="73"/>
        <v>114.78229794968232</v>
      </c>
      <c r="K90" s="1">
        <f t="shared" si="74"/>
        <v>344.34689384904692</v>
      </c>
      <c r="L90" s="1">
        <f t="shared" si="75"/>
        <v>114.78229794968232</v>
      </c>
      <c r="M90" s="1">
        <f t="shared" si="76"/>
        <v>1.1478229794968231</v>
      </c>
      <c r="N90" s="1">
        <f t="shared" ref="N90:N153" si="129">SUM(H90:L90)</f>
        <v>688.69378769809384</v>
      </c>
      <c r="O90" s="1">
        <f t="shared" si="77"/>
        <v>1.3131275702199892</v>
      </c>
      <c r="P90" s="1">
        <f t="shared" si="78"/>
        <v>5252.5102808799566</v>
      </c>
      <c r="Q90" s="1">
        <f t="shared" si="79"/>
        <v>4989.8847668359585</v>
      </c>
      <c r="R90" s="1">
        <f t="shared" si="80"/>
        <v>1.3131275702199892</v>
      </c>
      <c r="S90" s="1">
        <f t="shared" si="67"/>
        <v>498988.47668359586</v>
      </c>
      <c r="T90" s="1">
        <f t="shared" si="81"/>
        <v>2680.1396561480087</v>
      </c>
      <c r="U90" s="6">
        <f t="shared" si="86"/>
        <v>119436.70548754155</v>
      </c>
      <c r="V90" s="23">
        <f>-SUM(T$24:T90)/T$23</f>
        <v>6.9718352743770771</v>
      </c>
      <c r="W90" s="14">
        <f t="shared" si="68"/>
        <v>2680.1396561480087</v>
      </c>
      <c r="X90" s="14">
        <f t="shared" si="87"/>
        <v>119436.70548754155</v>
      </c>
      <c r="Y90" s="23">
        <f>-SUM(W$24:W90)/W$23</f>
        <v>6.9718352743770771</v>
      </c>
      <c r="Z90" s="36"/>
      <c r="AA90" s="37">
        <f t="shared" si="88"/>
        <v>1621.0513229898563</v>
      </c>
      <c r="AB90" s="10">
        <f t="shared" si="89"/>
        <v>932.50797438724487</v>
      </c>
      <c r="AC90" s="10">
        <f t="shared" si="90"/>
        <v>688.54334860261145</v>
      </c>
      <c r="AD90" s="1">
        <f t="shared" si="91"/>
        <v>319028.47644131002</v>
      </c>
      <c r="AE90" s="1">
        <f t="shared" si="92"/>
        <v>58221.523558690074</v>
      </c>
      <c r="AF90" s="1">
        <f t="shared" si="93"/>
        <v>159987.98388018657</v>
      </c>
      <c r="AG90" s="1">
        <f t="shared" si="94"/>
        <v>0</v>
      </c>
      <c r="AH90" s="1">
        <f t="shared" si="95"/>
        <v>114.78229794968232</v>
      </c>
      <c r="AI90" s="1">
        <f t="shared" si="96"/>
        <v>114.78229794968232</v>
      </c>
      <c r="AJ90" s="1">
        <f t="shared" si="97"/>
        <v>344.34689384904692</v>
      </c>
      <c r="AK90" s="1">
        <f t="shared" si="98"/>
        <v>114.78229794968232</v>
      </c>
      <c r="AL90" s="1">
        <f t="shared" si="99"/>
        <v>1.1478229794968231</v>
      </c>
      <c r="AM90" s="1">
        <f t="shared" ref="AM90:AM153" si="130">SUM(AG90:AK90)</f>
        <v>688.69378769809384</v>
      </c>
      <c r="AN90" s="1">
        <f t="shared" si="100"/>
        <v>1.3131275702199892</v>
      </c>
      <c r="AO90" s="1">
        <f t="shared" si="101"/>
        <v>3282.8189255499728</v>
      </c>
      <c r="AP90" s="1">
        <f t="shared" si="102"/>
        <v>3118.6779792724742</v>
      </c>
      <c r="AQ90" s="1">
        <f t="shared" si="103"/>
        <v>1.3131275702199892</v>
      </c>
      <c r="AR90" s="1">
        <f t="shared" si="104"/>
        <v>426766.46032149647</v>
      </c>
      <c r="AS90" s="1">
        <f t="shared" si="105"/>
        <v>808.93286858452416</v>
      </c>
      <c r="AT90" s="1">
        <f t="shared" si="106"/>
        <v>12302.573937109812</v>
      </c>
      <c r="AU90" s="38">
        <f>-SUM(AS$24:AS90)/AS$23</f>
        <v>1.713192692006366</v>
      </c>
      <c r="AV90" s="1">
        <f t="shared" si="82"/>
        <v>808.93286858452416</v>
      </c>
      <c r="AW90" s="1">
        <f t="shared" si="107"/>
        <v>12302.573937109812</v>
      </c>
      <c r="AX90" s="38">
        <f>-SUM(AV$24:AV90)/AV$23</f>
        <v>1.713192692006366</v>
      </c>
      <c r="AY90" s="40"/>
      <c r="AZ90" s="10">
        <f t="shared" si="108"/>
        <v>857.63888888888891</v>
      </c>
      <c r="BA90" s="10">
        <f t="shared" si="109"/>
        <v>797.5397149364594</v>
      </c>
      <c r="BB90" s="10">
        <f t="shared" si="110"/>
        <v>588.8857586732862</v>
      </c>
      <c r="BC90" s="1">
        <f t="shared" si="111"/>
        <v>272853.30221954116</v>
      </c>
      <c r="BD90" s="1">
        <f t="shared" si="112"/>
        <v>52146.697780458635</v>
      </c>
      <c r="BE90" s="1">
        <f t="shared" si="113"/>
        <v>478913.15810195508</v>
      </c>
      <c r="BF90" s="1">
        <f t="shared" si="114"/>
        <v>0</v>
      </c>
      <c r="BG90" s="1">
        <f t="shared" si="115"/>
        <v>114.78229794968232</v>
      </c>
      <c r="BH90" s="1">
        <f t="shared" si="116"/>
        <v>114.78229794968232</v>
      </c>
      <c r="BI90" s="1">
        <f t="shared" si="117"/>
        <v>344.34689384904692</v>
      </c>
      <c r="BJ90" s="1">
        <f t="shared" si="118"/>
        <v>114.78229794968232</v>
      </c>
      <c r="BK90" s="1">
        <f t="shared" si="119"/>
        <v>1.1478229794968231</v>
      </c>
      <c r="BL90" s="1">
        <f t="shared" ref="BL90:BL153" si="131">SUM(BF90:BJ90)</f>
        <v>688.69378769809384</v>
      </c>
      <c r="BM90" s="1">
        <f t="shared" si="120"/>
        <v>1.3131275702199892</v>
      </c>
      <c r="BN90" s="1">
        <f t="shared" si="121"/>
        <v>3282.8189255499728</v>
      </c>
      <c r="BO90" s="1">
        <f t="shared" si="122"/>
        <v>3118.6779792724742</v>
      </c>
      <c r="BP90" s="1">
        <f t="shared" si="123"/>
        <v>1.3131275702199892</v>
      </c>
      <c r="BQ90" s="1">
        <f t="shared" si="124"/>
        <v>426766.46032149647</v>
      </c>
      <c r="BR90" s="1">
        <f t="shared" si="125"/>
        <v>1572.3453026854916</v>
      </c>
      <c r="BS90" s="1">
        <f t="shared" si="126"/>
        <v>65421.432712289556</v>
      </c>
      <c r="BT90" s="38">
        <f>-SUM(BR$24:BR90)/BR$23</f>
        <v>4.7925468239008451</v>
      </c>
      <c r="BU90" s="1">
        <f t="shared" si="127"/>
        <v>1572.3453026854916</v>
      </c>
      <c r="BV90" s="1">
        <f t="shared" si="128"/>
        <v>65421.432712289556</v>
      </c>
      <c r="BW90" s="38">
        <f>-SUM(BU$24:BU90)/BU$23</f>
        <v>4.7925468239008451</v>
      </c>
      <c r="BX90" s="1"/>
      <c r="BY90" s="1"/>
      <c r="BZ90" s="1"/>
      <c r="CA90" s="1"/>
      <c r="CB90" s="1"/>
      <c r="CC90" s="1"/>
      <c r="CD90" s="1"/>
      <c r="CE90" s="1"/>
      <c r="CF90" s="1"/>
      <c r="CG90" s="1"/>
      <c r="CH90" s="1"/>
      <c r="CI90" s="1"/>
      <c r="CJ90" s="1"/>
      <c r="CK90" s="1"/>
      <c r="CL90" s="1"/>
      <c r="CM90" s="1"/>
      <c r="CN90" s="1"/>
      <c r="CO90" s="1"/>
    </row>
    <row r="91" spans="1:93" ht="14.7" thickBot="1" x14ac:dyDescent="0.6">
      <c r="A91" s="32">
        <v>68</v>
      </c>
      <c r="B91" s="10">
        <f t="shared" si="69"/>
        <v>1621.0513229898563</v>
      </c>
      <c r="C91" s="10">
        <f t="shared" si="70"/>
        <v>930.49972295382042</v>
      </c>
      <c r="D91" s="10">
        <f t="shared" si="71"/>
        <v>690.55160003603578</v>
      </c>
      <c r="E91" s="10">
        <f t="shared" si="83"/>
        <v>318337.92484127398</v>
      </c>
      <c r="F91" s="10">
        <f t="shared" si="84"/>
        <v>61662.075158726111</v>
      </c>
      <c r="G91" s="10">
        <f t="shared" si="66"/>
        <v>182683.49266294506</v>
      </c>
      <c r="H91" s="1">
        <f t="shared" si="85"/>
        <v>0</v>
      </c>
      <c r="I91" s="1">
        <f t="shared" si="72"/>
        <v>115.01873069013496</v>
      </c>
      <c r="J91" s="1">
        <f t="shared" si="73"/>
        <v>115.01873069013496</v>
      </c>
      <c r="K91" s="1">
        <f t="shared" si="74"/>
        <v>345.05619207040485</v>
      </c>
      <c r="L91" s="1">
        <f t="shared" si="75"/>
        <v>115.01873069013496</v>
      </c>
      <c r="M91" s="1">
        <f t="shared" si="76"/>
        <v>1.1501873069013495</v>
      </c>
      <c r="N91" s="1">
        <f t="shared" si="129"/>
        <v>690.1123841408097</v>
      </c>
      <c r="O91" s="1">
        <f t="shared" si="77"/>
        <v>1.3184774144847868</v>
      </c>
      <c r="P91" s="1">
        <f t="shared" si="78"/>
        <v>5273.9096579391471</v>
      </c>
      <c r="Q91" s="1">
        <f t="shared" si="79"/>
        <v>5010.2141750421897</v>
      </c>
      <c r="R91" s="1">
        <f t="shared" si="80"/>
        <v>1.3184774144847868</v>
      </c>
      <c r="S91" s="1">
        <f t="shared" si="67"/>
        <v>501021.41750421899</v>
      </c>
      <c r="T91" s="1">
        <f t="shared" si="81"/>
        <v>2699.0504679115238</v>
      </c>
      <c r="U91" s="6">
        <f t="shared" si="86"/>
        <v>122135.75595545307</v>
      </c>
      <c r="V91" s="23">
        <f>-SUM(T$24:T91)/T$23</f>
        <v>7.106787797772653</v>
      </c>
      <c r="W91" s="14">
        <f t="shared" si="68"/>
        <v>2699.0504679115238</v>
      </c>
      <c r="X91" s="14">
        <f t="shared" si="87"/>
        <v>122135.75595545307</v>
      </c>
      <c r="Y91" s="23">
        <f>-SUM(W$24:W91)/W$23</f>
        <v>7.106787797772653</v>
      </c>
      <c r="Z91" s="36"/>
      <c r="AA91" s="37">
        <f t="shared" si="88"/>
        <v>1621.0513229898563</v>
      </c>
      <c r="AB91" s="10">
        <f t="shared" si="89"/>
        <v>930.49972295382042</v>
      </c>
      <c r="AC91" s="10">
        <f t="shared" si="90"/>
        <v>690.55160003603578</v>
      </c>
      <c r="AD91" s="1">
        <f t="shared" si="91"/>
        <v>318337.92484127398</v>
      </c>
      <c r="AE91" s="1">
        <f t="shared" si="92"/>
        <v>58912.075158726111</v>
      </c>
      <c r="AF91" s="1">
        <f t="shared" si="93"/>
        <v>162417.23486628185</v>
      </c>
      <c r="AG91" s="1">
        <f t="shared" si="94"/>
        <v>0</v>
      </c>
      <c r="AH91" s="1">
        <f t="shared" si="95"/>
        <v>115.01873069013496</v>
      </c>
      <c r="AI91" s="1">
        <f t="shared" si="96"/>
        <v>115.01873069013496</v>
      </c>
      <c r="AJ91" s="1">
        <f t="shared" si="97"/>
        <v>345.05619207040485</v>
      </c>
      <c r="AK91" s="1">
        <f t="shared" si="98"/>
        <v>115.01873069013496</v>
      </c>
      <c r="AL91" s="1">
        <f t="shared" si="99"/>
        <v>1.1501873069013495</v>
      </c>
      <c r="AM91" s="1">
        <f t="shared" si="130"/>
        <v>690.1123841408097</v>
      </c>
      <c r="AN91" s="1">
        <f t="shared" si="100"/>
        <v>1.3184774144847868</v>
      </c>
      <c r="AO91" s="1">
        <f t="shared" si="101"/>
        <v>3296.1935362119671</v>
      </c>
      <c r="AP91" s="1">
        <f t="shared" si="102"/>
        <v>3131.3838594013687</v>
      </c>
      <c r="AQ91" s="1">
        <f t="shared" si="103"/>
        <v>1.3184774144847868</v>
      </c>
      <c r="AR91" s="1">
        <f t="shared" si="104"/>
        <v>428505.15970755572</v>
      </c>
      <c r="AS91" s="1">
        <f t="shared" si="105"/>
        <v>820.22015227070256</v>
      </c>
      <c r="AT91" s="1">
        <f t="shared" si="106"/>
        <v>13122.794089380513</v>
      </c>
      <c r="AU91" s="38">
        <f>-SUM(AS$24:AS91)/AS$23</f>
        <v>1.7607416863408996</v>
      </c>
      <c r="AV91" s="1">
        <f t="shared" si="82"/>
        <v>820.22015227070256</v>
      </c>
      <c r="AW91" s="1">
        <f t="shared" si="107"/>
        <v>13122.794089380513</v>
      </c>
      <c r="AX91" s="38">
        <f>-SUM(AV$24:AV91)/AV$23</f>
        <v>1.7607416863408996</v>
      </c>
      <c r="AY91" s="40"/>
      <c r="AZ91" s="10">
        <f t="shared" si="108"/>
        <v>857.63888888888891</v>
      </c>
      <c r="BA91" s="10">
        <f t="shared" si="109"/>
        <v>795.82213147366224</v>
      </c>
      <c r="BB91" s="10">
        <f t="shared" si="110"/>
        <v>590.60334213608326</v>
      </c>
      <c r="BC91" s="1">
        <f t="shared" si="111"/>
        <v>272262.69887740508</v>
      </c>
      <c r="BD91" s="1">
        <f t="shared" si="112"/>
        <v>52737.301122594719</v>
      </c>
      <c r="BE91" s="1">
        <f t="shared" si="113"/>
        <v>481242.46083015046</v>
      </c>
      <c r="BF91" s="1">
        <f t="shared" si="114"/>
        <v>0</v>
      </c>
      <c r="BG91" s="1">
        <f t="shared" si="115"/>
        <v>115.01873069013496</v>
      </c>
      <c r="BH91" s="1">
        <f t="shared" si="116"/>
        <v>115.01873069013496</v>
      </c>
      <c r="BI91" s="1">
        <f t="shared" si="117"/>
        <v>345.05619207040485</v>
      </c>
      <c r="BJ91" s="1">
        <f t="shared" si="118"/>
        <v>115.01873069013496</v>
      </c>
      <c r="BK91" s="1">
        <f t="shared" si="119"/>
        <v>1.1501873069013495</v>
      </c>
      <c r="BL91" s="1">
        <f t="shared" si="131"/>
        <v>690.1123841408097</v>
      </c>
      <c r="BM91" s="1">
        <f t="shared" si="120"/>
        <v>1.3184774144847868</v>
      </c>
      <c r="BN91" s="1">
        <f t="shared" si="121"/>
        <v>3296.1935362119671</v>
      </c>
      <c r="BO91" s="1">
        <f t="shared" si="122"/>
        <v>3131.3838594013687</v>
      </c>
      <c r="BP91" s="1">
        <f t="shared" si="123"/>
        <v>1.3184774144847868</v>
      </c>
      <c r="BQ91" s="1">
        <f t="shared" si="124"/>
        <v>428505.15970755572</v>
      </c>
      <c r="BR91" s="1">
        <f t="shared" si="125"/>
        <v>1583.63258637167</v>
      </c>
      <c r="BS91" s="1">
        <f t="shared" si="126"/>
        <v>67005.065298661226</v>
      </c>
      <c r="BT91" s="38">
        <f>-SUM(BR$24:BR91)/BR$23</f>
        <v>4.8843516115165935</v>
      </c>
      <c r="BU91" s="1">
        <f t="shared" si="127"/>
        <v>1583.63258637167</v>
      </c>
      <c r="BV91" s="1">
        <f t="shared" si="128"/>
        <v>67005.065298661226</v>
      </c>
      <c r="BW91" s="38">
        <f>-SUM(BU$24:BU91)/BU$23</f>
        <v>4.8843516115165935</v>
      </c>
      <c r="BX91" s="1"/>
      <c r="BY91" s="1"/>
      <c r="BZ91" s="1"/>
      <c r="CA91" s="1"/>
      <c r="CB91" s="1"/>
      <c r="CC91" s="1"/>
      <c r="CD91" s="1"/>
      <c r="CE91" s="1"/>
      <c r="CF91" s="1"/>
      <c r="CG91" s="1"/>
      <c r="CH91" s="1"/>
      <c r="CI91" s="1"/>
      <c r="CJ91" s="1"/>
      <c r="CK91" s="1"/>
      <c r="CL91" s="1"/>
      <c r="CM91" s="1"/>
      <c r="CN91" s="1"/>
      <c r="CO91" s="1"/>
    </row>
    <row r="92" spans="1:93" ht="14.7" thickBot="1" x14ac:dyDescent="0.6">
      <c r="A92" s="32">
        <v>69</v>
      </c>
      <c r="B92" s="10">
        <f t="shared" si="69"/>
        <v>1621.0513229898563</v>
      </c>
      <c r="C92" s="10">
        <f t="shared" si="70"/>
        <v>928.48561412038202</v>
      </c>
      <c r="D92" s="10">
        <f t="shared" si="71"/>
        <v>692.56570886947418</v>
      </c>
      <c r="E92" s="10">
        <f t="shared" si="83"/>
        <v>317645.3591324045</v>
      </c>
      <c r="F92" s="10">
        <f t="shared" si="84"/>
        <v>62354.640867595583</v>
      </c>
      <c r="G92" s="10">
        <f t="shared" si="66"/>
        <v>185417.28164498578</v>
      </c>
      <c r="H92" s="1">
        <f t="shared" si="85"/>
        <v>0</v>
      </c>
      <c r="I92" s="1">
        <f t="shared" si="72"/>
        <v>115.25565044332176</v>
      </c>
      <c r="J92" s="1">
        <f t="shared" si="73"/>
        <v>115.25565044332176</v>
      </c>
      <c r="K92" s="1">
        <f t="shared" si="74"/>
        <v>345.76695132996525</v>
      </c>
      <c r="L92" s="1">
        <f t="shared" si="75"/>
        <v>115.25565044332176</v>
      </c>
      <c r="M92" s="1">
        <f t="shared" si="76"/>
        <v>1.1525565044332176</v>
      </c>
      <c r="N92" s="1">
        <f t="shared" si="129"/>
        <v>691.5339026599305</v>
      </c>
      <c r="O92" s="1">
        <f t="shared" si="77"/>
        <v>1.3238490546773425</v>
      </c>
      <c r="P92" s="1">
        <f t="shared" si="78"/>
        <v>5295.3962187093703</v>
      </c>
      <c r="Q92" s="1">
        <f t="shared" si="79"/>
        <v>5030.6264077739015</v>
      </c>
      <c r="R92" s="1">
        <f t="shared" si="80"/>
        <v>1.3238490546773425</v>
      </c>
      <c r="S92" s="1">
        <f t="shared" si="67"/>
        <v>503062.64077739016</v>
      </c>
      <c r="T92" s="1">
        <f t="shared" si="81"/>
        <v>2718.041182124115</v>
      </c>
      <c r="U92" s="6">
        <f t="shared" si="86"/>
        <v>124853.79713757719</v>
      </c>
      <c r="V92" s="23">
        <f>-SUM(T$24:T92)/T$23</f>
        <v>7.2426898568788589</v>
      </c>
      <c r="W92" s="14">
        <f t="shared" si="68"/>
        <v>2718.041182124115</v>
      </c>
      <c r="X92" s="14">
        <f t="shared" si="87"/>
        <v>124853.79713757719</v>
      </c>
      <c r="Y92" s="23">
        <f>-SUM(W$24:W92)/W$23</f>
        <v>7.2426898568788589</v>
      </c>
      <c r="Z92" s="36"/>
      <c r="AA92" s="37">
        <f t="shared" si="88"/>
        <v>1621.0513229898563</v>
      </c>
      <c r="AB92" s="10">
        <f t="shared" si="89"/>
        <v>928.48561412038202</v>
      </c>
      <c r="AC92" s="10">
        <f t="shared" si="90"/>
        <v>692.56570886947418</v>
      </c>
      <c r="AD92" s="1">
        <f t="shared" si="91"/>
        <v>317645.3591324045</v>
      </c>
      <c r="AE92" s="1">
        <f t="shared" si="92"/>
        <v>59604.640867595583</v>
      </c>
      <c r="AF92" s="1">
        <f t="shared" si="93"/>
        <v>164855.58363773185</v>
      </c>
      <c r="AG92" s="1">
        <f t="shared" si="94"/>
        <v>0</v>
      </c>
      <c r="AH92" s="1">
        <f t="shared" si="95"/>
        <v>115.25565044332176</v>
      </c>
      <c r="AI92" s="1">
        <f t="shared" si="96"/>
        <v>115.25565044332176</v>
      </c>
      <c r="AJ92" s="1">
        <f t="shared" si="97"/>
        <v>345.76695132996525</v>
      </c>
      <c r="AK92" s="1">
        <f t="shared" si="98"/>
        <v>115.25565044332176</v>
      </c>
      <c r="AL92" s="1">
        <f t="shared" si="99"/>
        <v>1.1525565044332176</v>
      </c>
      <c r="AM92" s="1">
        <f t="shared" si="130"/>
        <v>691.5339026599305</v>
      </c>
      <c r="AN92" s="1">
        <f t="shared" si="100"/>
        <v>1.3238490546773425</v>
      </c>
      <c r="AO92" s="1">
        <f t="shared" si="101"/>
        <v>3309.6226366933561</v>
      </c>
      <c r="AP92" s="1">
        <f t="shared" si="102"/>
        <v>3144.1415048586882</v>
      </c>
      <c r="AQ92" s="1">
        <f t="shared" si="103"/>
        <v>1.3238490546773425</v>
      </c>
      <c r="AR92" s="1">
        <f t="shared" si="104"/>
        <v>430250.94277013629</v>
      </c>
      <c r="AS92" s="1">
        <f t="shared" si="105"/>
        <v>831.55627920890151</v>
      </c>
      <c r="AT92" s="1">
        <f t="shared" si="106"/>
        <v>13954.350368589416</v>
      </c>
      <c r="AU92" s="38">
        <f>-SUM(AS$24:AS92)/AS$23</f>
        <v>1.8089478474544589</v>
      </c>
      <c r="AV92" s="1">
        <f t="shared" si="82"/>
        <v>831.55627920890151</v>
      </c>
      <c r="AW92" s="1">
        <f t="shared" si="107"/>
        <v>13954.350368589416</v>
      </c>
      <c r="AX92" s="38">
        <f>-SUM(AV$24:AV92)/AV$23</f>
        <v>1.8089478474544589</v>
      </c>
      <c r="AY92" s="40"/>
      <c r="AZ92" s="10">
        <f t="shared" si="108"/>
        <v>857.63888888888891</v>
      </c>
      <c r="BA92" s="10">
        <f t="shared" si="109"/>
        <v>794.09953839243201</v>
      </c>
      <c r="BB92" s="10">
        <f t="shared" si="110"/>
        <v>592.32593521731349</v>
      </c>
      <c r="BC92" s="1">
        <f t="shared" si="111"/>
        <v>271670.37294218777</v>
      </c>
      <c r="BD92" s="1">
        <f t="shared" si="112"/>
        <v>53329.627057812031</v>
      </c>
      <c r="BE92" s="1">
        <f t="shared" si="113"/>
        <v>483580.56982794835</v>
      </c>
      <c r="BF92" s="1">
        <f t="shared" si="114"/>
        <v>0</v>
      </c>
      <c r="BG92" s="1">
        <f t="shared" si="115"/>
        <v>115.25565044332176</v>
      </c>
      <c r="BH92" s="1">
        <f t="shared" si="116"/>
        <v>115.25565044332176</v>
      </c>
      <c r="BI92" s="1">
        <f t="shared" si="117"/>
        <v>345.76695132996525</v>
      </c>
      <c r="BJ92" s="1">
        <f t="shared" si="118"/>
        <v>115.25565044332176</v>
      </c>
      <c r="BK92" s="1">
        <f t="shared" si="119"/>
        <v>1.1525565044332176</v>
      </c>
      <c r="BL92" s="1">
        <f t="shared" si="131"/>
        <v>691.5339026599305</v>
      </c>
      <c r="BM92" s="1">
        <f t="shared" si="120"/>
        <v>1.3238490546773425</v>
      </c>
      <c r="BN92" s="1">
        <f t="shared" si="121"/>
        <v>3309.6226366933561</v>
      </c>
      <c r="BO92" s="1">
        <f t="shared" si="122"/>
        <v>3144.1415048586882</v>
      </c>
      <c r="BP92" s="1">
        <f t="shared" si="123"/>
        <v>1.3238490546773425</v>
      </c>
      <c r="BQ92" s="1">
        <f t="shared" si="124"/>
        <v>430250.94277013629</v>
      </c>
      <c r="BR92" s="1">
        <f t="shared" si="125"/>
        <v>1594.9687133098689</v>
      </c>
      <c r="BS92" s="1">
        <f t="shared" si="126"/>
        <v>68600.034011971089</v>
      </c>
      <c r="BT92" s="38">
        <f>-SUM(BR$24:BR92)/BR$23</f>
        <v>4.9768135659113684</v>
      </c>
      <c r="BU92" s="1">
        <f t="shared" si="127"/>
        <v>1594.9687133098689</v>
      </c>
      <c r="BV92" s="1">
        <f t="shared" si="128"/>
        <v>68600.034011971089</v>
      </c>
      <c r="BW92" s="38">
        <f>-SUM(BU$24:BU92)/BU$23</f>
        <v>4.9768135659113684</v>
      </c>
      <c r="BX92" s="1"/>
      <c r="BY92" s="1"/>
      <c r="BZ92" s="1"/>
      <c r="CA92" s="1"/>
      <c r="CB92" s="1"/>
      <c r="CC92" s="1"/>
      <c r="CD92" s="1"/>
      <c r="CE92" s="1"/>
      <c r="CF92" s="1"/>
      <c r="CG92" s="1"/>
      <c r="CH92" s="1"/>
      <c r="CI92" s="1"/>
      <c r="CJ92" s="1"/>
      <c r="CK92" s="1"/>
      <c r="CL92" s="1"/>
      <c r="CM92" s="1"/>
      <c r="CN92" s="1"/>
      <c r="CO92" s="1"/>
    </row>
    <row r="93" spans="1:93" ht="14.7" thickBot="1" x14ac:dyDescent="0.6">
      <c r="A93" s="32">
        <v>70</v>
      </c>
      <c r="B93" s="10">
        <f t="shared" si="69"/>
        <v>1621.0513229898563</v>
      </c>
      <c r="C93" s="10">
        <f t="shared" si="70"/>
        <v>926.46563080284614</v>
      </c>
      <c r="D93" s="10">
        <f t="shared" si="71"/>
        <v>694.58569218701007</v>
      </c>
      <c r="E93" s="10">
        <f t="shared" si="83"/>
        <v>316950.77344021748</v>
      </c>
      <c r="F93" s="10">
        <f t="shared" si="84"/>
        <v>63049.22655978259</v>
      </c>
      <c r="G93" s="10">
        <f t="shared" si="66"/>
        <v>188161.4068066288</v>
      </c>
      <c r="H93" s="1">
        <f t="shared" si="85"/>
        <v>0</v>
      </c>
      <c r="I93" s="1">
        <f t="shared" si="72"/>
        <v>115.49305821240922</v>
      </c>
      <c r="J93" s="1">
        <f t="shared" si="73"/>
        <v>115.49305821240922</v>
      </c>
      <c r="K93" s="1">
        <f t="shared" si="74"/>
        <v>346.47917463722769</v>
      </c>
      <c r="L93" s="1">
        <f t="shared" si="75"/>
        <v>115.49305821240922</v>
      </c>
      <c r="M93" s="1">
        <f t="shared" si="76"/>
        <v>1.1549305821240923</v>
      </c>
      <c r="N93" s="1">
        <f t="shared" si="129"/>
        <v>692.95834927445537</v>
      </c>
      <c r="O93" s="1">
        <f t="shared" si="77"/>
        <v>1.3292425795969638</v>
      </c>
      <c r="P93" s="1">
        <f t="shared" si="78"/>
        <v>5316.9703183878555</v>
      </c>
      <c r="Q93" s="1">
        <f t="shared" si="79"/>
        <v>5051.1218024684622</v>
      </c>
      <c r="R93" s="1">
        <f t="shared" si="80"/>
        <v>1.3292425795969638</v>
      </c>
      <c r="S93" s="1">
        <f t="shared" si="67"/>
        <v>505112.18024684623</v>
      </c>
      <c r="T93" s="1">
        <f t="shared" si="81"/>
        <v>2737.1121302041511</v>
      </c>
      <c r="U93" s="6">
        <f t="shared" si="86"/>
        <v>127590.90926778135</v>
      </c>
      <c r="V93" s="23">
        <f>-SUM(T$24:T93)/T$23</f>
        <v>7.3795454633890669</v>
      </c>
      <c r="W93" s="14">
        <f t="shared" si="68"/>
        <v>2737.1121302041511</v>
      </c>
      <c r="X93" s="14">
        <f t="shared" si="87"/>
        <v>127590.90926778135</v>
      </c>
      <c r="Y93" s="23">
        <f>-SUM(W$24:W93)/W$23</f>
        <v>7.3795454633890669</v>
      </c>
      <c r="Z93" s="36"/>
      <c r="AA93" s="37">
        <f t="shared" si="88"/>
        <v>1621.0513229898563</v>
      </c>
      <c r="AB93" s="10">
        <f t="shared" si="89"/>
        <v>926.46563080284614</v>
      </c>
      <c r="AC93" s="10">
        <f t="shared" si="90"/>
        <v>694.58569218701007</v>
      </c>
      <c r="AD93" s="1">
        <f t="shared" si="91"/>
        <v>316950.77344021748</v>
      </c>
      <c r="AE93" s="1">
        <f t="shared" si="92"/>
        <v>60299.22655978259</v>
      </c>
      <c r="AF93" s="1">
        <f t="shared" si="93"/>
        <v>167303.06492879579</v>
      </c>
      <c r="AG93" s="1">
        <f t="shared" si="94"/>
        <v>0</v>
      </c>
      <c r="AH93" s="1">
        <f t="shared" si="95"/>
        <v>115.49305821240922</v>
      </c>
      <c r="AI93" s="1">
        <f t="shared" si="96"/>
        <v>115.49305821240922</v>
      </c>
      <c r="AJ93" s="1">
        <f t="shared" si="97"/>
        <v>346.47917463722769</v>
      </c>
      <c r="AK93" s="1">
        <f t="shared" si="98"/>
        <v>115.49305821240922</v>
      </c>
      <c r="AL93" s="1">
        <f t="shared" si="99"/>
        <v>1.1549305821240923</v>
      </c>
      <c r="AM93" s="1">
        <f t="shared" si="130"/>
        <v>692.95834927445537</v>
      </c>
      <c r="AN93" s="1">
        <f t="shared" si="100"/>
        <v>1.3292425795969638</v>
      </c>
      <c r="AO93" s="1">
        <f t="shared" si="101"/>
        <v>3323.1064489924097</v>
      </c>
      <c r="AP93" s="1">
        <f t="shared" si="102"/>
        <v>3156.9511265427891</v>
      </c>
      <c r="AQ93" s="1">
        <f t="shared" si="103"/>
        <v>1.3292425795969638</v>
      </c>
      <c r="AR93" s="1">
        <f t="shared" si="104"/>
        <v>432003.83836901322</v>
      </c>
      <c r="AS93" s="1">
        <f t="shared" si="105"/>
        <v>842.94145427847729</v>
      </c>
      <c r="AT93" s="1">
        <f t="shared" si="106"/>
        <v>14797.291822867894</v>
      </c>
      <c r="AU93" s="38">
        <f>-SUM(AS$24:AS93)/AS$23</f>
        <v>1.8578140187169794</v>
      </c>
      <c r="AV93" s="1">
        <f t="shared" si="82"/>
        <v>842.94145427847729</v>
      </c>
      <c r="AW93" s="1">
        <f t="shared" si="107"/>
        <v>14797.291822867894</v>
      </c>
      <c r="AX93" s="38">
        <f>-SUM(AV$24:AV93)/AV$23</f>
        <v>1.8578140187169794</v>
      </c>
      <c r="AY93" s="40"/>
      <c r="AZ93" s="10">
        <f t="shared" si="108"/>
        <v>857.63888888888891</v>
      </c>
      <c r="BA93" s="10">
        <f t="shared" si="109"/>
        <v>792.37192108138152</v>
      </c>
      <c r="BB93" s="10">
        <f t="shared" si="110"/>
        <v>594.05355252836398</v>
      </c>
      <c r="BC93" s="1">
        <f t="shared" si="111"/>
        <v>271076.31938965939</v>
      </c>
      <c r="BD93" s="1">
        <f t="shared" si="112"/>
        <v>53923.680610340394</v>
      </c>
      <c r="BE93" s="1">
        <f t="shared" si="113"/>
        <v>485927.5189793536</v>
      </c>
      <c r="BF93" s="1">
        <f t="shared" si="114"/>
        <v>0</v>
      </c>
      <c r="BG93" s="1">
        <f t="shared" si="115"/>
        <v>115.49305821240922</v>
      </c>
      <c r="BH93" s="1">
        <f t="shared" si="116"/>
        <v>115.49305821240922</v>
      </c>
      <c r="BI93" s="1">
        <f t="shared" si="117"/>
        <v>346.47917463722769</v>
      </c>
      <c r="BJ93" s="1">
        <f t="shared" si="118"/>
        <v>115.49305821240922</v>
      </c>
      <c r="BK93" s="1">
        <f t="shared" si="119"/>
        <v>1.1549305821240923</v>
      </c>
      <c r="BL93" s="1">
        <f t="shared" si="131"/>
        <v>692.95834927445537</v>
      </c>
      <c r="BM93" s="1">
        <f t="shared" si="120"/>
        <v>1.3292425795969638</v>
      </c>
      <c r="BN93" s="1">
        <f t="shared" si="121"/>
        <v>3323.1064489924097</v>
      </c>
      <c r="BO93" s="1">
        <f t="shared" si="122"/>
        <v>3156.9511265427891</v>
      </c>
      <c r="BP93" s="1">
        <f t="shared" si="123"/>
        <v>1.3292425795969638</v>
      </c>
      <c r="BQ93" s="1">
        <f t="shared" si="124"/>
        <v>432003.83836901322</v>
      </c>
      <c r="BR93" s="1">
        <f t="shared" si="125"/>
        <v>1606.3538883794447</v>
      </c>
      <c r="BS93" s="1">
        <f t="shared" si="126"/>
        <v>70206.387900350528</v>
      </c>
      <c r="BT93" s="38">
        <f>-SUM(BR$24:BR93)/BR$23</f>
        <v>5.0699355304551039</v>
      </c>
      <c r="BU93" s="1">
        <f t="shared" si="127"/>
        <v>1606.3538883794447</v>
      </c>
      <c r="BV93" s="1">
        <f t="shared" si="128"/>
        <v>70206.387900350528</v>
      </c>
      <c r="BW93" s="38">
        <f>-SUM(BU$24:BU93)/BU$23</f>
        <v>5.0699355304551039</v>
      </c>
      <c r="BX93" s="1"/>
      <c r="BY93" s="1"/>
      <c r="BZ93" s="1"/>
      <c r="CA93" s="1"/>
      <c r="CB93" s="1"/>
      <c r="CC93" s="1"/>
      <c r="CD93" s="1"/>
      <c r="CE93" s="1"/>
      <c r="CF93" s="1"/>
      <c r="CG93" s="1"/>
      <c r="CH93" s="1"/>
      <c r="CI93" s="1"/>
      <c r="CJ93" s="1"/>
      <c r="CK93" s="1"/>
      <c r="CL93" s="1"/>
      <c r="CM93" s="1"/>
      <c r="CN93" s="1"/>
      <c r="CO93" s="1"/>
    </row>
    <row r="94" spans="1:93" ht="14.7" thickBot="1" x14ac:dyDescent="0.6">
      <c r="A94" s="32">
        <v>71</v>
      </c>
      <c r="B94" s="10">
        <f t="shared" si="69"/>
        <v>1621.0513229898563</v>
      </c>
      <c r="C94" s="10">
        <f t="shared" si="70"/>
        <v>924.43975586730073</v>
      </c>
      <c r="D94" s="10">
        <f t="shared" si="71"/>
        <v>696.61156712255558</v>
      </c>
      <c r="E94" s="10">
        <f t="shared" si="83"/>
        <v>316254.16187309491</v>
      </c>
      <c r="F94" s="10">
        <f t="shared" si="84"/>
        <v>63745.838126905146</v>
      </c>
      <c r="G94" s="10">
        <f t="shared" si="66"/>
        <v>190915.90792070562</v>
      </c>
      <c r="H94" s="1">
        <f t="shared" si="85"/>
        <v>0</v>
      </c>
      <c r="I94" s="1">
        <f t="shared" si="72"/>
        <v>115.7309550026302</v>
      </c>
      <c r="J94" s="1">
        <f t="shared" si="73"/>
        <v>115.7309550026302</v>
      </c>
      <c r="K94" s="1">
        <f t="shared" si="74"/>
        <v>347.19286500789059</v>
      </c>
      <c r="L94" s="1">
        <f t="shared" si="75"/>
        <v>115.7309550026302</v>
      </c>
      <c r="M94" s="1">
        <f t="shared" si="76"/>
        <v>1.157309550026302</v>
      </c>
      <c r="N94" s="1">
        <f t="shared" si="129"/>
        <v>694.38573001578129</v>
      </c>
      <c r="O94" s="1">
        <f t="shared" si="77"/>
        <v>1.3346580784047379</v>
      </c>
      <c r="P94" s="1">
        <f t="shared" si="78"/>
        <v>5338.6323136189521</v>
      </c>
      <c r="Q94" s="1">
        <f t="shared" si="79"/>
        <v>5071.7006979380039</v>
      </c>
      <c r="R94" s="1">
        <f t="shared" si="80"/>
        <v>1.3346580784047379</v>
      </c>
      <c r="S94" s="1">
        <f t="shared" si="67"/>
        <v>507170.06979380042</v>
      </c>
      <c r="T94" s="1">
        <f t="shared" si="81"/>
        <v>2756.2636449323663</v>
      </c>
      <c r="U94" s="6">
        <f t="shared" si="86"/>
        <v>130347.17291271371</v>
      </c>
      <c r="V94" s="23">
        <f>-SUM(T$24:T94)/T$23</f>
        <v>7.5173586456356842</v>
      </c>
      <c r="W94" s="14">
        <f t="shared" si="68"/>
        <v>2756.2636449323663</v>
      </c>
      <c r="X94" s="14">
        <f t="shared" si="87"/>
        <v>130347.17291271371</v>
      </c>
      <c r="Y94" s="23">
        <f>-SUM(W$24:W94)/W$23</f>
        <v>7.5173586456356842</v>
      </c>
      <c r="Z94" s="36"/>
      <c r="AA94" s="37">
        <f t="shared" si="88"/>
        <v>1621.0513229898563</v>
      </c>
      <c r="AB94" s="10">
        <f t="shared" si="89"/>
        <v>924.43975586730073</v>
      </c>
      <c r="AC94" s="10">
        <f t="shared" si="90"/>
        <v>696.61156712255558</v>
      </c>
      <c r="AD94" s="1">
        <f t="shared" si="91"/>
        <v>316254.16187309491</v>
      </c>
      <c r="AE94" s="1">
        <f t="shared" si="92"/>
        <v>60995.838126905146</v>
      </c>
      <c r="AF94" s="1">
        <f t="shared" si="93"/>
        <v>169759.71360844496</v>
      </c>
      <c r="AG94" s="1">
        <f t="shared" si="94"/>
        <v>0</v>
      </c>
      <c r="AH94" s="1">
        <f t="shared" si="95"/>
        <v>115.7309550026302</v>
      </c>
      <c r="AI94" s="1">
        <f t="shared" si="96"/>
        <v>115.7309550026302</v>
      </c>
      <c r="AJ94" s="1">
        <f t="shared" si="97"/>
        <v>347.19286500789059</v>
      </c>
      <c r="AK94" s="1">
        <f t="shared" si="98"/>
        <v>115.7309550026302</v>
      </c>
      <c r="AL94" s="1">
        <f t="shared" si="99"/>
        <v>1.157309550026302</v>
      </c>
      <c r="AM94" s="1">
        <f t="shared" si="130"/>
        <v>694.38573001578129</v>
      </c>
      <c r="AN94" s="1">
        <f t="shared" si="100"/>
        <v>1.3346580784047379</v>
      </c>
      <c r="AO94" s="1">
        <f t="shared" si="101"/>
        <v>3336.6451960118447</v>
      </c>
      <c r="AP94" s="1">
        <f t="shared" si="102"/>
        <v>3169.8129362112522</v>
      </c>
      <c r="AQ94" s="1">
        <f t="shared" si="103"/>
        <v>1.3346580784047379</v>
      </c>
      <c r="AR94" s="1">
        <f t="shared" si="104"/>
        <v>433763.87548153981</v>
      </c>
      <c r="AS94" s="1">
        <f t="shared" si="105"/>
        <v>854.3758832056144</v>
      </c>
      <c r="AT94" s="1">
        <f t="shared" si="106"/>
        <v>15651.667706073507</v>
      </c>
      <c r="AU94" s="38">
        <f>-SUM(AS$24:AS94)/AS$23</f>
        <v>1.9073430554245512</v>
      </c>
      <c r="AV94" s="1">
        <f t="shared" si="82"/>
        <v>854.3758832056144</v>
      </c>
      <c r="AW94" s="1">
        <f t="shared" si="107"/>
        <v>15651.667706073507</v>
      </c>
      <c r="AX94" s="38">
        <f>-SUM(AV$24:AV94)/AV$23</f>
        <v>1.9073430554245512</v>
      </c>
      <c r="AY94" s="40"/>
      <c r="AZ94" s="10">
        <f t="shared" si="108"/>
        <v>857.63888888888891</v>
      </c>
      <c r="BA94" s="10">
        <f t="shared" si="109"/>
        <v>790.63926488650725</v>
      </c>
      <c r="BB94" s="10">
        <f t="shared" si="110"/>
        <v>595.78620872323836</v>
      </c>
      <c r="BC94" s="1">
        <f t="shared" si="111"/>
        <v>270480.53318093612</v>
      </c>
      <c r="BD94" s="1">
        <f t="shared" si="112"/>
        <v>54519.466819063629</v>
      </c>
      <c r="BE94" s="1">
        <f t="shared" si="113"/>
        <v>488283.34230060346</v>
      </c>
      <c r="BF94" s="1">
        <f t="shared" si="114"/>
        <v>0</v>
      </c>
      <c r="BG94" s="1">
        <f t="shared" si="115"/>
        <v>115.7309550026302</v>
      </c>
      <c r="BH94" s="1">
        <f t="shared" si="116"/>
        <v>115.7309550026302</v>
      </c>
      <c r="BI94" s="1">
        <f t="shared" si="117"/>
        <v>347.19286500789059</v>
      </c>
      <c r="BJ94" s="1">
        <f t="shared" si="118"/>
        <v>115.7309550026302</v>
      </c>
      <c r="BK94" s="1">
        <f t="shared" si="119"/>
        <v>1.157309550026302</v>
      </c>
      <c r="BL94" s="1">
        <f t="shared" si="131"/>
        <v>694.38573001578129</v>
      </c>
      <c r="BM94" s="1">
        <f t="shared" si="120"/>
        <v>1.3346580784047379</v>
      </c>
      <c r="BN94" s="1">
        <f t="shared" si="121"/>
        <v>3336.6451960118447</v>
      </c>
      <c r="BO94" s="1">
        <f t="shared" si="122"/>
        <v>3169.8129362112522</v>
      </c>
      <c r="BP94" s="1">
        <f t="shared" si="123"/>
        <v>1.3346580784047379</v>
      </c>
      <c r="BQ94" s="1">
        <f t="shared" si="124"/>
        <v>433763.87548153981</v>
      </c>
      <c r="BR94" s="1">
        <f t="shared" si="125"/>
        <v>1617.7883173065818</v>
      </c>
      <c r="BS94" s="1">
        <f t="shared" si="126"/>
        <v>71824.176217657106</v>
      </c>
      <c r="BT94" s="38">
        <f>-SUM(BR$24:BR94)/BR$23</f>
        <v>5.1637203604438913</v>
      </c>
      <c r="BU94" s="1">
        <f t="shared" si="127"/>
        <v>1617.7883173065818</v>
      </c>
      <c r="BV94" s="1">
        <f t="shared" si="128"/>
        <v>71824.176217657106</v>
      </c>
      <c r="BW94" s="38">
        <f>-SUM(BU$24:BU94)/BU$23</f>
        <v>5.1637203604438913</v>
      </c>
      <c r="BX94" s="1"/>
      <c r="BY94" s="1"/>
      <c r="BZ94" s="1"/>
      <c r="CA94" s="1"/>
      <c r="CB94" s="1"/>
      <c r="CC94" s="1"/>
      <c r="CD94" s="1"/>
      <c r="CE94" s="1"/>
      <c r="CF94" s="1"/>
      <c r="CG94" s="1"/>
      <c r="CH94" s="1"/>
      <c r="CI94" s="1"/>
      <c r="CJ94" s="1"/>
      <c r="CK94" s="1"/>
      <c r="CL94" s="1"/>
      <c r="CM94" s="1"/>
      <c r="CN94" s="1"/>
      <c r="CO94" s="1"/>
    </row>
    <row r="95" spans="1:93" ht="14.7" thickBot="1" x14ac:dyDescent="0.6">
      <c r="A95" s="32">
        <v>72</v>
      </c>
      <c r="B95" s="10">
        <f t="shared" si="69"/>
        <v>1621.0513229898563</v>
      </c>
      <c r="C95" s="10">
        <f t="shared" si="70"/>
        <v>922.4079721298599</v>
      </c>
      <c r="D95" s="10">
        <f t="shared" si="71"/>
        <v>698.64335085999642</v>
      </c>
      <c r="E95" s="10">
        <f t="shared" si="83"/>
        <v>315555.51852223492</v>
      </c>
      <c r="F95" s="10">
        <f t="shared" si="84"/>
        <v>64444.481477765141</v>
      </c>
      <c r="G95" s="10">
        <f t="shared" si="66"/>
        <v>193680.82491526706</v>
      </c>
      <c r="H95" s="1">
        <f t="shared" si="85"/>
        <v>0</v>
      </c>
      <c r="I95" s="1">
        <f t="shared" si="72"/>
        <v>115.96934182128815</v>
      </c>
      <c r="J95" s="1">
        <f t="shared" si="73"/>
        <v>115.96934182128815</v>
      </c>
      <c r="K95" s="1">
        <f t="shared" si="74"/>
        <v>347.90802546386448</v>
      </c>
      <c r="L95" s="1">
        <f t="shared" si="75"/>
        <v>115.96934182128815</v>
      </c>
      <c r="M95" s="1">
        <f t="shared" si="76"/>
        <v>1.1596934182128815</v>
      </c>
      <c r="N95" s="1">
        <f t="shared" si="129"/>
        <v>695.81605092772895</v>
      </c>
      <c r="O95" s="1">
        <f t="shared" si="77"/>
        <v>1.3400956406250051</v>
      </c>
      <c r="P95" s="1">
        <f t="shared" si="78"/>
        <v>5360.38256250002</v>
      </c>
      <c r="Q95" s="1">
        <f t="shared" si="79"/>
        <v>5092.3634343750191</v>
      </c>
      <c r="R95" s="1">
        <f t="shared" si="80"/>
        <v>1.3400956406250051</v>
      </c>
      <c r="S95" s="1">
        <f t="shared" si="67"/>
        <v>509236.34343750193</v>
      </c>
      <c r="T95" s="1">
        <f t="shared" si="81"/>
        <v>2775.4960604574344</v>
      </c>
      <c r="U95" s="6">
        <f t="shared" si="86"/>
        <v>133122.66897317115</v>
      </c>
      <c r="V95" s="23">
        <f>-SUM(T$24:T95)/T$23</f>
        <v>7.6561334486585562</v>
      </c>
      <c r="W95" s="14">
        <f t="shared" si="68"/>
        <v>2775.4960604574344</v>
      </c>
      <c r="X95" s="14">
        <f t="shared" si="87"/>
        <v>133122.66897317115</v>
      </c>
      <c r="Y95" s="23">
        <f>-SUM(W$24:W95)/W$23</f>
        <v>7.6561334486585562</v>
      </c>
      <c r="Z95" s="36"/>
      <c r="AA95" s="37">
        <f t="shared" si="88"/>
        <v>1621.0513229898563</v>
      </c>
      <c r="AB95" s="10">
        <f t="shared" si="89"/>
        <v>922.4079721298599</v>
      </c>
      <c r="AC95" s="10">
        <f t="shared" si="90"/>
        <v>698.64335085999642</v>
      </c>
      <c r="AD95" s="1">
        <f t="shared" si="91"/>
        <v>315555.51852223492</v>
      </c>
      <c r="AE95" s="1">
        <f t="shared" si="92"/>
        <v>61694.481477765141</v>
      </c>
      <c r="AF95" s="1">
        <f t="shared" si="93"/>
        <v>172225.56468089181</v>
      </c>
      <c r="AG95" s="1">
        <f t="shared" si="94"/>
        <v>0</v>
      </c>
      <c r="AH95" s="1">
        <f t="shared" si="95"/>
        <v>115.96934182128815</v>
      </c>
      <c r="AI95" s="1">
        <f t="shared" si="96"/>
        <v>115.96934182128815</v>
      </c>
      <c r="AJ95" s="1">
        <f t="shared" si="97"/>
        <v>347.90802546386448</v>
      </c>
      <c r="AK95" s="1">
        <f t="shared" si="98"/>
        <v>115.96934182128815</v>
      </c>
      <c r="AL95" s="1">
        <f t="shared" si="99"/>
        <v>1.1596934182128815</v>
      </c>
      <c r="AM95" s="1">
        <f t="shared" si="130"/>
        <v>695.81605092772895</v>
      </c>
      <c r="AN95" s="1">
        <f t="shared" si="100"/>
        <v>1.3400956406250051</v>
      </c>
      <c r="AO95" s="1">
        <f t="shared" si="101"/>
        <v>3350.2391015625126</v>
      </c>
      <c r="AP95" s="1">
        <f t="shared" si="102"/>
        <v>3182.7271464843866</v>
      </c>
      <c r="AQ95" s="1">
        <f t="shared" si="103"/>
        <v>1.3400956406250051</v>
      </c>
      <c r="AR95" s="1">
        <f t="shared" si="104"/>
        <v>435531.08320312668</v>
      </c>
      <c r="AS95" s="1">
        <f t="shared" si="105"/>
        <v>865.85977256680121</v>
      </c>
      <c r="AT95" s="1">
        <f t="shared" si="106"/>
        <v>16517.52747864031</v>
      </c>
      <c r="AU95" s="38">
        <f>-SUM(AS$24:AS95)/AS$23</f>
        <v>1.9575378248487136</v>
      </c>
      <c r="AV95" s="1">
        <f t="shared" si="82"/>
        <v>865.85977256680121</v>
      </c>
      <c r="AW95" s="1">
        <f t="shared" si="107"/>
        <v>16517.52747864031</v>
      </c>
      <c r="AX95" s="38">
        <f>-SUM(AV$24:AV95)/AV$23</f>
        <v>1.9575378248487136</v>
      </c>
      <c r="AY95" s="40"/>
      <c r="AZ95" s="10">
        <f t="shared" si="108"/>
        <v>857.63888888888891</v>
      </c>
      <c r="BA95" s="10">
        <f t="shared" si="109"/>
        <v>788.90155511106445</v>
      </c>
      <c r="BB95" s="10">
        <f t="shared" si="110"/>
        <v>597.52391849868116</v>
      </c>
      <c r="BC95" s="1">
        <f t="shared" si="111"/>
        <v>269883.00926243747</v>
      </c>
      <c r="BD95" s="1">
        <f t="shared" si="112"/>
        <v>55116.990737562308</v>
      </c>
      <c r="BE95" s="1">
        <f t="shared" si="113"/>
        <v>490648.07394068898</v>
      </c>
      <c r="BF95" s="1">
        <f t="shared" si="114"/>
        <v>0</v>
      </c>
      <c r="BG95" s="1">
        <f t="shared" si="115"/>
        <v>115.96934182128815</v>
      </c>
      <c r="BH95" s="1">
        <f t="shared" si="116"/>
        <v>115.96934182128815</v>
      </c>
      <c r="BI95" s="1">
        <f t="shared" si="117"/>
        <v>347.90802546386448</v>
      </c>
      <c r="BJ95" s="1">
        <f t="shared" si="118"/>
        <v>115.96934182128815</v>
      </c>
      <c r="BK95" s="1">
        <f t="shared" si="119"/>
        <v>1.1596934182128815</v>
      </c>
      <c r="BL95" s="1">
        <f t="shared" si="131"/>
        <v>695.81605092772895</v>
      </c>
      <c r="BM95" s="1">
        <f t="shared" si="120"/>
        <v>1.3400956406250051</v>
      </c>
      <c r="BN95" s="1">
        <f t="shared" si="121"/>
        <v>3350.2391015625126</v>
      </c>
      <c r="BO95" s="1">
        <f t="shared" si="122"/>
        <v>3182.7271464843866</v>
      </c>
      <c r="BP95" s="1">
        <f t="shared" si="123"/>
        <v>1.3400956406250051</v>
      </c>
      <c r="BQ95" s="1">
        <f t="shared" si="124"/>
        <v>435531.08320312668</v>
      </c>
      <c r="BR95" s="1">
        <f t="shared" si="125"/>
        <v>1629.2722066677686</v>
      </c>
      <c r="BS95" s="1">
        <f t="shared" si="126"/>
        <v>73453.448424324873</v>
      </c>
      <c r="BT95" s="38">
        <f>-SUM(BR$24:BR95)/BR$23</f>
        <v>5.2581709231492688</v>
      </c>
      <c r="BU95" s="1">
        <f t="shared" si="127"/>
        <v>1629.2722066677686</v>
      </c>
      <c r="BV95" s="1">
        <f t="shared" si="128"/>
        <v>73453.448424324873</v>
      </c>
      <c r="BW95" s="38">
        <f>-SUM(BU$24:BU95)/BU$23</f>
        <v>5.2581709231492688</v>
      </c>
      <c r="BX95" s="1"/>
      <c r="BY95" s="1"/>
      <c r="BZ95" s="1"/>
      <c r="CA95" s="1"/>
      <c r="CB95" s="1"/>
      <c r="CC95" s="1"/>
      <c r="CD95" s="1"/>
      <c r="CE95" s="1"/>
      <c r="CF95" s="1"/>
      <c r="CG95" s="1"/>
      <c r="CH95" s="1"/>
      <c r="CI95" s="1"/>
      <c r="CJ95" s="1"/>
      <c r="CK95" s="1"/>
      <c r="CL95" s="1"/>
      <c r="CM95" s="1"/>
      <c r="CN95" s="1"/>
      <c r="CO95" s="1"/>
    </row>
    <row r="96" spans="1:93" ht="14.7" thickBot="1" x14ac:dyDescent="0.6">
      <c r="A96" s="32">
        <v>73</v>
      </c>
      <c r="B96" s="10">
        <f t="shared" si="69"/>
        <v>1621.0513229898563</v>
      </c>
      <c r="C96" s="10">
        <f t="shared" si="70"/>
        <v>920.3702623565182</v>
      </c>
      <c r="D96" s="10">
        <f t="shared" si="71"/>
        <v>700.68106063333801</v>
      </c>
      <c r="E96" s="10">
        <f t="shared" si="83"/>
        <v>314854.83746160159</v>
      </c>
      <c r="F96" s="10">
        <f t="shared" si="84"/>
        <v>65145.162538398479</v>
      </c>
      <c r="G96" s="10">
        <f t="shared" si="66"/>
        <v>196456.19787419727</v>
      </c>
      <c r="H96" s="1">
        <f t="shared" si="85"/>
        <v>0</v>
      </c>
      <c r="I96" s="1">
        <f t="shared" si="72"/>
        <v>116.20821967776142</v>
      </c>
      <c r="J96" s="1">
        <f t="shared" si="73"/>
        <v>116.20821967776142</v>
      </c>
      <c r="K96" s="1">
        <f t="shared" si="74"/>
        <v>348.62465903328427</v>
      </c>
      <c r="L96" s="1">
        <f t="shared" si="75"/>
        <v>116.20821967776142</v>
      </c>
      <c r="M96" s="1">
        <f t="shared" si="76"/>
        <v>1.1620821967776143</v>
      </c>
      <c r="N96" s="1">
        <f t="shared" si="129"/>
        <v>697.24931806656855</v>
      </c>
      <c r="O96" s="1">
        <f t="shared" si="77"/>
        <v>1.345555356146839</v>
      </c>
      <c r="P96" s="1">
        <f t="shared" si="78"/>
        <v>5382.2214245873556</v>
      </c>
      <c r="Q96" s="1">
        <f t="shared" si="79"/>
        <v>5113.1103533579872</v>
      </c>
      <c r="R96" s="1">
        <f t="shared" si="80"/>
        <v>1.345555356146839</v>
      </c>
      <c r="S96" s="1">
        <f t="shared" si="67"/>
        <v>511311.03533579881</v>
      </c>
      <c r="T96" s="1">
        <f t="shared" si="81"/>
        <v>2794.8097123015623</v>
      </c>
      <c r="U96" s="6">
        <f t="shared" si="86"/>
        <v>135917.47868547271</v>
      </c>
      <c r="V96" s="23">
        <f>-SUM(T$24:T96)/T$23</f>
        <v>7.7958739342736338</v>
      </c>
      <c r="W96" s="14">
        <f t="shared" si="68"/>
        <v>2794.8097123015623</v>
      </c>
      <c r="X96" s="14">
        <f t="shared" si="87"/>
        <v>135917.47868547271</v>
      </c>
      <c r="Y96" s="23">
        <f>-SUM(W$24:W96)/W$23</f>
        <v>7.7958739342736338</v>
      </c>
      <c r="Z96" s="36"/>
      <c r="AA96" s="37">
        <f t="shared" si="88"/>
        <v>1621.0513229898563</v>
      </c>
      <c r="AB96" s="10">
        <f t="shared" si="89"/>
        <v>920.3702623565182</v>
      </c>
      <c r="AC96" s="10">
        <f t="shared" si="90"/>
        <v>700.68106063333801</v>
      </c>
      <c r="AD96" s="1">
        <f t="shared" si="91"/>
        <v>314854.83746160159</v>
      </c>
      <c r="AE96" s="1">
        <f t="shared" si="92"/>
        <v>62395.162538398479</v>
      </c>
      <c r="AF96" s="1">
        <f t="shared" si="93"/>
        <v>174700.65328612115</v>
      </c>
      <c r="AG96" s="1">
        <f t="shared" si="94"/>
        <v>0</v>
      </c>
      <c r="AH96" s="1">
        <f t="shared" si="95"/>
        <v>116.20821967776142</v>
      </c>
      <c r="AI96" s="1">
        <f t="shared" si="96"/>
        <v>116.20821967776142</v>
      </c>
      <c r="AJ96" s="1">
        <f t="shared" si="97"/>
        <v>348.62465903328427</v>
      </c>
      <c r="AK96" s="1">
        <f t="shared" si="98"/>
        <v>116.20821967776142</v>
      </c>
      <c r="AL96" s="1">
        <f t="shared" si="99"/>
        <v>1.1620821967776143</v>
      </c>
      <c r="AM96" s="1">
        <f t="shared" si="130"/>
        <v>697.24931806656855</v>
      </c>
      <c r="AN96" s="1">
        <f t="shared" si="100"/>
        <v>1.345555356146839</v>
      </c>
      <c r="AO96" s="1">
        <f t="shared" si="101"/>
        <v>3363.8883903670976</v>
      </c>
      <c r="AP96" s="1">
        <f t="shared" si="102"/>
        <v>3195.6939708487425</v>
      </c>
      <c r="AQ96" s="1">
        <f t="shared" si="103"/>
        <v>1.345555356146839</v>
      </c>
      <c r="AR96" s="1">
        <f t="shared" si="104"/>
        <v>437305.49074772268</v>
      </c>
      <c r="AS96" s="1">
        <f t="shared" si="105"/>
        <v>877.39332979231745</v>
      </c>
      <c r="AT96" s="1">
        <f t="shared" si="106"/>
        <v>17394.920808432627</v>
      </c>
      <c r="AU96" s="38">
        <f>-SUM(AS$24:AS96)/AS$23</f>
        <v>2.0084012062859493</v>
      </c>
      <c r="AV96" s="1">
        <f t="shared" si="82"/>
        <v>877.39332979231745</v>
      </c>
      <c r="AW96" s="1">
        <f t="shared" si="107"/>
        <v>17394.920808432627</v>
      </c>
      <c r="AX96" s="38">
        <f>-SUM(AV$24:AV96)/AV$23</f>
        <v>2.0084012062859493</v>
      </c>
      <c r="AY96" s="40"/>
      <c r="AZ96" s="10">
        <f t="shared" si="108"/>
        <v>857.63888888888891</v>
      </c>
      <c r="BA96" s="10">
        <f t="shared" si="109"/>
        <v>787.15877701544332</v>
      </c>
      <c r="BB96" s="10">
        <f t="shared" si="110"/>
        <v>599.26669659430229</v>
      </c>
      <c r="BC96" s="1">
        <f t="shared" si="111"/>
        <v>269283.74256584316</v>
      </c>
      <c r="BD96" s="1">
        <f t="shared" si="112"/>
        <v>55716.257434156607</v>
      </c>
      <c r="BE96" s="1">
        <f t="shared" si="113"/>
        <v>493021.74818187929</v>
      </c>
      <c r="BF96" s="1">
        <f t="shared" si="114"/>
        <v>0</v>
      </c>
      <c r="BG96" s="1">
        <f t="shared" si="115"/>
        <v>116.20821967776142</v>
      </c>
      <c r="BH96" s="1">
        <f t="shared" si="116"/>
        <v>116.20821967776142</v>
      </c>
      <c r="BI96" s="1">
        <f t="shared" si="117"/>
        <v>348.62465903328427</v>
      </c>
      <c r="BJ96" s="1">
        <f t="shared" si="118"/>
        <v>116.20821967776142</v>
      </c>
      <c r="BK96" s="1">
        <f t="shared" si="119"/>
        <v>1.1620821967776143</v>
      </c>
      <c r="BL96" s="1">
        <f t="shared" si="131"/>
        <v>697.24931806656855</v>
      </c>
      <c r="BM96" s="1">
        <f t="shared" si="120"/>
        <v>1.345555356146839</v>
      </c>
      <c r="BN96" s="1">
        <f t="shared" si="121"/>
        <v>3363.8883903670976</v>
      </c>
      <c r="BO96" s="1">
        <f t="shared" si="122"/>
        <v>3195.6939708487425</v>
      </c>
      <c r="BP96" s="1">
        <f t="shared" si="123"/>
        <v>1.345555356146839</v>
      </c>
      <c r="BQ96" s="1">
        <f t="shared" si="124"/>
        <v>437305.49074772268</v>
      </c>
      <c r="BR96" s="1">
        <f t="shared" si="125"/>
        <v>1640.8057638932848</v>
      </c>
      <c r="BS96" s="1">
        <f t="shared" si="126"/>
        <v>75094.254188218154</v>
      </c>
      <c r="BT96" s="38">
        <f>-SUM(BR$24:BR96)/BR$23</f>
        <v>5.3532900978677196</v>
      </c>
      <c r="BU96" s="1">
        <f t="shared" si="127"/>
        <v>1640.8057638932848</v>
      </c>
      <c r="BV96" s="1">
        <f t="shared" si="128"/>
        <v>75094.254188218154</v>
      </c>
      <c r="BW96" s="38">
        <f>-SUM(BU$24:BU96)/BU$23</f>
        <v>5.3532900978677196</v>
      </c>
      <c r="BX96" s="1"/>
      <c r="BY96" s="1"/>
      <c r="BZ96" s="1"/>
      <c r="CA96" s="1"/>
      <c r="CB96" s="1"/>
      <c r="CC96" s="1"/>
      <c r="CD96" s="1"/>
      <c r="CE96" s="1"/>
      <c r="CF96" s="1"/>
      <c r="CG96" s="1"/>
      <c r="CH96" s="1"/>
      <c r="CI96" s="1"/>
      <c r="CJ96" s="1"/>
      <c r="CK96" s="1"/>
      <c r="CL96" s="1"/>
      <c r="CM96" s="1"/>
      <c r="CN96" s="1"/>
      <c r="CO96" s="1"/>
    </row>
    <row r="97" spans="1:93" ht="14.7" thickBot="1" x14ac:dyDescent="0.6">
      <c r="A97" s="32">
        <v>74</v>
      </c>
      <c r="B97" s="10">
        <f t="shared" si="69"/>
        <v>1621.0513229898563</v>
      </c>
      <c r="C97" s="10">
        <f t="shared" si="70"/>
        <v>918.32660926300457</v>
      </c>
      <c r="D97" s="10">
        <f t="shared" si="71"/>
        <v>702.72471372685197</v>
      </c>
      <c r="E97" s="10">
        <f t="shared" si="83"/>
        <v>314152.11274787475</v>
      </c>
      <c r="F97" s="10">
        <f t="shared" si="84"/>
        <v>65847.887252125336</v>
      </c>
      <c r="G97" s="10">
        <f t="shared" si="66"/>
        <v>199242.06703782757</v>
      </c>
      <c r="H97" s="1">
        <f t="shared" si="85"/>
        <v>0</v>
      </c>
      <c r="I97" s="1">
        <f t="shared" si="72"/>
        <v>116.44758958350754</v>
      </c>
      <c r="J97" s="1">
        <f t="shared" si="73"/>
        <v>116.44758958350754</v>
      </c>
      <c r="K97" s="1">
        <f t="shared" si="74"/>
        <v>349.34276875052262</v>
      </c>
      <c r="L97" s="1">
        <f t="shared" si="75"/>
        <v>116.44758958350754</v>
      </c>
      <c r="M97" s="1">
        <f t="shared" si="76"/>
        <v>1.1644758958350754</v>
      </c>
      <c r="N97" s="1">
        <f t="shared" si="129"/>
        <v>698.68553750104525</v>
      </c>
      <c r="O97" s="1">
        <f t="shared" si="77"/>
        <v>1.3510373152255322</v>
      </c>
      <c r="P97" s="1">
        <f t="shared" si="78"/>
        <v>5404.1492609021288</v>
      </c>
      <c r="Q97" s="1">
        <f t="shared" si="79"/>
        <v>5133.9417978570218</v>
      </c>
      <c r="R97" s="1">
        <f t="shared" si="80"/>
        <v>1.3510373152255322</v>
      </c>
      <c r="S97" s="1">
        <f t="shared" si="67"/>
        <v>513394.1797857022</v>
      </c>
      <c r="T97" s="1">
        <f t="shared" si="81"/>
        <v>2814.2049373661202</v>
      </c>
      <c r="U97" s="6">
        <f t="shared" si="86"/>
        <v>138731.68362283884</v>
      </c>
      <c r="V97" s="23">
        <f>-SUM(T$24:T97)/T$23</f>
        <v>7.9365841811419404</v>
      </c>
      <c r="W97" s="14">
        <f t="shared" si="68"/>
        <v>2814.2049373661202</v>
      </c>
      <c r="X97" s="14">
        <f t="shared" si="87"/>
        <v>138731.68362283884</v>
      </c>
      <c r="Y97" s="23">
        <f>-SUM(W$24:W97)/W$23</f>
        <v>7.9365841811419404</v>
      </c>
      <c r="Z97" s="36"/>
      <c r="AA97" s="37">
        <f t="shared" si="88"/>
        <v>1621.0513229898563</v>
      </c>
      <c r="AB97" s="10">
        <f t="shared" si="89"/>
        <v>918.32660926300457</v>
      </c>
      <c r="AC97" s="10">
        <f t="shared" si="90"/>
        <v>702.72471372685197</v>
      </c>
      <c r="AD97" s="1">
        <f t="shared" si="91"/>
        <v>314152.11274787475</v>
      </c>
      <c r="AE97" s="1">
        <f t="shared" si="92"/>
        <v>63097.887252125329</v>
      </c>
      <c r="AF97" s="1">
        <f t="shared" si="93"/>
        <v>177185.01470042329</v>
      </c>
      <c r="AG97" s="1">
        <f t="shared" si="94"/>
        <v>0</v>
      </c>
      <c r="AH97" s="1">
        <f t="shared" si="95"/>
        <v>116.44758958350754</v>
      </c>
      <c r="AI97" s="1">
        <f t="shared" si="96"/>
        <v>116.44758958350754</v>
      </c>
      <c r="AJ97" s="1">
        <f t="shared" si="97"/>
        <v>349.34276875052262</v>
      </c>
      <c r="AK97" s="1">
        <f t="shared" si="98"/>
        <v>116.44758958350754</v>
      </c>
      <c r="AL97" s="1">
        <f t="shared" si="99"/>
        <v>1.1644758958350754</v>
      </c>
      <c r="AM97" s="1">
        <f t="shared" si="130"/>
        <v>698.68553750104525</v>
      </c>
      <c r="AN97" s="1">
        <f t="shared" si="100"/>
        <v>1.3510373152255322</v>
      </c>
      <c r="AO97" s="1">
        <f t="shared" si="101"/>
        <v>3377.5932880638302</v>
      </c>
      <c r="AP97" s="1">
        <f t="shared" si="102"/>
        <v>3208.7136236606384</v>
      </c>
      <c r="AQ97" s="1">
        <f t="shared" si="103"/>
        <v>1.3510373152255322</v>
      </c>
      <c r="AR97" s="1">
        <f t="shared" si="104"/>
        <v>439087.12744829798</v>
      </c>
      <c r="AS97" s="1">
        <f t="shared" si="105"/>
        <v>888.97676316973661</v>
      </c>
      <c r="AT97" s="1">
        <f t="shared" si="106"/>
        <v>18283.897571602363</v>
      </c>
      <c r="AU97" s="38">
        <f>-SUM(AS$24:AS97)/AS$23</f>
        <v>2.0599360911073834</v>
      </c>
      <c r="AV97" s="1">
        <f t="shared" si="82"/>
        <v>888.97676316973661</v>
      </c>
      <c r="AW97" s="1">
        <f t="shared" si="107"/>
        <v>18283.897571602363</v>
      </c>
      <c r="AX97" s="38">
        <f>-SUM(AV$24:AV97)/AV$23</f>
        <v>2.0599360911073834</v>
      </c>
      <c r="AY97" s="40"/>
      <c r="AZ97" s="10">
        <f t="shared" si="108"/>
        <v>857.63888888888891</v>
      </c>
      <c r="BA97" s="10">
        <f t="shared" si="109"/>
        <v>785.41091581704325</v>
      </c>
      <c r="BB97" s="10">
        <f t="shared" si="110"/>
        <v>601.01455779270236</v>
      </c>
      <c r="BC97" s="1">
        <f t="shared" si="111"/>
        <v>268682.72800805047</v>
      </c>
      <c r="BD97" s="1">
        <f t="shared" si="112"/>
        <v>56317.27199194931</v>
      </c>
      <c r="BE97" s="1">
        <f t="shared" si="113"/>
        <v>495404.39944024727</v>
      </c>
      <c r="BF97" s="1">
        <f t="shared" si="114"/>
        <v>0</v>
      </c>
      <c r="BG97" s="1">
        <f t="shared" si="115"/>
        <v>116.44758958350754</v>
      </c>
      <c r="BH97" s="1">
        <f t="shared" si="116"/>
        <v>116.44758958350754</v>
      </c>
      <c r="BI97" s="1">
        <f t="shared" si="117"/>
        <v>349.34276875052262</v>
      </c>
      <c r="BJ97" s="1">
        <f t="shared" si="118"/>
        <v>116.44758958350754</v>
      </c>
      <c r="BK97" s="1">
        <f t="shared" si="119"/>
        <v>1.1644758958350754</v>
      </c>
      <c r="BL97" s="1">
        <f t="shared" si="131"/>
        <v>698.68553750104525</v>
      </c>
      <c r="BM97" s="1">
        <f t="shared" si="120"/>
        <v>1.3510373152255322</v>
      </c>
      <c r="BN97" s="1">
        <f t="shared" si="121"/>
        <v>3377.5932880638302</v>
      </c>
      <c r="BO97" s="1">
        <f t="shared" si="122"/>
        <v>3208.7136236606384</v>
      </c>
      <c r="BP97" s="1">
        <f t="shared" si="123"/>
        <v>1.3510373152255322</v>
      </c>
      <c r="BQ97" s="1">
        <f t="shared" si="124"/>
        <v>439087.12744829798</v>
      </c>
      <c r="BR97" s="1">
        <f t="shared" si="125"/>
        <v>1652.389197270704</v>
      </c>
      <c r="BS97" s="1">
        <f t="shared" si="126"/>
        <v>76746.64338548886</v>
      </c>
      <c r="BT97" s="38">
        <f>-SUM(BR$24:BR97)/BR$23</f>
        <v>5.4490807759703692</v>
      </c>
      <c r="BU97" s="1">
        <f t="shared" si="127"/>
        <v>1652.389197270704</v>
      </c>
      <c r="BV97" s="1">
        <f t="shared" si="128"/>
        <v>76746.64338548886</v>
      </c>
      <c r="BW97" s="38">
        <f>-SUM(BU$24:BU97)/BU$23</f>
        <v>5.4490807759703692</v>
      </c>
      <c r="BX97" s="1"/>
      <c r="BY97" s="1"/>
      <c r="BZ97" s="1"/>
      <c r="CA97" s="1"/>
      <c r="CB97" s="1"/>
      <c r="CC97" s="1"/>
      <c r="CD97" s="1"/>
      <c r="CE97" s="1"/>
      <c r="CF97" s="1"/>
      <c r="CG97" s="1"/>
      <c r="CH97" s="1"/>
      <c r="CI97" s="1"/>
      <c r="CJ97" s="1"/>
      <c r="CK97" s="1"/>
      <c r="CL97" s="1"/>
      <c r="CM97" s="1"/>
      <c r="CN97" s="1"/>
      <c r="CO97" s="1"/>
    </row>
    <row r="98" spans="1:93" ht="14.7" thickBot="1" x14ac:dyDescent="0.6">
      <c r="A98" s="32">
        <v>75</v>
      </c>
      <c r="B98" s="10">
        <f t="shared" si="69"/>
        <v>1621.0513229898563</v>
      </c>
      <c r="C98" s="10">
        <f t="shared" si="70"/>
        <v>916.27699551463445</v>
      </c>
      <c r="D98" s="10">
        <f t="shared" si="71"/>
        <v>704.77432747522187</v>
      </c>
      <c r="E98" s="10">
        <f t="shared" si="83"/>
        <v>313447.33842039952</v>
      </c>
      <c r="F98" s="10">
        <f t="shared" si="84"/>
        <v>66552.661579600564</v>
      </c>
      <c r="G98" s="10">
        <f t="shared" si="66"/>
        <v>202038.47280355438</v>
      </c>
      <c r="H98" s="1">
        <f t="shared" si="85"/>
        <v>0</v>
      </c>
      <c r="I98" s="1">
        <f t="shared" si="72"/>
        <v>116.68745255206741</v>
      </c>
      <c r="J98" s="1">
        <f t="shared" si="73"/>
        <v>116.68745255206741</v>
      </c>
      <c r="K98" s="1">
        <f t="shared" si="74"/>
        <v>350.06235765620221</v>
      </c>
      <c r="L98" s="1">
        <f t="shared" si="75"/>
        <v>116.68745255206741</v>
      </c>
      <c r="M98" s="1">
        <f t="shared" si="76"/>
        <v>1.1668745255206741</v>
      </c>
      <c r="N98" s="1">
        <f t="shared" si="129"/>
        <v>700.12471531240442</v>
      </c>
      <c r="O98" s="1">
        <f t="shared" si="77"/>
        <v>1.3565416084840889</v>
      </c>
      <c r="P98" s="1">
        <f t="shared" si="78"/>
        <v>5426.1664339363551</v>
      </c>
      <c r="Q98" s="1">
        <f t="shared" si="79"/>
        <v>5154.8581122395371</v>
      </c>
      <c r="R98" s="1">
        <f t="shared" si="80"/>
        <v>1.3565416084840889</v>
      </c>
      <c r="S98" s="1">
        <f t="shared" si="67"/>
        <v>515485.81122395379</v>
      </c>
      <c r="T98" s="1">
        <f t="shared" si="81"/>
        <v>2833.682073937277</v>
      </c>
      <c r="U98" s="6">
        <f t="shared" si="86"/>
        <v>141565.36569677611</v>
      </c>
      <c r="V98" s="23">
        <f>-SUM(T$24:T98)/T$23</f>
        <v>8.0782682848388045</v>
      </c>
      <c r="W98" s="14">
        <f t="shared" si="68"/>
        <v>2833.682073937277</v>
      </c>
      <c r="X98" s="14">
        <f t="shared" si="87"/>
        <v>141565.36569677611</v>
      </c>
      <c r="Y98" s="23">
        <f>-SUM(W$24:W98)/W$23</f>
        <v>8.0782682848388045</v>
      </c>
      <c r="Z98" s="36"/>
      <c r="AA98" s="37">
        <f t="shared" si="88"/>
        <v>1621.0513229898563</v>
      </c>
      <c r="AB98" s="10">
        <f t="shared" si="89"/>
        <v>916.27699551463445</v>
      </c>
      <c r="AC98" s="10">
        <f t="shared" si="90"/>
        <v>704.77432747522187</v>
      </c>
      <c r="AD98" s="1">
        <f t="shared" si="91"/>
        <v>313447.33842039952</v>
      </c>
      <c r="AE98" s="1">
        <f t="shared" si="92"/>
        <v>63802.66157960055</v>
      </c>
      <c r="AF98" s="1">
        <f t="shared" si="93"/>
        <v>179678.68433692941</v>
      </c>
      <c r="AG98" s="1">
        <f t="shared" si="94"/>
        <v>0</v>
      </c>
      <c r="AH98" s="1">
        <f t="shared" si="95"/>
        <v>116.68745255206741</v>
      </c>
      <c r="AI98" s="1">
        <f t="shared" si="96"/>
        <v>116.68745255206741</v>
      </c>
      <c r="AJ98" s="1">
        <f t="shared" si="97"/>
        <v>350.06235765620221</v>
      </c>
      <c r="AK98" s="1">
        <f t="shared" si="98"/>
        <v>116.68745255206741</v>
      </c>
      <c r="AL98" s="1">
        <f t="shared" si="99"/>
        <v>1.1668745255206741</v>
      </c>
      <c r="AM98" s="1">
        <f t="shared" si="130"/>
        <v>700.12471531240442</v>
      </c>
      <c r="AN98" s="1">
        <f t="shared" si="100"/>
        <v>1.3565416084840889</v>
      </c>
      <c r="AO98" s="1">
        <f t="shared" si="101"/>
        <v>3391.3540212102221</v>
      </c>
      <c r="AP98" s="1">
        <f t="shared" si="102"/>
        <v>3221.7863201497107</v>
      </c>
      <c r="AQ98" s="1">
        <f t="shared" si="103"/>
        <v>1.3565416084840889</v>
      </c>
      <c r="AR98" s="1">
        <f t="shared" si="104"/>
        <v>440876.02275732887</v>
      </c>
      <c r="AS98" s="1">
        <f t="shared" si="105"/>
        <v>900.61028184744987</v>
      </c>
      <c r="AT98" s="1">
        <f t="shared" si="106"/>
        <v>19184.507853449813</v>
      </c>
      <c r="AU98" s="38">
        <f>-SUM(AS$24:AS98)/AS$23</f>
        <v>2.1121453828086847</v>
      </c>
      <c r="AV98" s="1">
        <f t="shared" si="82"/>
        <v>900.61028184744987</v>
      </c>
      <c r="AW98" s="1">
        <f t="shared" si="107"/>
        <v>19184.507853449813</v>
      </c>
      <c r="AX98" s="38">
        <f>-SUM(AV$24:AV98)/AV$23</f>
        <v>2.1121453828086847</v>
      </c>
      <c r="AY98" s="40"/>
      <c r="AZ98" s="10">
        <f t="shared" si="108"/>
        <v>857.63888888888891</v>
      </c>
      <c r="BA98" s="10">
        <f t="shared" si="109"/>
        <v>783.6579566901479</v>
      </c>
      <c r="BB98" s="10">
        <f t="shared" si="110"/>
        <v>602.76751691959771</v>
      </c>
      <c r="BC98" s="1">
        <f t="shared" si="111"/>
        <v>268079.96049113089</v>
      </c>
      <c r="BD98" s="1">
        <f t="shared" si="112"/>
        <v>56920.039508868911</v>
      </c>
      <c r="BE98" s="1">
        <f t="shared" si="113"/>
        <v>497796.06226619775</v>
      </c>
      <c r="BF98" s="1">
        <f t="shared" si="114"/>
        <v>0</v>
      </c>
      <c r="BG98" s="1">
        <f t="shared" si="115"/>
        <v>116.68745255206741</v>
      </c>
      <c r="BH98" s="1">
        <f t="shared" si="116"/>
        <v>116.68745255206741</v>
      </c>
      <c r="BI98" s="1">
        <f t="shared" si="117"/>
        <v>350.06235765620221</v>
      </c>
      <c r="BJ98" s="1">
        <f t="shared" si="118"/>
        <v>116.68745255206741</v>
      </c>
      <c r="BK98" s="1">
        <f t="shared" si="119"/>
        <v>1.1668745255206741</v>
      </c>
      <c r="BL98" s="1">
        <f t="shared" si="131"/>
        <v>700.12471531240442</v>
      </c>
      <c r="BM98" s="1">
        <f t="shared" si="120"/>
        <v>1.3565416084840889</v>
      </c>
      <c r="BN98" s="1">
        <f t="shared" si="121"/>
        <v>3391.3540212102221</v>
      </c>
      <c r="BO98" s="1">
        <f t="shared" si="122"/>
        <v>3221.7863201497107</v>
      </c>
      <c r="BP98" s="1">
        <f t="shared" si="123"/>
        <v>1.3565416084840889</v>
      </c>
      <c r="BQ98" s="1">
        <f t="shared" si="124"/>
        <v>440876.02275732887</v>
      </c>
      <c r="BR98" s="1">
        <f t="shared" si="125"/>
        <v>1664.0227159484173</v>
      </c>
      <c r="BS98" s="1">
        <f t="shared" si="126"/>
        <v>78410.66610143728</v>
      </c>
      <c r="BT98" s="38">
        <f>-SUM(BR$24:BR98)/BR$23</f>
        <v>5.5455458609528865</v>
      </c>
      <c r="BU98" s="1">
        <f t="shared" si="127"/>
        <v>1664.0227159484173</v>
      </c>
      <c r="BV98" s="1">
        <f t="shared" si="128"/>
        <v>78410.66610143728</v>
      </c>
      <c r="BW98" s="38">
        <f>-SUM(BU$24:BU98)/BU$23</f>
        <v>5.5455458609528865</v>
      </c>
      <c r="BX98" s="1"/>
      <c r="BY98" s="1"/>
      <c r="BZ98" s="1"/>
      <c r="CA98" s="1"/>
      <c r="CB98" s="1"/>
      <c r="CC98" s="1"/>
      <c r="CD98" s="1"/>
      <c r="CE98" s="1"/>
      <c r="CF98" s="1"/>
      <c r="CG98" s="1"/>
      <c r="CH98" s="1"/>
      <c r="CI98" s="1"/>
      <c r="CJ98" s="1"/>
      <c r="CK98" s="1"/>
      <c r="CL98" s="1"/>
      <c r="CM98" s="1"/>
      <c r="CN98" s="1"/>
      <c r="CO98" s="1"/>
    </row>
    <row r="99" spans="1:93" ht="14.7" thickBot="1" x14ac:dyDescent="0.6">
      <c r="A99" s="32">
        <v>76</v>
      </c>
      <c r="B99" s="10">
        <f t="shared" si="69"/>
        <v>1621.0513229898563</v>
      </c>
      <c r="C99" s="10">
        <f t="shared" si="70"/>
        <v>914.22140372616514</v>
      </c>
      <c r="D99" s="10">
        <f t="shared" si="71"/>
        <v>706.82991926369129</v>
      </c>
      <c r="E99" s="10">
        <f t="shared" si="83"/>
        <v>312740.50850113586</v>
      </c>
      <c r="F99" s="10">
        <f t="shared" si="84"/>
        <v>67259.491498864256</v>
      </c>
      <c r="G99" s="10">
        <f t="shared" si="66"/>
        <v>204845.45572645881</v>
      </c>
      <c r="H99" s="1">
        <f t="shared" si="85"/>
        <v>0</v>
      </c>
      <c r="I99" s="1">
        <f t="shared" si="72"/>
        <v>116.9278095990697</v>
      </c>
      <c r="J99" s="1">
        <f t="shared" si="73"/>
        <v>116.9278095990697</v>
      </c>
      <c r="K99" s="1">
        <f t="shared" si="74"/>
        <v>350.78342879720907</v>
      </c>
      <c r="L99" s="1">
        <f t="shared" si="75"/>
        <v>116.9278095990697</v>
      </c>
      <c r="M99" s="1">
        <f t="shared" si="76"/>
        <v>1.169278095990697</v>
      </c>
      <c r="N99" s="1">
        <f t="shared" si="129"/>
        <v>701.56685759441825</v>
      </c>
      <c r="O99" s="1">
        <f t="shared" si="77"/>
        <v>1.3620683269147225</v>
      </c>
      <c r="P99" s="1">
        <f t="shared" si="78"/>
        <v>5448.2733076588902</v>
      </c>
      <c r="Q99" s="1">
        <f t="shared" si="79"/>
        <v>5175.8596422759456</v>
      </c>
      <c r="R99" s="1">
        <f t="shared" si="80"/>
        <v>1.3620683269147225</v>
      </c>
      <c r="S99" s="1">
        <f t="shared" si="67"/>
        <v>517585.96422759455</v>
      </c>
      <c r="T99" s="1">
        <f t="shared" si="81"/>
        <v>2853.2414616916712</v>
      </c>
      <c r="U99" s="6">
        <f t="shared" si="86"/>
        <v>144418.60715846778</v>
      </c>
      <c r="V99" s="23">
        <f>-SUM(T$24:T99)/T$23</f>
        <v>8.2209303579233879</v>
      </c>
      <c r="W99" s="14">
        <f t="shared" si="68"/>
        <v>2853.2414616916712</v>
      </c>
      <c r="X99" s="14">
        <f t="shared" si="87"/>
        <v>144418.60715846778</v>
      </c>
      <c r="Y99" s="23">
        <f>-SUM(W$24:W99)/W$23</f>
        <v>8.2209303579233879</v>
      </c>
      <c r="Z99" s="36"/>
      <c r="AA99" s="37">
        <f t="shared" si="88"/>
        <v>1621.0513229898563</v>
      </c>
      <c r="AB99" s="10">
        <f t="shared" si="89"/>
        <v>914.22140372616514</v>
      </c>
      <c r="AC99" s="10">
        <f t="shared" si="90"/>
        <v>706.82991926369129</v>
      </c>
      <c r="AD99" s="1">
        <f t="shared" si="91"/>
        <v>312740.50850113586</v>
      </c>
      <c r="AE99" s="1">
        <f t="shared" si="92"/>
        <v>64509.491498864241</v>
      </c>
      <c r="AF99" s="1">
        <f t="shared" si="93"/>
        <v>182181.69774614903</v>
      </c>
      <c r="AG99" s="1">
        <f t="shared" si="94"/>
        <v>0</v>
      </c>
      <c r="AH99" s="1">
        <f t="shared" si="95"/>
        <v>116.9278095990697</v>
      </c>
      <c r="AI99" s="1">
        <f t="shared" si="96"/>
        <v>116.9278095990697</v>
      </c>
      <c r="AJ99" s="1">
        <f t="shared" si="97"/>
        <v>350.78342879720907</v>
      </c>
      <c r="AK99" s="1">
        <f t="shared" si="98"/>
        <v>116.9278095990697</v>
      </c>
      <c r="AL99" s="1">
        <f t="shared" si="99"/>
        <v>1.169278095990697</v>
      </c>
      <c r="AM99" s="1">
        <f t="shared" si="130"/>
        <v>701.56685759441825</v>
      </c>
      <c r="AN99" s="1">
        <f t="shared" si="100"/>
        <v>1.3620683269147225</v>
      </c>
      <c r="AO99" s="1">
        <f t="shared" si="101"/>
        <v>3405.1708172868061</v>
      </c>
      <c r="AP99" s="1">
        <f t="shared" si="102"/>
        <v>3234.9122764224658</v>
      </c>
      <c r="AQ99" s="1">
        <f t="shared" si="103"/>
        <v>1.3620683269147225</v>
      </c>
      <c r="AR99" s="1">
        <f t="shared" si="104"/>
        <v>442672.20624728478</v>
      </c>
      <c r="AS99" s="1">
        <f t="shared" si="105"/>
        <v>912.2940958381912</v>
      </c>
      <c r="AT99" s="1">
        <f t="shared" si="106"/>
        <v>20096.801949288005</v>
      </c>
      <c r="AU99" s="38">
        <f>-SUM(AS$24:AS99)/AS$23</f>
        <v>2.1650319970601739</v>
      </c>
      <c r="AV99" s="1">
        <f t="shared" si="82"/>
        <v>912.2940958381912</v>
      </c>
      <c r="AW99" s="1">
        <f t="shared" si="107"/>
        <v>20096.801949288005</v>
      </c>
      <c r="AX99" s="38">
        <f>-SUM(AV$24:AV99)/AV$23</f>
        <v>2.1650319970601739</v>
      </c>
      <c r="AY99" s="40"/>
      <c r="AZ99" s="10">
        <f t="shared" si="108"/>
        <v>857.63888888888891</v>
      </c>
      <c r="BA99" s="10">
        <f t="shared" si="109"/>
        <v>781.89988476579913</v>
      </c>
      <c r="BB99" s="10">
        <f t="shared" si="110"/>
        <v>604.52558884394648</v>
      </c>
      <c r="BC99" s="1">
        <f t="shared" si="111"/>
        <v>267475.43490228691</v>
      </c>
      <c r="BD99" s="1">
        <f t="shared" si="112"/>
        <v>57524.565097712861</v>
      </c>
      <c r="BE99" s="1">
        <f t="shared" si="113"/>
        <v>500196.77134499763</v>
      </c>
      <c r="BF99" s="1">
        <f t="shared" si="114"/>
        <v>0</v>
      </c>
      <c r="BG99" s="1">
        <f t="shared" si="115"/>
        <v>116.9278095990697</v>
      </c>
      <c r="BH99" s="1">
        <f t="shared" si="116"/>
        <v>116.9278095990697</v>
      </c>
      <c r="BI99" s="1">
        <f t="shared" si="117"/>
        <v>350.78342879720907</v>
      </c>
      <c r="BJ99" s="1">
        <f t="shared" si="118"/>
        <v>116.9278095990697</v>
      </c>
      <c r="BK99" s="1">
        <f t="shared" si="119"/>
        <v>1.169278095990697</v>
      </c>
      <c r="BL99" s="1">
        <f t="shared" si="131"/>
        <v>701.56685759441825</v>
      </c>
      <c r="BM99" s="1">
        <f t="shared" si="120"/>
        <v>1.3620683269147225</v>
      </c>
      <c r="BN99" s="1">
        <f t="shared" si="121"/>
        <v>3405.1708172868061</v>
      </c>
      <c r="BO99" s="1">
        <f t="shared" si="122"/>
        <v>3234.9122764224658</v>
      </c>
      <c r="BP99" s="1">
        <f t="shared" si="123"/>
        <v>1.3620683269147225</v>
      </c>
      <c r="BQ99" s="1">
        <f t="shared" si="124"/>
        <v>442672.20624728478</v>
      </c>
      <c r="BR99" s="1">
        <f t="shared" si="125"/>
        <v>1675.7065299391586</v>
      </c>
      <c r="BS99" s="1">
        <f t="shared" si="126"/>
        <v>80086.372631376435</v>
      </c>
      <c r="BT99" s="38">
        <f>-SUM(BR$24:BR99)/BR$23</f>
        <v>5.6426882684855917</v>
      </c>
      <c r="BU99" s="1">
        <f t="shared" si="127"/>
        <v>1675.7065299391586</v>
      </c>
      <c r="BV99" s="1">
        <f t="shared" si="128"/>
        <v>80086.372631376435</v>
      </c>
      <c r="BW99" s="38">
        <f>-SUM(BU$24:BU99)/BU$23</f>
        <v>5.6426882684855917</v>
      </c>
      <c r="BX99" s="1"/>
      <c r="BY99" s="1"/>
      <c r="BZ99" s="1"/>
      <c r="CA99" s="1"/>
      <c r="CB99" s="1"/>
      <c r="CC99" s="1"/>
      <c r="CD99" s="1"/>
      <c r="CE99" s="1"/>
      <c r="CF99" s="1"/>
      <c r="CG99" s="1"/>
      <c r="CH99" s="1"/>
      <c r="CI99" s="1"/>
      <c r="CJ99" s="1"/>
      <c r="CK99" s="1"/>
      <c r="CL99" s="1"/>
      <c r="CM99" s="1"/>
      <c r="CN99" s="1"/>
      <c r="CO99" s="1"/>
    </row>
    <row r="100" spans="1:93" ht="14.7" thickBot="1" x14ac:dyDescent="0.6">
      <c r="A100" s="32">
        <v>77</v>
      </c>
      <c r="B100" s="10">
        <f t="shared" si="69"/>
        <v>1621.0513229898563</v>
      </c>
      <c r="C100" s="10">
        <f t="shared" si="70"/>
        <v>912.15981646164596</v>
      </c>
      <c r="D100" s="10">
        <f t="shared" si="71"/>
        <v>708.89150652821047</v>
      </c>
      <c r="E100" s="10">
        <f t="shared" si="83"/>
        <v>312031.61699460767</v>
      </c>
      <c r="F100" s="10">
        <f t="shared" si="84"/>
        <v>67968.383005392461</v>
      </c>
      <c r="G100" s="10">
        <f t="shared" si="66"/>
        <v>207663.0565199292</v>
      </c>
      <c r="H100" s="1">
        <f t="shared" si="85"/>
        <v>0</v>
      </c>
      <c r="I100" s="1">
        <f t="shared" si="72"/>
        <v>117.16866174223513</v>
      </c>
      <c r="J100" s="1">
        <f t="shared" si="73"/>
        <v>117.16866174223513</v>
      </c>
      <c r="K100" s="1">
        <f t="shared" si="74"/>
        <v>351.50598522670538</v>
      </c>
      <c r="L100" s="1">
        <f t="shared" si="75"/>
        <v>117.16866174223513</v>
      </c>
      <c r="M100" s="1">
        <f t="shared" si="76"/>
        <v>1.1716866174223513</v>
      </c>
      <c r="N100" s="1">
        <f t="shared" si="129"/>
        <v>703.01197045341075</v>
      </c>
      <c r="O100" s="1">
        <f t="shared" si="77"/>
        <v>1.3676175618803599</v>
      </c>
      <c r="P100" s="1">
        <f t="shared" si="78"/>
        <v>5470.4702475214399</v>
      </c>
      <c r="Q100" s="1">
        <f t="shared" si="79"/>
        <v>5196.9467351453677</v>
      </c>
      <c r="R100" s="1">
        <f t="shared" si="80"/>
        <v>1.3676175618803599</v>
      </c>
      <c r="S100" s="1">
        <f t="shared" si="67"/>
        <v>519694.67351453676</v>
      </c>
      <c r="T100" s="1">
        <f t="shared" si="81"/>
        <v>2872.8834417021008</v>
      </c>
      <c r="U100" s="6">
        <f t="shared" si="86"/>
        <v>147291.4906001699</v>
      </c>
      <c r="V100" s="23">
        <f>-SUM(T$24:T100)/T$23</f>
        <v>8.3645745300084933</v>
      </c>
      <c r="W100" s="14">
        <f t="shared" si="68"/>
        <v>2872.8834417021008</v>
      </c>
      <c r="X100" s="14">
        <f t="shared" si="87"/>
        <v>147291.4906001699</v>
      </c>
      <c r="Y100" s="23">
        <f>-SUM(W$24:W100)/W$23</f>
        <v>8.3645745300084933</v>
      </c>
      <c r="Z100" s="36"/>
      <c r="AA100" s="37">
        <f t="shared" si="88"/>
        <v>1621.0513229898563</v>
      </c>
      <c r="AB100" s="10">
        <f t="shared" si="89"/>
        <v>912.15981646164596</v>
      </c>
      <c r="AC100" s="10">
        <f t="shared" si="90"/>
        <v>708.89150652821047</v>
      </c>
      <c r="AD100" s="1">
        <f t="shared" si="91"/>
        <v>312031.61699460767</v>
      </c>
      <c r="AE100" s="1">
        <f t="shared" si="92"/>
        <v>65218.383005392454</v>
      </c>
      <c r="AF100" s="1">
        <f t="shared" si="93"/>
        <v>184694.09061650943</v>
      </c>
      <c r="AG100" s="1">
        <f t="shared" si="94"/>
        <v>0</v>
      </c>
      <c r="AH100" s="1">
        <f t="shared" si="95"/>
        <v>117.16866174223513</v>
      </c>
      <c r="AI100" s="1">
        <f t="shared" si="96"/>
        <v>117.16866174223513</v>
      </c>
      <c r="AJ100" s="1">
        <f t="shared" si="97"/>
        <v>351.50598522670538</v>
      </c>
      <c r="AK100" s="1">
        <f t="shared" si="98"/>
        <v>117.16866174223513</v>
      </c>
      <c r="AL100" s="1">
        <f t="shared" si="99"/>
        <v>1.1716866174223513</v>
      </c>
      <c r="AM100" s="1">
        <f t="shared" si="130"/>
        <v>703.01197045341075</v>
      </c>
      <c r="AN100" s="1">
        <f t="shared" si="100"/>
        <v>1.3676175618803599</v>
      </c>
      <c r="AO100" s="1">
        <f t="shared" si="101"/>
        <v>3419.0439047008995</v>
      </c>
      <c r="AP100" s="1">
        <f t="shared" si="102"/>
        <v>3248.0917094658544</v>
      </c>
      <c r="AQ100" s="1">
        <f t="shared" si="103"/>
        <v>1.3676175618803599</v>
      </c>
      <c r="AR100" s="1">
        <f t="shared" si="104"/>
        <v>444475.70761111699</v>
      </c>
      <c r="AS100" s="1">
        <f t="shared" si="105"/>
        <v>924.02841602258718</v>
      </c>
      <c r="AT100" s="1">
        <f t="shared" si="106"/>
        <v>21020.83036531059</v>
      </c>
      <c r="AU100" s="38">
        <f>-SUM(AS$24:AS100)/AS$23</f>
        <v>2.2185988617571351</v>
      </c>
      <c r="AV100" s="1">
        <f t="shared" si="82"/>
        <v>924.02841602258718</v>
      </c>
      <c r="AW100" s="1">
        <f t="shared" si="107"/>
        <v>21020.83036531059</v>
      </c>
      <c r="AX100" s="38">
        <f>-SUM(AV$24:AV100)/AV$23</f>
        <v>2.2185988617571351</v>
      </c>
      <c r="AY100" s="40"/>
      <c r="AZ100" s="10">
        <f t="shared" si="108"/>
        <v>857.63888888888891</v>
      </c>
      <c r="BA100" s="10">
        <f t="shared" si="109"/>
        <v>780.1366851316709</v>
      </c>
      <c r="BB100" s="10">
        <f t="shared" si="110"/>
        <v>606.28878847807471</v>
      </c>
      <c r="BC100" s="1">
        <f t="shared" si="111"/>
        <v>266869.14611380885</v>
      </c>
      <c r="BD100" s="1">
        <f t="shared" si="112"/>
        <v>58130.853886190933</v>
      </c>
      <c r="BE100" s="1">
        <f t="shared" si="113"/>
        <v>502606.56149730791</v>
      </c>
      <c r="BF100" s="1">
        <f t="shared" si="114"/>
        <v>0</v>
      </c>
      <c r="BG100" s="1">
        <f t="shared" si="115"/>
        <v>117.16866174223513</v>
      </c>
      <c r="BH100" s="1">
        <f t="shared" si="116"/>
        <v>117.16866174223513</v>
      </c>
      <c r="BI100" s="1">
        <f t="shared" si="117"/>
        <v>351.50598522670538</v>
      </c>
      <c r="BJ100" s="1">
        <f t="shared" si="118"/>
        <v>117.16866174223513</v>
      </c>
      <c r="BK100" s="1">
        <f t="shared" si="119"/>
        <v>1.1716866174223513</v>
      </c>
      <c r="BL100" s="1">
        <f t="shared" si="131"/>
        <v>703.01197045341075</v>
      </c>
      <c r="BM100" s="1">
        <f t="shared" si="120"/>
        <v>1.3676175618803599</v>
      </c>
      <c r="BN100" s="1">
        <f t="shared" si="121"/>
        <v>3419.0439047008995</v>
      </c>
      <c r="BO100" s="1">
        <f t="shared" si="122"/>
        <v>3248.0917094658544</v>
      </c>
      <c r="BP100" s="1">
        <f t="shared" si="123"/>
        <v>1.3676175618803599</v>
      </c>
      <c r="BQ100" s="1">
        <f t="shared" si="124"/>
        <v>444475.70761111699</v>
      </c>
      <c r="BR100" s="1">
        <f t="shared" si="125"/>
        <v>1687.4408501235546</v>
      </c>
      <c r="BS100" s="1">
        <f t="shared" si="126"/>
        <v>81773.813481499994</v>
      </c>
      <c r="BT100" s="38">
        <f>-SUM(BR$24:BR100)/BR$23</f>
        <v>5.7405109264637684</v>
      </c>
      <c r="BU100" s="1">
        <f t="shared" si="127"/>
        <v>1687.4408501235546</v>
      </c>
      <c r="BV100" s="1">
        <f t="shared" si="128"/>
        <v>81773.813481499994</v>
      </c>
      <c r="BW100" s="38">
        <f>-SUM(BU$24:BU100)/BU$23</f>
        <v>5.7405109264637684</v>
      </c>
      <c r="BX100" s="1"/>
      <c r="BY100" s="1"/>
      <c r="BZ100" s="1"/>
      <c r="CA100" s="1"/>
      <c r="CB100" s="1"/>
      <c r="CC100" s="1"/>
      <c r="CD100" s="1"/>
      <c r="CE100" s="1"/>
      <c r="CF100" s="1"/>
      <c r="CG100" s="1"/>
      <c r="CH100" s="1"/>
      <c r="CI100" s="1"/>
      <c r="CJ100" s="1"/>
      <c r="CK100" s="1"/>
      <c r="CL100" s="1"/>
      <c r="CM100" s="1"/>
      <c r="CN100" s="1"/>
      <c r="CO100" s="1"/>
    </row>
    <row r="101" spans="1:93" ht="14.7" thickBot="1" x14ac:dyDescent="0.6">
      <c r="A101" s="32">
        <v>78</v>
      </c>
      <c r="B101" s="10">
        <f t="shared" si="69"/>
        <v>1621.0513229898563</v>
      </c>
      <c r="C101" s="10">
        <f t="shared" si="70"/>
        <v>910.09221623427186</v>
      </c>
      <c r="D101" s="10">
        <f t="shared" si="71"/>
        <v>710.95910675558434</v>
      </c>
      <c r="E101" s="10">
        <f t="shared" si="83"/>
        <v>311320.65788785211</v>
      </c>
      <c r="F101" s="10">
        <f t="shared" si="84"/>
        <v>68679.34211214805</v>
      </c>
      <c r="G101" s="10">
        <f t="shared" si="66"/>
        <v>210491.31605628564</v>
      </c>
      <c r="H101" s="1">
        <f t="shared" si="85"/>
        <v>0</v>
      </c>
      <c r="I101" s="1">
        <f t="shared" si="72"/>
        <v>117.41001000138071</v>
      </c>
      <c r="J101" s="1">
        <f t="shared" si="73"/>
        <v>117.41001000138071</v>
      </c>
      <c r="K101" s="1">
        <f t="shared" si="74"/>
        <v>352.23003000414212</v>
      </c>
      <c r="L101" s="1">
        <f t="shared" si="75"/>
        <v>117.41001000138071</v>
      </c>
      <c r="M101" s="1">
        <f t="shared" si="76"/>
        <v>1.1741001000138072</v>
      </c>
      <c r="N101" s="1">
        <f t="shared" si="129"/>
        <v>704.46006000828424</v>
      </c>
      <c r="O101" s="1">
        <f t="shared" si="77"/>
        <v>1.3731894051161517</v>
      </c>
      <c r="P101" s="1">
        <f t="shared" si="78"/>
        <v>5492.7576204646066</v>
      </c>
      <c r="Q101" s="1">
        <f t="shared" si="79"/>
        <v>5218.1197394413757</v>
      </c>
      <c r="R101" s="1">
        <f t="shared" si="80"/>
        <v>1.3731894051161517</v>
      </c>
      <c r="S101" s="1">
        <f t="shared" si="67"/>
        <v>521811.97394413763</v>
      </c>
      <c r="T101" s="1">
        <f t="shared" si="81"/>
        <v>2892.6083564432356</v>
      </c>
      <c r="U101" s="6">
        <f t="shared" si="86"/>
        <v>150184.09895661313</v>
      </c>
      <c r="V101" s="23">
        <f>-SUM(T$24:T101)/T$23</f>
        <v>8.5092049478306553</v>
      </c>
      <c r="W101" s="14">
        <f t="shared" si="68"/>
        <v>2892.6083564432356</v>
      </c>
      <c r="X101" s="14">
        <f t="shared" si="87"/>
        <v>150184.09895661313</v>
      </c>
      <c r="Y101" s="23">
        <f>-SUM(W$24:W101)/W$23</f>
        <v>8.5092049478306553</v>
      </c>
      <c r="Z101" s="36"/>
      <c r="AA101" s="37">
        <f t="shared" si="88"/>
        <v>1621.0513229898563</v>
      </c>
      <c r="AB101" s="10">
        <f t="shared" si="89"/>
        <v>910.09221623427186</v>
      </c>
      <c r="AC101" s="10">
        <f t="shared" si="90"/>
        <v>710.95910675558434</v>
      </c>
      <c r="AD101" s="1">
        <f t="shared" si="91"/>
        <v>311320.65788785211</v>
      </c>
      <c r="AE101" s="1">
        <f t="shared" si="92"/>
        <v>65929.342112148035</v>
      </c>
      <c r="AF101" s="1">
        <f t="shared" si="93"/>
        <v>187215.89877489733</v>
      </c>
      <c r="AG101" s="1">
        <f t="shared" si="94"/>
        <v>0</v>
      </c>
      <c r="AH101" s="1">
        <f t="shared" si="95"/>
        <v>117.41001000138071</v>
      </c>
      <c r="AI101" s="1">
        <f t="shared" si="96"/>
        <v>117.41001000138071</v>
      </c>
      <c r="AJ101" s="1">
        <f t="shared" si="97"/>
        <v>352.23003000414212</v>
      </c>
      <c r="AK101" s="1">
        <f t="shared" si="98"/>
        <v>117.41001000138071</v>
      </c>
      <c r="AL101" s="1">
        <f t="shared" si="99"/>
        <v>1.1741001000138072</v>
      </c>
      <c r="AM101" s="1">
        <f t="shared" si="130"/>
        <v>704.46006000828424</v>
      </c>
      <c r="AN101" s="1">
        <f t="shared" si="100"/>
        <v>1.3731894051161517</v>
      </c>
      <c r="AO101" s="1">
        <f t="shared" si="101"/>
        <v>3432.9735127903791</v>
      </c>
      <c r="AP101" s="1">
        <f t="shared" si="102"/>
        <v>3261.3248371508598</v>
      </c>
      <c r="AQ101" s="1">
        <f t="shared" si="103"/>
        <v>1.3731894051161517</v>
      </c>
      <c r="AR101" s="1">
        <f t="shared" si="104"/>
        <v>446286.55666274932</v>
      </c>
      <c r="AS101" s="1">
        <f t="shared" si="105"/>
        <v>935.81345415271949</v>
      </c>
      <c r="AT101" s="1">
        <f t="shared" si="106"/>
        <v>21956.643819463308</v>
      </c>
      <c r="AU101" s="38">
        <f>-SUM(AS$24:AS101)/AS$23</f>
        <v>2.2728489170703363</v>
      </c>
      <c r="AV101" s="1">
        <f t="shared" si="82"/>
        <v>935.81345415271949</v>
      </c>
      <c r="AW101" s="1">
        <f t="shared" si="107"/>
        <v>21956.643819463308</v>
      </c>
      <c r="AX101" s="38">
        <f>-SUM(AV$24:AV101)/AV$23</f>
        <v>2.2728489170703363</v>
      </c>
      <c r="AY101" s="40"/>
      <c r="AZ101" s="10">
        <f t="shared" si="108"/>
        <v>857.63888888888891</v>
      </c>
      <c r="BA101" s="10">
        <f t="shared" si="109"/>
        <v>778.36834283194321</v>
      </c>
      <c r="BB101" s="10">
        <f t="shared" si="110"/>
        <v>608.0571307778024</v>
      </c>
      <c r="BC101" s="1">
        <f t="shared" si="111"/>
        <v>266261.08898303105</v>
      </c>
      <c r="BD101" s="1">
        <f t="shared" si="112"/>
        <v>58738.911016968734</v>
      </c>
      <c r="BE101" s="1">
        <f t="shared" si="113"/>
        <v>505025.46767971804</v>
      </c>
      <c r="BF101" s="1">
        <f t="shared" si="114"/>
        <v>0</v>
      </c>
      <c r="BG101" s="1">
        <f t="shared" si="115"/>
        <v>117.41001000138071</v>
      </c>
      <c r="BH101" s="1">
        <f t="shared" si="116"/>
        <v>117.41001000138071</v>
      </c>
      <c r="BI101" s="1">
        <f t="shared" si="117"/>
        <v>352.23003000414212</v>
      </c>
      <c r="BJ101" s="1">
        <f t="shared" si="118"/>
        <v>117.41001000138071</v>
      </c>
      <c r="BK101" s="1">
        <f t="shared" si="119"/>
        <v>1.1741001000138072</v>
      </c>
      <c r="BL101" s="1">
        <f t="shared" si="131"/>
        <v>704.46006000828424</v>
      </c>
      <c r="BM101" s="1">
        <f t="shared" si="120"/>
        <v>1.3731894051161517</v>
      </c>
      <c r="BN101" s="1">
        <f t="shared" si="121"/>
        <v>3432.9735127903791</v>
      </c>
      <c r="BO101" s="1">
        <f t="shared" si="122"/>
        <v>3261.3248371508598</v>
      </c>
      <c r="BP101" s="1">
        <f t="shared" si="123"/>
        <v>1.3731894051161517</v>
      </c>
      <c r="BQ101" s="1">
        <f t="shared" si="124"/>
        <v>446286.55666274932</v>
      </c>
      <c r="BR101" s="1">
        <f t="shared" si="125"/>
        <v>1699.2258882536869</v>
      </c>
      <c r="BS101" s="1">
        <f t="shared" si="126"/>
        <v>83473.039369753678</v>
      </c>
      <c r="BT101" s="38">
        <f>-SUM(BR$24:BR101)/BR$23</f>
        <v>5.8390167750581847</v>
      </c>
      <c r="BU101" s="1">
        <f t="shared" si="127"/>
        <v>1699.2258882536869</v>
      </c>
      <c r="BV101" s="1">
        <f t="shared" si="128"/>
        <v>83473.039369753678</v>
      </c>
      <c r="BW101" s="38">
        <f>-SUM(BU$24:BU101)/BU$23</f>
        <v>5.8390167750581847</v>
      </c>
      <c r="BX101" s="1"/>
      <c r="BY101" s="1"/>
      <c r="BZ101" s="1"/>
      <c r="CA101" s="1"/>
      <c r="CB101" s="1"/>
      <c r="CC101" s="1"/>
      <c r="CD101" s="1"/>
      <c r="CE101" s="1"/>
      <c r="CF101" s="1"/>
      <c r="CG101" s="1"/>
      <c r="CH101" s="1"/>
      <c r="CI101" s="1"/>
      <c r="CJ101" s="1"/>
      <c r="CK101" s="1"/>
      <c r="CL101" s="1"/>
      <c r="CM101" s="1"/>
      <c r="CN101" s="1"/>
      <c r="CO101" s="1"/>
    </row>
    <row r="102" spans="1:93" ht="14.7" thickBot="1" x14ac:dyDescent="0.6">
      <c r="A102" s="32">
        <v>79</v>
      </c>
      <c r="B102" s="10">
        <f t="shared" si="69"/>
        <v>1621.0513229898563</v>
      </c>
      <c r="C102" s="10">
        <f t="shared" si="70"/>
        <v>908.0185855062349</v>
      </c>
      <c r="D102" s="10">
        <f t="shared" si="71"/>
        <v>713.03273748362153</v>
      </c>
      <c r="E102" s="10">
        <f t="shared" si="83"/>
        <v>310607.62515036849</v>
      </c>
      <c r="F102" s="10">
        <f t="shared" si="84"/>
        <v>69392.374849631669</v>
      </c>
      <c r="G102" s="10">
        <f t="shared" si="66"/>
        <v>213330.27536740759</v>
      </c>
      <c r="H102" s="1">
        <f t="shared" si="85"/>
        <v>0</v>
      </c>
      <c r="I102" s="1">
        <f t="shared" si="72"/>
        <v>117.65185539842416</v>
      </c>
      <c r="J102" s="1">
        <f t="shared" si="73"/>
        <v>117.65185539842416</v>
      </c>
      <c r="K102" s="1">
        <f t="shared" si="74"/>
        <v>352.95556619527247</v>
      </c>
      <c r="L102" s="1">
        <f t="shared" si="75"/>
        <v>117.65185539842416</v>
      </c>
      <c r="M102" s="1">
        <f t="shared" si="76"/>
        <v>1.1765185539842415</v>
      </c>
      <c r="N102" s="1">
        <f t="shared" si="129"/>
        <v>705.91113239054494</v>
      </c>
      <c r="O102" s="1">
        <f t="shared" si="77"/>
        <v>1.3787839487309894</v>
      </c>
      <c r="P102" s="1">
        <f t="shared" si="78"/>
        <v>5515.1357949239573</v>
      </c>
      <c r="Q102" s="1">
        <f t="shared" si="79"/>
        <v>5239.3790051777596</v>
      </c>
      <c r="R102" s="1">
        <f t="shared" si="80"/>
        <v>1.3787839487309894</v>
      </c>
      <c r="S102" s="1">
        <f t="shared" si="67"/>
        <v>523937.90051777597</v>
      </c>
      <c r="T102" s="1">
        <f t="shared" si="81"/>
        <v>2912.4165497973581</v>
      </c>
      <c r="U102" s="6">
        <f t="shared" si="86"/>
        <v>153096.51550641048</v>
      </c>
      <c r="V102" s="23">
        <f>-SUM(T$24:T102)/T$23</f>
        <v>8.6548257753205231</v>
      </c>
      <c r="W102" s="14">
        <f t="shared" si="68"/>
        <v>2912.4165497973581</v>
      </c>
      <c r="X102" s="14">
        <f t="shared" si="87"/>
        <v>153096.51550641048</v>
      </c>
      <c r="Y102" s="23">
        <f>-SUM(W$24:W102)/W$23</f>
        <v>8.6548257753205231</v>
      </c>
      <c r="Z102" s="36"/>
      <c r="AA102" s="37">
        <f t="shared" si="88"/>
        <v>1621.0513229898563</v>
      </c>
      <c r="AB102" s="10">
        <f t="shared" si="89"/>
        <v>908.0185855062349</v>
      </c>
      <c r="AC102" s="10">
        <f t="shared" si="90"/>
        <v>713.03273748362153</v>
      </c>
      <c r="AD102" s="1">
        <f t="shared" si="91"/>
        <v>310607.62515036849</v>
      </c>
      <c r="AE102" s="1">
        <f t="shared" si="92"/>
        <v>66642.374849631655</v>
      </c>
      <c r="AF102" s="1">
        <f t="shared" si="93"/>
        <v>189747.15818720323</v>
      </c>
      <c r="AG102" s="1">
        <f t="shared" si="94"/>
        <v>0</v>
      </c>
      <c r="AH102" s="1">
        <f t="shared" si="95"/>
        <v>117.65185539842416</v>
      </c>
      <c r="AI102" s="1">
        <f t="shared" si="96"/>
        <v>117.65185539842416</v>
      </c>
      <c r="AJ102" s="1">
        <f t="shared" si="97"/>
        <v>352.95556619527247</v>
      </c>
      <c r="AK102" s="1">
        <f t="shared" si="98"/>
        <v>117.65185539842416</v>
      </c>
      <c r="AL102" s="1">
        <f t="shared" si="99"/>
        <v>1.1765185539842415</v>
      </c>
      <c r="AM102" s="1">
        <f t="shared" si="130"/>
        <v>705.91113239054494</v>
      </c>
      <c r="AN102" s="1">
        <f t="shared" si="100"/>
        <v>1.3787839487309894</v>
      </c>
      <c r="AO102" s="1">
        <f t="shared" si="101"/>
        <v>3446.9598718274738</v>
      </c>
      <c r="AP102" s="1">
        <f t="shared" si="102"/>
        <v>3274.6118782361</v>
      </c>
      <c r="AQ102" s="1">
        <f t="shared" si="103"/>
        <v>1.3787839487309894</v>
      </c>
      <c r="AR102" s="1">
        <f t="shared" si="104"/>
        <v>448104.78333757154</v>
      </c>
      <c r="AS102" s="1">
        <f t="shared" si="105"/>
        <v>947.64942285569873</v>
      </c>
      <c r="AT102" s="1">
        <f t="shared" si="106"/>
        <v>22904.293242319007</v>
      </c>
      <c r="AU102" s="38">
        <f>-SUM(AS$24:AS102)/AS$23</f>
        <v>2.3277851154967535</v>
      </c>
      <c r="AV102" s="1">
        <f t="shared" si="82"/>
        <v>947.64942285569873</v>
      </c>
      <c r="AW102" s="1">
        <f t="shared" si="107"/>
        <v>22904.293242319007</v>
      </c>
      <c r="AX102" s="38">
        <f>-SUM(AV$24:AV102)/AV$23</f>
        <v>2.3277851154967535</v>
      </c>
      <c r="AY102" s="40"/>
      <c r="AZ102" s="10">
        <f t="shared" si="108"/>
        <v>857.63888888888891</v>
      </c>
      <c r="BA102" s="10">
        <f t="shared" si="109"/>
        <v>776.59484286717463</v>
      </c>
      <c r="BB102" s="10">
        <f t="shared" si="110"/>
        <v>609.83063074257109</v>
      </c>
      <c r="BC102" s="1">
        <f t="shared" si="111"/>
        <v>265651.25835228845</v>
      </c>
      <c r="BD102" s="1">
        <f t="shared" si="112"/>
        <v>59348.741647711307</v>
      </c>
      <c r="BE102" s="1">
        <f t="shared" si="113"/>
        <v>507453.52498528286</v>
      </c>
      <c r="BF102" s="1">
        <f t="shared" si="114"/>
        <v>0</v>
      </c>
      <c r="BG102" s="1">
        <f t="shared" si="115"/>
        <v>117.65185539842416</v>
      </c>
      <c r="BH102" s="1">
        <f t="shared" si="116"/>
        <v>117.65185539842416</v>
      </c>
      <c r="BI102" s="1">
        <f t="shared" si="117"/>
        <v>352.95556619527247</v>
      </c>
      <c r="BJ102" s="1">
        <f t="shared" si="118"/>
        <v>117.65185539842416</v>
      </c>
      <c r="BK102" s="1">
        <f t="shared" si="119"/>
        <v>1.1765185539842415</v>
      </c>
      <c r="BL102" s="1">
        <f t="shared" si="131"/>
        <v>705.91113239054494</v>
      </c>
      <c r="BM102" s="1">
        <f t="shared" si="120"/>
        <v>1.3787839487309894</v>
      </c>
      <c r="BN102" s="1">
        <f t="shared" si="121"/>
        <v>3446.9598718274738</v>
      </c>
      <c r="BO102" s="1">
        <f t="shared" si="122"/>
        <v>3274.6118782361</v>
      </c>
      <c r="BP102" s="1">
        <f t="shared" si="123"/>
        <v>1.3787839487309894</v>
      </c>
      <c r="BQ102" s="1">
        <f t="shared" si="124"/>
        <v>448104.78333757154</v>
      </c>
      <c r="BR102" s="1">
        <f t="shared" si="125"/>
        <v>1711.0618569566661</v>
      </c>
      <c r="BS102" s="1">
        <f t="shared" si="126"/>
        <v>85184.101226710351</v>
      </c>
      <c r="BT102" s="38">
        <f>-SUM(BR$24:BR102)/BR$23</f>
        <v>5.9382087667658183</v>
      </c>
      <c r="BU102" s="1">
        <f t="shared" si="127"/>
        <v>1711.0618569566661</v>
      </c>
      <c r="BV102" s="1">
        <f t="shared" si="128"/>
        <v>85184.101226710351</v>
      </c>
      <c r="BW102" s="38">
        <f>-SUM(BU$24:BU102)/BU$23</f>
        <v>5.9382087667658183</v>
      </c>
      <c r="BX102" s="1"/>
      <c r="BY102" s="1"/>
      <c r="BZ102" s="1"/>
      <c r="CA102" s="1"/>
      <c r="CB102" s="1"/>
      <c r="CC102" s="1"/>
      <c r="CD102" s="1"/>
      <c r="CE102" s="1"/>
      <c r="CF102" s="1"/>
      <c r="CG102" s="1"/>
      <c r="CH102" s="1"/>
      <c r="CI102" s="1"/>
      <c r="CJ102" s="1"/>
      <c r="CK102" s="1"/>
      <c r="CL102" s="1"/>
      <c r="CM102" s="1"/>
      <c r="CN102" s="1"/>
      <c r="CO102" s="1"/>
    </row>
    <row r="103" spans="1:93" ht="14.7" thickBot="1" x14ac:dyDescent="0.6">
      <c r="A103" s="32">
        <v>80</v>
      </c>
      <c r="B103" s="10">
        <f t="shared" si="69"/>
        <v>1621.0513229898563</v>
      </c>
      <c r="C103" s="10">
        <f t="shared" si="70"/>
        <v>905.93890668857443</v>
      </c>
      <c r="D103" s="10">
        <f t="shared" si="71"/>
        <v>715.112416301282</v>
      </c>
      <c r="E103" s="10">
        <f t="shared" si="83"/>
        <v>309892.51273406722</v>
      </c>
      <c r="F103" s="10">
        <f t="shared" si="84"/>
        <v>70107.487265932956</v>
      </c>
      <c r="G103" s="10">
        <f t="shared" si="66"/>
        <v>216179.9756453631</v>
      </c>
      <c r="H103" s="1">
        <f t="shared" si="85"/>
        <v>0</v>
      </c>
      <c r="I103" s="1">
        <f t="shared" si="72"/>
        <v>117.89419895738813</v>
      </c>
      <c r="J103" s="1">
        <f t="shared" si="73"/>
        <v>117.89419895738813</v>
      </c>
      <c r="K103" s="1">
        <f t="shared" si="74"/>
        <v>353.68259687216437</v>
      </c>
      <c r="L103" s="1">
        <f t="shared" si="75"/>
        <v>117.89419895738813</v>
      </c>
      <c r="M103" s="1">
        <f t="shared" si="76"/>
        <v>1.1789419895738813</v>
      </c>
      <c r="N103" s="1">
        <f t="shared" si="129"/>
        <v>707.36519374432874</v>
      </c>
      <c r="O103" s="1">
        <f t="shared" si="77"/>
        <v>1.3844012852090268</v>
      </c>
      <c r="P103" s="1">
        <f t="shared" si="78"/>
        <v>5537.6051408361072</v>
      </c>
      <c r="Q103" s="1">
        <f t="shared" si="79"/>
        <v>5260.7248837943016</v>
      </c>
      <c r="R103" s="1">
        <f t="shared" si="80"/>
        <v>1.3844012852090268</v>
      </c>
      <c r="S103" s="1">
        <f t="shared" si="67"/>
        <v>526072.48837943014</v>
      </c>
      <c r="T103" s="1">
        <f t="shared" si="81"/>
        <v>2932.3083670601163</v>
      </c>
      <c r="U103" s="6">
        <f t="shared" si="86"/>
        <v>156028.8238734706</v>
      </c>
      <c r="V103" s="23">
        <f>-SUM(T$24:T103)/T$23</f>
        <v>8.8014411936735275</v>
      </c>
      <c r="W103" s="14">
        <f t="shared" si="68"/>
        <v>2932.3083670601163</v>
      </c>
      <c r="X103" s="14">
        <f t="shared" si="87"/>
        <v>156028.8238734706</v>
      </c>
      <c r="Y103" s="23">
        <f>-SUM(W$24:W103)/W$23</f>
        <v>8.8014411936735275</v>
      </c>
      <c r="Z103" s="36"/>
      <c r="AA103" s="37">
        <f t="shared" si="88"/>
        <v>1621.0513229898563</v>
      </c>
      <c r="AB103" s="10">
        <f t="shared" si="89"/>
        <v>905.93890668857443</v>
      </c>
      <c r="AC103" s="10">
        <f t="shared" si="90"/>
        <v>715.112416301282</v>
      </c>
      <c r="AD103" s="1">
        <f t="shared" si="91"/>
        <v>309892.51273406722</v>
      </c>
      <c r="AE103" s="1">
        <f t="shared" si="92"/>
        <v>67357.487265932941</v>
      </c>
      <c r="AF103" s="1">
        <f t="shared" si="93"/>
        <v>192287.90495886665</v>
      </c>
      <c r="AG103" s="1">
        <f t="shared" si="94"/>
        <v>0</v>
      </c>
      <c r="AH103" s="1">
        <f t="shared" si="95"/>
        <v>117.89419895738813</v>
      </c>
      <c r="AI103" s="1">
        <f t="shared" si="96"/>
        <v>117.89419895738813</v>
      </c>
      <c r="AJ103" s="1">
        <f t="shared" si="97"/>
        <v>353.68259687216437</v>
      </c>
      <c r="AK103" s="1">
        <f t="shared" si="98"/>
        <v>117.89419895738813</v>
      </c>
      <c r="AL103" s="1">
        <f t="shared" si="99"/>
        <v>1.1789419895738813</v>
      </c>
      <c r="AM103" s="1">
        <f t="shared" si="130"/>
        <v>707.36519374432874</v>
      </c>
      <c r="AN103" s="1">
        <f t="shared" si="100"/>
        <v>1.3844012852090268</v>
      </c>
      <c r="AO103" s="1">
        <f t="shared" si="101"/>
        <v>3461.0032130225673</v>
      </c>
      <c r="AP103" s="1">
        <f t="shared" si="102"/>
        <v>3287.9530523714388</v>
      </c>
      <c r="AQ103" s="1">
        <f t="shared" si="103"/>
        <v>1.3844012852090268</v>
      </c>
      <c r="AR103" s="1">
        <f t="shared" si="104"/>
        <v>449930.4176929337</v>
      </c>
      <c r="AS103" s="1">
        <f t="shared" si="105"/>
        <v>959.53653563725379</v>
      </c>
      <c r="AT103" s="1">
        <f t="shared" si="106"/>
        <v>23863.82977795626</v>
      </c>
      <c r="AU103" s="38">
        <f>-SUM(AS$24:AS103)/AS$23</f>
        <v>2.3834104219105074</v>
      </c>
      <c r="AV103" s="1">
        <f t="shared" si="82"/>
        <v>959.53653563725379</v>
      </c>
      <c r="AW103" s="1">
        <f t="shared" si="107"/>
        <v>23863.82977795626</v>
      </c>
      <c r="AX103" s="38">
        <f>-SUM(AV$24:AV103)/AV$23</f>
        <v>2.3834104219105074</v>
      </c>
      <c r="AY103" s="40"/>
      <c r="AZ103" s="10">
        <f t="shared" si="108"/>
        <v>857.63888888888891</v>
      </c>
      <c r="BA103" s="10">
        <f t="shared" si="109"/>
        <v>774.81617019417558</v>
      </c>
      <c r="BB103" s="10">
        <f t="shared" si="110"/>
        <v>611.60930341557014</v>
      </c>
      <c r="BC103" s="1">
        <f t="shared" si="111"/>
        <v>265039.64904887287</v>
      </c>
      <c r="BD103" s="1">
        <f t="shared" si="112"/>
        <v>59960.350951126878</v>
      </c>
      <c r="BE103" s="1">
        <f t="shared" si="113"/>
        <v>509890.76864406059</v>
      </c>
      <c r="BF103" s="1">
        <f t="shared" si="114"/>
        <v>0</v>
      </c>
      <c r="BG103" s="1">
        <f t="shared" si="115"/>
        <v>117.89419895738813</v>
      </c>
      <c r="BH103" s="1">
        <f t="shared" si="116"/>
        <v>117.89419895738813</v>
      </c>
      <c r="BI103" s="1">
        <f t="shared" si="117"/>
        <v>353.68259687216437</v>
      </c>
      <c r="BJ103" s="1">
        <f t="shared" si="118"/>
        <v>117.89419895738813</v>
      </c>
      <c r="BK103" s="1">
        <f t="shared" si="119"/>
        <v>1.1789419895738813</v>
      </c>
      <c r="BL103" s="1">
        <f t="shared" si="131"/>
        <v>707.36519374432874</v>
      </c>
      <c r="BM103" s="1">
        <f t="shared" si="120"/>
        <v>1.3844012852090268</v>
      </c>
      <c r="BN103" s="1">
        <f t="shared" si="121"/>
        <v>3461.0032130225673</v>
      </c>
      <c r="BO103" s="1">
        <f t="shared" si="122"/>
        <v>3287.9530523714388</v>
      </c>
      <c r="BP103" s="1">
        <f t="shared" si="123"/>
        <v>1.3844012852090268</v>
      </c>
      <c r="BQ103" s="1">
        <f t="shared" si="124"/>
        <v>449930.4176929337</v>
      </c>
      <c r="BR103" s="1">
        <f t="shared" si="125"/>
        <v>1722.9489697382212</v>
      </c>
      <c r="BS103" s="1">
        <f t="shared" si="126"/>
        <v>86907.050196448574</v>
      </c>
      <c r="BT103" s="38">
        <f>-SUM(BR$24:BR103)/BR$23</f>
        <v>6.0380898664607878</v>
      </c>
      <c r="BU103" s="1">
        <f t="shared" si="127"/>
        <v>1722.9489697382212</v>
      </c>
      <c r="BV103" s="1">
        <f t="shared" si="128"/>
        <v>86907.050196448574</v>
      </c>
      <c r="BW103" s="38">
        <f>-SUM(BU$24:BU103)/BU$23</f>
        <v>6.0380898664607878</v>
      </c>
      <c r="BX103" s="1"/>
      <c r="BY103" s="1"/>
      <c r="BZ103" s="1"/>
      <c r="CA103" s="1"/>
      <c r="CB103" s="1"/>
      <c r="CC103" s="1"/>
      <c r="CD103" s="1"/>
      <c r="CE103" s="1"/>
      <c r="CF103" s="1"/>
      <c r="CG103" s="1"/>
      <c r="CH103" s="1"/>
      <c r="CI103" s="1"/>
      <c r="CJ103" s="1"/>
      <c r="CK103" s="1"/>
      <c r="CL103" s="1"/>
      <c r="CM103" s="1"/>
      <c r="CN103" s="1"/>
      <c r="CO103" s="1"/>
    </row>
    <row r="104" spans="1:93" ht="14.7" thickBot="1" x14ac:dyDescent="0.6">
      <c r="A104" s="32">
        <v>81</v>
      </c>
      <c r="B104" s="10">
        <f t="shared" si="69"/>
        <v>1621.0513229898563</v>
      </c>
      <c r="C104" s="10">
        <f t="shared" si="70"/>
        <v>903.85316214102897</v>
      </c>
      <c r="D104" s="10">
        <f t="shared" si="71"/>
        <v>717.19816084882746</v>
      </c>
      <c r="E104" s="10">
        <f t="shared" si="83"/>
        <v>309175.31457321841</v>
      </c>
      <c r="F104" s="10">
        <f t="shared" si="84"/>
        <v>70824.685426781783</v>
      </c>
      <c r="G104" s="10">
        <f t="shared" si="66"/>
        <v>219040.45824304165</v>
      </c>
      <c r="H104" s="1">
        <f t="shared" si="85"/>
        <v>0</v>
      </c>
      <c r="I104" s="1">
        <f t="shared" si="72"/>
        <v>118.13704170440462</v>
      </c>
      <c r="J104" s="1">
        <f t="shared" si="73"/>
        <v>118.13704170440462</v>
      </c>
      <c r="K104" s="1">
        <f t="shared" si="74"/>
        <v>354.41112511321387</v>
      </c>
      <c r="L104" s="1">
        <f t="shared" si="75"/>
        <v>118.13704170440462</v>
      </c>
      <c r="M104" s="1">
        <f t="shared" si="76"/>
        <v>1.1813704170440462</v>
      </c>
      <c r="N104" s="1">
        <f t="shared" si="129"/>
        <v>708.82225022642774</v>
      </c>
      <c r="O104" s="1">
        <f t="shared" si="77"/>
        <v>1.3900415074112102</v>
      </c>
      <c r="P104" s="1">
        <f t="shared" si="78"/>
        <v>5560.1660296448408</v>
      </c>
      <c r="Q104" s="1">
        <f t="shared" si="79"/>
        <v>5282.1577281625987</v>
      </c>
      <c r="R104" s="1">
        <f t="shared" si="80"/>
        <v>1.3900415074112102</v>
      </c>
      <c r="S104" s="1">
        <f t="shared" si="67"/>
        <v>528215.77281625988</v>
      </c>
      <c r="T104" s="1">
        <f t="shared" si="81"/>
        <v>2952.2841549463146</v>
      </c>
      <c r="U104" s="6">
        <f t="shared" si="86"/>
        <v>158981.1080284169</v>
      </c>
      <c r="V104" s="23">
        <f>-SUM(T$24:T104)/T$23</f>
        <v>8.9490554014208428</v>
      </c>
      <c r="W104" s="14">
        <f t="shared" si="68"/>
        <v>2952.2841549463146</v>
      </c>
      <c r="X104" s="14">
        <f t="shared" si="87"/>
        <v>158981.1080284169</v>
      </c>
      <c r="Y104" s="23">
        <f>-SUM(W$24:W104)/W$23</f>
        <v>8.9490554014208428</v>
      </c>
      <c r="Z104" s="36"/>
      <c r="AA104" s="37">
        <f t="shared" si="88"/>
        <v>1621.0513229898563</v>
      </c>
      <c r="AB104" s="10">
        <f t="shared" si="89"/>
        <v>903.85316214102897</v>
      </c>
      <c r="AC104" s="10">
        <f t="shared" si="90"/>
        <v>717.19816084882746</v>
      </c>
      <c r="AD104" s="1">
        <f t="shared" si="91"/>
        <v>309175.31457321841</v>
      </c>
      <c r="AE104" s="1">
        <f t="shared" si="92"/>
        <v>68074.685426781769</v>
      </c>
      <c r="AF104" s="1">
        <f t="shared" si="93"/>
        <v>194838.17533542507</v>
      </c>
      <c r="AG104" s="1">
        <f t="shared" si="94"/>
        <v>0</v>
      </c>
      <c r="AH104" s="1">
        <f t="shared" si="95"/>
        <v>118.13704170440462</v>
      </c>
      <c r="AI104" s="1">
        <f t="shared" si="96"/>
        <v>118.13704170440462</v>
      </c>
      <c r="AJ104" s="1">
        <f t="shared" si="97"/>
        <v>354.41112511321387</v>
      </c>
      <c r="AK104" s="1">
        <f t="shared" si="98"/>
        <v>118.13704170440462</v>
      </c>
      <c r="AL104" s="1">
        <f t="shared" si="99"/>
        <v>1.1813704170440462</v>
      </c>
      <c r="AM104" s="1">
        <f t="shared" si="130"/>
        <v>708.82225022642774</v>
      </c>
      <c r="AN104" s="1">
        <f t="shared" si="100"/>
        <v>1.3900415074112102</v>
      </c>
      <c r="AO104" s="1">
        <f t="shared" si="101"/>
        <v>3475.1037685280257</v>
      </c>
      <c r="AP104" s="1">
        <f t="shared" si="102"/>
        <v>3301.3485801016245</v>
      </c>
      <c r="AQ104" s="1">
        <f t="shared" si="103"/>
        <v>1.3900415074112102</v>
      </c>
      <c r="AR104" s="1">
        <f t="shared" si="104"/>
        <v>451763.4899086433</v>
      </c>
      <c r="AS104" s="1">
        <f t="shared" si="105"/>
        <v>971.47500688534069</v>
      </c>
      <c r="AT104" s="1">
        <f t="shared" si="106"/>
        <v>24835.304784841599</v>
      </c>
      <c r="AU104" s="38">
        <f>-SUM(AS$24:AS104)/AS$23</f>
        <v>2.4397278136140055</v>
      </c>
      <c r="AV104" s="1">
        <f t="shared" si="82"/>
        <v>971.47500688534069</v>
      </c>
      <c r="AW104" s="1">
        <f t="shared" si="107"/>
        <v>24835.304784841599</v>
      </c>
      <c r="AX104" s="38">
        <f>-SUM(AV$24:AV104)/AV$23</f>
        <v>2.4397278136140055</v>
      </c>
      <c r="AY104" s="40"/>
      <c r="AZ104" s="10">
        <f t="shared" si="108"/>
        <v>857.63888888888891</v>
      </c>
      <c r="BA104" s="10">
        <f t="shared" si="109"/>
        <v>773.03230972587994</v>
      </c>
      <c r="BB104" s="10">
        <f t="shared" si="110"/>
        <v>613.39316388386567</v>
      </c>
      <c r="BC104" s="1">
        <f t="shared" si="111"/>
        <v>264426.25588498899</v>
      </c>
      <c r="BD104" s="1">
        <f t="shared" si="112"/>
        <v>60573.744115010741</v>
      </c>
      <c r="BE104" s="1">
        <f t="shared" si="113"/>
        <v>512337.23402365402</v>
      </c>
      <c r="BF104" s="1">
        <f t="shared" si="114"/>
        <v>0</v>
      </c>
      <c r="BG104" s="1">
        <f t="shared" si="115"/>
        <v>118.13704170440462</v>
      </c>
      <c r="BH104" s="1">
        <f t="shared" si="116"/>
        <v>118.13704170440462</v>
      </c>
      <c r="BI104" s="1">
        <f t="shared" si="117"/>
        <v>354.41112511321387</v>
      </c>
      <c r="BJ104" s="1">
        <f t="shared" si="118"/>
        <v>118.13704170440462</v>
      </c>
      <c r="BK104" s="1">
        <f t="shared" si="119"/>
        <v>1.1813704170440462</v>
      </c>
      <c r="BL104" s="1">
        <f t="shared" si="131"/>
        <v>708.82225022642774</v>
      </c>
      <c r="BM104" s="1">
        <f t="shared" si="120"/>
        <v>1.3900415074112102</v>
      </c>
      <c r="BN104" s="1">
        <f t="shared" si="121"/>
        <v>3475.1037685280257</v>
      </c>
      <c r="BO104" s="1">
        <f t="shared" si="122"/>
        <v>3301.3485801016245</v>
      </c>
      <c r="BP104" s="1">
        <f t="shared" si="123"/>
        <v>1.3900415074112102</v>
      </c>
      <c r="BQ104" s="1">
        <f t="shared" si="124"/>
        <v>451763.4899086433</v>
      </c>
      <c r="BR104" s="1">
        <f t="shared" si="125"/>
        <v>1734.8874409863081</v>
      </c>
      <c r="BS104" s="1">
        <f t="shared" si="126"/>
        <v>88641.937637434879</v>
      </c>
      <c r="BT104" s="38">
        <f>-SUM(BR$24:BR104)/BR$23</f>
        <v>6.1386630514455014</v>
      </c>
      <c r="BU104" s="1">
        <f t="shared" si="127"/>
        <v>1734.8874409863081</v>
      </c>
      <c r="BV104" s="1">
        <f t="shared" si="128"/>
        <v>88641.937637434879</v>
      </c>
      <c r="BW104" s="38">
        <f>-SUM(BU$24:BU104)/BU$23</f>
        <v>6.1386630514455014</v>
      </c>
      <c r="BX104" s="1"/>
      <c r="BY104" s="1"/>
      <c r="BZ104" s="1"/>
      <c r="CA104" s="1"/>
      <c r="CB104" s="1"/>
      <c r="CC104" s="1"/>
      <c r="CD104" s="1"/>
      <c r="CE104" s="1"/>
      <c r="CF104" s="1"/>
      <c r="CG104" s="1"/>
      <c r="CH104" s="1"/>
      <c r="CI104" s="1"/>
      <c r="CJ104" s="1"/>
      <c r="CK104" s="1"/>
      <c r="CL104" s="1"/>
      <c r="CM104" s="1"/>
      <c r="CN104" s="1"/>
      <c r="CO104" s="1"/>
    </row>
    <row r="105" spans="1:93" ht="14.7" thickBot="1" x14ac:dyDescent="0.6">
      <c r="A105" s="32">
        <v>82</v>
      </c>
      <c r="B105" s="10">
        <f t="shared" si="69"/>
        <v>1621.0513229898563</v>
      </c>
      <c r="C105" s="10">
        <f t="shared" si="70"/>
        <v>901.76133417188657</v>
      </c>
      <c r="D105" s="10">
        <f t="shared" si="71"/>
        <v>719.28998881796986</v>
      </c>
      <c r="E105" s="10">
        <f t="shared" si="83"/>
        <v>308456.02458440041</v>
      </c>
      <c r="F105" s="10">
        <f t="shared" si="84"/>
        <v>71543.975415599751</v>
      </c>
      <c r="G105" s="10">
        <f t="shared" si="66"/>
        <v>221911.76467478857</v>
      </c>
      <c r="H105" s="1">
        <f t="shared" si="85"/>
        <v>0</v>
      </c>
      <c r="I105" s="1">
        <f t="shared" si="72"/>
        <v>118.38038466771927</v>
      </c>
      <c r="J105" s="1">
        <f t="shared" si="73"/>
        <v>118.38038466771927</v>
      </c>
      <c r="K105" s="1">
        <f t="shared" si="74"/>
        <v>355.14115400315779</v>
      </c>
      <c r="L105" s="1">
        <f t="shared" si="75"/>
        <v>118.38038466771927</v>
      </c>
      <c r="M105" s="1">
        <f t="shared" si="76"/>
        <v>1.1838038466771927</v>
      </c>
      <c r="N105" s="1">
        <f t="shared" si="129"/>
        <v>710.28230800631559</v>
      </c>
      <c r="O105" s="1">
        <f t="shared" si="77"/>
        <v>1.3957047085768126</v>
      </c>
      <c r="P105" s="1">
        <f t="shared" si="78"/>
        <v>5582.8188343072507</v>
      </c>
      <c r="Q105" s="1">
        <f t="shared" si="79"/>
        <v>5303.6778925918879</v>
      </c>
      <c r="R105" s="1">
        <f t="shared" si="80"/>
        <v>1.3957047085768126</v>
      </c>
      <c r="S105" s="1">
        <f t="shared" si="67"/>
        <v>530367.78925918881</v>
      </c>
      <c r="T105" s="1">
        <f t="shared" si="81"/>
        <v>2972.3442615957165</v>
      </c>
      <c r="U105" s="6">
        <f t="shared" si="86"/>
        <v>161953.45229001262</v>
      </c>
      <c r="V105" s="23">
        <f>-SUM(T$24:T105)/T$23</f>
        <v>9.0976726145006293</v>
      </c>
      <c r="W105" s="14">
        <f t="shared" si="68"/>
        <v>2972.3442615957165</v>
      </c>
      <c r="X105" s="14">
        <f t="shared" si="87"/>
        <v>161953.45229001262</v>
      </c>
      <c r="Y105" s="23">
        <f>-SUM(W$24:W105)/W$23</f>
        <v>9.0976726145006293</v>
      </c>
      <c r="Z105" s="36"/>
      <c r="AA105" s="37">
        <f t="shared" si="88"/>
        <v>1621.0513229898563</v>
      </c>
      <c r="AB105" s="10">
        <f t="shared" si="89"/>
        <v>901.76133417188657</v>
      </c>
      <c r="AC105" s="10">
        <f t="shared" si="90"/>
        <v>719.28998881796986</v>
      </c>
      <c r="AD105" s="1">
        <f t="shared" si="91"/>
        <v>308456.02458440041</v>
      </c>
      <c r="AE105" s="1">
        <f t="shared" si="92"/>
        <v>68793.975415599736</v>
      </c>
      <c r="AF105" s="1">
        <f t="shared" si="93"/>
        <v>197398.0057030638</v>
      </c>
      <c r="AG105" s="1">
        <f t="shared" si="94"/>
        <v>0</v>
      </c>
      <c r="AH105" s="1">
        <f t="shared" si="95"/>
        <v>118.38038466771927</v>
      </c>
      <c r="AI105" s="1">
        <f t="shared" si="96"/>
        <v>118.38038466771927</v>
      </c>
      <c r="AJ105" s="1">
        <f t="shared" si="97"/>
        <v>355.14115400315779</v>
      </c>
      <c r="AK105" s="1">
        <f t="shared" si="98"/>
        <v>118.38038466771927</v>
      </c>
      <c r="AL105" s="1">
        <f t="shared" si="99"/>
        <v>1.1838038466771927</v>
      </c>
      <c r="AM105" s="1">
        <f t="shared" si="130"/>
        <v>710.28230800631559</v>
      </c>
      <c r="AN105" s="1">
        <f t="shared" si="100"/>
        <v>1.3957047085768126</v>
      </c>
      <c r="AO105" s="1">
        <f t="shared" si="101"/>
        <v>3489.2617714420317</v>
      </c>
      <c r="AP105" s="1">
        <f t="shared" si="102"/>
        <v>3314.79868286993</v>
      </c>
      <c r="AQ105" s="1">
        <f t="shared" si="103"/>
        <v>1.3957047085768126</v>
      </c>
      <c r="AR105" s="1">
        <f t="shared" si="104"/>
        <v>453604.03028746409</v>
      </c>
      <c r="AS105" s="1">
        <f t="shared" si="105"/>
        <v>983.46505187375783</v>
      </c>
      <c r="AT105" s="1">
        <f t="shared" si="106"/>
        <v>25818.769836715357</v>
      </c>
      <c r="AU105" s="38">
        <f>-SUM(AS$24:AS105)/AS$23</f>
        <v>2.4967402803892957</v>
      </c>
      <c r="AV105" s="1">
        <f t="shared" si="82"/>
        <v>983.46505187375783</v>
      </c>
      <c r="AW105" s="1">
        <f t="shared" si="107"/>
        <v>25818.769836715357</v>
      </c>
      <c r="AX105" s="38">
        <f>-SUM(AV$24:AV105)/AV$23</f>
        <v>2.4967402803892957</v>
      </c>
      <c r="AY105" s="40"/>
      <c r="AZ105" s="10">
        <f t="shared" si="108"/>
        <v>857.63888888888891</v>
      </c>
      <c r="BA105" s="10">
        <f t="shared" si="109"/>
        <v>771.24324633121876</v>
      </c>
      <c r="BB105" s="10">
        <f t="shared" si="110"/>
        <v>615.18222727852685</v>
      </c>
      <c r="BC105" s="1">
        <f t="shared" si="111"/>
        <v>263811.07365771045</v>
      </c>
      <c r="BD105" s="1">
        <f t="shared" si="112"/>
        <v>61188.926342289269</v>
      </c>
      <c r="BE105" s="1">
        <f t="shared" si="113"/>
        <v>514792.95662975335</v>
      </c>
      <c r="BF105" s="1">
        <f t="shared" si="114"/>
        <v>0</v>
      </c>
      <c r="BG105" s="1">
        <f t="shared" si="115"/>
        <v>118.38038466771927</v>
      </c>
      <c r="BH105" s="1">
        <f t="shared" si="116"/>
        <v>118.38038466771927</v>
      </c>
      <c r="BI105" s="1">
        <f t="shared" si="117"/>
        <v>355.14115400315779</v>
      </c>
      <c r="BJ105" s="1">
        <f t="shared" si="118"/>
        <v>118.38038466771927</v>
      </c>
      <c r="BK105" s="1">
        <f t="shared" si="119"/>
        <v>1.1838038466771927</v>
      </c>
      <c r="BL105" s="1">
        <f t="shared" si="131"/>
        <v>710.28230800631559</v>
      </c>
      <c r="BM105" s="1">
        <f t="shared" si="120"/>
        <v>1.3957047085768126</v>
      </c>
      <c r="BN105" s="1">
        <f t="shared" si="121"/>
        <v>3489.2617714420317</v>
      </c>
      <c r="BO105" s="1">
        <f t="shared" si="122"/>
        <v>3314.79868286993</v>
      </c>
      <c r="BP105" s="1">
        <f t="shared" si="123"/>
        <v>1.3957047085768126</v>
      </c>
      <c r="BQ105" s="1">
        <f t="shared" si="124"/>
        <v>453604.03028746409</v>
      </c>
      <c r="BR105" s="1">
        <f t="shared" si="125"/>
        <v>1746.8774859747252</v>
      </c>
      <c r="BS105" s="1">
        <f t="shared" si="126"/>
        <v>90388.8151234096</v>
      </c>
      <c r="BT105" s="38">
        <f>-SUM(BR$24:BR105)/BR$23</f>
        <v>6.2399313115020067</v>
      </c>
      <c r="BU105" s="1">
        <f t="shared" si="127"/>
        <v>1746.8774859747252</v>
      </c>
      <c r="BV105" s="1">
        <f t="shared" si="128"/>
        <v>90388.8151234096</v>
      </c>
      <c r="BW105" s="38">
        <f>-SUM(BU$24:BU105)/BU$23</f>
        <v>6.2399313115020067</v>
      </c>
      <c r="BX105" s="1"/>
      <c r="BY105" s="1"/>
      <c r="BZ105" s="1"/>
      <c r="CA105" s="1"/>
      <c r="CB105" s="1"/>
      <c r="CC105" s="1"/>
      <c r="CD105" s="1"/>
      <c r="CE105" s="1"/>
      <c r="CF105" s="1"/>
      <c r="CG105" s="1"/>
      <c r="CH105" s="1"/>
      <c r="CI105" s="1"/>
      <c r="CJ105" s="1"/>
      <c r="CK105" s="1"/>
      <c r="CL105" s="1"/>
      <c r="CM105" s="1"/>
      <c r="CN105" s="1"/>
      <c r="CO105" s="1"/>
    </row>
    <row r="106" spans="1:93" ht="14.7" thickBot="1" x14ac:dyDescent="0.6">
      <c r="A106" s="32">
        <v>83</v>
      </c>
      <c r="B106" s="10">
        <f t="shared" si="69"/>
        <v>1621.0513229898563</v>
      </c>
      <c r="C106" s="10">
        <f t="shared" si="70"/>
        <v>899.66340503783408</v>
      </c>
      <c r="D106" s="10">
        <f t="shared" si="71"/>
        <v>721.38791795202224</v>
      </c>
      <c r="E106" s="10">
        <f t="shared" si="83"/>
        <v>307734.63666644838</v>
      </c>
      <c r="F106" s="10">
        <f t="shared" si="84"/>
        <v>72265.363333551766</v>
      </c>
      <c r="G106" s="10">
        <f t="shared" si="66"/>
        <v>224793.93661704252</v>
      </c>
      <c r="H106" s="1">
        <f t="shared" si="85"/>
        <v>0</v>
      </c>
      <c r="I106" s="1">
        <f t="shared" si="72"/>
        <v>118.62422887769577</v>
      </c>
      <c r="J106" s="1">
        <f t="shared" si="73"/>
        <v>118.62422887769577</v>
      </c>
      <c r="K106" s="1">
        <f t="shared" si="74"/>
        <v>355.87268663308731</v>
      </c>
      <c r="L106" s="1">
        <f t="shared" si="75"/>
        <v>118.62422887769577</v>
      </c>
      <c r="M106" s="1">
        <f t="shared" si="76"/>
        <v>1.1862422887769577</v>
      </c>
      <c r="N106" s="1">
        <f t="shared" si="129"/>
        <v>711.74537326617451</v>
      </c>
      <c r="O106" s="1">
        <f t="shared" si="77"/>
        <v>1.4013909823249755</v>
      </c>
      <c r="P106" s="1">
        <f t="shared" si="78"/>
        <v>5605.5639292999022</v>
      </c>
      <c r="Q106" s="1">
        <f t="shared" si="79"/>
        <v>5325.2857328349064</v>
      </c>
      <c r="R106" s="1">
        <f t="shared" si="80"/>
        <v>1.4013909823249755</v>
      </c>
      <c r="S106" s="1">
        <f t="shared" si="67"/>
        <v>532528.57328349072</v>
      </c>
      <c r="T106" s="1">
        <f t="shared" si="81"/>
        <v>2992.489036578876</v>
      </c>
      <c r="U106" s="6">
        <f t="shared" si="86"/>
        <v>164945.94132659151</v>
      </c>
      <c r="V106" s="23">
        <f>-SUM(T$24:T106)/T$23</f>
        <v>9.2472970663295744</v>
      </c>
      <c r="W106" s="14">
        <f t="shared" si="68"/>
        <v>2992.489036578876</v>
      </c>
      <c r="X106" s="14">
        <f t="shared" si="87"/>
        <v>164945.94132659151</v>
      </c>
      <c r="Y106" s="23">
        <f>-SUM(W$24:W106)/W$23</f>
        <v>9.2472970663295744</v>
      </c>
      <c r="Z106" s="36"/>
      <c r="AA106" s="37">
        <f t="shared" si="88"/>
        <v>1621.0513229898563</v>
      </c>
      <c r="AB106" s="10">
        <f t="shared" si="89"/>
        <v>899.66340503783408</v>
      </c>
      <c r="AC106" s="10">
        <f t="shared" si="90"/>
        <v>721.38791795202224</v>
      </c>
      <c r="AD106" s="1">
        <f t="shared" si="91"/>
        <v>307734.63666644838</v>
      </c>
      <c r="AE106" s="1">
        <f t="shared" si="92"/>
        <v>69515.363333551752</v>
      </c>
      <c r="AF106" s="1">
        <f t="shared" si="93"/>
        <v>199967.43258916878</v>
      </c>
      <c r="AG106" s="1">
        <f t="shared" si="94"/>
        <v>0</v>
      </c>
      <c r="AH106" s="1">
        <f t="shared" si="95"/>
        <v>118.62422887769577</v>
      </c>
      <c r="AI106" s="1">
        <f t="shared" si="96"/>
        <v>118.62422887769577</v>
      </c>
      <c r="AJ106" s="1">
        <f t="shared" si="97"/>
        <v>355.87268663308731</v>
      </c>
      <c r="AK106" s="1">
        <f t="shared" si="98"/>
        <v>118.62422887769577</v>
      </c>
      <c r="AL106" s="1">
        <f t="shared" si="99"/>
        <v>1.1862422887769577</v>
      </c>
      <c r="AM106" s="1">
        <f t="shared" si="130"/>
        <v>711.74537326617451</v>
      </c>
      <c r="AN106" s="1">
        <f t="shared" si="100"/>
        <v>1.4013909823249755</v>
      </c>
      <c r="AO106" s="1">
        <f t="shared" si="101"/>
        <v>3503.4774558124386</v>
      </c>
      <c r="AP106" s="1">
        <f t="shared" si="102"/>
        <v>3328.3035830218164</v>
      </c>
      <c r="AQ106" s="1">
        <f t="shared" si="103"/>
        <v>1.4013909823249755</v>
      </c>
      <c r="AR106" s="1">
        <f t="shared" si="104"/>
        <v>455452.06925561704</v>
      </c>
      <c r="AS106" s="1">
        <f t="shared" si="105"/>
        <v>995.50688676578534</v>
      </c>
      <c r="AT106" s="1">
        <f t="shared" si="106"/>
        <v>26814.276723481144</v>
      </c>
      <c r="AU106" s="38">
        <f>-SUM(AS$24:AS106)/AS$23</f>
        <v>2.5544508245496309</v>
      </c>
      <c r="AV106" s="1">
        <f t="shared" si="82"/>
        <v>995.50688676578534</v>
      </c>
      <c r="AW106" s="1">
        <f t="shared" si="107"/>
        <v>26814.276723481144</v>
      </c>
      <c r="AX106" s="38">
        <f>-SUM(AV$24:AV106)/AV$23</f>
        <v>2.5544508245496309</v>
      </c>
      <c r="AY106" s="40"/>
      <c r="AZ106" s="10">
        <f t="shared" si="108"/>
        <v>857.63888888888891</v>
      </c>
      <c r="BA106" s="10">
        <f t="shared" si="109"/>
        <v>769.44896483498974</v>
      </c>
      <c r="BB106" s="10">
        <f t="shared" si="110"/>
        <v>616.97650877475598</v>
      </c>
      <c r="BC106" s="1">
        <f t="shared" si="111"/>
        <v>263194.09714893572</v>
      </c>
      <c r="BD106" s="1">
        <f t="shared" si="112"/>
        <v>61805.902851064027</v>
      </c>
      <c r="BE106" s="1">
        <f t="shared" si="113"/>
        <v>517257.97210668109</v>
      </c>
      <c r="BF106" s="1">
        <f t="shared" si="114"/>
        <v>0</v>
      </c>
      <c r="BG106" s="1">
        <f t="shared" si="115"/>
        <v>118.62422887769577</v>
      </c>
      <c r="BH106" s="1">
        <f t="shared" si="116"/>
        <v>118.62422887769577</v>
      </c>
      <c r="BI106" s="1">
        <f t="shared" si="117"/>
        <v>355.87268663308731</v>
      </c>
      <c r="BJ106" s="1">
        <f t="shared" si="118"/>
        <v>118.62422887769577</v>
      </c>
      <c r="BK106" s="1">
        <f t="shared" si="119"/>
        <v>1.1862422887769577</v>
      </c>
      <c r="BL106" s="1">
        <f t="shared" si="131"/>
        <v>711.74537326617451</v>
      </c>
      <c r="BM106" s="1">
        <f t="shared" si="120"/>
        <v>1.4013909823249755</v>
      </c>
      <c r="BN106" s="1">
        <f t="shared" si="121"/>
        <v>3503.4774558124386</v>
      </c>
      <c r="BO106" s="1">
        <f t="shared" si="122"/>
        <v>3328.3035830218164</v>
      </c>
      <c r="BP106" s="1">
        <f t="shared" si="123"/>
        <v>1.4013909823249755</v>
      </c>
      <c r="BQ106" s="1">
        <f t="shared" si="124"/>
        <v>455452.06925561704</v>
      </c>
      <c r="BR106" s="1">
        <f t="shared" si="125"/>
        <v>1758.9193208667527</v>
      </c>
      <c r="BS106" s="1">
        <f t="shared" si="126"/>
        <v>92147.734444276357</v>
      </c>
      <c r="BT106" s="38">
        <f>-SUM(BR$24:BR106)/BR$23</f>
        <v>6.3418976489435579</v>
      </c>
      <c r="BU106" s="1">
        <f t="shared" si="127"/>
        <v>1758.9193208667527</v>
      </c>
      <c r="BV106" s="1">
        <f t="shared" si="128"/>
        <v>92147.734444276357</v>
      </c>
      <c r="BW106" s="38">
        <f>-SUM(BU$24:BU106)/BU$23</f>
        <v>6.3418976489435579</v>
      </c>
      <c r="BX106" s="1"/>
      <c r="BY106" s="1"/>
      <c r="BZ106" s="1"/>
      <c r="CA106" s="1"/>
      <c r="CB106" s="1"/>
      <c r="CC106" s="1"/>
      <c r="CD106" s="1"/>
      <c r="CE106" s="1"/>
      <c r="CF106" s="1"/>
      <c r="CG106" s="1"/>
      <c r="CH106" s="1"/>
      <c r="CI106" s="1"/>
      <c r="CJ106" s="1"/>
      <c r="CK106" s="1"/>
      <c r="CL106" s="1"/>
      <c r="CM106" s="1"/>
      <c r="CN106" s="1"/>
      <c r="CO106" s="1"/>
    </row>
    <row r="107" spans="1:93" ht="14.7" thickBot="1" x14ac:dyDescent="0.6">
      <c r="A107" s="32">
        <v>84</v>
      </c>
      <c r="B107" s="10">
        <f t="shared" si="69"/>
        <v>1621.0513229898563</v>
      </c>
      <c r="C107" s="10">
        <f t="shared" si="70"/>
        <v>897.5593569438073</v>
      </c>
      <c r="D107" s="10">
        <f t="shared" si="71"/>
        <v>723.4919660460489</v>
      </c>
      <c r="E107" s="10">
        <f t="shared" si="83"/>
        <v>307011.14470040234</v>
      </c>
      <c r="F107" s="10">
        <f t="shared" si="84"/>
        <v>72988.85529959781</v>
      </c>
      <c r="G107" s="10">
        <f t="shared" si="66"/>
        <v>227687.01590897515</v>
      </c>
      <c r="H107" s="1">
        <f t="shared" si="85"/>
        <v>0</v>
      </c>
      <c r="I107" s="1">
        <f t="shared" si="72"/>
        <v>118.86857536682018</v>
      </c>
      <c r="J107" s="1">
        <f t="shared" si="73"/>
        <v>118.86857536682018</v>
      </c>
      <c r="K107" s="1">
        <f t="shared" si="74"/>
        <v>356.60572610046057</v>
      </c>
      <c r="L107" s="1">
        <f t="shared" si="75"/>
        <v>118.86857536682018</v>
      </c>
      <c r="M107" s="1">
        <f t="shared" si="76"/>
        <v>1.1886857536682018</v>
      </c>
      <c r="N107" s="1">
        <f t="shared" si="129"/>
        <v>713.21145220092114</v>
      </c>
      <c r="O107" s="1">
        <f t="shared" si="77"/>
        <v>1.407100422656256</v>
      </c>
      <c r="P107" s="1">
        <f t="shared" si="78"/>
        <v>5628.4016906250245</v>
      </c>
      <c r="Q107" s="1">
        <f t="shared" si="79"/>
        <v>5346.9816060937728</v>
      </c>
      <c r="R107" s="1">
        <f t="shared" si="80"/>
        <v>1.407100422656256</v>
      </c>
      <c r="S107" s="1">
        <f t="shared" si="67"/>
        <v>534698.16060937732</v>
      </c>
      <c r="T107" s="1">
        <f t="shared" si="81"/>
        <v>3012.7188309029953</v>
      </c>
      <c r="U107" s="6">
        <f t="shared" si="86"/>
        <v>167958.66015749451</v>
      </c>
      <c r="V107" s="23">
        <f>-SUM(T$24:T107)/T$23</f>
        <v>9.3979330078747232</v>
      </c>
      <c r="W107" s="14">
        <f t="shared" si="68"/>
        <v>3012.7188309029953</v>
      </c>
      <c r="X107" s="14">
        <f t="shared" si="87"/>
        <v>167958.66015749451</v>
      </c>
      <c r="Y107" s="23">
        <f>-SUM(W$24:W107)/W$23</f>
        <v>9.3979330078747232</v>
      </c>
      <c r="Z107" s="36"/>
      <c r="AA107" s="37">
        <f t="shared" si="88"/>
        <v>1621.0513229898563</v>
      </c>
      <c r="AB107" s="10">
        <f t="shared" si="89"/>
        <v>897.5593569438073</v>
      </c>
      <c r="AC107" s="10">
        <f t="shared" si="90"/>
        <v>723.4919660460489</v>
      </c>
      <c r="AD107" s="1">
        <f t="shared" si="91"/>
        <v>307011.14470040234</v>
      </c>
      <c r="AE107" s="1">
        <f t="shared" si="92"/>
        <v>70238.855299597795</v>
      </c>
      <c r="AF107" s="1">
        <f t="shared" si="93"/>
        <v>202546.49266288104</v>
      </c>
      <c r="AG107" s="1">
        <f t="shared" si="94"/>
        <v>0</v>
      </c>
      <c r="AH107" s="1">
        <f t="shared" si="95"/>
        <v>118.86857536682018</v>
      </c>
      <c r="AI107" s="1">
        <f t="shared" si="96"/>
        <v>118.86857536682018</v>
      </c>
      <c r="AJ107" s="1">
        <f t="shared" si="97"/>
        <v>356.60572610046057</v>
      </c>
      <c r="AK107" s="1">
        <f t="shared" si="98"/>
        <v>118.86857536682018</v>
      </c>
      <c r="AL107" s="1">
        <f t="shared" si="99"/>
        <v>1.1886857536682018</v>
      </c>
      <c r="AM107" s="1">
        <f t="shared" si="130"/>
        <v>713.21145220092114</v>
      </c>
      <c r="AN107" s="1">
        <f t="shared" si="100"/>
        <v>1.407100422656256</v>
      </c>
      <c r="AO107" s="1">
        <f t="shared" si="101"/>
        <v>3517.7510566406399</v>
      </c>
      <c r="AP107" s="1">
        <f t="shared" si="102"/>
        <v>3341.8635038086077</v>
      </c>
      <c r="AQ107" s="1">
        <f t="shared" si="103"/>
        <v>1.407100422656256</v>
      </c>
      <c r="AR107" s="1">
        <f t="shared" si="104"/>
        <v>457307.6373632832</v>
      </c>
      <c r="AS107" s="1">
        <f t="shared" si="105"/>
        <v>1007.6007286178303</v>
      </c>
      <c r="AT107" s="1">
        <f t="shared" si="106"/>
        <v>27821.877452098975</v>
      </c>
      <c r="AU107" s="38">
        <f>-SUM(AS$24:AS107)/AS$23</f>
        <v>2.6128624609912441</v>
      </c>
      <c r="AV107" s="1">
        <f t="shared" si="82"/>
        <v>1007.6007286178303</v>
      </c>
      <c r="AW107" s="1">
        <f t="shared" si="107"/>
        <v>27821.877452098975</v>
      </c>
      <c r="AX107" s="38">
        <f>-SUM(AV$24:AV107)/AV$23</f>
        <v>2.6128624609912441</v>
      </c>
      <c r="AY107" s="40"/>
      <c r="AZ107" s="10">
        <f t="shared" si="108"/>
        <v>857.63888888888891</v>
      </c>
      <c r="BA107" s="10">
        <f t="shared" si="109"/>
        <v>767.64945001772992</v>
      </c>
      <c r="BB107" s="10">
        <f t="shared" si="110"/>
        <v>618.77602359201558</v>
      </c>
      <c r="BC107" s="1">
        <f t="shared" si="111"/>
        <v>262575.32112534367</v>
      </c>
      <c r="BD107" s="1">
        <f t="shared" si="112"/>
        <v>62424.678874656041</v>
      </c>
      <c r="BE107" s="1">
        <f t="shared" si="113"/>
        <v>519732.31623793923</v>
      </c>
      <c r="BF107" s="1">
        <f t="shared" si="114"/>
        <v>0</v>
      </c>
      <c r="BG107" s="1">
        <f t="shared" si="115"/>
        <v>118.86857536682018</v>
      </c>
      <c r="BH107" s="1">
        <f t="shared" si="116"/>
        <v>118.86857536682018</v>
      </c>
      <c r="BI107" s="1">
        <f t="shared" si="117"/>
        <v>356.60572610046057</v>
      </c>
      <c r="BJ107" s="1">
        <f t="shared" si="118"/>
        <v>118.86857536682018</v>
      </c>
      <c r="BK107" s="1">
        <f t="shared" si="119"/>
        <v>1.1886857536682018</v>
      </c>
      <c r="BL107" s="1">
        <f t="shared" si="131"/>
        <v>713.21145220092114</v>
      </c>
      <c r="BM107" s="1">
        <f t="shared" si="120"/>
        <v>1.407100422656256</v>
      </c>
      <c r="BN107" s="1">
        <f t="shared" si="121"/>
        <v>3517.7510566406399</v>
      </c>
      <c r="BO107" s="1">
        <f t="shared" si="122"/>
        <v>3341.8635038086077</v>
      </c>
      <c r="BP107" s="1">
        <f t="shared" si="123"/>
        <v>1.407100422656256</v>
      </c>
      <c r="BQ107" s="1">
        <f t="shared" si="124"/>
        <v>457307.6373632832</v>
      </c>
      <c r="BR107" s="1">
        <f t="shared" si="125"/>
        <v>1771.0131627187977</v>
      </c>
      <c r="BS107" s="1">
        <f t="shared" si="126"/>
        <v>93918.747606995152</v>
      </c>
      <c r="BT107" s="38">
        <f>-SUM(BR$24:BR107)/BR$23</f>
        <v>6.4445650786663862</v>
      </c>
      <c r="BU107" s="1">
        <f t="shared" si="127"/>
        <v>1771.0131627187977</v>
      </c>
      <c r="BV107" s="1">
        <f t="shared" si="128"/>
        <v>93918.747606995152</v>
      </c>
      <c r="BW107" s="38">
        <f>-SUM(BU$24:BU107)/BU$23</f>
        <v>6.4445650786663862</v>
      </c>
      <c r="BX107" s="1"/>
      <c r="BY107" s="1"/>
      <c r="BZ107" s="1"/>
      <c r="CA107" s="1"/>
      <c r="CB107" s="1"/>
      <c r="CC107" s="1"/>
      <c r="CD107" s="1"/>
      <c r="CE107" s="1"/>
      <c r="CF107" s="1"/>
      <c r="CG107" s="1"/>
      <c r="CH107" s="1"/>
      <c r="CI107" s="1"/>
      <c r="CJ107" s="1"/>
      <c r="CK107" s="1"/>
      <c r="CL107" s="1"/>
      <c r="CM107" s="1"/>
      <c r="CN107" s="1"/>
      <c r="CO107" s="1"/>
    </row>
    <row r="108" spans="1:93" ht="14.7" thickBot="1" x14ac:dyDescent="0.6">
      <c r="A108" s="32">
        <v>85</v>
      </c>
      <c r="B108" s="10">
        <f t="shared" si="69"/>
        <v>1621.0513229898563</v>
      </c>
      <c r="C108" s="10">
        <f t="shared" si="70"/>
        <v>895.44917204283968</v>
      </c>
      <c r="D108" s="10">
        <f t="shared" si="71"/>
        <v>725.60215094701664</v>
      </c>
      <c r="E108" s="10">
        <f t="shared" si="83"/>
        <v>306285.54254945531</v>
      </c>
      <c r="F108" s="10">
        <f t="shared" si="84"/>
        <v>73714.457450544825</v>
      </c>
      <c r="G108" s="10">
        <f t="shared" si="66"/>
        <v>230591.04455313378</v>
      </c>
      <c r="H108" s="1">
        <f t="shared" si="85"/>
        <v>0</v>
      </c>
      <c r="I108" s="1">
        <f t="shared" si="72"/>
        <v>119.11342516970529</v>
      </c>
      <c r="J108" s="1">
        <f t="shared" si="73"/>
        <v>119.11342516970529</v>
      </c>
      <c r="K108" s="1">
        <f t="shared" si="74"/>
        <v>357.34027550911588</v>
      </c>
      <c r="L108" s="1">
        <f t="shared" si="75"/>
        <v>119.11342516970529</v>
      </c>
      <c r="M108" s="1">
        <f t="shared" si="76"/>
        <v>1.1911342516970529</v>
      </c>
      <c r="N108" s="1">
        <f t="shared" si="129"/>
        <v>714.68055101823188</v>
      </c>
      <c r="O108" s="1">
        <f t="shared" si="77"/>
        <v>1.4128331239541816</v>
      </c>
      <c r="P108" s="1">
        <f t="shared" si="78"/>
        <v>5651.3324958167268</v>
      </c>
      <c r="Q108" s="1">
        <f t="shared" si="79"/>
        <v>5368.7658710258902</v>
      </c>
      <c r="R108" s="1">
        <f t="shared" si="80"/>
        <v>1.4128331239541816</v>
      </c>
      <c r="S108" s="1">
        <f t="shared" si="67"/>
        <v>536876.58710258896</v>
      </c>
      <c r="T108" s="1">
        <f t="shared" si="81"/>
        <v>3033.033997017802</v>
      </c>
      <c r="U108" s="6">
        <f t="shared" si="86"/>
        <v>170991.69415451231</v>
      </c>
      <c r="V108" s="23">
        <f>-SUM(T$24:T108)/T$23</f>
        <v>9.5495847077256144</v>
      </c>
      <c r="W108" s="14">
        <f t="shared" si="68"/>
        <v>3033.033997017802</v>
      </c>
      <c r="X108" s="14">
        <f t="shared" si="87"/>
        <v>170991.69415451231</v>
      </c>
      <c r="Y108" s="23">
        <f>-SUM(W$24:W108)/W$23</f>
        <v>9.5495847077256144</v>
      </c>
      <c r="Z108" s="36"/>
      <c r="AA108" s="37">
        <f t="shared" si="88"/>
        <v>1621.0513229898563</v>
      </c>
      <c r="AB108" s="10">
        <f t="shared" si="89"/>
        <v>895.44917204283968</v>
      </c>
      <c r="AC108" s="10">
        <f t="shared" si="90"/>
        <v>725.60215094701664</v>
      </c>
      <c r="AD108" s="1">
        <f t="shared" si="91"/>
        <v>306285.54254945531</v>
      </c>
      <c r="AE108" s="1">
        <f t="shared" si="92"/>
        <v>70964.457450544811</v>
      </c>
      <c r="AF108" s="1">
        <f t="shared" si="93"/>
        <v>205135.22273565386</v>
      </c>
      <c r="AG108" s="1">
        <f t="shared" si="94"/>
        <v>0</v>
      </c>
      <c r="AH108" s="1">
        <f t="shared" si="95"/>
        <v>119.11342516970529</v>
      </c>
      <c r="AI108" s="1">
        <f t="shared" si="96"/>
        <v>119.11342516970529</v>
      </c>
      <c r="AJ108" s="1">
        <f t="shared" si="97"/>
        <v>357.34027550911588</v>
      </c>
      <c r="AK108" s="1">
        <f t="shared" si="98"/>
        <v>119.11342516970529</v>
      </c>
      <c r="AL108" s="1">
        <f t="shared" si="99"/>
        <v>1.1911342516970529</v>
      </c>
      <c r="AM108" s="1">
        <f t="shared" si="130"/>
        <v>714.68055101823188</v>
      </c>
      <c r="AN108" s="1">
        <f t="shared" si="100"/>
        <v>1.4128331239541816</v>
      </c>
      <c r="AO108" s="1">
        <f t="shared" si="101"/>
        <v>3532.082809885454</v>
      </c>
      <c r="AP108" s="1">
        <f t="shared" si="102"/>
        <v>3355.478669391181</v>
      </c>
      <c r="AQ108" s="1">
        <f t="shared" si="103"/>
        <v>1.4128331239541816</v>
      </c>
      <c r="AR108" s="1">
        <f t="shared" si="104"/>
        <v>459170.765285109</v>
      </c>
      <c r="AS108" s="1">
        <f t="shared" si="105"/>
        <v>1019.7467953830926</v>
      </c>
      <c r="AT108" s="1">
        <f t="shared" si="106"/>
        <v>28841.624247482068</v>
      </c>
      <c r="AU108" s="38">
        <f>-SUM(AS$24:AS108)/AS$23</f>
        <v>2.6719782172453366</v>
      </c>
      <c r="AV108" s="1">
        <f t="shared" si="82"/>
        <v>1019.7467953830926</v>
      </c>
      <c r="AW108" s="1">
        <f t="shared" si="107"/>
        <v>28841.624247482068</v>
      </c>
      <c r="AX108" s="38">
        <f>-SUM(AV$24:AV108)/AV$23</f>
        <v>2.6719782172453366</v>
      </c>
      <c r="AY108" s="40"/>
      <c r="AZ108" s="10">
        <f t="shared" si="108"/>
        <v>857.63888888888891</v>
      </c>
      <c r="BA108" s="10">
        <f t="shared" si="109"/>
        <v>765.84468661558662</v>
      </c>
      <c r="BB108" s="10">
        <f t="shared" si="110"/>
        <v>620.58078699415898</v>
      </c>
      <c r="BC108" s="1">
        <f t="shared" si="111"/>
        <v>261954.74033834951</v>
      </c>
      <c r="BD108" s="1">
        <f t="shared" si="112"/>
        <v>63045.259661650198</v>
      </c>
      <c r="BE108" s="1">
        <f t="shared" si="113"/>
        <v>522216.02494675922</v>
      </c>
      <c r="BF108" s="1">
        <f t="shared" si="114"/>
        <v>0</v>
      </c>
      <c r="BG108" s="1">
        <f t="shared" si="115"/>
        <v>119.11342516970529</v>
      </c>
      <c r="BH108" s="1">
        <f t="shared" si="116"/>
        <v>119.11342516970529</v>
      </c>
      <c r="BI108" s="1">
        <f t="shared" si="117"/>
        <v>357.34027550911588</v>
      </c>
      <c r="BJ108" s="1">
        <f t="shared" si="118"/>
        <v>119.11342516970529</v>
      </c>
      <c r="BK108" s="1">
        <f t="shared" si="119"/>
        <v>1.1911342516970529</v>
      </c>
      <c r="BL108" s="1">
        <f t="shared" si="131"/>
        <v>714.68055101823188</v>
      </c>
      <c r="BM108" s="1">
        <f t="shared" si="120"/>
        <v>1.4128331239541816</v>
      </c>
      <c r="BN108" s="1">
        <f t="shared" si="121"/>
        <v>3532.082809885454</v>
      </c>
      <c r="BO108" s="1">
        <f t="shared" si="122"/>
        <v>3355.478669391181</v>
      </c>
      <c r="BP108" s="1">
        <f t="shared" si="123"/>
        <v>1.4128331239541816</v>
      </c>
      <c r="BQ108" s="1">
        <f t="shared" si="124"/>
        <v>459170.765285109</v>
      </c>
      <c r="BR108" s="1">
        <f t="shared" si="125"/>
        <v>1783.15922948406</v>
      </c>
      <c r="BS108" s="1">
        <f t="shared" si="126"/>
        <v>95701.906836479218</v>
      </c>
      <c r="BT108" s="38">
        <f>-SUM(BR$24:BR108)/BR$23</f>
        <v>6.5479366282016951</v>
      </c>
      <c r="BU108" s="1">
        <f t="shared" si="127"/>
        <v>1783.15922948406</v>
      </c>
      <c r="BV108" s="1">
        <f t="shared" si="128"/>
        <v>95701.906836479218</v>
      </c>
      <c r="BW108" s="38">
        <f>-SUM(BU$24:BU108)/BU$23</f>
        <v>6.5479366282016951</v>
      </c>
      <c r="BX108" s="1"/>
      <c r="BY108" s="1"/>
      <c r="BZ108" s="1"/>
      <c r="CA108" s="1"/>
      <c r="CB108" s="1"/>
      <c r="CC108" s="1"/>
      <c r="CD108" s="1"/>
      <c r="CE108" s="1"/>
      <c r="CF108" s="1"/>
      <c r="CG108" s="1"/>
      <c r="CH108" s="1"/>
      <c r="CI108" s="1"/>
      <c r="CJ108" s="1"/>
      <c r="CK108" s="1"/>
      <c r="CL108" s="1"/>
      <c r="CM108" s="1"/>
      <c r="CN108" s="1"/>
      <c r="CO108" s="1"/>
    </row>
    <row r="109" spans="1:93" ht="14.7" thickBot="1" x14ac:dyDescent="0.6">
      <c r="A109" s="32">
        <v>86</v>
      </c>
      <c r="B109" s="10">
        <f t="shared" si="69"/>
        <v>1621.0513229898563</v>
      </c>
      <c r="C109" s="10">
        <f t="shared" si="70"/>
        <v>893.33283243591086</v>
      </c>
      <c r="D109" s="10">
        <f t="shared" si="71"/>
        <v>727.71849055394546</v>
      </c>
      <c r="E109" s="10">
        <f t="shared" si="83"/>
        <v>305557.82405890134</v>
      </c>
      <c r="F109" s="10">
        <f t="shared" si="84"/>
        <v>74442.175941098772</v>
      </c>
      <c r="G109" s="10">
        <f t="shared" si="66"/>
        <v>233506.06471608626</v>
      </c>
      <c r="H109" s="1">
        <f t="shared" si="85"/>
        <v>0</v>
      </c>
      <c r="I109" s="1">
        <f t="shared" si="72"/>
        <v>119.35877932309505</v>
      </c>
      <c r="J109" s="1">
        <f t="shared" si="73"/>
        <v>119.35877932309505</v>
      </c>
      <c r="K109" s="1">
        <f t="shared" si="74"/>
        <v>358.07633796928513</v>
      </c>
      <c r="L109" s="1">
        <f t="shared" si="75"/>
        <v>119.35877932309505</v>
      </c>
      <c r="M109" s="1">
        <f t="shared" si="76"/>
        <v>1.1935877932309504</v>
      </c>
      <c r="N109" s="1">
        <f t="shared" si="129"/>
        <v>716.15267593857027</v>
      </c>
      <c r="O109" s="1">
        <f t="shared" si="77"/>
        <v>1.4185891809868094</v>
      </c>
      <c r="P109" s="1">
        <f t="shared" si="78"/>
        <v>5674.3567239472377</v>
      </c>
      <c r="Q109" s="1">
        <f t="shared" si="79"/>
        <v>5390.6388877498757</v>
      </c>
      <c r="R109" s="1">
        <f t="shared" si="80"/>
        <v>1.4185891809868094</v>
      </c>
      <c r="S109" s="1">
        <f t="shared" si="67"/>
        <v>539063.88877498754</v>
      </c>
      <c r="T109" s="1">
        <f t="shared" si="81"/>
        <v>3053.434888821449</v>
      </c>
      <c r="U109" s="6">
        <f t="shared" si="86"/>
        <v>174045.12904333376</v>
      </c>
      <c r="V109" s="23">
        <f>-SUM(T$24:T109)/T$23</f>
        <v>9.7022564521666865</v>
      </c>
      <c r="W109" s="14">
        <f t="shared" si="68"/>
        <v>3053.434888821449</v>
      </c>
      <c r="X109" s="14">
        <f t="shared" si="87"/>
        <v>174045.12904333376</v>
      </c>
      <c r="Y109" s="23">
        <f>-SUM(W$24:W109)/W$23</f>
        <v>9.7022564521666865</v>
      </c>
      <c r="Z109" s="36"/>
      <c r="AA109" s="37">
        <f t="shared" si="88"/>
        <v>1621.0513229898563</v>
      </c>
      <c r="AB109" s="10">
        <f t="shared" si="89"/>
        <v>893.33283243591086</v>
      </c>
      <c r="AC109" s="10">
        <f t="shared" si="90"/>
        <v>727.71849055394546</v>
      </c>
      <c r="AD109" s="1">
        <f t="shared" si="91"/>
        <v>305557.82405890134</v>
      </c>
      <c r="AE109" s="1">
        <f t="shared" si="92"/>
        <v>71692.175941098758</v>
      </c>
      <c r="AF109" s="1">
        <f t="shared" si="93"/>
        <v>207733.65976181184</v>
      </c>
      <c r="AG109" s="1">
        <f t="shared" si="94"/>
        <v>0</v>
      </c>
      <c r="AH109" s="1">
        <f t="shared" si="95"/>
        <v>119.35877932309505</v>
      </c>
      <c r="AI109" s="1">
        <f t="shared" si="96"/>
        <v>119.35877932309505</v>
      </c>
      <c r="AJ109" s="1">
        <f t="shared" si="97"/>
        <v>358.07633796928513</v>
      </c>
      <c r="AK109" s="1">
        <f t="shared" si="98"/>
        <v>119.35877932309505</v>
      </c>
      <c r="AL109" s="1">
        <f t="shared" si="99"/>
        <v>1.1935877932309504</v>
      </c>
      <c r="AM109" s="1">
        <f t="shared" si="130"/>
        <v>716.15267593857027</v>
      </c>
      <c r="AN109" s="1">
        <f t="shared" si="100"/>
        <v>1.4185891809868094</v>
      </c>
      <c r="AO109" s="1">
        <f t="shared" si="101"/>
        <v>3546.4729524670233</v>
      </c>
      <c r="AP109" s="1">
        <f t="shared" si="102"/>
        <v>3369.1493048436719</v>
      </c>
      <c r="AQ109" s="1">
        <f t="shared" si="103"/>
        <v>1.4185891809868094</v>
      </c>
      <c r="AR109" s="1">
        <f t="shared" si="104"/>
        <v>461041.48382071307</v>
      </c>
      <c r="AS109" s="1">
        <f t="shared" si="105"/>
        <v>1031.9453059152454</v>
      </c>
      <c r="AT109" s="1">
        <f t="shared" si="106"/>
        <v>29873.569553397312</v>
      </c>
      <c r="AU109" s="38">
        <f>-SUM(AS$24:AS109)/AS$23</f>
        <v>2.7318011335302783</v>
      </c>
      <c r="AV109" s="1">
        <f t="shared" si="82"/>
        <v>1031.9453059152454</v>
      </c>
      <c r="AW109" s="1">
        <f t="shared" si="107"/>
        <v>29873.569553397312</v>
      </c>
      <c r="AX109" s="38">
        <f>-SUM(AV$24:AV109)/AV$23</f>
        <v>2.7318011335302783</v>
      </c>
      <c r="AY109" s="40"/>
      <c r="AZ109" s="10">
        <f t="shared" si="108"/>
        <v>857.63888888888891</v>
      </c>
      <c r="BA109" s="10">
        <f t="shared" si="109"/>
        <v>764.03465932018696</v>
      </c>
      <c r="BB109" s="10">
        <f t="shared" si="110"/>
        <v>622.39081428955865</v>
      </c>
      <c r="BC109" s="1">
        <f t="shared" si="111"/>
        <v>261332.34952405994</v>
      </c>
      <c r="BD109" s="1">
        <f t="shared" si="112"/>
        <v>63667.650475939758</v>
      </c>
      <c r="BE109" s="1">
        <f t="shared" si="113"/>
        <v>524709.13429665286</v>
      </c>
      <c r="BF109" s="1">
        <f t="shared" si="114"/>
        <v>0</v>
      </c>
      <c r="BG109" s="1">
        <f t="shared" si="115"/>
        <v>119.35877932309505</v>
      </c>
      <c r="BH109" s="1">
        <f t="shared" si="116"/>
        <v>119.35877932309505</v>
      </c>
      <c r="BI109" s="1">
        <f t="shared" si="117"/>
        <v>358.07633796928513</v>
      </c>
      <c r="BJ109" s="1">
        <f t="shared" si="118"/>
        <v>119.35877932309505</v>
      </c>
      <c r="BK109" s="1">
        <f t="shared" si="119"/>
        <v>1.1935877932309504</v>
      </c>
      <c r="BL109" s="1">
        <f t="shared" si="131"/>
        <v>716.15267593857027</v>
      </c>
      <c r="BM109" s="1">
        <f t="shared" si="120"/>
        <v>1.4185891809868094</v>
      </c>
      <c r="BN109" s="1">
        <f t="shared" si="121"/>
        <v>3546.4729524670233</v>
      </c>
      <c r="BO109" s="1">
        <f t="shared" si="122"/>
        <v>3369.1493048436719</v>
      </c>
      <c r="BP109" s="1">
        <f t="shared" si="123"/>
        <v>1.4185891809868094</v>
      </c>
      <c r="BQ109" s="1">
        <f t="shared" si="124"/>
        <v>461041.48382071307</v>
      </c>
      <c r="BR109" s="1">
        <f t="shared" si="125"/>
        <v>1795.3577400162128</v>
      </c>
      <c r="BS109" s="1">
        <f t="shared" si="126"/>
        <v>97497.264576495436</v>
      </c>
      <c r="BT109" s="38">
        <f>-SUM(BR$24:BR109)/BR$23</f>
        <v>6.6520153377678524</v>
      </c>
      <c r="BU109" s="1">
        <f t="shared" si="127"/>
        <v>1795.3577400162128</v>
      </c>
      <c r="BV109" s="1">
        <f t="shared" si="128"/>
        <v>97497.264576495436</v>
      </c>
      <c r="BW109" s="38">
        <f>-SUM(BU$24:BU109)/BU$23</f>
        <v>6.6520153377678524</v>
      </c>
      <c r="BX109" s="1"/>
      <c r="BY109" s="1"/>
      <c r="BZ109" s="1"/>
      <c r="CA109" s="1"/>
      <c r="CB109" s="1"/>
      <c r="CC109" s="1"/>
      <c r="CD109" s="1"/>
      <c r="CE109" s="1"/>
      <c r="CF109" s="1"/>
      <c r="CG109" s="1"/>
      <c r="CH109" s="1"/>
      <c r="CI109" s="1"/>
      <c r="CJ109" s="1"/>
      <c r="CK109" s="1"/>
      <c r="CL109" s="1"/>
      <c r="CM109" s="1"/>
      <c r="CN109" s="1"/>
      <c r="CO109" s="1"/>
    </row>
    <row r="110" spans="1:93" ht="14.7" thickBot="1" x14ac:dyDescent="0.6">
      <c r="A110" s="32">
        <v>87</v>
      </c>
      <c r="B110" s="10">
        <f t="shared" si="69"/>
        <v>1621.0513229898563</v>
      </c>
      <c r="C110" s="10">
        <f t="shared" si="70"/>
        <v>891.21032017179527</v>
      </c>
      <c r="D110" s="10">
        <f t="shared" si="71"/>
        <v>729.84100281806116</v>
      </c>
      <c r="E110" s="10">
        <f t="shared" si="83"/>
        <v>304827.98305608326</v>
      </c>
      <c r="F110" s="10">
        <f t="shared" si="84"/>
        <v>75172.016943916838</v>
      </c>
      <c r="G110" s="10">
        <f t="shared" si="66"/>
        <v>236432.11872906855</v>
      </c>
      <c r="H110" s="1">
        <f t="shared" si="85"/>
        <v>0</v>
      </c>
      <c r="I110" s="1">
        <f t="shared" si="72"/>
        <v>119.60463886586892</v>
      </c>
      <c r="J110" s="1">
        <f t="shared" si="73"/>
        <v>119.60463886586892</v>
      </c>
      <c r="K110" s="1">
        <f t="shared" si="74"/>
        <v>358.81391659760675</v>
      </c>
      <c r="L110" s="1">
        <f t="shared" si="75"/>
        <v>119.60463886586892</v>
      </c>
      <c r="M110" s="1">
        <f t="shared" si="76"/>
        <v>1.1960463886586892</v>
      </c>
      <c r="N110" s="1">
        <f t="shared" si="129"/>
        <v>717.6278331952135</v>
      </c>
      <c r="O110" s="1">
        <f t="shared" si="77"/>
        <v>1.424368688908294</v>
      </c>
      <c r="P110" s="1">
        <f t="shared" si="78"/>
        <v>5697.4747556331758</v>
      </c>
      <c r="Q110" s="1">
        <f t="shared" si="79"/>
        <v>5412.6010178515171</v>
      </c>
      <c r="R110" s="1">
        <f t="shared" si="80"/>
        <v>1.424368688908294</v>
      </c>
      <c r="S110" s="1">
        <f t="shared" si="67"/>
        <v>541260.10178515175</v>
      </c>
      <c r="T110" s="1">
        <f t="shared" si="81"/>
        <v>3073.9218616664475</v>
      </c>
      <c r="U110" s="6">
        <f t="shared" si="86"/>
        <v>177119.05090500021</v>
      </c>
      <c r="V110" s="23">
        <f>-SUM(T$24:T110)/T$23</f>
        <v>9.855952545250009</v>
      </c>
      <c r="W110" s="14">
        <f t="shared" si="68"/>
        <v>3073.9218616664475</v>
      </c>
      <c r="X110" s="14">
        <f t="shared" si="87"/>
        <v>177119.05090500021</v>
      </c>
      <c r="Y110" s="23">
        <f>-SUM(W$24:W110)/W$23</f>
        <v>9.855952545250009</v>
      </c>
      <c r="Z110" s="36"/>
      <c r="AA110" s="37">
        <f t="shared" si="88"/>
        <v>1621.0513229898563</v>
      </c>
      <c r="AB110" s="10">
        <f t="shared" si="89"/>
        <v>891.21032017179527</v>
      </c>
      <c r="AC110" s="10">
        <f t="shared" si="90"/>
        <v>729.84100281806116</v>
      </c>
      <c r="AD110" s="1">
        <f t="shared" si="91"/>
        <v>304827.98305608326</v>
      </c>
      <c r="AE110" s="1">
        <f t="shared" si="92"/>
        <v>72422.016943916824</v>
      </c>
      <c r="AF110" s="1">
        <f t="shared" si="93"/>
        <v>210341.84083911241</v>
      </c>
      <c r="AG110" s="1">
        <f t="shared" si="94"/>
        <v>0</v>
      </c>
      <c r="AH110" s="1">
        <f t="shared" si="95"/>
        <v>119.60463886586892</v>
      </c>
      <c r="AI110" s="1">
        <f t="shared" si="96"/>
        <v>119.60463886586892</v>
      </c>
      <c r="AJ110" s="1">
        <f t="shared" si="97"/>
        <v>358.81391659760675</v>
      </c>
      <c r="AK110" s="1">
        <f t="shared" si="98"/>
        <v>119.60463886586892</v>
      </c>
      <c r="AL110" s="1">
        <f t="shared" si="99"/>
        <v>1.1960463886586892</v>
      </c>
      <c r="AM110" s="1">
        <f t="shared" si="130"/>
        <v>717.6278331952135</v>
      </c>
      <c r="AN110" s="1">
        <f t="shared" si="100"/>
        <v>1.424368688908294</v>
      </c>
      <c r="AO110" s="1">
        <f t="shared" si="101"/>
        <v>3560.9217222707352</v>
      </c>
      <c r="AP110" s="1">
        <f t="shared" si="102"/>
        <v>3382.8756361571982</v>
      </c>
      <c r="AQ110" s="1">
        <f t="shared" si="103"/>
        <v>1.424368688908294</v>
      </c>
      <c r="AR110" s="1">
        <f t="shared" si="104"/>
        <v>462919.82389519556</v>
      </c>
      <c r="AS110" s="1">
        <f t="shared" si="105"/>
        <v>1044.1964799721284</v>
      </c>
      <c r="AT110" s="1">
        <f t="shared" si="106"/>
        <v>30917.76603336944</v>
      </c>
      <c r="AU110" s="38">
        <f>-SUM(AS$24:AS110)/AS$23</f>
        <v>2.7923342628040251</v>
      </c>
      <c r="AV110" s="1">
        <f t="shared" si="82"/>
        <v>1044.1964799721284</v>
      </c>
      <c r="AW110" s="1">
        <f t="shared" si="107"/>
        <v>30917.76603336944</v>
      </c>
      <c r="AX110" s="38">
        <f>-SUM(AV$24:AV110)/AV$23</f>
        <v>2.7923342628040251</v>
      </c>
      <c r="AY110" s="40"/>
      <c r="AZ110" s="10">
        <f t="shared" si="108"/>
        <v>857.63888888888891</v>
      </c>
      <c r="BA110" s="10">
        <f t="shared" si="109"/>
        <v>762.21935277850923</v>
      </c>
      <c r="BB110" s="10">
        <f t="shared" si="110"/>
        <v>624.20612083123649</v>
      </c>
      <c r="BC110" s="1">
        <f t="shared" si="111"/>
        <v>260708.14340322872</v>
      </c>
      <c r="BD110" s="1">
        <f t="shared" si="112"/>
        <v>64291.856596770995</v>
      </c>
      <c r="BE110" s="1">
        <f t="shared" si="113"/>
        <v>527211.68049196654</v>
      </c>
      <c r="BF110" s="1">
        <f t="shared" si="114"/>
        <v>0</v>
      </c>
      <c r="BG110" s="1">
        <f t="shared" si="115"/>
        <v>119.60463886586892</v>
      </c>
      <c r="BH110" s="1">
        <f t="shared" si="116"/>
        <v>119.60463886586892</v>
      </c>
      <c r="BI110" s="1">
        <f t="shared" si="117"/>
        <v>358.81391659760675</v>
      </c>
      <c r="BJ110" s="1">
        <f t="shared" si="118"/>
        <v>119.60463886586892</v>
      </c>
      <c r="BK110" s="1">
        <f t="shared" si="119"/>
        <v>1.1960463886586892</v>
      </c>
      <c r="BL110" s="1">
        <f t="shared" si="131"/>
        <v>717.6278331952135</v>
      </c>
      <c r="BM110" s="1">
        <f t="shared" si="120"/>
        <v>1.424368688908294</v>
      </c>
      <c r="BN110" s="1">
        <f t="shared" si="121"/>
        <v>3560.9217222707352</v>
      </c>
      <c r="BO110" s="1">
        <f t="shared" si="122"/>
        <v>3382.8756361571982</v>
      </c>
      <c r="BP110" s="1">
        <f t="shared" si="123"/>
        <v>1.424368688908294</v>
      </c>
      <c r="BQ110" s="1">
        <f t="shared" si="124"/>
        <v>462919.82389519556</v>
      </c>
      <c r="BR110" s="1">
        <f t="shared" si="125"/>
        <v>1807.6089140730958</v>
      </c>
      <c r="BS110" s="1">
        <f t="shared" si="126"/>
        <v>99304.873490568527</v>
      </c>
      <c r="BT110" s="38">
        <f>-SUM(BR$24:BR110)/BR$23</f>
        <v>6.7568042603228138</v>
      </c>
      <c r="BU110" s="1">
        <f t="shared" si="127"/>
        <v>1807.6089140730958</v>
      </c>
      <c r="BV110" s="1">
        <f t="shared" si="128"/>
        <v>99304.873490568527</v>
      </c>
      <c r="BW110" s="38">
        <f>-SUM(BU$24:BU110)/BU$23</f>
        <v>6.7568042603228138</v>
      </c>
      <c r="BX110" s="1"/>
      <c r="BY110" s="1"/>
      <c r="BZ110" s="1"/>
      <c r="CA110" s="1"/>
      <c r="CB110" s="1"/>
      <c r="CC110" s="1"/>
      <c r="CD110" s="1"/>
      <c r="CE110" s="1"/>
      <c r="CF110" s="1"/>
      <c r="CG110" s="1"/>
      <c r="CH110" s="1"/>
      <c r="CI110" s="1"/>
      <c r="CJ110" s="1"/>
      <c r="CK110" s="1"/>
      <c r="CL110" s="1"/>
      <c r="CM110" s="1"/>
      <c r="CN110" s="1"/>
      <c r="CO110" s="1"/>
    </row>
    <row r="111" spans="1:93" ht="14.7" thickBot="1" x14ac:dyDescent="0.6">
      <c r="A111" s="32">
        <v>88</v>
      </c>
      <c r="B111" s="10">
        <f t="shared" si="69"/>
        <v>1621.0513229898563</v>
      </c>
      <c r="C111" s="10">
        <f t="shared" si="70"/>
        <v>889.08161724690922</v>
      </c>
      <c r="D111" s="10">
        <f t="shared" si="71"/>
        <v>731.9697057429471</v>
      </c>
      <c r="E111" s="10">
        <f t="shared" si="83"/>
        <v>304096.0133503403</v>
      </c>
      <c r="F111" s="10">
        <f t="shared" si="84"/>
        <v>75903.986649659782</v>
      </c>
      <c r="G111" s="10">
        <f t="shared" si="66"/>
        <v>239369.24908863439</v>
      </c>
      <c r="H111" s="1">
        <f t="shared" si="85"/>
        <v>0</v>
      </c>
      <c r="I111" s="1">
        <f t="shared" si="72"/>
        <v>119.85100483904627</v>
      </c>
      <c r="J111" s="1">
        <f t="shared" si="73"/>
        <v>119.85100483904627</v>
      </c>
      <c r="K111" s="1">
        <f t="shared" si="74"/>
        <v>359.55301451713882</v>
      </c>
      <c r="L111" s="1">
        <f t="shared" si="75"/>
        <v>119.85100483904627</v>
      </c>
      <c r="M111" s="1">
        <f t="shared" si="76"/>
        <v>1.1985100483904627</v>
      </c>
      <c r="N111" s="1">
        <f t="shared" si="129"/>
        <v>719.10602903427764</v>
      </c>
      <c r="O111" s="1">
        <f t="shared" si="77"/>
        <v>1.4301717432604593</v>
      </c>
      <c r="P111" s="1">
        <f t="shared" si="78"/>
        <v>5720.6869730418366</v>
      </c>
      <c r="Q111" s="1">
        <f t="shared" si="79"/>
        <v>5434.6526243897442</v>
      </c>
      <c r="R111" s="1">
        <f t="shared" si="80"/>
        <v>1.4301717432604593</v>
      </c>
      <c r="S111" s="1">
        <f t="shared" si="67"/>
        <v>543465.26243897458</v>
      </c>
      <c r="T111" s="1">
        <f t="shared" si="81"/>
        <v>3094.4952723656106</v>
      </c>
      <c r="U111" s="6">
        <f t="shared" si="86"/>
        <v>180213.54617736582</v>
      </c>
      <c r="V111" s="23">
        <f>-SUM(T$24:T111)/T$23</f>
        <v>10.010677308868289</v>
      </c>
      <c r="W111" s="14">
        <f t="shared" si="68"/>
        <v>3094.4952723656106</v>
      </c>
      <c r="X111" s="14">
        <f t="shared" si="87"/>
        <v>180213.54617736582</v>
      </c>
      <c r="Y111" s="23">
        <f>-SUM(W$24:W111)/W$23</f>
        <v>10.010677308868289</v>
      </c>
      <c r="Z111" s="36"/>
      <c r="AA111" s="37">
        <f t="shared" si="88"/>
        <v>1621.0513229898563</v>
      </c>
      <c r="AB111" s="10">
        <f t="shared" si="89"/>
        <v>889.08161724690922</v>
      </c>
      <c r="AC111" s="10">
        <f t="shared" si="90"/>
        <v>731.9697057429471</v>
      </c>
      <c r="AD111" s="1">
        <f t="shared" si="91"/>
        <v>304096.0133503403</v>
      </c>
      <c r="AE111" s="1">
        <f t="shared" si="92"/>
        <v>73153.986649659768</v>
      </c>
      <c r="AF111" s="1">
        <f t="shared" si="93"/>
        <v>212959.803209309</v>
      </c>
      <c r="AG111" s="1">
        <f t="shared" si="94"/>
        <v>0</v>
      </c>
      <c r="AH111" s="1">
        <f t="shared" si="95"/>
        <v>119.85100483904627</v>
      </c>
      <c r="AI111" s="1">
        <f t="shared" si="96"/>
        <v>119.85100483904627</v>
      </c>
      <c r="AJ111" s="1">
        <f t="shared" si="97"/>
        <v>359.55301451713882</v>
      </c>
      <c r="AK111" s="1">
        <f t="shared" si="98"/>
        <v>119.85100483904627</v>
      </c>
      <c r="AL111" s="1">
        <f t="shared" si="99"/>
        <v>1.1985100483904627</v>
      </c>
      <c r="AM111" s="1">
        <f t="shared" si="130"/>
        <v>719.10602903427764</v>
      </c>
      <c r="AN111" s="1">
        <f t="shared" si="100"/>
        <v>1.4301717432604593</v>
      </c>
      <c r="AO111" s="1">
        <f t="shared" si="101"/>
        <v>3575.4293581511483</v>
      </c>
      <c r="AP111" s="1">
        <f t="shared" si="102"/>
        <v>3396.6578902435908</v>
      </c>
      <c r="AQ111" s="1">
        <f t="shared" si="103"/>
        <v>1.4301717432604593</v>
      </c>
      <c r="AR111" s="1">
        <f t="shared" si="104"/>
        <v>464805.81655964925</v>
      </c>
      <c r="AS111" s="1">
        <f t="shared" si="105"/>
        <v>1056.500538219457</v>
      </c>
      <c r="AT111" s="1">
        <f t="shared" si="106"/>
        <v>31974.266571588898</v>
      </c>
      <c r="AU111" s="38">
        <f>-SUM(AS$24:AS111)/AS$23</f>
        <v>2.853580670816747</v>
      </c>
      <c r="AV111" s="1">
        <f t="shared" si="82"/>
        <v>1056.500538219457</v>
      </c>
      <c r="AW111" s="1">
        <f t="shared" si="107"/>
        <v>31974.266571588898</v>
      </c>
      <c r="AX111" s="38">
        <f>-SUM(AV$24:AV111)/AV$23</f>
        <v>2.853580670816747</v>
      </c>
      <c r="AY111" s="40"/>
      <c r="AZ111" s="10">
        <f t="shared" si="108"/>
        <v>857.63888888888891</v>
      </c>
      <c r="BA111" s="10">
        <f t="shared" si="109"/>
        <v>760.39875159275141</v>
      </c>
      <c r="BB111" s="10">
        <f t="shared" si="110"/>
        <v>626.02672201699431</v>
      </c>
      <c r="BC111" s="1">
        <f t="shared" si="111"/>
        <v>260082.11668121172</v>
      </c>
      <c r="BD111" s="1">
        <f t="shared" si="112"/>
        <v>64917.883318787986</v>
      </c>
      <c r="BE111" s="1">
        <f t="shared" si="113"/>
        <v>529723.69987843721</v>
      </c>
      <c r="BF111" s="1">
        <f t="shared" si="114"/>
        <v>0</v>
      </c>
      <c r="BG111" s="1">
        <f t="shared" si="115"/>
        <v>119.85100483904627</v>
      </c>
      <c r="BH111" s="1">
        <f t="shared" si="116"/>
        <v>119.85100483904627</v>
      </c>
      <c r="BI111" s="1">
        <f t="shared" si="117"/>
        <v>359.55301451713882</v>
      </c>
      <c r="BJ111" s="1">
        <f t="shared" si="118"/>
        <v>119.85100483904627</v>
      </c>
      <c r="BK111" s="1">
        <f t="shared" si="119"/>
        <v>1.1985100483904627</v>
      </c>
      <c r="BL111" s="1">
        <f t="shared" si="131"/>
        <v>719.10602903427764</v>
      </c>
      <c r="BM111" s="1">
        <f t="shared" si="120"/>
        <v>1.4301717432604593</v>
      </c>
      <c r="BN111" s="1">
        <f t="shared" si="121"/>
        <v>3575.4293581511483</v>
      </c>
      <c r="BO111" s="1">
        <f t="shared" si="122"/>
        <v>3396.6578902435908</v>
      </c>
      <c r="BP111" s="1">
        <f t="shared" si="123"/>
        <v>1.4301717432604593</v>
      </c>
      <c r="BQ111" s="1">
        <f t="shared" si="124"/>
        <v>464805.81655964925</v>
      </c>
      <c r="BR111" s="1">
        <f t="shared" si="125"/>
        <v>1819.9129723204244</v>
      </c>
      <c r="BS111" s="1">
        <f t="shared" si="126"/>
        <v>101124.78646288895</v>
      </c>
      <c r="BT111" s="38">
        <f>-SUM(BR$24:BR111)/BR$23</f>
        <v>6.8623064616167513</v>
      </c>
      <c r="BU111" s="1">
        <f t="shared" si="127"/>
        <v>1819.9129723204244</v>
      </c>
      <c r="BV111" s="1">
        <f t="shared" si="128"/>
        <v>101124.78646288895</v>
      </c>
      <c r="BW111" s="38">
        <f>-SUM(BU$24:BU111)/BU$23</f>
        <v>6.8623064616167513</v>
      </c>
      <c r="BX111" s="1"/>
      <c r="BY111" s="1"/>
      <c r="BZ111" s="1"/>
      <c r="CA111" s="1"/>
      <c r="CB111" s="1"/>
      <c r="CC111" s="1"/>
      <c r="CD111" s="1"/>
      <c r="CE111" s="1"/>
      <c r="CF111" s="1"/>
      <c r="CG111" s="1"/>
      <c r="CH111" s="1"/>
      <c r="CI111" s="1"/>
      <c r="CJ111" s="1"/>
      <c r="CK111" s="1"/>
      <c r="CL111" s="1"/>
      <c r="CM111" s="1"/>
      <c r="CN111" s="1"/>
      <c r="CO111" s="1"/>
    </row>
    <row r="112" spans="1:93" ht="14.7" thickBot="1" x14ac:dyDescent="0.6">
      <c r="A112" s="32">
        <v>89</v>
      </c>
      <c r="B112" s="10">
        <f t="shared" si="69"/>
        <v>1621.0513229898563</v>
      </c>
      <c r="C112" s="10">
        <f t="shared" si="70"/>
        <v>886.94670560515897</v>
      </c>
      <c r="D112" s="10">
        <f t="shared" si="71"/>
        <v>734.10461738469746</v>
      </c>
      <c r="E112" s="10">
        <f t="shared" si="83"/>
        <v>303361.90873295564</v>
      </c>
      <c r="F112" s="10">
        <f t="shared" si="84"/>
        <v>76638.091267044481</v>
      </c>
      <c r="G112" s="10">
        <f t="shared" si="66"/>
        <v>242317.49845730839</v>
      </c>
      <c r="H112" s="1">
        <f t="shared" si="85"/>
        <v>0</v>
      </c>
      <c r="I112" s="1">
        <f t="shared" si="72"/>
        <v>120.09787828579084</v>
      </c>
      <c r="J112" s="1">
        <f t="shared" si="73"/>
        <v>120.09787828579084</v>
      </c>
      <c r="K112" s="1">
        <f t="shared" si="74"/>
        <v>360.29363485737252</v>
      </c>
      <c r="L112" s="1">
        <f t="shared" si="75"/>
        <v>120.09787828579084</v>
      </c>
      <c r="M112" s="1">
        <f t="shared" si="76"/>
        <v>1.2009787828579084</v>
      </c>
      <c r="N112" s="1">
        <f t="shared" si="129"/>
        <v>720.58726971474493</v>
      </c>
      <c r="O112" s="1">
        <f t="shared" si="77"/>
        <v>1.4359984399743786</v>
      </c>
      <c r="P112" s="1">
        <f t="shared" si="78"/>
        <v>5743.9937598975148</v>
      </c>
      <c r="Q112" s="1">
        <f t="shared" si="79"/>
        <v>5456.7940719026392</v>
      </c>
      <c r="R112" s="1">
        <f t="shared" si="80"/>
        <v>1.4359984399743786</v>
      </c>
      <c r="S112" s="1">
        <f t="shared" si="67"/>
        <v>545679.40719026385</v>
      </c>
      <c r="T112" s="1">
        <f t="shared" si="81"/>
        <v>3115.1554791980379</v>
      </c>
      <c r="U112" s="6">
        <f t="shared" si="86"/>
        <v>183328.70165656385</v>
      </c>
      <c r="V112" s="23">
        <f>-SUM(T$24:T112)/T$23</f>
        <v>10.16643508282819</v>
      </c>
      <c r="W112" s="14">
        <f t="shared" si="68"/>
        <v>3115.1554791980379</v>
      </c>
      <c r="X112" s="14">
        <f t="shared" si="87"/>
        <v>183328.70165656385</v>
      </c>
      <c r="Y112" s="23">
        <f>-SUM(W$24:W112)/W$23</f>
        <v>10.16643508282819</v>
      </c>
      <c r="Z112" s="36"/>
      <c r="AA112" s="37">
        <f t="shared" si="88"/>
        <v>1621.0513229898563</v>
      </c>
      <c r="AB112" s="10">
        <f t="shared" si="89"/>
        <v>886.94670560515897</v>
      </c>
      <c r="AC112" s="10">
        <f t="shared" si="90"/>
        <v>734.10461738469746</v>
      </c>
      <c r="AD112" s="1">
        <f t="shared" si="91"/>
        <v>303361.90873295564</v>
      </c>
      <c r="AE112" s="1">
        <f t="shared" si="92"/>
        <v>73888.091267044467</v>
      </c>
      <c r="AF112" s="1">
        <f t="shared" si="93"/>
        <v>215587.58425871748</v>
      </c>
      <c r="AG112" s="1">
        <f t="shared" si="94"/>
        <v>0</v>
      </c>
      <c r="AH112" s="1">
        <f t="shared" si="95"/>
        <v>120.09787828579084</v>
      </c>
      <c r="AI112" s="1">
        <f t="shared" si="96"/>
        <v>120.09787828579084</v>
      </c>
      <c r="AJ112" s="1">
        <f t="shared" si="97"/>
        <v>360.29363485737252</v>
      </c>
      <c r="AK112" s="1">
        <f t="shared" si="98"/>
        <v>120.09787828579084</v>
      </c>
      <c r="AL112" s="1">
        <f t="shared" si="99"/>
        <v>1.2009787828579084</v>
      </c>
      <c r="AM112" s="1">
        <f t="shared" si="130"/>
        <v>720.58726971474493</v>
      </c>
      <c r="AN112" s="1">
        <f t="shared" si="100"/>
        <v>1.4359984399743786</v>
      </c>
      <c r="AO112" s="1">
        <f t="shared" si="101"/>
        <v>3589.9960999359464</v>
      </c>
      <c r="AP112" s="1">
        <f t="shared" si="102"/>
        <v>3410.4962949391488</v>
      </c>
      <c r="AQ112" s="1">
        <f t="shared" si="103"/>
        <v>1.4359984399743786</v>
      </c>
      <c r="AR112" s="1">
        <f t="shared" si="104"/>
        <v>466699.49299167306</v>
      </c>
      <c r="AS112" s="1">
        <f t="shared" si="105"/>
        <v>1068.8577022345478</v>
      </c>
      <c r="AT112" s="1">
        <f t="shared" si="106"/>
        <v>33043.124273823443</v>
      </c>
      <c r="AU112" s="38">
        <f>-SUM(AS$24:AS112)/AS$23</f>
        <v>2.9155434361636776</v>
      </c>
      <c r="AV112" s="1">
        <f t="shared" si="82"/>
        <v>1068.8577022345478</v>
      </c>
      <c r="AW112" s="1">
        <f t="shared" si="107"/>
        <v>33043.124273823443</v>
      </c>
      <c r="AX112" s="38">
        <f>-SUM(AV$24:AV112)/AV$23</f>
        <v>2.9155434361636776</v>
      </c>
      <c r="AY112" s="40"/>
      <c r="AZ112" s="10">
        <f t="shared" si="108"/>
        <v>857.63888888888891</v>
      </c>
      <c r="BA112" s="10">
        <f t="shared" si="109"/>
        <v>758.57284032020175</v>
      </c>
      <c r="BB112" s="10">
        <f t="shared" si="110"/>
        <v>627.85263328954397</v>
      </c>
      <c r="BC112" s="1">
        <f t="shared" si="111"/>
        <v>259454.26404792216</v>
      </c>
      <c r="BD112" s="1">
        <f t="shared" si="112"/>
        <v>65545.735952077535</v>
      </c>
      <c r="BE112" s="1">
        <f t="shared" si="113"/>
        <v>532245.22894375061</v>
      </c>
      <c r="BF112" s="1">
        <f t="shared" si="114"/>
        <v>0</v>
      </c>
      <c r="BG112" s="1">
        <f t="shared" si="115"/>
        <v>120.09787828579084</v>
      </c>
      <c r="BH112" s="1">
        <f t="shared" si="116"/>
        <v>120.09787828579084</v>
      </c>
      <c r="BI112" s="1">
        <f t="shared" si="117"/>
        <v>360.29363485737252</v>
      </c>
      <c r="BJ112" s="1">
        <f t="shared" si="118"/>
        <v>120.09787828579084</v>
      </c>
      <c r="BK112" s="1">
        <f t="shared" si="119"/>
        <v>1.2009787828579084</v>
      </c>
      <c r="BL112" s="1">
        <f t="shared" si="131"/>
        <v>720.58726971474493</v>
      </c>
      <c r="BM112" s="1">
        <f t="shared" si="120"/>
        <v>1.4359984399743786</v>
      </c>
      <c r="BN112" s="1">
        <f t="shared" si="121"/>
        <v>3589.9960999359464</v>
      </c>
      <c r="BO112" s="1">
        <f t="shared" si="122"/>
        <v>3410.4962949391488</v>
      </c>
      <c r="BP112" s="1">
        <f t="shared" si="123"/>
        <v>1.4359984399743786</v>
      </c>
      <c r="BQ112" s="1">
        <f t="shared" si="124"/>
        <v>466699.49299167306</v>
      </c>
      <c r="BR112" s="1">
        <f t="shared" si="125"/>
        <v>1832.2701363355152</v>
      </c>
      <c r="BS112" s="1">
        <f t="shared" si="126"/>
        <v>102957.05659922447</v>
      </c>
      <c r="BT112" s="38">
        <f>-SUM(BR$24:BR112)/BR$23</f>
        <v>6.9685250202448978</v>
      </c>
      <c r="BU112" s="1">
        <f t="shared" si="127"/>
        <v>1832.2701363355152</v>
      </c>
      <c r="BV112" s="1">
        <f t="shared" si="128"/>
        <v>102957.05659922447</v>
      </c>
      <c r="BW112" s="38">
        <f>-SUM(BU$24:BU112)/BU$23</f>
        <v>6.9685250202448978</v>
      </c>
      <c r="BX112" s="1"/>
      <c r="BY112" s="1"/>
      <c r="BZ112" s="1"/>
      <c r="CA112" s="1"/>
      <c r="CB112" s="1"/>
      <c r="CC112" s="1"/>
      <c r="CD112" s="1"/>
      <c r="CE112" s="1"/>
      <c r="CF112" s="1"/>
      <c r="CG112" s="1"/>
      <c r="CH112" s="1"/>
      <c r="CI112" s="1"/>
      <c r="CJ112" s="1"/>
      <c r="CK112" s="1"/>
      <c r="CL112" s="1"/>
      <c r="CM112" s="1"/>
      <c r="CN112" s="1"/>
      <c r="CO112" s="1"/>
    </row>
    <row r="113" spans="1:93" ht="14.7" thickBot="1" x14ac:dyDescent="0.6">
      <c r="A113" s="32">
        <v>90</v>
      </c>
      <c r="B113" s="10">
        <f t="shared" si="69"/>
        <v>1621.0513229898563</v>
      </c>
      <c r="C113" s="10">
        <f t="shared" si="70"/>
        <v>884.80556713778697</v>
      </c>
      <c r="D113" s="10">
        <f t="shared" si="71"/>
        <v>736.24575585206935</v>
      </c>
      <c r="E113" s="10">
        <f t="shared" si="83"/>
        <v>302625.66297710355</v>
      </c>
      <c r="F113" s="10">
        <f t="shared" si="84"/>
        <v>77374.33702289655</v>
      </c>
      <c r="G113" s="10">
        <f t="shared" si="66"/>
        <v>245276.90966424136</v>
      </c>
      <c r="H113" s="1">
        <f t="shared" si="85"/>
        <v>0</v>
      </c>
      <c r="I113" s="1">
        <f t="shared" si="72"/>
        <v>120.34526025141507</v>
      </c>
      <c r="J113" s="1">
        <f t="shared" si="73"/>
        <v>120.34526025141507</v>
      </c>
      <c r="K113" s="1">
        <f t="shared" si="74"/>
        <v>361.03578075424525</v>
      </c>
      <c r="L113" s="1">
        <f t="shared" si="75"/>
        <v>120.34526025141507</v>
      </c>
      <c r="M113" s="1">
        <f t="shared" si="76"/>
        <v>1.2034526025141508</v>
      </c>
      <c r="N113" s="1">
        <f t="shared" si="129"/>
        <v>722.0715615084905</v>
      </c>
      <c r="O113" s="1">
        <f t="shared" si="77"/>
        <v>1.44184887537196</v>
      </c>
      <c r="P113" s="1">
        <f t="shared" si="78"/>
        <v>5767.3955014878402</v>
      </c>
      <c r="Q113" s="1">
        <f t="shared" si="79"/>
        <v>5479.025726413448</v>
      </c>
      <c r="R113" s="1">
        <f t="shared" si="80"/>
        <v>1.44184887537196</v>
      </c>
      <c r="S113" s="1">
        <f t="shared" si="67"/>
        <v>547902.57264134486</v>
      </c>
      <c r="T113" s="1">
        <f t="shared" si="81"/>
        <v>3135.9028419151009</v>
      </c>
      <c r="U113" s="6">
        <f t="shared" si="86"/>
        <v>186464.60449847896</v>
      </c>
      <c r="V113" s="23">
        <f>-SUM(T$24:T113)/T$23</f>
        <v>10.323230224923947</v>
      </c>
      <c r="W113" s="14">
        <f t="shared" si="68"/>
        <v>3135.9028419151009</v>
      </c>
      <c r="X113" s="14">
        <f t="shared" si="87"/>
        <v>186464.60449847896</v>
      </c>
      <c r="Y113" s="23">
        <f>-SUM(W$24:W113)/W$23</f>
        <v>10.323230224923947</v>
      </c>
      <c r="Z113" s="36"/>
      <c r="AA113" s="37">
        <f t="shared" si="88"/>
        <v>1621.0513229898563</v>
      </c>
      <c r="AB113" s="10">
        <f t="shared" si="89"/>
        <v>884.80556713778697</v>
      </c>
      <c r="AC113" s="10">
        <f t="shared" si="90"/>
        <v>736.24575585206935</v>
      </c>
      <c r="AD113" s="1">
        <f t="shared" si="91"/>
        <v>302625.66297710355</v>
      </c>
      <c r="AE113" s="1">
        <f t="shared" si="92"/>
        <v>74624.337022896536</v>
      </c>
      <c r="AF113" s="1">
        <f t="shared" si="93"/>
        <v>218225.2215187836</v>
      </c>
      <c r="AG113" s="1">
        <f t="shared" si="94"/>
        <v>0</v>
      </c>
      <c r="AH113" s="1">
        <f t="shared" si="95"/>
        <v>120.34526025141507</v>
      </c>
      <c r="AI113" s="1">
        <f t="shared" si="96"/>
        <v>120.34526025141507</v>
      </c>
      <c r="AJ113" s="1">
        <f t="shared" si="97"/>
        <v>361.03578075424525</v>
      </c>
      <c r="AK113" s="1">
        <f t="shared" si="98"/>
        <v>120.34526025141507</v>
      </c>
      <c r="AL113" s="1">
        <f t="shared" si="99"/>
        <v>1.2034526025141508</v>
      </c>
      <c r="AM113" s="1">
        <f t="shared" si="130"/>
        <v>722.0715615084905</v>
      </c>
      <c r="AN113" s="1">
        <f t="shared" si="100"/>
        <v>1.44184887537196</v>
      </c>
      <c r="AO113" s="1">
        <f t="shared" si="101"/>
        <v>3604.6221884299002</v>
      </c>
      <c r="AP113" s="1">
        <f t="shared" si="102"/>
        <v>3424.3910790084051</v>
      </c>
      <c r="AQ113" s="1">
        <f t="shared" si="103"/>
        <v>1.44184887537196</v>
      </c>
      <c r="AR113" s="1">
        <f t="shared" si="104"/>
        <v>468600.88449588703</v>
      </c>
      <c r="AS113" s="1">
        <f t="shared" si="105"/>
        <v>1081.2681945100583</v>
      </c>
      <c r="AT113" s="1">
        <f t="shared" si="106"/>
        <v>34124.392468333499</v>
      </c>
      <c r="AU113" s="38">
        <f>-SUM(AS$24:AS113)/AS$23</f>
        <v>2.9782256503381732</v>
      </c>
      <c r="AV113" s="1">
        <f t="shared" si="82"/>
        <v>1081.2681945100583</v>
      </c>
      <c r="AW113" s="1">
        <f t="shared" si="107"/>
        <v>34124.392468333499</v>
      </c>
      <c r="AX113" s="38">
        <f>-SUM(AV$24:AV113)/AV$23</f>
        <v>2.9782256503381732</v>
      </c>
      <c r="AY113" s="40"/>
      <c r="AZ113" s="10">
        <f t="shared" si="108"/>
        <v>857.63888888888891</v>
      </c>
      <c r="BA113" s="10">
        <f t="shared" si="109"/>
        <v>756.74160347310738</v>
      </c>
      <c r="BB113" s="10">
        <f t="shared" si="110"/>
        <v>629.68387013663835</v>
      </c>
      <c r="BC113" s="1">
        <f t="shared" si="111"/>
        <v>258824.58017778551</v>
      </c>
      <c r="BD113" s="1">
        <f t="shared" si="112"/>
        <v>66175.419822214171</v>
      </c>
      <c r="BE113" s="1">
        <f t="shared" si="113"/>
        <v>534776.30431810115</v>
      </c>
      <c r="BF113" s="1">
        <f t="shared" si="114"/>
        <v>0</v>
      </c>
      <c r="BG113" s="1">
        <f t="shared" si="115"/>
        <v>120.34526025141507</v>
      </c>
      <c r="BH113" s="1">
        <f t="shared" si="116"/>
        <v>120.34526025141507</v>
      </c>
      <c r="BI113" s="1">
        <f t="shared" si="117"/>
        <v>361.03578075424525</v>
      </c>
      <c r="BJ113" s="1">
        <f t="shared" si="118"/>
        <v>120.34526025141507</v>
      </c>
      <c r="BK113" s="1">
        <f t="shared" si="119"/>
        <v>1.2034526025141508</v>
      </c>
      <c r="BL113" s="1">
        <f t="shared" si="131"/>
        <v>722.0715615084905</v>
      </c>
      <c r="BM113" s="1">
        <f t="shared" si="120"/>
        <v>1.44184887537196</v>
      </c>
      <c r="BN113" s="1">
        <f t="shared" si="121"/>
        <v>3604.6221884299002</v>
      </c>
      <c r="BO113" s="1">
        <f t="shared" si="122"/>
        <v>3424.3910790084051</v>
      </c>
      <c r="BP113" s="1">
        <f t="shared" si="123"/>
        <v>1.44184887537196</v>
      </c>
      <c r="BQ113" s="1">
        <f t="shared" si="124"/>
        <v>468600.88449588703</v>
      </c>
      <c r="BR113" s="1">
        <f t="shared" si="125"/>
        <v>1844.6806286110257</v>
      </c>
      <c r="BS113" s="1">
        <f t="shared" si="126"/>
        <v>104801.73722783549</v>
      </c>
      <c r="BT113" s="38">
        <f>-SUM(BR$24:BR113)/BR$23</f>
        <v>7.075463027700609</v>
      </c>
      <c r="BU113" s="1">
        <f t="shared" si="127"/>
        <v>1844.6806286110257</v>
      </c>
      <c r="BV113" s="1">
        <f t="shared" si="128"/>
        <v>104801.73722783549</v>
      </c>
      <c r="BW113" s="38">
        <f>-SUM(BU$24:BU113)/BU$23</f>
        <v>7.075463027700609</v>
      </c>
      <c r="BX113" s="1"/>
      <c r="BY113" s="1"/>
      <c r="BZ113" s="1"/>
      <c r="CA113" s="1"/>
      <c r="CB113" s="1"/>
      <c r="CC113" s="1"/>
      <c r="CD113" s="1"/>
      <c r="CE113" s="1"/>
      <c r="CF113" s="1"/>
      <c r="CG113" s="1"/>
      <c r="CH113" s="1"/>
      <c r="CI113" s="1"/>
      <c r="CJ113" s="1"/>
      <c r="CK113" s="1"/>
      <c r="CL113" s="1"/>
      <c r="CM113" s="1"/>
      <c r="CN113" s="1"/>
      <c r="CO113" s="1"/>
    </row>
    <row r="114" spans="1:93" ht="14.7" thickBot="1" x14ac:dyDescent="0.6">
      <c r="A114" s="32">
        <v>91</v>
      </c>
      <c r="B114" s="10">
        <f t="shared" si="69"/>
        <v>1621.0513229898563</v>
      </c>
      <c r="C114" s="10">
        <f t="shared" si="70"/>
        <v>882.65818368321823</v>
      </c>
      <c r="D114" s="10">
        <f t="shared" si="71"/>
        <v>738.39313930663798</v>
      </c>
      <c r="E114" s="10">
        <f t="shared" si="83"/>
        <v>301887.26983779692</v>
      </c>
      <c r="F114" s="10">
        <f t="shared" si="84"/>
        <v>78112.730162203196</v>
      </c>
      <c r="G114" s="10">
        <f t="shared" si="66"/>
        <v>248247.52570586826</v>
      </c>
      <c r="H114" s="1">
        <f t="shared" si="85"/>
        <v>0</v>
      </c>
      <c r="I114" s="1">
        <f t="shared" si="72"/>
        <v>120.59315178338461</v>
      </c>
      <c r="J114" s="1">
        <f t="shared" si="73"/>
        <v>120.59315178338461</v>
      </c>
      <c r="K114" s="1">
        <f t="shared" si="74"/>
        <v>361.77945535015385</v>
      </c>
      <c r="L114" s="1">
        <f t="shared" si="75"/>
        <v>120.59315178338461</v>
      </c>
      <c r="M114" s="1">
        <f t="shared" si="76"/>
        <v>1.2059315178338461</v>
      </c>
      <c r="N114" s="1">
        <f t="shared" si="129"/>
        <v>723.55891070030771</v>
      </c>
      <c r="O114" s="1">
        <f t="shared" si="77"/>
        <v>1.4477231461675395</v>
      </c>
      <c r="P114" s="1">
        <f t="shared" si="78"/>
        <v>5790.8925846701577</v>
      </c>
      <c r="Q114" s="1">
        <f t="shared" si="79"/>
        <v>5501.3479554366495</v>
      </c>
      <c r="R114" s="1">
        <f t="shared" si="80"/>
        <v>1.4477231461675395</v>
      </c>
      <c r="S114" s="1">
        <f t="shared" si="67"/>
        <v>550134.79554366507</v>
      </c>
      <c r="T114" s="1">
        <f t="shared" si="81"/>
        <v>3156.7377217464855</v>
      </c>
      <c r="U114" s="6">
        <f t="shared" si="86"/>
        <v>189621.34222022546</v>
      </c>
      <c r="V114" s="23">
        <f>-SUM(T$24:T114)/T$23</f>
        <v>10.481067111011271</v>
      </c>
      <c r="W114" s="14">
        <f t="shared" si="68"/>
        <v>3156.7377217464855</v>
      </c>
      <c r="X114" s="14">
        <f t="shared" si="87"/>
        <v>189621.34222022546</v>
      </c>
      <c r="Y114" s="23">
        <f>-SUM(W$24:W114)/W$23</f>
        <v>10.481067111011271</v>
      </c>
      <c r="Z114" s="36"/>
      <c r="AA114" s="37">
        <f t="shared" si="88"/>
        <v>1621.0513229898563</v>
      </c>
      <c r="AB114" s="10">
        <f t="shared" si="89"/>
        <v>882.65818368321823</v>
      </c>
      <c r="AC114" s="10">
        <f t="shared" si="90"/>
        <v>738.39313930663798</v>
      </c>
      <c r="AD114" s="1">
        <f t="shared" si="91"/>
        <v>301887.26983779692</v>
      </c>
      <c r="AE114" s="1">
        <f t="shared" si="92"/>
        <v>75362.730162203181</v>
      </c>
      <c r="AF114" s="1">
        <f t="shared" si="93"/>
        <v>220872.75266665348</v>
      </c>
      <c r="AG114" s="1">
        <f t="shared" si="94"/>
        <v>0</v>
      </c>
      <c r="AH114" s="1">
        <f t="shared" si="95"/>
        <v>120.59315178338461</v>
      </c>
      <c r="AI114" s="1">
        <f t="shared" si="96"/>
        <v>120.59315178338461</v>
      </c>
      <c r="AJ114" s="1">
        <f t="shared" si="97"/>
        <v>361.77945535015385</v>
      </c>
      <c r="AK114" s="1">
        <f t="shared" si="98"/>
        <v>120.59315178338461</v>
      </c>
      <c r="AL114" s="1">
        <f t="shared" si="99"/>
        <v>1.2059315178338461</v>
      </c>
      <c r="AM114" s="1">
        <f t="shared" si="130"/>
        <v>723.55891070030771</v>
      </c>
      <c r="AN114" s="1">
        <f t="shared" si="100"/>
        <v>1.4477231461675395</v>
      </c>
      <c r="AO114" s="1">
        <f t="shared" si="101"/>
        <v>3619.3078654188489</v>
      </c>
      <c r="AP114" s="1">
        <f t="shared" si="102"/>
        <v>3438.3424721479064</v>
      </c>
      <c r="AQ114" s="1">
        <f t="shared" si="103"/>
        <v>1.4477231461675395</v>
      </c>
      <c r="AR114" s="1">
        <f t="shared" si="104"/>
        <v>470510.02250445035</v>
      </c>
      <c r="AS114" s="1">
        <f t="shared" si="105"/>
        <v>1093.7322384577426</v>
      </c>
      <c r="AT114" s="1">
        <f t="shared" si="106"/>
        <v>35218.124706791241</v>
      </c>
      <c r="AU114" s="38">
        <f>-SUM(AS$24:AS114)/AS$23</f>
        <v>3.0416304177849991</v>
      </c>
      <c r="AV114" s="1">
        <f t="shared" si="82"/>
        <v>1093.7322384577426</v>
      </c>
      <c r="AW114" s="1">
        <f t="shared" si="107"/>
        <v>35218.124706791241</v>
      </c>
      <c r="AX114" s="38">
        <f>-SUM(AV$24:AV114)/AV$23</f>
        <v>3.0416304177849991</v>
      </c>
      <c r="AY114" s="40"/>
      <c r="AZ114" s="10">
        <f t="shared" si="108"/>
        <v>857.63888888888891</v>
      </c>
      <c r="BA114" s="10">
        <f t="shared" si="109"/>
        <v>754.90502551854195</v>
      </c>
      <c r="BB114" s="10">
        <f t="shared" si="110"/>
        <v>631.52044809120355</v>
      </c>
      <c r="BC114" s="1">
        <f t="shared" si="111"/>
        <v>258193.0597296943</v>
      </c>
      <c r="BD114" s="1">
        <f t="shared" si="112"/>
        <v>66806.940270305378</v>
      </c>
      <c r="BE114" s="1">
        <f t="shared" si="113"/>
        <v>537316.96277475567</v>
      </c>
      <c r="BF114" s="1">
        <f t="shared" si="114"/>
        <v>0</v>
      </c>
      <c r="BG114" s="1">
        <f t="shared" si="115"/>
        <v>120.59315178338461</v>
      </c>
      <c r="BH114" s="1">
        <f t="shared" si="116"/>
        <v>120.59315178338461</v>
      </c>
      <c r="BI114" s="1">
        <f t="shared" si="117"/>
        <v>361.77945535015385</v>
      </c>
      <c r="BJ114" s="1">
        <f t="shared" si="118"/>
        <v>120.59315178338461</v>
      </c>
      <c r="BK114" s="1">
        <f t="shared" si="119"/>
        <v>1.2059315178338461</v>
      </c>
      <c r="BL114" s="1">
        <f t="shared" si="131"/>
        <v>723.55891070030771</v>
      </c>
      <c r="BM114" s="1">
        <f t="shared" si="120"/>
        <v>1.4477231461675395</v>
      </c>
      <c r="BN114" s="1">
        <f t="shared" si="121"/>
        <v>3619.3078654188489</v>
      </c>
      <c r="BO114" s="1">
        <f t="shared" si="122"/>
        <v>3438.3424721479064</v>
      </c>
      <c r="BP114" s="1">
        <f t="shared" si="123"/>
        <v>1.4477231461675395</v>
      </c>
      <c r="BQ114" s="1">
        <f t="shared" si="124"/>
        <v>470510.02250445035</v>
      </c>
      <c r="BR114" s="1">
        <f t="shared" si="125"/>
        <v>1857.14467255871</v>
      </c>
      <c r="BS114" s="1">
        <f t="shared" si="126"/>
        <v>106658.8819003942</v>
      </c>
      <c r="BT114" s="38">
        <f>-SUM(BR$24:BR114)/BR$23</f>
        <v>7.18312358842865</v>
      </c>
      <c r="BU114" s="1">
        <f t="shared" si="127"/>
        <v>1857.14467255871</v>
      </c>
      <c r="BV114" s="1">
        <f t="shared" si="128"/>
        <v>106658.8819003942</v>
      </c>
      <c r="BW114" s="38">
        <f>-SUM(BU$24:BU114)/BU$23</f>
        <v>7.18312358842865</v>
      </c>
      <c r="BX114" s="1"/>
      <c r="BY114" s="1"/>
      <c r="BZ114" s="1"/>
      <c r="CA114" s="1"/>
      <c r="CB114" s="1"/>
      <c r="CC114" s="1"/>
      <c r="CD114" s="1"/>
      <c r="CE114" s="1"/>
      <c r="CF114" s="1"/>
      <c r="CG114" s="1"/>
      <c r="CH114" s="1"/>
      <c r="CI114" s="1"/>
      <c r="CJ114" s="1"/>
      <c r="CK114" s="1"/>
      <c r="CL114" s="1"/>
      <c r="CM114" s="1"/>
      <c r="CN114" s="1"/>
      <c r="CO114" s="1"/>
    </row>
    <row r="115" spans="1:93" ht="14.7" thickBot="1" x14ac:dyDescent="0.6">
      <c r="A115" s="32">
        <v>92</v>
      </c>
      <c r="B115" s="10">
        <f t="shared" si="69"/>
        <v>1621.0513229898563</v>
      </c>
      <c r="C115" s="10">
        <f t="shared" si="70"/>
        <v>880.50453702690743</v>
      </c>
      <c r="D115" s="10">
        <f t="shared" si="71"/>
        <v>740.546785962949</v>
      </c>
      <c r="E115" s="10">
        <f t="shared" si="83"/>
        <v>301146.72305183398</v>
      </c>
      <c r="F115" s="10">
        <f t="shared" si="84"/>
        <v>78853.276948166138</v>
      </c>
      <c r="G115" s="10">
        <f t="shared" si="66"/>
        <v>251229.38974656817</v>
      </c>
      <c r="H115" s="1">
        <f t="shared" si="85"/>
        <v>0</v>
      </c>
      <c r="I115" s="1">
        <f t="shared" si="72"/>
        <v>120.84155393132268</v>
      </c>
      <c r="J115" s="1">
        <f t="shared" si="73"/>
        <v>120.84155393132268</v>
      </c>
      <c r="K115" s="1">
        <f t="shared" si="74"/>
        <v>362.52466179396805</v>
      </c>
      <c r="L115" s="1">
        <f t="shared" si="75"/>
        <v>120.84155393132268</v>
      </c>
      <c r="M115" s="1">
        <f t="shared" si="76"/>
        <v>1.2084155393132268</v>
      </c>
      <c r="N115" s="1">
        <f t="shared" si="129"/>
        <v>725.0493235879361</v>
      </c>
      <c r="O115" s="1">
        <f t="shared" si="77"/>
        <v>1.453621349469479</v>
      </c>
      <c r="P115" s="1">
        <f t="shared" si="78"/>
        <v>5814.4853978779156</v>
      </c>
      <c r="Q115" s="1">
        <f t="shared" si="79"/>
        <v>5523.7611279840194</v>
      </c>
      <c r="R115" s="1">
        <f t="shared" si="80"/>
        <v>1.453621349469479</v>
      </c>
      <c r="S115" s="1">
        <f t="shared" si="67"/>
        <v>552376.11279840197</v>
      </c>
      <c r="T115" s="1">
        <f t="shared" si="81"/>
        <v>3177.6604814062275</v>
      </c>
      <c r="U115" s="6">
        <f t="shared" si="86"/>
        <v>192799.00270163169</v>
      </c>
      <c r="V115" s="23">
        <f>-SUM(T$24:T115)/T$23</f>
        <v>10.639950135081582</v>
      </c>
      <c r="W115" s="14">
        <f t="shared" si="68"/>
        <v>3177.6604814062275</v>
      </c>
      <c r="X115" s="14">
        <f t="shared" si="87"/>
        <v>192799.00270163169</v>
      </c>
      <c r="Y115" s="23">
        <f>-SUM(W$24:W115)/W$23</f>
        <v>10.639950135081582</v>
      </c>
      <c r="Z115" s="36"/>
      <c r="AA115" s="37">
        <f t="shared" si="88"/>
        <v>1621.0513229898563</v>
      </c>
      <c r="AB115" s="10">
        <f t="shared" si="89"/>
        <v>880.50453702690743</v>
      </c>
      <c r="AC115" s="10">
        <f t="shared" si="90"/>
        <v>740.546785962949</v>
      </c>
      <c r="AD115" s="1">
        <f t="shared" si="91"/>
        <v>301146.72305183398</v>
      </c>
      <c r="AE115" s="1">
        <f t="shared" si="92"/>
        <v>76103.276948166123</v>
      </c>
      <c r="AF115" s="1">
        <f t="shared" si="93"/>
        <v>223530.21552574681</v>
      </c>
      <c r="AG115" s="1">
        <f t="shared" si="94"/>
        <v>0</v>
      </c>
      <c r="AH115" s="1">
        <f t="shared" si="95"/>
        <v>120.84155393132268</v>
      </c>
      <c r="AI115" s="1">
        <f t="shared" si="96"/>
        <v>120.84155393132268</v>
      </c>
      <c r="AJ115" s="1">
        <f t="shared" si="97"/>
        <v>362.52466179396805</v>
      </c>
      <c r="AK115" s="1">
        <f t="shared" si="98"/>
        <v>120.84155393132268</v>
      </c>
      <c r="AL115" s="1">
        <f t="shared" si="99"/>
        <v>1.2084155393132268</v>
      </c>
      <c r="AM115" s="1">
        <f t="shared" si="130"/>
        <v>725.0493235879361</v>
      </c>
      <c r="AN115" s="1">
        <f t="shared" si="100"/>
        <v>1.453621349469479</v>
      </c>
      <c r="AO115" s="1">
        <f t="shared" si="101"/>
        <v>3634.0533736736975</v>
      </c>
      <c r="AP115" s="1">
        <f t="shared" si="102"/>
        <v>3452.3507049900122</v>
      </c>
      <c r="AQ115" s="1">
        <f t="shared" si="103"/>
        <v>1.453621349469479</v>
      </c>
      <c r="AR115" s="1">
        <f t="shared" si="104"/>
        <v>472426.93857758067</v>
      </c>
      <c r="AS115" s="1">
        <f t="shared" si="105"/>
        <v>1106.2500584122197</v>
      </c>
      <c r="AT115" s="1">
        <f t="shared" si="106"/>
        <v>36324.374765203458</v>
      </c>
      <c r="AU115" s="38">
        <f>-SUM(AS$24:AS115)/AS$23</f>
        <v>3.1057608559538235</v>
      </c>
      <c r="AV115" s="1">
        <f t="shared" si="82"/>
        <v>1106.2500584122197</v>
      </c>
      <c r="AW115" s="1">
        <f t="shared" si="107"/>
        <v>36324.374765203458</v>
      </c>
      <c r="AX115" s="38">
        <f>-SUM(AV$24:AV115)/AV$23</f>
        <v>3.1057608559538235</v>
      </c>
      <c r="AY115" s="40"/>
      <c r="AZ115" s="10">
        <f t="shared" si="108"/>
        <v>857.63888888888891</v>
      </c>
      <c r="BA115" s="10">
        <f t="shared" si="109"/>
        <v>753.06309087827606</v>
      </c>
      <c r="BB115" s="10">
        <f t="shared" si="110"/>
        <v>633.36238273146955</v>
      </c>
      <c r="BC115" s="1">
        <f t="shared" si="111"/>
        <v>257559.69734696284</v>
      </c>
      <c r="BD115" s="1">
        <f t="shared" si="112"/>
        <v>67440.302653036852</v>
      </c>
      <c r="BE115" s="1">
        <f t="shared" si="113"/>
        <v>539867.24123061751</v>
      </c>
      <c r="BF115" s="1">
        <f t="shared" si="114"/>
        <v>0</v>
      </c>
      <c r="BG115" s="1">
        <f t="shared" si="115"/>
        <v>120.84155393132268</v>
      </c>
      <c r="BH115" s="1">
        <f t="shared" si="116"/>
        <v>120.84155393132268</v>
      </c>
      <c r="BI115" s="1">
        <f t="shared" si="117"/>
        <v>362.52466179396805</v>
      </c>
      <c r="BJ115" s="1">
        <f t="shared" si="118"/>
        <v>120.84155393132268</v>
      </c>
      <c r="BK115" s="1">
        <f t="shared" si="119"/>
        <v>1.2084155393132268</v>
      </c>
      <c r="BL115" s="1">
        <f t="shared" si="131"/>
        <v>725.0493235879361</v>
      </c>
      <c r="BM115" s="1">
        <f t="shared" si="120"/>
        <v>1.453621349469479</v>
      </c>
      <c r="BN115" s="1">
        <f t="shared" si="121"/>
        <v>3634.0533736736975</v>
      </c>
      <c r="BO115" s="1">
        <f t="shared" si="122"/>
        <v>3452.3507049900122</v>
      </c>
      <c r="BP115" s="1">
        <f t="shared" si="123"/>
        <v>1.453621349469479</v>
      </c>
      <c r="BQ115" s="1">
        <f t="shared" si="124"/>
        <v>472426.93857758067</v>
      </c>
      <c r="BR115" s="1">
        <f t="shared" si="125"/>
        <v>1869.6624925131871</v>
      </c>
      <c r="BS115" s="1">
        <f t="shared" si="126"/>
        <v>108528.5443929074</v>
      </c>
      <c r="BT115" s="38">
        <f>-SUM(BR$24:BR115)/BR$23</f>
        <v>7.2915098198786907</v>
      </c>
      <c r="BU115" s="1">
        <f t="shared" si="127"/>
        <v>1869.6624925131871</v>
      </c>
      <c r="BV115" s="1">
        <f t="shared" si="128"/>
        <v>108528.5443929074</v>
      </c>
      <c r="BW115" s="38">
        <f>-SUM(BU$24:BU115)/BU$23</f>
        <v>7.2915098198786907</v>
      </c>
      <c r="BX115" s="1"/>
      <c r="BY115" s="1"/>
      <c r="BZ115" s="1"/>
      <c r="CA115" s="1"/>
      <c r="CB115" s="1"/>
      <c r="CC115" s="1"/>
      <c r="CD115" s="1"/>
      <c r="CE115" s="1"/>
      <c r="CF115" s="1"/>
      <c r="CG115" s="1"/>
      <c r="CH115" s="1"/>
      <c r="CI115" s="1"/>
      <c r="CJ115" s="1"/>
      <c r="CK115" s="1"/>
      <c r="CL115" s="1"/>
      <c r="CM115" s="1"/>
      <c r="CN115" s="1"/>
      <c r="CO115" s="1"/>
    </row>
    <row r="116" spans="1:93" ht="14.7" thickBot="1" x14ac:dyDescent="0.6">
      <c r="A116" s="32">
        <v>93</v>
      </c>
      <c r="B116" s="10">
        <f t="shared" si="69"/>
        <v>1621.0513229898563</v>
      </c>
      <c r="C116" s="10">
        <f t="shared" si="70"/>
        <v>878.34460890118214</v>
      </c>
      <c r="D116" s="10">
        <f t="shared" si="71"/>
        <v>742.70671408867429</v>
      </c>
      <c r="E116" s="10">
        <f t="shared" si="83"/>
        <v>300404.0163377453</v>
      </c>
      <c r="F116" s="10">
        <f t="shared" si="84"/>
        <v>79595.983662254817</v>
      </c>
      <c r="G116" s="10">
        <f t="shared" si="66"/>
        <v>254222.54511932796</v>
      </c>
      <c r="H116" s="1">
        <f t="shared" si="85"/>
        <v>0</v>
      </c>
      <c r="I116" s="1">
        <f t="shared" si="72"/>
        <v>121.09046774701457</v>
      </c>
      <c r="J116" s="1">
        <f t="shared" si="73"/>
        <v>121.09046774701457</v>
      </c>
      <c r="K116" s="1">
        <f t="shared" si="74"/>
        <v>363.27140324104374</v>
      </c>
      <c r="L116" s="1">
        <f t="shared" si="75"/>
        <v>121.09046774701457</v>
      </c>
      <c r="M116" s="1">
        <f t="shared" si="76"/>
        <v>1.2109046774701457</v>
      </c>
      <c r="N116" s="1">
        <f t="shared" si="129"/>
        <v>726.54280648208749</v>
      </c>
      <c r="O116" s="1">
        <f t="shared" si="77"/>
        <v>1.4595435827817715</v>
      </c>
      <c r="P116" s="1">
        <f t="shared" si="78"/>
        <v>5838.1743311270866</v>
      </c>
      <c r="Q116" s="1">
        <f t="shared" si="79"/>
        <v>5546.2656145707324</v>
      </c>
      <c r="R116" s="1">
        <f t="shared" si="80"/>
        <v>1.4595435827817715</v>
      </c>
      <c r="S116" s="1">
        <f t="shared" si="67"/>
        <v>554626.5614570732</v>
      </c>
      <c r="T116" s="1">
        <f t="shared" si="81"/>
        <v>3198.6714850987892</v>
      </c>
      <c r="U116" s="6">
        <f t="shared" si="86"/>
        <v>195997.67418673047</v>
      </c>
      <c r="V116" s="23">
        <f>-SUM(T$24:T116)/T$23</f>
        <v>10.799883709336521</v>
      </c>
      <c r="W116" s="14">
        <f t="shared" si="68"/>
        <v>3198.6714850987892</v>
      </c>
      <c r="X116" s="14">
        <f t="shared" si="87"/>
        <v>195997.67418673047</v>
      </c>
      <c r="Y116" s="23">
        <f>-SUM(W$24:W116)/W$23</f>
        <v>10.799883709336521</v>
      </c>
      <c r="Z116" s="36"/>
      <c r="AA116" s="37">
        <f t="shared" si="88"/>
        <v>1621.0513229898563</v>
      </c>
      <c r="AB116" s="10">
        <f t="shared" si="89"/>
        <v>878.34460890118214</v>
      </c>
      <c r="AC116" s="10">
        <f t="shared" si="90"/>
        <v>742.70671408867429</v>
      </c>
      <c r="AD116" s="1">
        <f t="shared" si="91"/>
        <v>300404.0163377453</v>
      </c>
      <c r="AE116" s="1">
        <f t="shared" si="92"/>
        <v>76845.983662254803</v>
      </c>
      <c r="AF116" s="1">
        <f t="shared" si="93"/>
        <v>226197.64806633058</v>
      </c>
      <c r="AG116" s="1">
        <f t="shared" si="94"/>
        <v>0</v>
      </c>
      <c r="AH116" s="1">
        <f t="shared" si="95"/>
        <v>121.09046774701457</v>
      </c>
      <c r="AI116" s="1">
        <f t="shared" si="96"/>
        <v>121.09046774701457</v>
      </c>
      <c r="AJ116" s="1">
        <f t="shared" si="97"/>
        <v>363.27140324104374</v>
      </c>
      <c r="AK116" s="1">
        <f t="shared" si="98"/>
        <v>121.09046774701457</v>
      </c>
      <c r="AL116" s="1">
        <f t="shared" si="99"/>
        <v>1.2109046774701457</v>
      </c>
      <c r="AM116" s="1">
        <f t="shared" si="130"/>
        <v>726.54280648208749</v>
      </c>
      <c r="AN116" s="1">
        <f t="shared" si="100"/>
        <v>1.4595435827817715</v>
      </c>
      <c r="AO116" s="1">
        <f t="shared" si="101"/>
        <v>3648.8589569544288</v>
      </c>
      <c r="AP116" s="1">
        <f t="shared" si="102"/>
        <v>3466.416009106707</v>
      </c>
      <c r="AQ116" s="1">
        <f t="shared" si="103"/>
        <v>1.4595435827817715</v>
      </c>
      <c r="AR116" s="1">
        <f t="shared" si="104"/>
        <v>474351.66440407577</v>
      </c>
      <c r="AS116" s="1">
        <f t="shared" si="105"/>
        <v>1118.821879634763</v>
      </c>
      <c r="AT116" s="1">
        <f t="shared" si="106"/>
        <v>37443.196644838223</v>
      </c>
      <c r="AU116" s="38">
        <f>-SUM(AS$24:AS116)/AS$23</f>
        <v>3.1706200953529402</v>
      </c>
      <c r="AV116" s="1">
        <f t="shared" si="82"/>
        <v>1118.821879634763</v>
      </c>
      <c r="AW116" s="1">
        <f t="shared" si="107"/>
        <v>37443.196644838223</v>
      </c>
      <c r="AX116" s="38">
        <f>-SUM(AV$24:AV116)/AV$23</f>
        <v>3.1706200953529402</v>
      </c>
      <c r="AY116" s="40"/>
      <c r="AZ116" s="10">
        <f t="shared" si="108"/>
        <v>857.63888888888891</v>
      </c>
      <c r="BA116" s="10">
        <f t="shared" si="109"/>
        <v>751.21578392864262</v>
      </c>
      <c r="BB116" s="10">
        <f t="shared" si="110"/>
        <v>635.2096896811031</v>
      </c>
      <c r="BC116" s="1">
        <f t="shared" si="111"/>
        <v>256924.48765728174</v>
      </c>
      <c r="BD116" s="1">
        <f t="shared" si="112"/>
        <v>68075.51234271795</v>
      </c>
      <c r="BE116" s="1">
        <f t="shared" si="113"/>
        <v>542427.17674679367</v>
      </c>
      <c r="BF116" s="1">
        <f t="shared" si="114"/>
        <v>0</v>
      </c>
      <c r="BG116" s="1">
        <f t="shared" si="115"/>
        <v>121.09046774701457</v>
      </c>
      <c r="BH116" s="1">
        <f t="shared" si="116"/>
        <v>121.09046774701457</v>
      </c>
      <c r="BI116" s="1">
        <f t="shared" si="117"/>
        <v>363.27140324104374</v>
      </c>
      <c r="BJ116" s="1">
        <f t="shared" si="118"/>
        <v>121.09046774701457</v>
      </c>
      <c r="BK116" s="1">
        <f t="shared" si="119"/>
        <v>1.2109046774701457</v>
      </c>
      <c r="BL116" s="1">
        <f t="shared" si="131"/>
        <v>726.54280648208749</v>
      </c>
      <c r="BM116" s="1">
        <f t="shared" si="120"/>
        <v>1.4595435827817715</v>
      </c>
      <c r="BN116" s="1">
        <f t="shared" si="121"/>
        <v>3648.8589569544288</v>
      </c>
      <c r="BO116" s="1">
        <f t="shared" si="122"/>
        <v>3466.416009106707</v>
      </c>
      <c r="BP116" s="1">
        <f t="shared" si="123"/>
        <v>1.4595435827817715</v>
      </c>
      <c r="BQ116" s="1">
        <f t="shared" si="124"/>
        <v>474351.66440407577</v>
      </c>
      <c r="BR116" s="1">
        <f t="shared" si="125"/>
        <v>1882.2343137357304</v>
      </c>
      <c r="BS116" s="1">
        <f t="shared" si="126"/>
        <v>110410.77870664312</v>
      </c>
      <c r="BT116" s="38">
        <f>-SUM(BR$24:BR116)/BR$23</f>
        <v>7.4006248525590221</v>
      </c>
      <c r="BU116" s="1">
        <f t="shared" si="127"/>
        <v>1882.2343137357304</v>
      </c>
      <c r="BV116" s="1">
        <f t="shared" si="128"/>
        <v>110410.77870664312</v>
      </c>
      <c r="BW116" s="38">
        <f>-SUM(BU$24:BU116)/BU$23</f>
        <v>7.4006248525590221</v>
      </c>
      <c r="BX116" s="1"/>
      <c r="BY116" s="1"/>
      <c r="BZ116" s="1"/>
      <c r="CA116" s="1"/>
      <c r="CB116" s="1"/>
      <c r="CC116" s="1"/>
      <c r="CD116" s="1"/>
      <c r="CE116" s="1"/>
      <c r="CF116" s="1"/>
      <c r="CG116" s="1"/>
      <c r="CH116" s="1"/>
      <c r="CI116" s="1"/>
      <c r="CJ116" s="1"/>
      <c r="CK116" s="1"/>
      <c r="CL116" s="1"/>
      <c r="CM116" s="1"/>
      <c r="CN116" s="1"/>
      <c r="CO116" s="1"/>
    </row>
    <row r="117" spans="1:93" ht="14.7" thickBot="1" x14ac:dyDescent="0.6">
      <c r="A117" s="32">
        <v>94</v>
      </c>
      <c r="B117" s="10">
        <f t="shared" si="69"/>
        <v>1621.0513229898563</v>
      </c>
      <c r="C117" s="10">
        <f t="shared" si="70"/>
        <v>876.17838098509014</v>
      </c>
      <c r="D117" s="10">
        <f t="shared" si="71"/>
        <v>744.87294200476617</v>
      </c>
      <c r="E117" s="10">
        <f t="shared" si="83"/>
        <v>299659.14339574054</v>
      </c>
      <c r="F117" s="10">
        <f t="shared" si="84"/>
        <v>80340.856604259578</v>
      </c>
      <c r="G117" s="10">
        <f t="shared" si="66"/>
        <v>257227.03532640811</v>
      </c>
      <c r="H117" s="1">
        <f t="shared" si="85"/>
        <v>0</v>
      </c>
      <c r="I117" s="1">
        <f t="shared" si="72"/>
        <v>121.3398942844121</v>
      </c>
      <c r="J117" s="1">
        <f t="shared" si="73"/>
        <v>121.3398942844121</v>
      </c>
      <c r="K117" s="1">
        <f t="shared" si="74"/>
        <v>364.0196828532363</v>
      </c>
      <c r="L117" s="1">
        <f t="shared" si="75"/>
        <v>121.3398942844121</v>
      </c>
      <c r="M117" s="1">
        <f t="shared" si="76"/>
        <v>1.213398942844121</v>
      </c>
      <c r="N117" s="1">
        <f t="shared" si="129"/>
        <v>728.03936570647261</v>
      </c>
      <c r="O117" s="1">
        <f t="shared" si="77"/>
        <v>1.4654899440056541</v>
      </c>
      <c r="P117" s="1">
        <f t="shared" si="78"/>
        <v>5861.9597760226161</v>
      </c>
      <c r="Q117" s="1">
        <f t="shared" si="79"/>
        <v>5568.8617872214854</v>
      </c>
      <c r="R117" s="1">
        <f t="shared" si="80"/>
        <v>1.4654899440056541</v>
      </c>
      <c r="S117" s="1">
        <f t="shared" si="67"/>
        <v>556886.17872214853</v>
      </c>
      <c r="T117" s="1">
        <f t="shared" si="81"/>
        <v>3219.771098525157</v>
      </c>
      <c r="U117" s="6">
        <f t="shared" si="86"/>
        <v>199217.44528525561</v>
      </c>
      <c r="V117" s="23">
        <f>-SUM(T$24:T117)/T$23</f>
        <v>10.960872264262779</v>
      </c>
      <c r="W117" s="14">
        <f t="shared" si="68"/>
        <v>3219.771098525157</v>
      </c>
      <c r="X117" s="14">
        <f t="shared" si="87"/>
        <v>199217.44528525561</v>
      </c>
      <c r="Y117" s="23">
        <f>-SUM(W$24:W117)/W$23</f>
        <v>10.960872264262779</v>
      </c>
      <c r="Z117" s="36"/>
      <c r="AA117" s="37">
        <f t="shared" si="88"/>
        <v>1621.0513229898563</v>
      </c>
      <c r="AB117" s="10">
        <f t="shared" si="89"/>
        <v>876.17838098509014</v>
      </c>
      <c r="AC117" s="10">
        <f t="shared" si="90"/>
        <v>744.87294200476617</v>
      </c>
      <c r="AD117" s="1">
        <f t="shared" si="91"/>
        <v>299659.14339574054</v>
      </c>
      <c r="AE117" s="1">
        <f t="shared" si="92"/>
        <v>77590.856604259563</v>
      </c>
      <c r="AF117" s="1">
        <f t="shared" si="93"/>
        <v>228875.08840609714</v>
      </c>
      <c r="AG117" s="1">
        <f t="shared" si="94"/>
        <v>0</v>
      </c>
      <c r="AH117" s="1">
        <f t="shared" si="95"/>
        <v>121.3398942844121</v>
      </c>
      <c r="AI117" s="1">
        <f t="shared" si="96"/>
        <v>121.3398942844121</v>
      </c>
      <c r="AJ117" s="1">
        <f t="shared" si="97"/>
        <v>364.0196828532363</v>
      </c>
      <c r="AK117" s="1">
        <f t="shared" si="98"/>
        <v>121.3398942844121</v>
      </c>
      <c r="AL117" s="1">
        <f t="shared" si="99"/>
        <v>1.213398942844121</v>
      </c>
      <c r="AM117" s="1">
        <f t="shared" si="130"/>
        <v>728.03936570647261</v>
      </c>
      <c r="AN117" s="1">
        <f t="shared" si="100"/>
        <v>1.4654899440056541</v>
      </c>
      <c r="AO117" s="1">
        <f t="shared" si="101"/>
        <v>3663.7248600141352</v>
      </c>
      <c r="AP117" s="1">
        <f t="shared" si="102"/>
        <v>3480.5386170134284</v>
      </c>
      <c r="AQ117" s="1">
        <f t="shared" si="103"/>
        <v>1.4654899440056541</v>
      </c>
      <c r="AR117" s="1">
        <f t="shared" si="104"/>
        <v>476284.23180183757</v>
      </c>
      <c r="AS117" s="1">
        <f t="shared" si="105"/>
        <v>1131.4479283170992</v>
      </c>
      <c r="AT117" s="1">
        <f t="shared" si="106"/>
        <v>38574.644573155325</v>
      </c>
      <c r="AU117" s="38">
        <f>-SUM(AS$24:AS117)/AS$23</f>
        <v>3.2362112796032068</v>
      </c>
      <c r="AV117" s="1">
        <f t="shared" si="82"/>
        <v>1131.4479283170992</v>
      </c>
      <c r="AW117" s="1">
        <f t="shared" si="107"/>
        <v>38574.644573155325</v>
      </c>
      <c r="AX117" s="38">
        <f>-SUM(AV$24:AV117)/AV$23</f>
        <v>3.2362112796032068</v>
      </c>
      <c r="AY117" s="40"/>
      <c r="AZ117" s="10">
        <f t="shared" si="108"/>
        <v>857.63888888888891</v>
      </c>
      <c r="BA117" s="10">
        <f t="shared" si="109"/>
        <v>749.36308900040615</v>
      </c>
      <c r="BB117" s="10">
        <f t="shared" si="110"/>
        <v>637.06238460933957</v>
      </c>
      <c r="BC117" s="1">
        <f t="shared" si="111"/>
        <v>256287.42527267241</v>
      </c>
      <c r="BD117" s="1">
        <f t="shared" si="112"/>
        <v>68712.574727327286</v>
      </c>
      <c r="BE117" s="1">
        <f t="shared" si="113"/>
        <v>544996.8065291649</v>
      </c>
      <c r="BF117" s="1">
        <f t="shared" si="114"/>
        <v>0</v>
      </c>
      <c r="BG117" s="1">
        <f t="shared" si="115"/>
        <v>121.3398942844121</v>
      </c>
      <c r="BH117" s="1">
        <f t="shared" si="116"/>
        <v>121.3398942844121</v>
      </c>
      <c r="BI117" s="1">
        <f t="shared" si="117"/>
        <v>364.0196828532363</v>
      </c>
      <c r="BJ117" s="1">
        <f t="shared" si="118"/>
        <v>121.3398942844121</v>
      </c>
      <c r="BK117" s="1">
        <f t="shared" si="119"/>
        <v>1.213398942844121</v>
      </c>
      <c r="BL117" s="1">
        <f t="shared" si="131"/>
        <v>728.03936570647261</v>
      </c>
      <c r="BM117" s="1">
        <f t="shared" si="120"/>
        <v>1.4654899440056541</v>
      </c>
      <c r="BN117" s="1">
        <f t="shared" si="121"/>
        <v>3663.7248600141352</v>
      </c>
      <c r="BO117" s="1">
        <f t="shared" si="122"/>
        <v>3480.5386170134284</v>
      </c>
      <c r="BP117" s="1">
        <f t="shared" si="123"/>
        <v>1.4654899440056541</v>
      </c>
      <c r="BQ117" s="1">
        <f t="shared" si="124"/>
        <v>476284.23180183757</v>
      </c>
      <c r="BR117" s="1">
        <f t="shared" si="125"/>
        <v>1894.8603624180666</v>
      </c>
      <c r="BS117" s="1">
        <f t="shared" si="126"/>
        <v>112305.63906906119</v>
      </c>
      <c r="BT117" s="38">
        <f>-SUM(BR$24:BR117)/BR$23</f>
        <v>7.5104718300905047</v>
      </c>
      <c r="BU117" s="1">
        <f t="shared" si="127"/>
        <v>1894.8603624180666</v>
      </c>
      <c r="BV117" s="1">
        <f t="shared" si="128"/>
        <v>112305.63906906119</v>
      </c>
      <c r="BW117" s="38">
        <f>-SUM(BU$24:BU117)/BU$23</f>
        <v>7.5104718300905047</v>
      </c>
      <c r="BX117" s="1"/>
      <c r="BY117" s="1"/>
      <c r="BZ117" s="1"/>
      <c r="CA117" s="1"/>
      <c r="CB117" s="1"/>
      <c r="CC117" s="1"/>
      <c r="CD117" s="1"/>
      <c r="CE117" s="1"/>
      <c r="CF117" s="1"/>
      <c r="CG117" s="1"/>
      <c r="CH117" s="1"/>
      <c r="CI117" s="1"/>
      <c r="CJ117" s="1"/>
      <c r="CK117" s="1"/>
      <c r="CL117" s="1"/>
      <c r="CM117" s="1"/>
      <c r="CN117" s="1"/>
      <c r="CO117" s="1"/>
    </row>
    <row r="118" spans="1:93" ht="14.7" thickBot="1" x14ac:dyDescent="0.6">
      <c r="A118" s="32">
        <v>95</v>
      </c>
      <c r="B118" s="10">
        <f t="shared" si="69"/>
        <v>1621.0513229898563</v>
      </c>
      <c r="C118" s="10">
        <f t="shared" si="70"/>
        <v>874.00583490424299</v>
      </c>
      <c r="D118" s="10">
        <f t="shared" si="71"/>
        <v>747.04548808561344</v>
      </c>
      <c r="E118" s="10">
        <f t="shared" si="83"/>
        <v>298912.09790765494</v>
      </c>
      <c r="F118" s="10">
        <f t="shared" si="84"/>
        <v>81087.90209234519</v>
      </c>
      <c r="G118" s="10">
        <f t="shared" si="66"/>
        <v>260242.90404001065</v>
      </c>
      <c r="H118" s="1">
        <f t="shared" si="85"/>
        <v>0</v>
      </c>
      <c r="I118" s="1">
        <f t="shared" si="72"/>
        <v>121.58983459963801</v>
      </c>
      <c r="J118" s="1">
        <f t="shared" si="73"/>
        <v>121.58983459963801</v>
      </c>
      <c r="K118" s="1">
        <f t="shared" si="74"/>
        <v>364.76950379891406</v>
      </c>
      <c r="L118" s="1">
        <f t="shared" si="75"/>
        <v>121.58983459963801</v>
      </c>
      <c r="M118" s="1">
        <f t="shared" si="76"/>
        <v>1.2158983459963801</v>
      </c>
      <c r="N118" s="1">
        <f t="shared" si="129"/>
        <v>729.53900759782812</v>
      </c>
      <c r="O118" s="1">
        <f t="shared" si="77"/>
        <v>1.471460531441225</v>
      </c>
      <c r="P118" s="1">
        <f t="shared" si="78"/>
        <v>5885.8421257648997</v>
      </c>
      <c r="Q118" s="1">
        <f t="shared" si="79"/>
        <v>5591.5500194766546</v>
      </c>
      <c r="R118" s="1">
        <f t="shared" si="80"/>
        <v>1.471460531441225</v>
      </c>
      <c r="S118" s="1">
        <f t="shared" si="67"/>
        <v>559155.00194766547</v>
      </c>
      <c r="T118" s="1">
        <f t="shared" si="81"/>
        <v>3240.95968888897</v>
      </c>
      <c r="U118" s="6">
        <f t="shared" si="86"/>
        <v>202458.40497414459</v>
      </c>
      <c r="V118" s="23">
        <f>-SUM(T$24:T118)/T$23</f>
        <v>11.122920248707228</v>
      </c>
      <c r="W118" s="14">
        <f t="shared" si="68"/>
        <v>3240.95968888897</v>
      </c>
      <c r="X118" s="14">
        <f t="shared" si="87"/>
        <v>202458.40497414459</v>
      </c>
      <c r="Y118" s="23">
        <f>-SUM(W$24:W118)/W$23</f>
        <v>11.122920248707228</v>
      </c>
      <c r="Z118" s="36"/>
      <c r="AA118" s="37">
        <f t="shared" si="88"/>
        <v>1621.0513229898563</v>
      </c>
      <c r="AB118" s="10">
        <f t="shared" si="89"/>
        <v>874.00583490424299</v>
      </c>
      <c r="AC118" s="10">
        <f t="shared" si="90"/>
        <v>747.04548808561344</v>
      </c>
      <c r="AD118" s="1">
        <f t="shared" si="91"/>
        <v>298912.09790765494</v>
      </c>
      <c r="AE118" s="1">
        <f t="shared" si="92"/>
        <v>78337.902092345175</v>
      </c>
      <c r="AF118" s="1">
        <f t="shared" si="93"/>
        <v>231562.57481074333</v>
      </c>
      <c r="AG118" s="1">
        <f t="shared" si="94"/>
        <v>0</v>
      </c>
      <c r="AH118" s="1">
        <f t="shared" si="95"/>
        <v>121.58983459963801</v>
      </c>
      <c r="AI118" s="1">
        <f t="shared" si="96"/>
        <v>121.58983459963801</v>
      </c>
      <c r="AJ118" s="1">
        <f t="shared" si="97"/>
        <v>364.76950379891406</v>
      </c>
      <c r="AK118" s="1">
        <f t="shared" si="98"/>
        <v>121.58983459963801</v>
      </c>
      <c r="AL118" s="1">
        <f t="shared" si="99"/>
        <v>1.2158983459963801</v>
      </c>
      <c r="AM118" s="1">
        <f t="shared" si="130"/>
        <v>729.53900759782812</v>
      </c>
      <c r="AN118" s="1">
        <f t="shared" si="100"/>
        <v>1.471460531441225</v>
      </c>
      <c r="AO118" s="1">
        <f t="shared" si="101"/>
        <v>3678.6513286030627</v>
      </c>
      <c r="AP118" s="1">
        <f t="shared" si="102"/>
        <v>3494.7187621729095</v>
      </c>
      <c r="AQ118" s="1">
        <f t="shared" si="103"/>
        <v>1.471460531441225</v>
      </c>
      <c r="AR118" s="1">
        <f t="shared" si="104"/>
        <v>478224.67271839816</v>
      </c>
      <c r="AS118" s="1">
        <f t="shared" si="105"/>
        <v>1144.1284315852251</v>
      </c>
      <c r="AT118" s="1">
        <f t="shared" si="106"/>
        <v>39718.773004740549</v>
      </c>
      <c r="AU118" s="38">
        <f>-SUM(AS$24:AS118)/AS$23</f>
        <v>3.3025375654922051</v>
      </c>
      <c r="AV118" s="1">
        <f t="shared" si="82"/>
        <v>1144.1284315852251</v>
      </c>
      <c r="AW118" s="1">
        <f t="shared" si="107"/>
        <v>39718.773004740549</v>
      </c>
      <c r="AX118" s="38">
        <f>-SUM(AV$24:AV118)/AV$23</f>
        <v>3.3025375654922051</v>
      </c>
      <c r="AY118" s="40"/>
      <c r="AZ118" s="10">
        <f t="shared" si="108"/>
        <v>857.63888888888891</v>
      </c>
      <c r="BA118" s="10">
        <f t="shared" si="109"/>
        <v>747.5049903786288</v>
      </c>
      <c r="BB118" s="10">
        <f t="shared" si="110"/>
        <v>638.9204832311168</v>
      </c>
      <c r="BC118" s="1">
        <f t="shared" si="111"/>
        <v>255648.5047894413</v>
      </c>
      <c r="BD118" s="1">
        <f t="shared" si="112"/>
        <v>69351.495210558409</v>
      </c>
      <c r="BE118" s="1">
        <f t="shared" si="113"/>
        <v>547576.16792895657</v>
      </c>
      <c r="BF118" s="1">
        <f t="shared" si="114"/>
        <v>0</v>
      </c>
      <c r="BG118" s="1">
        <f t="shared" si="115"/>
        <v>121.58983459963801</v>
      </c>
      <c r="BH118" s="1">
        <f t="shared" si="116"/>
        <v>121.58983459963801</v>
      </c>
      <c r="BI118" s="1">
        <f t="shared" si="117"/>
        <v>364.76950379891406</v>
      </c>
      <c r="BJ118" s="1">
        <f t="shared" si="118"/>
        <v>121.58983459963801</v>
      </c>
      <c r="BK118" s="1">
        <f t="shared" si="119"/>
        <v>1.2158983459963801</v>
      </c>
      <c r="BL118" s="1">
        <f t="shared" si="131"/>
        <v>729.53900759782812</v>
      </c>
      <c r="BM118" s="1">
        <f t="shared" si="120"/>
        <v>1.471460531441225</v>
      </c>
      <c r="BN118" s="1">
        <f t="shared" si="121"/>
        <v>3678.6513286030627</v>
      </c>
      <c r="BO118" s="1">
        <f t="shared" si="122"/>
        <v>3494.7187621729095</v>
      </c>
      <c r="BP118" s="1">
        <f t="shared" si="123"/>
        <v>1.471460531441225</v>
      </c>
      <c r="BQ118" s="1">
        <f t="shared" si="124"/>
        <v>478224.67271839816</v>
      </c>
      <c r="BR118" s="1">
        <f t="shared" si="125"/>
        <v>1907.5408656861925</v>
      </c>
      <c r="BS118" s="1">
        <f t="shared" si="126"/>
        <v>114213.17993474739</v>
      </c>
      <c r="BT118" s="38">
        <f>-SUM(BR$24:BR118)/BR$23</f>
        <v>7.621053909260719</v>
      </c>
      <c r="BU118" s="1">
        <f t="shared" si="127"/>
        <v>1907.5408656861925</v>
      </c>
      <c r="BV118" s="1">
        <f t="shared" si="128"/>
        <v>114213.17993474739</v>
      </c>
      <c r="BW118" s="38">
        <f>-SUM(BU$24:BU118)/BU$23</f>
        <v>7.621053909260719</v>
      </c>
      <c r="BX118" s="1"/>
      <c r="BY118" s="1"/>
      <c r="BZ118" s="1"/>
      <c r="CA118" s="1"/>
      <c r="CB118" s="1"/>
      <c r="CC118" s="1"/>
      <c r="CD118" s="1"/>
      <c r="CE118" s="1"/>
      <c r="CF118" s="1"/>
      <c r="CG118" s="1"/>
      <c r="CH118" s="1"/>
      <c r="CI118" s="1"/>
      <c r="CJ118" s="1"/>
      <c r="CK118" s="1"/>
      <c r="CL118" s="1"/>
      <c r="CM118" s="1"/>
      <c r="CN118" s="1"/>
      <c r="CO118" s="1"/>
    </row>
    <row r="119" spans="1:93" ht="14.7" thickBot="1" x14ac:dyDescent="0.6">
      <c r="A119" s="32">
        <v>96</v>
      </c>
      <c r="B119" s="10">
        <f t="shared" si="69"/>
        <v>1621.0513229898563</v>
      </c>
      <c r="C119" s="10">
        <f t="shared" si="70"/>
        <v>871.8269522306598</v>
      </c>
      <c r="D119" s="10">
        <f t="shared" si="71"/>
        <v>749.22437075919652</v>
      </c>
      <c r="E119" s="10">
        <f t="shared" si="83"/>
        <v>298162.87353689573</v>
      </c>
      <c r="F119" s="10">
        <f t="shared" si="84"/>
        <v>81837.126463104389</v>
      </c>
      <c r="G119" s="10">
        <f t="shared" si="66"/>
        <v>263270.19510295079</v>
      </c>
      <c r="H119" s="1">
        <f t="shared" si="85"/>
        <v>0</v>
      </c>
      <c r="I119" s="1">
        <f t="shared" si="72"/>
        <v>121.84028975099052</v>
      </c>
      <c r="J119" s="1">
        <f t="shared" si="73"/>
        <v>121.84028975099052</v>
      </c>
      <c r="K119" s="1">
        <f t="shared" si="74"/>
        <v>365.52086925297158</v>
      </c>
      <c r="L119" s="1">
        <f t="shared" si="75"/>
        <v>121.84028975099052</v>
      </c>
      <c r="M119" s="1">
        <f t="shared" si="76"/>
        <v>1.2184028975099053</v>
      </c>
      <c r="N119" s="1">
        <f t="shared" si="129"/>
        <v>731.04173850594316</v>
      </c>
      <c r="O119" s="1">
        <f t="shared" si="77"/>
        <v>1.4774554437890695</v>
      </c>
      <c r="P119" s="1">
        <f t="shared" si="78"/>
        <v>5909.8217751562779</v>
      </c>
      <c r="Q119" s="1">
        <f t="shared" si="79"/>
        <v>5614.3306863984635</v>
      </c>
      <c r="R119" s="1">
        <f t="shared" si="80"/>
        <v>1.4774554437890695</v>
      </c>
      <c r="S119" s="1">
        <f t="shared" si="67"/>
        <v>561433.0686398464</v>
      </c>
      <c r="T119" s="1">
        <f t="shared" si="81"/>
        <v>3262.2376249026647</v>
      </c>
      <c r="U119" s="6">
        <f t="shared" si="86"/>
        <v>205720.64259904725</v>
      </c>
      <c r="V119" s="23">
        <f>-SUM(T$24:T119)/T$23</f>
        <v>11.28603212995236</v>
      </c>
      <c r="W119" s="14">
        <f t="shared" si="68"/>
        <v>3262.2376249026647</v>
      </c>
      <c r="X119" s="14">
        <f t="shared" si="87"/>
        <v>205720.64259904725</v>
      </c>
      <c r="Y119" s="23">
        <f>-SUM(W$24:W119)/W$23</f>
        <v>11.28603212995236</v>
      </c>
      <c r="Z119" s="36"/>
      <c r="AA119" s="37">
        <f t="shared" si="88"/>
        <v>1621.0513229898563</v>
      </c>
      <c r="AB119" s="10">
        <f t="shared" si="89"/>
        <v>871.8269522306598</v>
      </c>
      <c r="AC119" s="10">
        <f t="shared" si="90"/>
        <v>749.22437075919652</v>
      </c>
      <c r="AD119" s="1">
        <f t="shared" si="91"/>
        <v>298162.87353689573</v>
      </c>
      <c r="AE119" s="1">
        <f t="shared" si="92"/>
        <v>79087.126463104374</v>
      </c>
      <c r="AF119" s="1">
        <f t="shared" si="93"/>
        <v>234260.14569455199</v>
      </c>
      <c r="AG119" s="1">
        <f t="shared" si="94"/>
        <v>0</v>
      </c>
      <c r="AH119" s="1">
        <f t="shared" si="95"/>
        <v>121.84028975099052</v>
      </c>
      <c r="AI119" s="1">
        <f t="shared" si="96"/>
        <v>121.84028975099052</v>
      </c>
      <c r="AJ119" s="1">
        <f t="shared" si="97"/>
        <v>365.52086925297158</v>
      </c>
      <c r="AK119" s="1">
        <f t="shared" si="98"/>
        <v>121.84028975099052</v>
      </c>
      <c r="AL119" s="1">
        <f t="shared" si="99"/>
        <v>1.2184028975099053</v>
      </c>
      <c r="AM119" s="1">
        <f t="shared" si="130"/>
        <v>731.04173850594316</v>
      </c>
      <c r="AN119" s="1">
        <f t="shared" si="100"/>
        <v>1.4774554437890695</v>
      </c>
      <c r="AO119" s="1">
        <f t="shared" si="101"/>
        <v>3693.6386094726736</v>
      </c>
      <c r="AP119" s="1">
        <f t="shared" si="102"/>
        <v>3508.9566789990399</v>
      </c>
      <c r="AQ119" s="1">
        <f t="shared" si="103"/>
        <v>1.4774554437890695</v>
      </c>
      <c r="AR119" s="1">
        <f t="shared" si="104"/>
        <v>480173.0192314476</v>
      </c>
      <c r="AS119" s="1">
        <f t="shared" si="105"/>
        <v>1156.8636175032404</v>
      </c>
      <c r="AT119" s="1">
        <f t="shared" si="106"/>
        <v>40875.636622243786</v>
      </c>
      <c r="AU119" s="38">
        <f>-SUM(AS$24:AS119)/AS$23</f>
        <v>3.3696021230286251</v>
      </c>
      <c r="AV119" s="1">
        <f t="shared" si="82"/>
        <v>1156.8636175032404</v>
      </c>
      <c r="AW119" s="1">
        <f t="shared" si="107"/>
        <v>40875.636622243786</v>
      </c>
      <c r="AX119" s="38">
        <f>-SUM(AV$24:AV119)/AV$23</f>
        <v>3.3696021230286251</v>
      </c>
      <c r="AY119" s="40"/>
      <c r="AZ119" s="10">
        <f t="shared" si="108"/>
        <v>857.63888888888891</v>
      </c>
      <c r="BA119" s="10">
        <f t="shared" si="109"/>
        <v>745.64147230253798</v>
      </c>
      <c r="BB119" s="10">
        <f t="shared" si="110"/>
        <v>640.78400130720763</v>
      </c>
      <c r="BC119" s="1">
        <f t="shared" si="111"/>
        <v>255007.72078813409</v>
      </c>
      <c r="BD119" s="1">
        <f t="shared" si="112"/>
        <v>69992.279211865622</v>
      </c>
      <c r="BE119" s="1">
        <f t="shared" si="113"/>
        <v>550165.29844331322</v>
      </c>
      <c r="BF119" s="1">
        <f t="shared" si="114"/>
        <v>0</v>
      </c>
      <c r="BG119" s="1">
        <f t="shared" si="115"/>
        <v>121.84028975099052</v>
      </c>
      <c r="BH119" s="1">
        <f t="shared" si="116"/>
        <v>121.84028975099052</v>
      </c>
      <c r="BI119" s="1">
        <f t="shared" si="117"/>
        <v>365.52086925297158</v>
      </c>
      <c r="BJ119" s="1">
        <f t="shared" si="118"/>
        <v>121.84028975099052</v>
      </c>
      <c r="BK119" s="1">
        <f t="shared" si="119"/>
        <v>1.2184028975099053</v>
      </c>
      <c r="BL119" s="1">
        <f t="shared" si="131"/>
        <v>731.04173850594316</v>
      </c>
      <c r="BM119" s="1">
        <f t="shared" si="120"/>
        <v>1.4774554437890695</v>
      </c>
      <c r="BN119" s="1">
        <f t="shared" si="121"/>
        <v>3693.6386094726736</v>
      </c>
      <c r="BO119" s="1">
        <f t="shared" si="122"/>
        <v>3508.9566789990399</v>
      </c>
      <c r="BP119" s="1">
        <f t="shared" si="123"/>
        <v>1.4774554437890695</v>
      </c>
      <c r="BQ119" s="1">
        <f t="shared" si="124"/>
        <v>480173.0192314476</v>
      </c>
      <c r="BR119" s="1">
        <f t="shared" si="125"/>
        <v>1920.2760516042079</v>
      </c>
      <c r="BS119" s="1">
        <f t="shared" si="126"/>
        <v>116133.45598635159</v>
      </c>
      <c r="BT119" s="38">
        <f>-SUM(BR$24:BR119)/BR$23</f>
        <v>7.7323742600783545</v>
      </c>
      <c r="BU119" s="1">
        <f t="shared" si="127"/>
        <v>1920.2760516042079</v>
      </c>
      <c r="BV119" s="1">
        <f t="shared" si="128"/>
        <v>116133.45598635159</v>
      </c>
      <c r="BW119" s="38">
        <f>-SUM(BU$24:BU119)/BU$23</f>
        <v>7.7323742600783545</v>
      </c>
      <c r="BX119" s="1"/>
      <c r="BY119" s="1"/>
      <c r="BZ119" s="1"/>
      <c r="CA119" s="1"/>
      <c r="CB119" s="1"/>
      <c r="CC119" s="1"/>
      <c r="CD119" s="1"/>
      <c r="CE119" s="1"/>
      <c r="CF119" s="1"/>
      <c r="CG119" s="1"/>
      <c r="CH119" s="1"/>
      <c r="CI119" s="1"/>
      <c r="CJ119" s="1"/>
      <c r="CK119" s="1"/>
      <c r="CL119" s="1"/>
      <c r="CM119" s="1"/>
      <c r="CN119" s="1"/>
      <c r="CO119" s="1"/>
    </row>
    <row r="120" spans="1:93" ht="14.7" thickBot="1" x14ac:dyDescent="0.6">
      <c r="A120" s="32">
        <v>97</v>
      </c>
      <c r="B120" s="10">
        <f t="shared" si="69"/>
        <v>1621.0513229898563</v>
      </c>
      <c r="C120" s="10">
        <f t="shared" si="70"/>
        <v>869.6417144826122</v>
      </c>
      <c r="D120" s="10">
        <f t="shared" si="71"/>
        <v>751.40960850724412</v>
      </c>
      <c r="E120" s="10">
        <f t="shared" si="83"/>
        <v>297411.46392838849</v>
      </c>
      <c r="F120" s="10">
        <f t="shared" si="84"/>
        <v>82588.536071611627</v>
      </c>
      <c r="G120" s="10">
        <f t="shared" si="66"/>
        <v>266308.95252933027</v>
      </c>
      <c r="H120" s="1">
        <f t="shared" si="85"/>
        <v>0</v>
      </c>
      <c r="I120" s="1">
        <f t="shared" si="72"/>
        <v>122.09126079894776</v>
      </c>
      <c r="J120" s="1">
        <f t="shared" si="73"/>
        <v>122.09126079894776</v>
      </c>
      <c r="K120" s="1">
        <f t="shared" si="74"/>
        <v>366.27378239684327</v>
      </c>
      <c r="L120" s="1">
        <f t="shared" si="75"/>
        <v>122.09126079894776</v>
      </c>
      <c r="M120" s="1">
        <f t="shared" si="76"/>
        <v>1.2209126079894776</v>
      </c>
      <c r="N120" s="1">
        <f t="shared" si="129"/>
        <v>732.54756479368666</v>
      </c>
      <c r="O120" s="1">
        <f t="shared" si="77"/>
        <v>1.4834747801518913</v>
      </c>
      <c r="P120" s="1">
        <f t="shared" si="78"/>
        <v>5933.8991206075652</v>
      </c>
      <c r="Q120" s="1">
        <f t="shared" si="79"/>
        <v>5637.2041645771869</v>
      </c>
      <c r="R120" s="1">
        <f t="shared" si="80"/>
        <v>1.4834747801518913</v>
      </c>
      <c r="S120" s="1">
        <f t="shared" si="67"/>
        <v>563720.4164577187</v>
      </c>
      <c r="T120" s="1">
        <f t="shared" si="81"/>
        <v>3283.6052767936444</v>
      </c>
      <c r="U120" s="6">
        <f t="shared" si="86"/>
        <v>209004.2478758409</v>
      </c>
      <c r="V120" s="23">
        <f>-SUM(T$24:T120)/T$23</f>
        <v>11.450212393792043</v>
      </c>
      <c r="W120" s="14">
        <f t="shared" si="68"/>
        <v>3283.6052767936444</v>
      </c>
      <c r="X120" s="14">
        <f t="shared" si="87"/>
        <v>209004.2478758409</v>
      </c>
      <c r="Y120" s="23">
        <f>-SUM(W$24:W120)/W$23</f>
        <v>11.450212393792043</v>
      </c>
      <c r="Z120" s="36"/>
      <c r="AA120" s="37">
        <f t="shared" si="88"/>
        <v>1621.0513229898563</v>
      </c>
      <c r="AB120" s="10">
        <f t="shared" si="89"/>
        <v>869.6417144826122</v>
      </c>
      <c r="AC120" s="10">
        <f t="shared" si="90"/>
        <v>751.40960850724412</v>
      </c>
      <c r="AD120" s="1">
        <f t="shared" si="91"/>
        <v>297411.46392838849</v>
      </c>
      <c r="AE120" s="1">
        <f t="shared" si="92"/>
        <v>79838.536071611612</v>
      </c>
      <c r="AF120" s="1">
        <f t="shared" si="93"/>
        <v>236967.83962097624</v>
      </c>
      <c r="AG120" s="1">
        <f t="shared" si="94"/>
        <v>0</v>
      </c>
      <c r="AH120" s="1">
        <f t="shared" si="95"/>
        <v>122.09126079894776</v>
      </c>
      <c r="AI120" s="1">
        <f t="shared" si="96"/>
        <v>122.09126079894776</v>
      </c>
      <c r="AJ120" s="1">
        <f t="shared" si="97"/>
        <v>366.27378239684327</v>
      </c>
      <c r="AK120" s="1">
        <f t="shared" si="98"/>
        <v>122.09126079894776</v>
      </c>
      <c r="AL120" s="1">
        <f t="shared" si="99"/>
        <v>1.2209126079894776</v>
      </c>
      <c r="AM120" s="1">
        <f t="shared" si="130"/>
        <v>732.54756479368666</v>
      </c>
      <c r="AN120" s="1">
        <f t="shared" si="100"/>
        <v>1.4834747801518913</v>
      </c>
      <c r="AO120" s="1">
        <f t="shared" si="101"/>
        <v>3708.6869503797284</v>
      </c>
      <c r="AP120" s="1">
        <f t="shared" si="102"/>
        <v>3523.2526028607417</v>
      </c>
      <c r="AQ120" s="1">
        <f t="shared" si="103"/>
        <v>1.4834747801518913</v>
      </c>
      <c r="AR120" s="1">
        <f t="shared" si="104"/>
        <v>482129.30354936467</v>
      </c>
      <c r="AS120" s="1">
        <f t="shared" si="105"/>
        <v>1169.653715077199</v>
      </c>
      <c r="AT120" s="1">
        <f t="shared" si="106"/>
        <v>42045.290337320985</v>
      </c>
      <c r="AU120" s="38">
        <f>-SUM(AS$24:AS120)/AS$23</f>
        <v>3.4374081354968684</v>
      </c>
      <c r="AV120" s="1">
        <f t="shared" si="82"/>
        <v>1169.653715077199</v>
      </c>
      <c r="AW120" s="1">
        <f t="shared" si="107"/>
        <v>42045.290337320985</v>
      </c>
      <c r="AX120" s="38">
        <f>-SUM(AV$24:AV120)/AV$23</f>
        <v>3.4374081354968684</v>
      </c>
      <c r="AY120" s="40"/>
      <c r="AZ120" s="10">
        <f t="shared" si="108"/>
        <v>857.63888888888891</v>
      </c>
      <c r="BA120" s="10">
        <f t="shared" si="109"/>
        <v>743.77251896539201</v>
      </c>
      <c r="BB120" s="10">
        <f t="shared" si="110"/>
        <v>642.6529546443536</v>
      </c>
      <c r="BC120" s="1">
        <f t="shared" si="111"/>
        <v>254365.06783348974</v>
      </c>
      <c r="BD120" s="1">
        <f t="shared" si="112"/>
        <v>70634.932166509971</v>
      </c>
      <c r="BE120" s="1">
        <f t="shared" si="113"/>
        <v>552764.2357158747</v>
      </c>
      <c r="BF120" s="1">
        <f t="shared" si="114"/>
        <v>0</v>
      </c>
      <c r="BG120" s="1">
        <f t="shared" si="115"/>
        <v>122.09126079894776</v>
      </c>
      <c r="BH120" s="1">
        <f t="shared" si="116"/>
        <v>122.09126079894776</v>
      </c>
      <c r="BI120" s="1">
        <f t="shared" si="117"/>
        <v>366.27378239684327</v>
      </c>
      <c r="BJ120" s="1">
        <f t="shared" si="118"/>
        <v>122.09126079894776</v>
      </c>
      <c r="BK120" s="1">
        <f t="shared" si="119"/>
        <v>1.2209126079894776</v>
      </c>
      <c r="BL120" s="1">
        <f t="shared" si="131"/>
        <v>732.54756479368666</v>
      </c>
      <c r="BM120" s="1">
        <f t="shared" si="120"/>
        <v>1.4834747801518913</v>
      </c>
      <c r="BN120" s="1">
        <f t="shared" si="121"/>
        <v>3708.6869503797284</v>
      </c>
      <c r="BO120" s="1">
        <f t="shared" si="122"/>
        <v>3523.2526028607417</v>
      </c>
      <c r="BP120" s="1">
        <f t="shared" si="123"/>
        <v>1.4834747801518913</v>
      </c>
      <c r="BQ120" s="1">
        <f t="shared" si="124"/>
        <v>482129.30354936467</v>
      </c>
      <c r="BR120" s="1">
        <f t="shared" si="125"/>
        <v>1933.0661491781664</v>
      </c>
      <c r="BS120" s="1">
        <f t="shared" si="126"/>
        <v>118066.52213552975</v>
      </c>
      <c r="BT120" s="38">
        <f>-SUM(BR$24:BR120)/BR$23</f>
        <v>7.8444360658278134</v>
      </c>
      <c r="BU120" s="1">
        <f t="shared" si="127"/>
        <v>1933.0661491781664</v>
      </c>
      <c r="BV120" s="1">
        <f t="shared" si="128"/>
        <v>118066.52213552975</v>
      </c>
      <c r="BW120" s="38">
        <f>-SUM(BU$24:BU120)/BU$23</f>
        <v>7.8444360658278134</v>
      </c>
      <c r="BX120" s="1"/>
      <c r="BY120" s="1"/>
      <c r="BZ120" s="1"/>
      <c r="CA120" s="1"/>
      <c r="CB120" s="1"/>
      <c r="CC120" s="1"/>
      <c r="CD120" s="1"/>
      <c r="CE120" s="1"/>
      <c r="CF120" s="1"/>
      <c r="CG120" s="1"/>
      <c r="CH120" s="1"/>
      <c r="CI120" s="1"/>
      <c r="CJ120" s="1"/>
      <c r="CK120" s="1"/>
      <c r="CL120" s="1"/>
      <c r="CM120" s="1"/>
      <c r="CN120" s="1"/>
      <c r="CO120" s="1"/>
    </row>
    <row r="121" spans="1:93" ht="14.7" thickBot="1" x14ac:dyDescent="0.6">
      <c r="A121" s="32">
        <v>98</v>
      </c>
      <c r="B121" s="10">
        <f t="shared" si="69"/>
        <v>1621.0513229898563</v>
      </c>
      <c r="C121" s="10">
        <f t="shared" si="70"/>
        <v>867.45010312446595</v>
      </c>
      <c r="D121" s="10">
        <f t="shared" si="71"/>
        <v>753.60121986539025</v>
      </c>
      <c r="E121" s="10">
        <f t="shared" si="83"/>
        <v>296657.86270852311</v>
      </c>
      <c r="F121" s="10">
        <f t="shared" si="84"/>
        <v>83342.137291477018</v>
      </c>
      <c r="G121" s="10">
        <f t="shared" si="66"/>
        <v>269359.2205052143</v>
      </c>
      <c r="H121" s="1">
        <f t="shared" si="85"/>
        <v>0</v>
      </c>
      <c r="I121" s="1">
        <f t="shared" si="72"/>
        <v>122.34274880617227</v>
      </c>
      <c r="J121" s="1">
        <f t="shared" si="73"/>
        <v>122.34274880617227</v>
      </c>
      <c r="K121" s="1">
        <f t="shared" si="74"/>
        <v>367.0282464185168</v>
      </c>
      <c r="L121" s="1">
        <f t="shared" si="75"/>
        <v>122.34274880617227</v>
      </c>
      <c r="M121" s="1">
        <f t="shared" si="76"/>
        <v>1.2234274880617226</v>
      </c>
      <c r="N121" s="1">
        <f t="shared" si="129"/>
        <v>734.0564928370336</v>
      </c>
      <c r="O121" s="1">
        <f t="shared" si="77"/>
        <v>1.4895186400361506</v>
      </c>
      <c r="P121" s="1">
        <f t="shared" si="78"/>
        <v>5958.0745601446024</v>
      </c>
      <c r="Q121" s="1">
        <f t="shared" si="79"/>
        <v>5660.1708321373717</v>
      </c>
      <c r="R121" s="1">
        <f t="shared" si="80"/>
        <v>1.4895186400361506</v>
      </c>
      <c r="S121" s="1">
        <f t="shared" si="67"/>
        <v>566017.08321373723</v>
      </c>
      <c r="T121" s="1">
        <f t="shared" si="81"/>
        <v>3305.0630163104825</v>
      </c>
      <c r="U121" s="6">
        <f t="shared" si="86"/>
        <v>212309.31089215138</v>
      </c>
      <c r="V121" s="23">
        <f>-SUM(T$24:T121)/T$23</f>
        <v>11.615465544607568</v>
      </c>
      <c r="W121" s="14">
        <f t="shared" si="68"/>
        <v>3305.0630163104825</v>
      </c>
      <c r="X121" s="14">
        <f t="shared" si="87"/>
        <v>212309.31089215138</v>
      </c>
      <c r="Y121" s="23">
        <f>-SUM(W$24:W121)/W$23</f>
        <v>11.615465544607568</v>
      </c>
      <c r="Z121" s="36"/>
      <c r="AA121" s="37">
        <f t="shared" si="88"/>
        <v>1621.0513229898563</v>
      </c>
      <c r="AB121" s="10">
        <f t="shared" si="89"/>
        <v>867.45010312446595</v>
      </c>
      <c r="AC121" s="10">
        <f t="shared" si="90"/>
        <v>753.60121986539025</v>
      </c>
      <c r="AD121" s="1">
        <f t="shared" si="91"/>
        <v>296657.86270852311</v>
      </c>
      <c r="AE121" s="1">
        <f t="shared" si="92"/>
        <v>80592.137291477004</v>
      </c>
      <c r="AF121" s="1">
        <f t="shared" si="93"/>
        <v>239685.69530322589</v>
      </c>
      <c r="AG121" s="1">
        <f t="shared" si="94"/>
        <v>0</v>
      </c>
      <c r="AH121" s="1">
        <f t="shared" si="95"/>
        <v>122.34274880617227</v>
      </c>
      <c r="AI121" s="1">
        <f t="shared" si="96"/>
        <v>122.34274880617227</v>
      </c>
      <c r="AJ121" s="1">
        <f t="shared" si="97"/>
        <v>367.0282464185168</v>
      </c>
      <c r="AK121" s="1">
        <f t="shared" si="98"/>
        <v>122.34274880617227</v>
      </c>
      <c r="AL121" s="1">
        <f t="shared" si="99"/>
        <v>1.2234274880617226</v>
      </c>
      <c r="AM121" s="1">
        <f t="shared" si="130"/>
        <v>734.0564928370336</v>
      </c>
      <c r="AN121" s="1">
        <f t="shared" si="100"/>
        <v>1.4895186400361506</v>
      </c>
      <c r="AO121" s="1">
        <f t="shared" si="101"/>
        <v>3723.7966000903766</v>
      </c>
      <c r="AP121" s="1">
        <f t="shared" si="102"/>
        <v>3537.6067700858575</v>
      </c>
      <c r="AQ121" s="1">
        <f t="shared" si="103"/>
        <v>1.4895186400361506</v>
      </c>
      <c r="AR121" s="1">
        <f t="shared" si="104"/>
        <v>484093.55801174894</v>
      </c>
      <c r="AS121" s="1">
        <f t="shared" si="105"/>
        <v>1182.4989542589676</v>
      </c>
      <c r="AT121" s="1">
        <f t="shared" si="106"/>
        <v>43227.789291579953</v>
      </c>
      <c r="AU121" s="38">
        <f>-SUM(AS$24:AS121)/AS$23</f>
        <v>3.5059587995118808</v>
      </c>
      <c r="AV121" s="1">
        <f t="shared" si="82"/>
        <v>1182.4989542589676</v>
      </c>
      <c r="AW121" s="1">
        <f t="shared" si="107"/>
        <v>43227.789291579953</v>
      </c>
      <c r="AX121" s="38">
        <f>-SUM(AV$24:AV121)/AV$23</f>
        <v>3.5059587995118808</v>
      </c>
      <c r="AY121" s="40"/>
      <c r="AZ121" s="10">
        <f t="shared" si="108"/>
        <v>857.63888888888891</v>
      </c>
      <c r="BA121" s="10">
        <f t="shared" si="109"/>
        <v>741.89811451434582</v>
      </c>
      <c r="BB121" s="10">
        <f t="shared" si="110"/>
        <v>644.52735909539967</v>
      </c>
      <c r="BC121" s="1">
        <f t="shared" si="111"/>
        <v>253720.54047439434</v>
      </c>
      <c r="BD121" s="1">
        <f t="shared" si="112"/>
        <v>71279.459525605373</v>
      </c>
      <c r="BE121" s="1">
        <f t="shared" si="113"/>
        <v>555373.01753735426</v>
      </c>
      <c r="BF121" s="1">
        <f t="shared" si="114"/>
        <v>0</v>
      </c>
      <c r="BG121" s="1">
        <f t="shared" si="115"/>
        <v>122.34274880617227</v>
      </c>
      <c r="BH121" s="1">
        <f t="shared" si="116"/>
        <v>122.34274880617227</v>
      </c>
      <c r="BI121" s="1">
        <f t="shared" si="117"/>
        <v>367.0282464185168</v>
      </c>
      <c r="BJ121" s="1">
        <f t="shared" si="118"/>
        <v>122.34274880617227</v>
      </c>
      <c r="BK121" s="1">
        <f t="shared" si="119"/>
        <v>1.2234274880617226</v>
      </c>
      <c r="BL121" s="1">
        <f t="shared" si="131"/>
        <v>734.0564928370336</v>
      </c>
      <c r="BM121" s="1">
        <f t="shared" si="120"/>
        <v>1.4895186400361506</v>
      </c>
      <c r="BN121" s="1">
        <f t="shared" si="121"/>
        <v>3723.7966000903766</v>
      </c>
      <c r="BO121" s="1">
        <f t="shared" si="122"/>
        <v>3537.6067700858575</v>
      </c>
      <c r="BP121" s="1">
        <f t="shared" si="123"/>
        <v>1.4895186400361506</v>
      </c>
      <c r="BQ121" s="1">
        <f t="shared" si="124"/>
        <v>484093.55801174894</v>
      </c>
      <c r="BR121" s="1">
        <f t="shared" si="125"/>
        <v>1945.911388359935</v>
      </c>
      <c r="BS121" s="1">
        <f t="shared" si="126"/>
        <v>120012.43352388969</v>
      </c>
      <c r="BT121" s="38">
        <f>-SUM(BR$24:BR121)/BR$23</f>
        <v>7.9572425231240418</v>
      </c>
      <c r="BU121" s="1">
        <f t="shared" si="127"/>
        <v>1945.911388359935</v>
      </c>
      <c r="BV121" s="1">
        <f t="shared" si="128"/>
        <v>120012.43352388969</v>
      </c>
      <c r="BW121" s="38">
        <f>-SUM(BU$24:BU121)/BU$23</f>
        <v>7.9572425231240418</v>
      </c>
      <c r="BX121" s="1"/>
      <c r="BY121" s="1"/>
      <c r="BZ121" s="1"/>
      <c r="CA121" s="1"/>
      <c r="CB121" s="1"/>
      <c r="CC121" s="1"/>
      <c r="CD121" s="1"/>
      <c r="CE121" s="1"/>
      <c r="CF121" s="1"/>
      <c r="CG121" s="1"/>
      <c r="CH121" s="1"/>
      <c r="CI121" s="1"/>
      <c r="CJ121" s="1"/>
      <c r="CK121" s="1"/>
      <c r="CL121" s="1"/>
      <c r="CM121" s="1"/>
      <c r="CN121" s="1"/>
      <c r="CO121" s="1"/>
    </row>
    <row r="122" spans="1:93" ht="14.7" thickBot="1" x14ac:dyDescent="0.6">
      <c r="A122" s="32">
        <v>99</v>
      </c>
      <c r="B122" s="10">
        <f t="shared" si="69"/>
        <v>1621.0513229898563</v>
      </c>
      <c r="C122" s="10">
        <f t="shared" si="70"/>
        <v>865.25209956652532</v>
      </c>
      <c r="D122" s="10">
        <f t="shared" si="71"/>
        <v>755.79922342333111</v>
      </c>
      <c r="E122" s="10">
        <f t="shared" si="83"/>
        <v>295902.06348509976</v>
      </c>
      <c r="F122" s="10">
        <f t="shared" si="84"/>
        <v>84097.936514900342</v>
      </c>
      <c r="G122" s="10">
        <f t="shared" si="66"/>
        <v>272421.0433893099</v>
      </c>
      <c r="H122" s="1">
        <f t="shared" si="85"/>
        <v>0</v>
      </c>
      <c r="I122" s="1">
        <f t="shared" si="72"/>
        <v>122.59475483751547</v>
      </c>
      <c r="J122" s="1">
        <f t="shared" si="73"/>
        <v>122.59475483751547</v>
      </c>
      <c r="K122" s="1">
        <f t="shared" si="74"/>
        <v>367.78426451254643</v>
      </c>
      <c r="L122" s="1">
        <f t="shared" si="75"/>
        <v>122.59475483751547</v>
      </c>
      <c r="M122" s="1">
        <f t="shared" si="76"/>
        <v>1.2259475483751547</v>
      </c>
      <c r="N122" s="1">
        <f t="shared" si="129"/>
        <v>735.56852902509286</v>
      </c>
      <c r="O122" s="1">
        <f t="shared" si="77"/>
        <v>1.4955871233537095</v>
      </c>
      <c r="P122" s="1">
        <f t="shared" si="78"/>
        <v>5982.3484934148382</v>
      </c>
      <c r="Q122" s="1">
        <f t="shared" si="79"/>
        <v>5683.2310687440959</v>
      </c>
      <c r="R122" s="1">
        <f t="shared" si="80"/>
        <v>1.4955871233537095</v>
      </c>
      <c r="S122" s="1">
        <f t="shared" si="67"/>
        <v>568323.1068744096</v>
      </c>
      <c r="T122" s="1">
        <f t="shared" si="81"/>
        <v>3326.6112167291467</v>
      </c>
      <c r="U122" s="6">
        <f t="shared" si="86"/>
        <v>215635.92210888054</v>
      </c>
      <c r="V122" s="23">
        <f>-SUM(T$24:T122)/T$23</f>
        <v>11.781796105444025</v>
      </c>
      <c r="W122" s="14">
        <f t="shared" si="68"/>
        <v>3326.6112167291467</v>
      </c>
      <c r="X122" s="14">
        <f t="shared" si="87"/>
        <v>215635.92210888054</v>
      </c>
      <c r="Y122" s="23">
        <f>-SUM(W$24:W122)/W$23</f>
        <v>11.781796105444025</v>
      </c>
      <c r="Z122" s="36"/>
      <c r="AA122" s="37">
        <f t="shared" si="88"/>
        <v>1621.0513229898563</v>
      </c>
      <c r="AB122" s="10">
        <f t="shared" si="89"/>
        <v>865.25209956652532</v>
      </c>
      <c r="AC122" s="10">
        <f t="shared" si="90"/>
        <v>755.79922342333111</v>
      </c>
      <c r="AD122" s="1">
        <f t="shared" si="91"/>
        <v>295902.06348509976</v>
      </c>
      <c r="AE122" s="1">
        <f t="shared" si="92"/>
        <v>81347.936514900328</v>
      </c>
      <c r="AF122" s="1">
        <f t="shared" si="93"/>
        <v>242413.75160485588</v>
      </c>
      <c r="AG122" s="1">
        <f t="shared" si="94"/>
        <v>0</v>
      </c>
      <c r="AH122" s="1">
        <f t="shared" si="95"/>
        <v>122.59475483751547</v>
      </c>
      <c r="AI122" s="1">
        <f t="shared" si="96"/>
        <v>122.59475483751547</v>
      </c>
      <c r="AJ122" s="1">
        <f t="shared" si="97"/>
        <v>367.78426451254643</v>
      </c>
      <c r="AK122" s="1">
        <f t="shared" si="98"/>
        <v>122.59475483751547</v>
      </c>
      <c r="AL122" s="1">
        <f t="shared" si="99"/>
        <v>1.2259475483751547</v>
      </c>
      <c r="AM122" s="1">
        <f t="shared" si="130"/>
        <v>735.56852902509286</v>
      </c>
      <c r="AN122" s="1">
        <f t="shared" si="100"/>
        <v>1.4955871233537095</v>
      </c>
      <c r="AO122" s="1">
        <f t="shared" si="101"/>
        <v>3738.9678083842737</v>
      </c>
      <c r="AP122" s="1">
        <f t="shared" si="102"/>
        <v>3552.0194179650598</v>
      </c>
      <c r="AQ122" s="1">
        <f t="shared" si="103"/>
        <v>1.4955871233537095</v>
      </c>
      <c r="AR122" s="1">
        <f t="shared" si="104"/>
        <v>486065.81508995558</v>
      </c>
      <c r="AS122" s="1">
        <f t="shared" si="105"/>
        <v>1195.3995659501104</v>
      </c>
      <c r="AT122" s="1">
        <f t="shared" si="106"/>
        <v>44423.188857530062</v>
      </c>
      <c r="AU122" s="38">
        <f>-SUM(AS$24:AS122)/AS$23</f>
        <v>3.5752573250742059</v>
      </c>
      <c r="AV122" s="1">
        <f t="shared" si="82"/>
        <v>1195.3995659501104</v>
      </c>
      <c r="AW122" s="1">
        <f t="shared" si="107"/>
        <v>44423.188857530062</v>
      </c>
      <c r="AX122" s="38">
        <f>-SUM(AV$24:AV122)/AV$23</f>
        <v>3.5752573250742059</v>
      </c>
      <c r="AY122" s="40"/>
      <c r="AZ122" s="10">
        <f t="shared" si="108"/>
        <v>857.63888888888891</v>
      </c>
      <c r="BA122" s="10">
        <f t="shared" si="109"/>
        <v>740.01824305031766</v>
      </c>
      <c r="BB122" s="10">
        <f t="shared" si="110"/>
        <v>646.40723055942794</v>
      </c>
      <c r="BC122" s="1">
        <f t="shared" si="111"/>
        <v>253074.13324383492</v>
      </c>
      <c r="BD122" s="1">
        <f t="shared" si="112"/>
        <v>71925.866756164804</v>
      </c>
      <c r="BE122" s="1">
        <f t="shared" si="113"/>
        <v>557991.68184612039</v>
      </c>
      <c r="BF122" s="1">
        <f t="shared" si="114"/>
        <v>0</v>
      </c>
      <c r="BG122" s="1">
        <f t="shared" si="115"/>
        <v>122.59475483751547</v>
      </c>
      <c r="BH122" s="1">
        <f t="shared" si="116"/>
        <v>122.59475483751547</v>
      </c>
      <c r="BI122" s="1">
        <f t="shared" si="117"/>
        <v>367.78426451254643</v>
      </c>
      <c r="BJ122" s="1">
        <f t="shared" si="118"/>
        <v>122.59475483751547</v>
      </c>
      <c r="BK122" s="1">
        <f t="shared" si="119"/>
        <v>1.2259475483751547</v>
      </c>
      <c r="BL122" s="1">
        <f t="shared" si="131"/>
        <v>735.56852902509286</v>
      </c>
      <c r="BM122" s="1">
        <f t="shared" si="120"/>
        <v>1.4955871233537095</v>
      </c>
      <c r="BN122" s="1">
        <f t="shared" si="121"/>
        <v>3738.9678083842737</v>
      </c>
      <c r="BO122" s="1">
        <f t="shared" si="122"/>
        <v>3552.0194179650598</v>
      </c>
      <c r="BP122" s="1">
        <f t="shared" si="123"/>
        <v>1.4955871233537095</v>
      </c>
      <c r="BQ122" s="1">
        <f t="shared" si="124"/>
        <v>486065.81508995558</v>
      </c>
      <c r="BR122" s="1">
        <f t="shared" si="125"/>
        <v>1958.8120000510778</v>
      </c>
      <c r="BS122" s="1">
        <f t="shared" si="126"/>
        <v>121971.24552394077</v>
      </c>
      <c r="BT122" s="38">
        <f>-SUM(BR$24:BR122)/BR$23</f>
        <v>8.0707968419675833</v>
      </c>
      <c r="BU122" s="1">
        <f t="shared" si="127"/>
        <v>1958.8120000510778</v>
      </c>
      <c r="BV122" s="1">
        <f t="shared" si="128"/>
        <v>121971.24552394077</v>
      </c>
      <c r="BW122" s="38">
        <f>-SUM(BU$24:BU122)/BU$23</f>
        <v>8.0707968419675833</v>
      </c>
      <c r="BX122" s="1"/>
      <c r="BY122" s="1"/>
      <c r="BZ122" s="1"/>
      <c r="CA122" s="1"/>
      <c r="CB122" s="1"/>
      <c r="CC122" s="1"/>
      <c r="CD122" s="1"/>
      <c r="CE122" s="1"/>
      <c r="CF122" s="1"/>
      <c r="CG122" s="1"/>
      <c r="CH122" s="1"/>
      <c r="CI122" s="1"/>
      <c r="CJ122" s="1"/>
      <c r="CK122" s="1"/>
      <c r="CL122" s="1"/>
      <c r="CM122" s="1"/>
      <c r="CN122" s="1"/>
      <c r="CO122" s="1"/>
    </row>
    <row r="123" spans="1:93" ht="14.7" thickBot="1" x14ac:dyDescent="0.6">
      <c r="A123" s="32">
        <v>100</v>
      </c>
      <c r="B123" s="10">
        <f t="shared" si="69"/>
        <v>1621.0513229898563</v>
      </c>
      <c r="C123" s="10">
        <f t="shared" si="70"/>
        <v>863.047685164874</v>
      </c>
      <c r="D123" s="10">
        <f t="shared" si="71"/>
        <v>758.00363782498243</v>
      </c>
      <c r="E123" s="10">
        <f t="shared" si="83"/>
        <v>295144.0598472748</v>
      </c>
      <c r="F123" s="10">
        <f t="shared" si="84"/>
        <v>84855.940152725321</v>
      </c>
      <c r="G123" s="10">
        <f t="shared" si="66"/>
        <v>275494.46571364894</v>
      </c>
      <c r="H123" s="1">
        <f t="shared" si="85"/>
        <v>0</v>
      </c>
      <c r="I123" s="1">
        <f t="shared" si="72"/>
        <v>122.84727996002228</v>
      </c>
      <c r="J123" s="1">
        <f t="shared" si="73"/>
        <v>122.84727996002228</v>
      </c>
      <c r="K123" s="1">
        <f t="shared" si="74"/>
        <v>368.54183988006679</v>
      </c>
      <c r="L123" s="1">
        <f t="shared" si="75"/>
        <v>122.84727996002228</v>
      </c>
      <c r="M123" s="1">
        <f t="shared" si="76"/>
        <v>1.2284727996002227</v>
      </c>
      <c r="N123" s="1">
        <f t="shared" si="129"/>
        <v>737.08367976013369</v>
      </c>
      <c r="O123" s="1">
        <f t="shared" si="77"/>
        <v>1.5016803304234831</v>
      </c>
      <c r="P123" s="1">
        <f t="shared" si="78"/>
        <v>6006.7213216939326</v>
      </c>
      <c r="Q123" s="1">
        <f t="shared" si="79"/>
        <v>5706.3852556092361</v>
      </c>
      <c r="R123" s="1">
        <f t="shared" si="80"/>
        <v>1.5016803304234831</v>
      </c>
      <c r="S123" s="1">
        <f t="shared" si="67"/>
        <v>570638.52556092362</v>
      </c>
      <c r="T123" s="1">
        <f t="shared" si="81"/>
        <v>3348.2502528592458</v>
      </c>
      <c r="U123" s="6">
        <f t="shared" si="86"/>
        <v>218984.17236173979</v>
      </c>
      <c r="V123" s="23">
        <f>-SUM(T$24:T123)/T$23</f>
        <v>11.949208618086988</v>
      </c>
      <c r="W123" s="14">
        <f t="shared" si="68"/>
        <v>278842.7159665082</v>
      </c>
      <c r="X123" s="14">
        <f t="shared" si="87"/>
        <v>494478.63807538874</v>
      </c>
      <c r="Y123" s="23">
        <f>-SUM(W$24:W123)/W$23</f>
        <v>25.723931903769437</v>
      </c>
      <c r="Z123" s="36"/>
      <c r="AA123" s="37">
        <f t="shared" si="88"/>
        <v>1621.0513229898563</v>
      </c>
      <c r="AB123" s="10">
        <f t="shared" si="89"/>
        <v>863.047685164874</v>
      </c>
      <c r="AC123" s="10">
        <f t="shared" si="90"/>
        <v>758.00363782498243</v>
      </c>
      <c r="AD123" s="1">
        <f t="shared" si="91"/>
        <v>295144.0598472748</v>
      </c>
      <c r="AE123" s="1">
        <f t="shared" si="92"/>
        <v>82105.940152725307</v>
      </c>
      <c r="AF123" s="1">
        <f t="shared" si="93"/>
        <v>245152.04754035734</v>
      </c>
      <c r="AG123" s="1">
        <f t="shared" si="94"/>
        <v>0</v>
      </c>
      <c r="AH123" s="1">
        <f t="shared" si="95"/>
        <v>122.84727996002228</v>
      </c>
      <c r="AI123" s="1">
        <f t="shared" si="96"/>
        <v>122.84727996002228</v>
      </c>
      <c r="AJ123" s="1">
        <f t="shared" si="97"/>
        <v>368.54183988006679</v>
      </c>
      <c r="AK123" s="1">
        <f t="shared" si="98"/>
        <v>122.84727996002228</v>
      </c>
      <c r="AL123" s="1">
        <f t="shared" si="99"/>
        <v>1.2284727996002227</v>
      </c>
      <c r="AM123" s="1">
        <f t="shared" si="130"/>
        <v>737.08367976013369</v>
      </c>
      <c r="AN123" s="1">
        <f t="shared" si="100"/>
        <v>1.5016803304234831</v>
      </c>
      <c r="AO123" s="1">
        <f t="shared" si="101"/>
        <v>3754.2008260587077</v>
      </c>
      <c r="AP123" s="1">
        <f t="shared" si="102"/>
        <v>3566.490784755772</v>
      </c>
      <c r="AQ123" s="1">
        <f t="shared" si="103"/>
        <v>1.5016803304234831</v>
      </c>
      <c r="AR123" s="1">
        <f t="shared" si="104"/>
        <v>488046.10738763202</v>
      </c>
      <c r="AS123" s="1">
        <f t="shared" si="105"/>
        <v>1208.355782005782</v>
      </c>
      <c r="AT123" s="1">
        <f t="shared" si="106"/>
        <v>45631.544639535845</v>
      </c>
      <c r="AU123" s="38">
        <f>-SUM(AS$24:AS123)/AS$23</f>
        <v>3.6453069356252659</v>
      </c>
      <c r="AV123" s="1">
        <f t="shared" si="82"/>
        <v>1208.355782005782</v>
      </c>
      <c r="AW123" s="1">
        <f t="shared" si="107"/>
        <v>45631.544639535845</v>
      </c>
      <c r="AX123" s="38">
        <f>-SUM(AV$24:AV123)/AV$23</f>
        <v>3.6453069356252659</v>
      </c>
      <c r="AY123" s="40"/>
      <c r="AZ123" s="10">
        <f t="shared" si="108"/>
        <v>857.63888888888891</v>
      </c>
      <c r="BA123" s="10">
        <f t="shared" si="109"/>
        <v>738.13288862785271</v>
      </c>
      <c r="BB123" s="10">
        <f t="shared" si="110"/>
        <v>648.2925849818929</v>
      </c>
      <c r="BC123" s="1">
        <f t="shared" si="111"/>
        <v>252425.84065885303</v>
      </c>
      <c r="BD123" s="1">
        <f t="shared" si="112"/>
        <v>72574.159341146689</v>
      </c>
      <c r="BE123" s="1">
        <f t="shared" si="113"/>
        <v>560620.26672877872</v>
      </c>
      <c r="BF123" s="1">
        <f t="shared" si="114"/>
        <v>0</v>
      </c>
      <c r="BG123" s="1">
        <f t="shared" si="115"/>
        <v>122.84727996002228</v>
      </c>
      <c r="BH123" s="1">
        <f t="shared" si="116"/>
        <v>122.84727996002228</v>
      </c>
      <c r="BI123" s="1">
        <f t="shared" si="117"/>
        <v>368.54183988006679</v>
      </c>
      <c r="BJ123" s="1">
        <f t="shared" si="118"/>
        <v>122.84727996002228</v>
      </c>
      <c r="BK123" s="1">
        <f t="shared" si="119"/>
        <v>1.2284727996002227</v>
      </c>
      <c r="BL123" s="1">
        <f t="shared" si="131"/>
        <v>737.08367976013369</v>
      </c>
      <c r="BM123" s="1">
        <f t="shared" si="120"/>
        <v>1.5016803304234831</v>
      </c>
      <c r="BN123" s="1">
        <f t="shared" si="121"/>
        <v>3754.2008260587077</v>
      </c>
      <c r="BO123" s="1">
        <f t="shared" si="122"/>
        <v>3566.490784755772</v>
      </c>
      <c r="BP123" s="1">
        <f t="shared" si="123"/>
        <v>1.5016803304234831</v>
      </c>
      <c r="BQ123" s="1">
        <f t="shared" si="124"/>
        <v>488046.10738763202</v>
      </c>
      <c r="BR123" s="1">
        <f t="shared" si="125"/>
        <v>1971.7682161067494</v>
      </c>
      <c r="BS123" s="1">
        <f t="shared" si="126"/>
        <v>123943.01374004752</v>
      </c>
      <c r="BT123" s="38">
        <f>-SUM(BR$24:BR123)/BR$23</f>
        <v>8.1851022457998575</v>
      </c>
      <c r="BU123" s="1">
        <f t="shared" si="127"/>
        <v>1971.7682161067494</v>
      </c>
      <c r="BV123" s="1">
        <f t="shared" si="128"/>
        <v>123943.01374004752</v>
      </c>
      <c r="BW123" s="38">
        <f>-SUM(BU$24:BU123)/BU$23</f>
        <v>8.1851022457998575</v>
      </c>
      <c r="BX123" s="1"/>
      <c r="BY123" s="1"/>
      <c r="BZ123" s="1"/>
      <c r="CA123" s="1"/>
      <c r="CB123" s="1"/>
      <c r="CC123" s="1"/>
      <c r="CD123" s="1"/>
      <c r="CE123" s="1"/>
      <c r="CF123" s="1"/>
      <c r="CG123" s="1"/>
      <c r="CH123" s="1"/>
      <c r="CI123" s="1"/>
      <c r="CJ123" s="1"/>
      <c r="CK123" s="1"/>
      <c r="CL123" s="1"/>
      <c r="CM123" s="1"/>
      <c r="CN123" s="1"/>
      <c r="CO123" s="1"/>
    </row>
    <row r="124" spans="1:93" ht="14.7" thickBot="1" x14ac:dyDescent="0.6">
      <c r="A124" s="32">
        <v>101</v>
      </c>
      <c r="B124" s="10">
        <f t="shared" si="69"/>
        <v>1621.0513229898563</v>
      </c>
      <c r="C124" s="10">
        <f t="shared" si="70"/>
        <v>860.83684122121781</v>
      </c>
      <c r="D124" s="10">
        <f t="shared" si="71"/>
        <v>760.21448176863862</v>
      </c>
      <c r="E124" s="10">
        <f t="shared" si="83"/>
        <v>294383.84536550613</v>
      </c>
      <c r="F124" s="10">
        <f t="shared" si="84"/>
        <v>85616.154634493956</v>
      </c>
      <c r="G124" s="10">
        <f t="shared" si="66"/>
        <v>278579.53218427137</v>
      </c>
      <c r="H124" s="1">
        <f t="shared" si="85"/>
        <v>0</v>
      </c>
      <c r="I124" s="1">
        <f t="shared" si="72"/>
        <v>123.10032524293545</v>
      </c>
      <c r="J124" s="1">
        <f t="shared" si="73"/>
        <v>123.10032524293545</v>
      </c>
      <c r="K124" s="1">
        <f t="shared" si="74"/>
        <v>369.30097572880641</v>
      </c>
      <c r="L124" s="1">
        <f t="shared" si="75"/>
        <v>123.10032524293545</v>
      </c>
      <c r="M124" s="1">
        <f t="shared" si="76"/>
        <v>1.2310032524293546</v>
      </c>
      <c r="N124" s="1">
        <f t="shared" si="129"/>
        <v>738.60195145761281</v>
      </c>
      <c r="O124" s="1">
        <f t="shared" si="77"/>
        <v>1.5077983619730984</v>
      </c>
      <c r="P124" s="1">
        <f t="shared" si="78"/>
        <v>6031.1934478923931</v>
      </c>
      <c r="Q124" s="1">
        <f t="shared" si="79"/>
        <v>5729.6337754977731</v>
      </c>
      <c r="R124" s="1">
        <f t="shared" si="80"/>
        <v>1.5077983619730984</v>
      </c>
      <c r="S124" s="1">
        <f t="shared" si="67"/>
        <v>572963.37754977739</v>
      </c>
      <c r="T124" s="1">
        <f t="shared" si="81"/>
        <v>3369.9805010503042</v>
      </c>
      <c r="U124" s="6">
        <f t="shared" si="86"/>
        <v>222354.1528627901</v>
      </c>
      <c r="V124" s="23">
        <f>-SUM(T$24:T124)/T$23</f>
        <v>12.117707643139504</v>
      </c>
      <c r="W124" s="14">
        <f t="shared" si="68"/>
        <v>0</v>
      </c>
      <c r="X124" s="14">
        <f t="shared" si="87"/>
        <v>494478.63807538874</v>
      </c>
      <c r="Y124" s="23">
        <f>-SUM(W$24:W124)/W$23</f>
        <v>25.723931903769437</v>
      </c>
      <c r="Z124" s="36"/>
      <c r="AA124" s="37">
        <f t="shared" si="88"/>
        <v>1621.0513229898563</v>
      </c>
      <c r="AB124" s="10">
        <f t="shared" si="89"/>
        <v>860.83684122121781</v>
      </c>
      <c r="AC124" s="10">
        <f t="shared" si="90"/>
        <v>760.21448176863862</v>
      </c>
      <c r="AD124" s="1">
        <f t="shared" si="91"/>
        <v>294383.84536550613</v>
      </c>
      <c r="AE124" s="1">
        <f t="shared" si="92"/>
        <v>82866.154634493942</v>
      </c>
      <c r="AF124" s="1">
        <f t="shared" si="93"/>
        <v>247900.62227575097</v>
      </c>
      <c r="AG124" s="1">
        <f t="shared" si="94"/>
        <v>0</v>
      </c>
      <c r="AH124" s="1">
        <f t="shared" si="95"/>
        <v>123.10032524293545</v>
      </c>
      <c r="AI124" s="1">
        <f t="shared" si="96"/>
        <v>123.10032524293545</v>
      </c>
      <c r="AJ124" s="1">
        <f t="shared" si="97"/>
        <v>369.30097572880641</v>
      </c>
      <c r="AK124" s="1">
        <f t="shared" si="98"/>
        <v>123.10032524293545</v>
      </c>
      <c r="AL124" s="1">
        <f t="shared" si="99"/>
        <v>1.2310032524293546</v>
      </c>
      <c r="AM124" s="1">
        <f t="shared" si="130"/>
        <v>738.60195145761281</v>
      </c>
      <c r="AN124" s="1">
        <f t="shared" si="100"/>
        <v>1.5077983619730984</v>
      </c>
      <c r="AO124" s="1">
        <f t="shared" si="101"/>
        <v>3769.4959049327458</v>
      </c>
      <c r="AP124" s="1">
        <f t="shared" si="102"/>
        <v>3581.0211096861085</v>
      </c>
      <c r="AQ124" s="1">
        <f t="shared" si="103"/>
        <v>1.5077983619730984</v>
      </c>
      <c r="AR124" s="1">
        <f t="shared" si="104"/>
        <v>490034.46764125698</v>
      </c>
      <c r="AS124" s="1">
        <f t="shared" si="105"/>
        <v>1221.3678352386394</v>
      </c>
      <c r="AT124" s="1">
        <f t="shared" si="106"/>
        <v>46852.912474774486</v>
      </c>
      <c r="AU124" s="38">
        <f>-SUM(AS$24:AS124)/AS$23</f>
        <v>3.7161108681028683</v>
      </c>
      <c r="AV124" s="1">
        <f t="shared" si="82"/>
        <v>1221.3678352386394</v>
      </c>
      <c r="AW124" s="1">
        <f t="shared" si="107"/>
        <v>46852.912474774486</v>
      </c>
      <c r="AX124" s="38">
        <f>-SUM(AV$24:AV124)/AV$23</f>
        <v>3.7161108681028683</v>
      </c>
      <c r="AY124" s="40"/>
      <c r="AZ124" s="10">
        <f t="shared" si="108"/>
        <v>857.63888888888891</v>
      </c>
      <c r="BA124" s="10">
        <f t="shared" si="109"/>
        <v>736.24203525498899</v>
      </c>
      <c r="BB124" s="10">
        <f t="shared" si="110"/>
        <v>650.18343835475673</v>
      </c>
      <c r="BC124" s="1">
        <f t="shared" si="111"/>
        <v>251775.65722049828</v>
      </c>
      <c r="BD124" s="1">
        <f t="shared" si="112"/>
        <v>73224.342779501443</v>
      </c>
      <c r="BE124" s="1">
        <f t="shared" si="113"/>
        <v>563258.81042075844</v>
      </c>
      <c r="BF124" s="1">
        <f t="shared" si="114"/>
        <v>0</v>
      </c>
      <c r="BG124" s="1">
        <f t="shared" si="115"/>
        <v>123.10032524293545</v>
      </c>
      <c r="BH124" s="1">
        <f t="shared" si="116"/>
        <v>123.10032524293545</v>
      </c>
      <c r="BI124" s="1">
        <f t="shared" si="117"/>
        <v>369.30097572880641</v>
      </c>
      <c r="BJ124" s="1">
        <f t="shared" si="118"/>
        <v>123.10032524293545</v>
      </c>
      <c r="BK124" s="1">
        <f t="shared" si="119"/>
        <v>1.2310032524293546</v>
      </c>
      <c r="BL124" s="1">
        <f t="shared" si="131"/>
        <v>738.60195145761281</v>
      </c>
      <c r="BM124" s="1">
        <f t="shared" si="120"/>
        <v>1.5077983619730984</v>
      </c>
      <c r="BN124" s="1">
        <f t="shared" si="121"/>
        <v>3769.4959049327458</v>
      </c>
      <c r="BO124" s="1">
        <f t="shared" si="122"/>
        <v>3581.0211096861085</v>
      </c>
      <c r="BP124" s="1">
        <f t="shared" si="123"/>
        <v>1.5077983619730984</v>
      </c>
      <c r="BQ124" s="1">
        <f t="shared" si="124"/>
        <v>490034.46764125698</v>
      </c>
      <c r="BR124" s="1">
        <f t="shared" si="125"/>
        <v>1984.7802693396068</v>
      </c>
      <c r="BS124" s="1">
        <f t="shared" si="126"/>
        <v>125927.79400938713</v>
      </c>
      <c r="BT124" s="38">
        <f>-SUM(BR$24:BR124)/BR$23</f>
        <v>8.3001619715586745</v>
      </c>
      <c r="BU124" s="1">
        <f t="shared" si="127"/>
        <v>1984.7802693396068</v>
      </c>
      <c r="BV124" s="1">
        <f t="shared" si="128"/>
        <v>125927.79400938713</v>
      </c>
      <c r="BW124" s="38">
        <f>-SUM(BU$24:BU124)/BU$23</f>
        <v>8.3001619715586745</v>
      </c>
      <c r="BX124" s="1"/>
      <c r="BY124" s="1"/>
      <c r="BZ124" s="1"/>
      <c r="CA124" s="1"/>
      <c r="CB124" s="1"/>
      <c r="CC124" s="1"/>
      <c r="CD124" s="1"/>
      <c r="CE124" s="1"/>
      <c r="CF124" s="1"/>
      <c r="CG124" s="1"/>
      <c r="CH124" s="1"/>
      <c r="CI124" s="1"/>
      <c r="CJ124" s="1"/>
      <c r="CK124" s="1"/>
      <c r="CL124" s="1"/>
      <c r="CM124" s="1"/>
      <c r="CN124" s="1"/>
      <c r="CO124" s="1"/>
    </row>
    <row r="125" spans="1:93" ht="14.7" thickBot="1" x14ac:dyDescent="0.6">
      <c r="A125" s="32">
        <v>102</v>
      </c>
      <c r="B125" s="10">
        <f t="shared" si="69"/>
        <v>1621.0513229898563</v>
      </c>
      <c r="C125" s="10">
        <f t="shared" si="70"/>
        <v>858.61954898272586</v>
      </c>
      <c r="D125" s="10">
        <f t="shared" si="71"/>
        <v>762.43177400713057</v>
      </c>
      <c r="E125" s="10">
        <f t="shared" si="83"/>
        <v>293621.41359149897</v>
      </c>
      <c r="F125" s="10">
        <f t="shared" si="84"/>
        <v>86378.586408501083</v>
      </c>
      <c r="G125" s="10">
        <f t="shared" si="66"/>
        <v>281676.28768191347</v>
      </c>
      <c r="H125" s="1">
        <f t="shared" si="85"/>
        <v>0</v>
      </c>
      <c r="I125" s="1">
        <f t="shared" si="72"/>
        <v>123.35389175770031</v>
      </c>
      <c r="J125" s="1">
        <f t="shared" si="73"/>
        <v>123.35389175770031</v>
      </c>
      <c r="K125" s="1">
        <f t="shared" si="74"/>
        <v>370.06167527310095</v>
      </c>
      <c r="L125" s="1">
        <f t="shared" si="75"/>
        <v>123.35389175770031</v>
      </c>
      <c r="M125" s="1">
        <f t="shared" si="76"/>
        <v>1.2335389175770031</v>
      </c>
      <c r="N125" s="1">
        <f t="shared" si="129"/>
        <v>740.12335054620189</v>
      </c>
      <c r="O125" s="1">
        <f t="shared" si="77"/>
        <v>1.5139413191405591</v>
      </c>
      <c r="P125" s="1">
        <f t="shared" si="78"/>
        <v>6055.7652765622361</v>
      </c>
      <c r="Q125" s="1">
        <f t="shared" si="79"/>
        <v>5752.9770127341244</v>
      </c>
      <c r="R125" s="1">
        <f t="shared" si="80"/>
        <v>1.5139413191405591</v>
      </c>
      <c r="S125" s="1">
        <f t="shared" si="67"/>
        <v>575297.70127341244</v>
      </c>
      <c r="T125" s="1">
        <f t="shared" si="81"/>
        <v>3391.8023391980669</v>
      </c>
      <c r="U125" s="6">
        <f t="shared" si="86"/>
        <v>225745.95520198817</v>
      </c>
      <c r="V125" s="23">
        <f>-SUM(T$24:T125)/T$23</f>
        <v>12.287297760099406</v>
      </c>
      <c r="W125" s="14">
        <f t="shared" si="68"/>
        <v>0</v>
      </c>
      <c r="X125" s="14">
        <f t="shared" si="87"/>
        <v>494478.63807538874</v>
      </c>
      <c r="Y125" s="23">
        <f>-SUM(W$24:W125)/W$23</f>
        <v>25.723931903769437</v>
      </c>
      <c r="Z125" s="36"/>
      <c r="AA125" s="37">
        <f t="shared" si="88"/>
        <v>1621.0513229898563</v>
      </c>
      <c r="AB125" s="10">
        <f t="shared" si="89"/>
        <v>858.61954898272586</v>
      </c>
      <c r="AC125" s="10">
        <f t="shared" si="90"/>
        <v>762.43177400713057</v>
      </c>
      <c r="AD125" s="1">
        <f t="shared" si="91"/>
        <v>293621.41359149897</v>
      </c>
      <c r="AE125" s="1">
        <f t="shared" si="92"/>
        <v>83628.586408501069</v>
      </c>
      <c r="AF125" s="1">
        <f t="shared" si="93"/>
        <v>250659.51512918272</v>
      </c>
      <c r="AG125" s="1">
        <f t="shared" si="94"/>
        <v>0</v>
      </c>
      <c r="AH125" s="1">
        <f t="shared" si="95"/>
        <v>123.35389175770031</v>
      </c>
      <c r="AI125" s="1">
        <f t="shared" si="96"/>
        <v>123.35389175770031</v>
      </c>
      <c r="AJ125" s="1">
        <f t="shared" si="97"/>
        <v>370.06167527310095</v>
      </c>
      <c r="AK125" s="1">
        <f t="shared" si="98"/>
        <v>123.35389175770031</v>
      </c>
      <c r="AL125" s="1">
        <f t="shared" si="99"/>
        <v>1.2335389175770031</v>
      </c>
      <c r="AM125" s="1">
        <f t="shared" si="130"/>
        <v>740.12335054620189</v>
      </c>
      <c r="AN125" s="1">
        <f t="shared" si="100"/>
        <v>1.5139413191405591</v>
      </c>
      <c r="AO125" s="1">
        <f t="shared" si="101"/>
        <v>3784.8532978513977</v>
      </c>
      <c r="AP125" s="1">
        <f t="shared" si="102"/>
        <v>3595.6106329588274</v>
      </c>
      <c r="AQ125" s="1">
        <f t="shared" si="103"/>
        <v>1.5139413191405591</v>
      </c>
      <c r="AR125" s="1">
        <f t="shared" si="104"/>
        <v>492030.9287206817</v>
      </c>
      <c r="AS125" s="1">
        <f t="shared" si="105"/>
        <v>1234.4359594227692</v>
      </c>
      <c r="AT125" s="1">
        <f t="shared" si="106"/>
        <v>48087.348434197258</v>
      </c>
      <c r="AU125" s="38">
        <f>-SUM(AS$24:AS125)/AS$23</f>
        <v>3.7876723729969419</v>
      </c>
      <c r="AV125" s="1">
        <f t="shared" si="82"/>
        <v>1234.4359594227692</v>
      </c>
      <c r="AW125" s="1">
        <f t="shared" si="107"/>
        <v>48087.348434197258</v>
      </c>
      <c r="AX125" s="38">
        <f>-SUM(AV$24:AV125)/AV$23</f>
        <v>3.7876723729969419</v>
      </c>
      <c r="AY125" s="40"/>
      <c r="AZ125" s="10">
        <f t="shared" si="108"/>
        <v>857.63888888888891</v>
      </c>
      <c r="BA125" s="10">
        <f t="shared" si="109"/>
        <v>734.34566689312101</v>
      </c>
      <c r="BB125" s="10">
        <f t="shared" si="110"/>
        <v>652.07980671662483</v>
      </c>
      <c r="BC125" s="1">
        <f t="shared" si="111"/>
        <v>251123.57741378166</v>
      </c>
      <c r="BD125" s="1">
        <f t="shared" si="112"/>
        <v>73876.422586218061</v>
      </c>
      <c r="BE125" s="1">
        <f t="shared" si="113"/>
        <v>565907.3513068998</v>
      </c>
      <c r="BF125" s="1">
        <f t="shared" si="114"/>
        <v>0</v>
      </c>
      <c r="BG125" s="1">
        <f t="shared" si="115"/>
        <v>123.35389175770031</v>
      </c>
      <c r="BH125" s="1">
        <f t="shared" si="116"/>
        <v>123.35389175770031</v>
      </c>
      <c r="BI125" s="1">
        <f t="shared" si="117"/>
        <v>370.06167527310095</v>
      </c>
      <c r="BJ125" s="1">
        <f t="shared" si="118"/>
        <v>123.35389175770031</v>
      </c>
      <c r="BK125" s="1">
        <f t="shared" si="119"/>
        <v>1.2335389175770031</v>
      </c>
      <c r="BL125" s="1">
        <f t="shared" si="131"/>
        <v>740.12335054620189</v>
      </c>
      <c r="BM125" s="1">
        <f t="shared" si="120"/>
        <v>1.5139413191405591</v>
      </c>
      <c r="BN125" s="1">
        <f t="shared" si="121"/>
        <v>3784.8532978513977</v>
      </c>
      <c r="BO125" s="1">
        <f t="shared" si="122"/>
        <v>3595.6106329588274</v>
      </c>
      <c r="BP125" s="1">
        <f t="shared" si="123"/>
        <v>1.5139413191405591</v>
      </c>
      <c r="BQ125" s="1">
        <f t="shared" si="124"/>
        <v>492030.9287206817</v>
      </c>
      <c r="BR125" s="1">
        <f t="shared" si="125"/>
        <v>1997.8483935237366</v>
      </c>
      <c r="BS125" s="1">
        <f t="shared" si="126"/>
        <v>127925.64240291086</v>
      </c>
      <c r="BT125" s="38">
        <f>-SUM(BR$24:BR125)/BR$23</f>
        <v>8.415979269733965</v>
      </c>
      <c r="BU125" s="1">
        <f t="shared" si="127"/>
        <v>1997.8483935237366</v>
      </c>
      <c r="BV125" s="1">
        <f t="shared" si="128"/>
        <v>127925.64240291086</v>
      </c>
      <c r="BW125" s="38">
        <f>-SUM(BU$24:BU125)/BU$23</f>
        <v>8.415979269733965</v>
      </c>
      <c r="BX125" s="1"/>
      <c r="BY125" s="1"/>
      <c r="BZ125" s="1"/>
      <c r="CA125" s="1"/>
      <c r="CB125" s="1"/>
      <c r="CC125" s="1"/>
      <c r="CD125" s="1"/>
      <c r="CE125" s="1"/>
      <c r="CF125" s="1"/>
      <c r="CG125" s="1"/>
      <c r="CH125" s="1"/>
      <c r="CI125" s="1"/>
      <c r="CJ125" s="1"/>
      <c r="CK125" s="1"/>
      <c r="CL125" s="1"/>
      <c r="CM125" s="1"/>
      <c r="CN125" s="1"/>
      <c r="CO125" s="1"/>
    </row>
    <row r="126" spans="1:93" ht="14.7" thickBot="1" x14ac:dyDescent="0.6">
      <c r="A126" s="32">
        <v>103</v>
      </c>
      <c r="B126" s="10">
        <f t="shared" si="69"/>
        <v>1621.0513229898563</v>
      </c>
      <c r="C126" s="10">
        <f t="shared" si="70"/>
        <v>856.39578964187172</v>
      </c>
      <c r="D126" s="10">
        <f t="shared" si="71"/>
        <v>764.6555333479846</v>
      </c>
      <c r="E126" s="10">
        <f t="shared" si="83"/>
        <v>292856.758058151</v>
      </c>
      <c r="F126" s="10">
        <f t="shared" si="84"/>
        <v>87143.241941849061</v>
      </c>
      <c r="G126" s="10">
        <f t="shared" si="66"/>
        <v>284784.77726269769</v>
      </c>
      <c r="H126" s="1">
        <f t="shared" si="85"/>
        <v>0</v>
      </c>
      <c r="I126" s="1">
        <f t="shared" si="72"/>
        <v>123.60798057796907</v>
      </c>
      <c r="J126" s="1">
        <f t="shared" si="73"/>
        <v>123.60798057796907</v>
      </c>
      <c r="K126" s="1">
        <f t="shared" si="74"/>
        <v>370.82394173390719</v>
      </c>
      <c r="L126" s="1">
        <f t="shared" si="75"/>
        <v>123.60798057796907</v>
      </c>
      <c r="M126" s="1">
        <f t="shared" si="76"/>
        <v>1.2360798057796907</v>
      </c>
      <c r="N126" s="1">
        <f t="shared" si="129"/>
        <v>741.64788346781438</v>
      </c>
      <c r="O126" s="1">
        <f t="shared" si="77"/>
        <v>1.5201093034759177</v>
      </c>
      <c r="P126" s="1">
        <f t="shared" si="78"/>
        <v>6080.4372139036705</v>
      </c>
      <c r="Q126" s="1">
        <f t="shared" si="79"/>
        <v>5776.4153532084865</v>
      </c>
      <c r="R126" s="1">
        <f t="shared" si="80"/>
        <v>1.5201093034759177</v>
      </c>
      <c r="S126" s="1">
        <f t="shared" si="67"/>
        <v>577641.53532084869</v>
      </c>
      <c r="T126" s="1">
        <f t="shared" si="81"/>
        <v>3413.7161467508158</v>
      </c>
      <c r="U126" s="6">
        <f t="shared" si="86"/>
        <v>229159.67134873898</v>
      </c>
      <c r="V126" s="23">
        <f>-SUM(T$24:T126)/T$23</f>
        <v>12.457983567436948</v>
      </c>
      <c r="W126" s="14">
        <f t="shared" si="68"/>
        <v>0</v>
      </c>
      <c r="X126" s="14">
        <f t="shared" si="87"/>
        <v>494478.63807538874</v>
      </c>
      <c r="Y126" s="23">
        <f>-SUM(W$24:W126)/W$23</f>
        <v>25.723931903769437</v>
      </c>
      <c r="Z126" s="36"/>
      <c r="AA126" s="37">
        <f t="shared" si="88"/>
        <v>1621.0513229898563</v>
      </c>
      <c r="AB126" s="10">
        <f t="shared" si="89"/>
        <v>856.39578964187172</v>
      </c>
      <c r="AC126" s="10">
        <f t="shared" si="90"/>
        <v>764.6555333479846</v>
      </c>
      <c r="AD126" s="1">
        <f t="shared" si="91"/>
        <v>292856.758058151</v>
      </c>
      <c r="AE126" s="1">
        <f t="shared" si="92"/>
        <v>84393.241941849061</v>
      </c>
      <c r="AF126" s="1">
        <f t="shared" si="93"/>
        <v>253428.76557152229</v>
      </c>
      <c r="AG126" s="1">
        <f t="shared" si="94"/>
        <v>0</v>
      </c>
      <c r="AH126" s="1">
        <f t="shared" si="95"/>
        <v>123.60798057796907</v>
      </c>
      <c r="AI126" s="1">
        <f t="shared" si="96"/>
        <v>123.60798057796907</v>
      </c>
      <c r="AJ126" s="1">
        <f t="shared" si="97"/>
        <v>370.82394173390719</v>
      </c>
      <c r="AK126" s="1">
        <f t="shared" si="98"/>
        <v>123.60798057796907</v>
      </c>
      <c r="AL126" s="1">
        <f t="shared" si="99"/>
        <v>1.2360798057796907</v>
      </c>
      <c r="AM126" s="1">
        <f t="shared" si="130"/>
        <v>741.64788346781438</v>
      </c>
      <c r="AN126" s="1">
        <f t="shared" si="100"/>
        <v>1.5201093034759177</v>
      </c>
      <c r="AO126" s="1">
        <f t="shared" si="101"/>
        <v>3800.2732586897941</v>
      </c>
      <c r="AP126" s="1">
        <f t="shared" si="102"/>
        <v>3610.2595957553044</v>
      </c>
      <c r="AQ126" s="1">
        <f t="shared" si="103"/>
        <v>1.5201093034759177</v>
      </c>
      <c r="AR126" s="1">
        <f t="shared" si="104"/>
        <v>494035.52362967323</v>
      </c>
      <c r="AS126" s="1">
        <f t="shared" si="105"/>
        <v>1247.5603892976339</v>
      </c>
      <c r="AT126" s="1">
        <f t="shared" si="106"/>
        <v>49334.908823494894</v>
      </c>
      <c r="AU126" s="38">
        <f>-SUM(AS$24:AS126)/AS$23</f>
        <v>3.8599947144055005</v>
      </c>
      <c r="AV126" s="1">
        <f t="shared" si="82"/>
        <v>1247.5603892976339</v>
      </c>
      <c r="AW126" s="1">
        <f t="shared" si="107"/>
        <v>49334.908823494894</v>
      </c>
      <c r="AX126" s="38">
        <f>-SUM(AV$24:AV126)/AV$23</f>
        <v>3.8599947144055005</v>
      </c>
      <c r="AY126" s="40"/>
      <c r="AZ126" s="10">
        <f t="shared" si="108"/>
        <v>857.63888888888891</v>
      </c>
      <c r="BA126" s="10">
        <f t="shared" si="109"/>
        <v>732.44376745686395</v>
      </c>
      <c r="BB126" s="10">
        <f t="shared" si="110"/>
        <v>653.98170615288154</v>
      </c>
      <c r="BC126" s="1">
        <f t="shared" si="111"/>
        <v>250469.59570762879</v>
      </c>
      <c r="BD126" s="1">
        <f t="shared" si="112"/>
        <v>74530.404292370949</v>
      </c>
      <c r="BE126" s="1">
        <f t="shared" si="113"/>
        <v>568565.92792204418</v>
      </c>
      <c r="BF126" s="1">
        <f t="shared" si="114"/>
        <v>0</v>
      </c>
      <c r="BG126" s="1">
        <f t="shared" si="115"/>
        <v>123.60798057796907</v>
      </c>
      <c r="BH126" s="1">
        <f t="shared" si="116"/>
        <v>123.60798057796907</v>
      </c>
      <c r="BI126" s="1">
        <f t="shared" si="117"/>
        <v>370.82394173390719</v>
      </c>
      <c r="BJ126" s="1">
        <f t="shared" si="118"/>
        <v>123.60798057796907</v>
      </c>
      <c r="BK126" s="1">
        <f t="shared" si="119"/>
        <v>1.2360798057796907</v>
      </c>
      <c r="BL126" s="1">
        <f t="shared" si="131"/>
        <v>741.64788346781438</v>
      </c>
      <c r="BM126" s="1">
        <f t="shared" si="120"/>
        <v>1.5201093034759177</v>
      </c>
      <c r="BN126" s="1">
        <f t="shared" si="121"/>
        <v>3800.2732586897941</v>
      </c>
      <c r="BO126" s="1">
        <f t="shared" si="122"/>
        <v>3610.2595957553044</v>
      </c>
      <c r="BP126" s="1">
        <f t="shared" si="123"/>
        <v>1.5201093034759177</v>
      </c>
      <c r="BQ126" s="1">
        <f t="shared" si="124"/>
        <v>494035.52362967323</v>
      </c>
      <c r="BR126" s="1">
        <f t="shared" si="125"/>
        <v>2010.9728233986013</v>
      </c>
      <c r="BS126" s="1">
        <f t="shared" si="126"/>
        <v>129936.61522630946</v>
      </c>
      <c r="BT126" s="38">
        <f>-SUM(BR$24:BR126)/BR$23</f>
        <v>8.5325574044237378</v>
      </c>
      <c r="BU126" s="1">
        <f t="shared" si="127"/>
        <v>2010.9728233986013</v>
      </c>
      <c r="BV126" s="1">
        <f t="shared" si="128"/>
        <v>129936.61522630946</v>
      </c>
      <c r="BW126" s="38">
        <f>-SUM(BU$24:BU126)/BU$23</f>
        <v>8.5325574044237378</v>
      </c>
      <c r="BX126" s="1"/>
      <c r="BY126" s="1"/>
      <c r="BZ126" s="1"/>
      <c r="CA126" s="1"/>
      <c r="CB126" s="1"/>
      <c r="CC126" s="1"/>
      <c r="CD126" s="1"/>
      <c r="CE126" s="1"/>
      <c r="CF126" s="1"/>
      <c r="CG126" s="1"/>
      <c r="CH126" s="1"/>
      <c r="CI126" s="1"/>
      <c r="CJ126" s="1"/>
      <c r="CK126" s="1"/>
      <c r="CL126" s="1"/>
      <c r="CM126" s="1"/>
      <c r="CN126" s="1"/>
      <c r="CO126" s="1"/>
    </row>
    <row r="127" spans="1:93" ht="14.7" thickBot="1" x14ac:dyDescent="0.6">
      <c r="A127" s="32">
        <v>104</v>
      </c>
      <c r="B127" s="10">
        <f t="shared" si="69"/>
        <v>1621.0513229898563</v>
      </c>
      <c r="C127" s="10">
        <f t="shared" si="70"/>
        <v>854.16554433627357</v>
      </c>
      <c r="D127" s="10">
        <f t="shared" si="71"/>
        <v>766.88577865358286</v>
      </c>
      <c r="E127" s="10">
        <f t="shared" si="83"/>
        <v>292089.87227949739</v>
      </c>
      <c r="F127" s="10">
        <f t="shared" si="84"/>
        <v>87910.127720502642</v>
      </c>
      <c r="G127" s="10">
        <f t="shared" si="66"/>
        <v>287905.04615882516</v>
      </c>
      <c r="H127" s="1">
        <f t="shared" si="85"/>
        <v>0</v>
      </c>
      <c r="I127" s="1">
        <f t="shared" si="72"/>
        <v>123.86259277960559</v>
      </c>
      <c r="J127" s="1">
        <f t="shared" si="73"/>
        <v>123.86259277960559</v>
      </c>
      <c r="K127" s="1">
        <f t="shared" si="74"/>
        <v>371.58777833881675</v>
      </c>
      <c r="L127" s="1">
        <f t="shared" si="75"/>
        <v>123.86259277960559</v>
      </c>
      <c r="M127" s="1">
        <f t="shared" si="76"/>
        <v>1.2386259277960558</v>
      </c>
      <c r="N127" s="1">
        <f t="shared" si="129"/>
        <v>743.17555667763349</v>
      </c>
      <c r="O127" s="1">
        <f t="shared" si="77"/>
        <v>1.526302416942954</v>
      </c>
      <c r="P127" s="1">
        <f t="shared" si="78"/>
        <v>6105.2096677718164</v>
      </c>
      <c r="Q127" s="1">
        <f t="shared" si="79"/>
        <v>5799.9491843832257</v>
      </c>
      <c r="R127" s="1">
        <f t="shared" si="80"/>
        <v>1.526302416942954</v>
      </c>
      <c r="S127" s="1">
        <f t="shared" si="67"/>
        <v>579994.91843832249</v>
      </c>
      <c r="T127" s="1">
        <f t="shared" si="81"/>
        <v>3435.7223047157358</v>
      </c>
      <c r="U127" s="6">
        <f t="shared" si="86"/>
        <v>232595.39365345472</v>
      </c>
      <c r="V127" s="23">
        <f>-SUM(T$24:T127)/T$23</f>
        <v>12.629769682672734</v>
      </c>
      <c r="W127" s="14">
        <f t="shared" si="68"/>
        <v>0</v>
      </c>
      <c r="X127" s="14">
        <f t="shared" si="87"/>
        <v>494478.63807538874</v>
      </c>
      <c r="Y127" s="23">
        <f>-SUM(W$24:W127)/W$23</f>
        <v>25.723931903769437</v>
      </c>
      <c r="Z127" s="36"/>
      <c r="AA127" s="37">
        <f t="shared" si="88"/>
        <v>1621.0513229898563</v>
      </c>
      <c r="AB127" s="10">
        <f t="shared" si="89"/>
        <v>854.16554433627357</v>
      </c>
      <c r="AC127" s="10">
        <f t="shared" si="90"/>
        <v>766.88577865358286</v>
      </c>
      <c r="AD127" s="1">
        <f t="shared" si="91"/>
        <v>292089.87227949739</v>
      </c>
      <c r="AE127" s="1">
        <f t="shared" si="92"/>
        <v>85160.127720502642</v>
      </c>
      <c r="AF127" s="1">
        <f t="shared" si="93"/>
        <v>256208.41322696267</v>
      </c>
      <c r="AG127" s="1">
        <f t="shared" si="94"/>
        <v>0</v>
      </c>
      <c r="AH127" s="1">
        <f t="shared" si="95"/>
        <v>123.86259277960559</v>
      </c>
      <c r="AI127" s="1">
        <f t="shared" si="96"/>
        <v>123.86259277960559</v>
      </c>
      <c r="AJ127" s="1">
        <f t="shared" si="97"/>
        <v>371.58777833881675</v>
      </c>
      <c r="AK127" s="1">
        <f t="shared" si="98"/>
        <v>123.86259277960559</v>
      </c>
      <c r="AL127" s="1">
        <f t="shared" si="99"/>
        <v>1.2386259277960558</v>
      </c>
      <c r="AM127" s="1">
        <f t="shared" si="130"/>
        <v>743.17555667763349</v>
      </c>
      <c r="AN127" s="1">
        <f t="shared" si="100"/>
        <v>1.526302416942954</v>
      </c>
      <c r="AO127" s="1">
        <f t="shared" si="101"/>
        <v>3815.756042357385</v>
      </c>
      <c r="AP127" s="1">
        <f t="shared" si="102"/>
        <v>3624.9682402395156</v>
      </c>
      <c r="AQ127" s="1">
        <f t="shared" si="103"/>
        <v>1.526302416942954</v>
      </c>
      <c r="AR127" s="1">
        <f t="shared" si="104"/>
        <v>496048.28550646006</v>
      </c>
      <c r="AS127" s="1">
        <f t="shared" si="105"/>
        <v>1260.7413605720255</v>
      </c>
      <c r="AT127" s="1">
        <f t="shared" si="106"/>
        <v>50595.650184066923</v>
      </c>
      <c r="AU127" s="38">
        <f>-SUM(AS$24:AS127)/AS$23</f>
        <v>3.9330811700908352</v>
      </c>
      <c r="AV127" s="1">
        <f t="shared" si="82"/>
        <v>1260.7413605720255</v>
      </c>
      <c r="AW127" s="1">
        <f t="shared" si="107"/>
        <v>50595.650184066923</v>
      </c>
      <c r="AX127" s="38">
        <f>-SUM(AV$24:AV127)/AV$23</f>
        <v>3.9330811700908352</v>
      </c>
      <c r="AY127" s="40"/>
      <c r="AZ127" s="10">
        <f t="shared" si="108"/>
        <v>857.63888888888891</v>
      </c>
      <c r="BA127" s="10">
        <f t="shared" si="109"/>
        <v>730.53632081391822</v>
      </c>
      <c r="BB127" s="10">
        <f t="shared" si="110"/>
        <v>655.8891527958275</v>
      </c>
      <c r="BC127" s="1">
        <f t="shared" si="111"/>
        <v>249813.70655483296</v>
      </c>
      <c r="BD127" s="1">
        <f t="shared" si="112"/>
        <v>75186.293445166782</v>
      </c>
      <c r="BE127" s="1">
        <f t="shared" si="113"/>
        <v>571234.57895162678</v>
      </c>
      <c r="BF127" s="1">
        <f t="shared" si="114"/>
        <v>0</v>
      </c>
      <c r="BG127" s="1">
        <f t="shared" si="115"/>
        <v>123.86259277960559</v>
      </c>
      <c r="BH127" s="1">
        <f t="shared" si="116"/>
        <v>123.86259277960559</v>
      </c>
      <c r="BI127" s="1">
        <f t="shared" si="117"/>
        <v>371.58777833881675</v>
      </c>
      <c r="BJ127" s="1">
        <f t="shared" si="118"/>
        <v>123.86259277960559</v>
      </c>
      <c r="BK127" s="1">
        <f t="shared" si="119"/>
        <v>1.2386259277960558</v>
      </c>
      <c r="BL127" s="1">
        <f t="shared" si="131"/>
        <v>743.17555667763349</v>
      </c>
      <c r="BM127" s="1">
        <f t="shared" si="120"/>
        <v>1.526302416942954</v>
      </c>
      <c r="BN127" s="1">
        <f t="shared" si="121"/>
        <v>3815.756042357385</v>
      </c>
      <c r="BO127" s="1">
        <f t="shared" si="122"/>
        <v>3624.9682402395156</v>
      </c>
      <c r="BP127" s="1">
        <f t="shared" si="123"/>
        <v>1.526302416942954</v>
      </c>
      <c r="BQ127" s="1">
        <f t="shared" si="124"/>
        <v>496048.28550646006</v>
      </c>
      <c r="BR127" s="1">
        <f t="shared" si="125"/>
        <v>2024.1537946729929</v>
      </c>
      <c r="BS127" s="1">
        <f t="shared" si="126"/>
        <v>131960.76902098244</v>
      </c>
      <c r="BT127" s="38">
        <f>-SUM(BR$24:BR127)/BR$23</f>
        <v>8.6498996533902872</v>
      </c>
      <c r="BU127" s="1">
        <f t="shared" si="127"/>
        <v>2024.1537946729929</v>
      </c>
      <c r="BV127" s="1">
        <f t="shared" si="128"/>
        <v>131960.76902098244</v>
      </c>
      <c r="BW127" s="38">
        <f>-SUM(BU$24:BU127)/BU$23</f>
        <v>8.6498996533902872</v>
      </c>
      <c r="BX127" s="1"/>
      <c r="BY127" s="1"/>
      <c r="BZ127" s="1"/>
      <c r="CA127" s="1"/>
      <c r="CB127" s="1"/>
      <c r="CC127" s="1"/>
      <c r="CD127" s="1"/>
      <c r="CE127" s="1"/>
      <c r="CF127" s="1"/>
      <c r="CG127" s="1"/>
      <c r="CH127" s="1"/>
      <c r="CI127" s="1"/>
      <c r="CJ127" s="1"/>
      <c r="CK127" s="1"/>
      <c r="CL127" s="1"/>
      <c r="CM127" s="1"/>
      <c r="CN127" s="1"/>
      <c r="CO127" s="1"/>
    </row>
    <row r="128" spans="1:93" ht="14.7" thickBot="1" x14ac:dyDescent="0.6">
      <c r="A128" s="32">
        <v>105</v>
      </c>
      <c r="B128" s="10">
        <f t="shared" si="69"/>
        <v>1621.0513229898563</v>
      </c>
      <c r="C128" s="10">
        <f t="shared" si="70"/>
        <v>851.92879414853371</v>
      </c>
      <c r="D128" s="10">
        <f t="shared" si="71"/>
        <v>769.12252884132261</v>
      </c>
      <c r="E128" s="10">
        <f t="shared" si="83"/>
        <v>291320.74975065608</v>
      </c>
      <c r="F128" s="10">
        <f t="shared" si="84"/>
        <v>88679.250249343968</v>
      </c>
      <c r="G128" s="10">
        <f t="shared" si="66"/>
        <v>291037.13977927121</v>
      </c>
      <c r="H128" s="1">
        <f t="shared" si="85"/>
        <v>0</v>
      </c>
      <c r="I128" s="1">
        <f t="shared" si="72"/>
        <v>124.11772944068977</v>
      </c>
      <c r="J128" s="1">
        <f t="shared" si="73"/>
        <v>124.11772944068977</v>
      </c>
      <c r="K128" s="1">
        <f t="shared" si="74"/>
        <v>372.35318832206934</v>
      </c>
      <c r="L128" s="1">
        <f t="shared" si="75"/>
        <v>124.11772944068977</v>
      </c>
      <c r="M128" s="1">
        <f t="shared" si="76"/>
        <v>1.2411772944068977</v>
      </c>
      <c r="N128" s="1">
        <f t="shared" si="129"/>
        <v>744.70637664413869</v>
      </c>
      <c r="O128" s="1">
        <f t="shared" si="77"/>
        <v>1.5325207619208612</v>
      </c>
      <c r="P128" s="1">
        <f t="shared" si="78"/>
        <v>6130.0830476834444</v>
      </c>
      <c r="Q128" s="1">
        <f t="shared" si="79"/>
        <v>5823.5788952992716</v>
      </c>
      <c r="R128" s="1">
        <f t="shared" si="80"/>
        <v>1.5325207619208612</v>
      </c>
      <c r="S128" s="1">
        <f t="shared" si="67"/>
        <v>582357.88952992728</v>
      </c>
      <c r="T128" s="1">
        <f t="shared" si="81"/>
        <v>3457.8211956652767</v>
      </c>
      <c r="U128" s="6">
        <f t="shared" si="86"/>
        <v>236053.21484912001</v>
      </c>
      <c r="V128" s="23">
        <f>-SUM(T$24:T128)/T$23</f>
        <v>12.802660742455998</v>
      </c>
      <c r="W128" s="14">
        <f t="shared" si="68"/>
        <v>0</v>
      </c>
      <c r="X128" s="14">
        <f t="shared" si="87"/>
        <v>494478.63807538874</v>
      </c>
      <c r="Y128" s="23">
        <f>-SUM(W$24:W128)/W$23</f>
        <v>25.723931903769437</v>
      </c>
      <c r="Z128" s="36"/>
      <c r="AA128" s="37">
        <f t="shared" si="88"/>
        <v>1621.0513229898563</v>
      </c>
      <c r="AB128" s="10">
        <f t="shared" si="89"/>
        <v>851.92879414853371</v>
      </c>
      <c r="AC128" s="10">
        <f t="shared" si="90"/>
        <v>769.12252884132261</v>
      </c>
      <c r="AD128" s="1">
        <f t="shared" si="91"/>
        <v>291320.74975065608</v>
      </c>
      <c r="AE128" s="1">
        <f t="shared" si="92"/>
        <v>85929.250249343968</v>
      </c>
      <c r="AF128" s="1">
        <f t="shared" si="93"/>
        <v>258998.49787362386</v>
      </c>
      <c r="AG128" s="1">
        <f t="shared" si="94"/>
        <v>0</v>
      </c>
      <c r="AH128" s="1">
        <f t="shared" si="95"/>
        <v>124.11772944068977</v>
      </c>
      <c r="AI128" s="1">
        <f t="shared" si="96"/>
        <v>124.11772944068977</v>
      </c>
      <c r="AJ128" s="1">
        <f t="shared" si="97"/>
        <v>372.35318832206934</v>
      </c>
      <c r="AK128" s="1">
        <f t="shared" si="98"/>
        <v>124.11772944068977</v>
      </c>
      <c r="AL128" s="1">
        <f t="shared" si="99"/>
        <v>1.2411772944068977</v>
      </c>
      <c r="AM128" s="1">
        <f t="shared" si="130"/>
        <v>744.70637664413869</v>
      </c>
      <c r="AN128" s="1">
        <f t="shared" si="100"/>
        <v>1.5325207619208612</v>
      </c>
      <c r="AO128" s="1">
        <f t="shared" si="101"/>
        <v>3831.3019048021529</v>
      </c>
      <c r="AP128" s="1">
        <f t="shared" si="102"/>
        <v>3639.736809562045</v>
      </c>
      <c r="AQ128" s="1">
        <f t="shared" si="103"/>
        <v>1.5325207619208612</v>
      </c>
      <c r="AR128" s="1">
        <f t="shared" si="104"/>
        <v>498069.24762427987</v>
      </c>
      <c r="AS128" s="1">
        <f t="shared" si="105"/>
        <v>1273.9791099280499</v>
      </c>
      <c r="AT128" s="1">
        <f t="shared" si="106"/>
        <v>51869.629293994971</v>
      </c>
      <c r="AU128" s="38">
        <f>-SUM(AS$24:AS128)/AS$23</f>
        <v>4.0069350315359396</v>
      </c>
      <c r="AV128" s="1">
        <f t="shared" si="82"/>
        <v>1273.9791099280499</v>
      </c>
      <c r="AW128" s="1">
        <f t="shared" si="107"/>
        <v>51869.629293994971</v>
      </c>
      <c r="AX128" s="38">
        <f>-SUM(AV$24:AV128)/AV$23</f>
        <v>4.0069350315359396</v>
      </c>
      <c r="AY128" s="40"/>
      <c r="AZ128" s="10">
        <f t="shared" si="108"/>
        <v>857.63888888888891</v>
      </c>
      <c r="BA128" s="10">
        <f t="shared" si="109"/>
        <v>728.62331078493025</v>
      </c>
      <c r="BB128" s="10">
        <f t="shared" si="110"/>
        <v>657.80216282481535</v>
      </c>
      <c r="BC128" s="1">
        <f t="shared" si="111"/>
        <v>249155.90439200815</v>
      </c>
      <c r="BD128" s="1">
        <f t="shared" si="112"/>
        <v>75844.095607991592</v>
      </c>
      <c r="BE128" s="1">
        <f t="shared" si="113"/>
        <v>573913.34323227149</v>
      </c>
      <c r="BF128" s="1">
        <f t="shared" si="114"/>
        <v>0</v>
      </c>
      <c r="BG128" s="1">
        <f t="shared" si="115"/>
        <v>124.11772944068977</v>
      </c>
      <c r="BH128" s="1">
        <f t="shared" si="116"/>
        <v>124.11772944068977</v>
      </c>
      <c r="BI128" s="1">
        <f t="shared" si="117"/>
        <v>372.35318832206934</v>
      </c>
      <c r="BJ128" s="1">
        <f t="shared" si="118"/>
        <v>124.11772944068977</v>
      </c>
      <c r="BK128" s="1">
        <f t="shared" si="119"/>
        <v>1.2411772944068977</v>
      </c>
      <c r="BL128" s="1">
        <f t="shared" si="131"/>
        <v>744.70637664413869</v>
      </c>
      <c r="BM128" s="1">
        <f t="shared" si="120"/>
        <v>1.5325207619208612</v>
      </c>
      <c r="BN128" s="1">
        <f t="shared" si="121"/>
        <v>3831.3019048021529</v>
      </c>
      <c r="BO128" s="1">
        <f t="shared" si="122"/>
        <v>3639.736809562045</v>
      </c>
      <c r="BP128" s="1">
        <f t="shared" si="123"/>
        <v>1.5325207619208612</v>
      </c>
      <c r="BQ128" s="1">
        <f t="shared" si="124"/>
        <v>498069.24762427987</v>
      </c>
      <c r="BR128" s="1">
        <f t="shared" si="125"/>
        <v>2037.3915440290173</v>
      </c>
      <c r="BS128" s="1">
        <f t="shared" si="126"/>
        <v>133998.16056501147</v>
      </c>
      <c r="BT128" s="38">
        <f>-SUM(BR$24:BR128)/BR$23</f>
        <v>8.7680093081166088</v>
      </c>
      <c r="BU128" s="1">
        <f t="shared" si="127"/>
        <v>2037.3915440290173</v>
      </c>
      <c r="BV128" s="1">
        <f t="shared" si="128"/>
        <v>133998.16056501147</v>
      </c>
      <c r="BW128" s="38">
        <f>-SUM(BU$24:BU128)/BU$23</f>
        <v>8.7680093081166088</v>
      </c>
      <c r="BX128" s="1"/>
      <c r="BY128" s="1"/>
      <c r="BZ128" s="1"/>
      <c r="CA128" s="1"/>
      <c r="CB128" s="1"/>
      <c r="CC128" s="1"/>
      <c r="CD128" s="1"/>
      <c r="CE128" s="1"/>
      <c r="CF128" s="1"/>
      <c r="CG128" s="1"/>
      <c r="CH128" s="1"/>
      <c r="CI128" s="1"/>
      <c r="CJ128" s="1"/>
      <c r="CK128" s="1"/>
      <c r="CL128" s="1"/>
      <c r="CM128" s="1"/>
      <c r="CN128" s="1"/>
      <c r="CO128" s="1"/>
    </row>
    <row r="129" spans="1:93" ht="14.7" thickBot="1" x14ac:dyDescent="0.6">
      <c r="A129" s="32">
        <v>106</v>
      </c>
      <c r="B129" s="10">
        <f t="shared" si="69"/>
        <v>1621.0513229898563</v>
      </c>
      <c r="C129" s="10">
        <f t="shared" si="70"/>
        <v>849.68552010607993</v>
      </c>
      <c r="D129" s="10">
        <f t="shared" si="71"/>
        <v>771.36580288377627</v>
      </c>
      <c r="E129" s="10">
        <f t="shared" si="83"/>
        <v>290549.38394777232</v>
      </c>
      <c r="F129" s="10">
        <f t="shared" si="84"/>
        <v>89450.61605222775</v>
      </c>
      <c r="G129" s="10">
        <f t="shared" si="66"/>
        <v>294181.10371048411</v>
      </c>
      <c r="H129" s="1">
        <f t="shared" si="85"/>
        <v>0</v>
      </c>
      <c r="I129" s="1">
        <f t="shared" si="72"/>
        <v>124.37339164152223</v>
      </c>
      <c r="J129" s="1">
        <f t="shared" si="73"/>
        <v>124.37339164152223</v>
      </c>
      <c r="K129" s="1">
        <f t="shared" si="74"/>
        <v>373.1201749245667</v>
      </c>
      <c r="L129" s="1">
        <f t="shared" si="75"/>
        <v>124.37339164152223</v>
      </c>
      <c r="M129" s="1">
        <f t="shared" si="76"/>
        <v>1.2437339164152224</v>
      </c>
      <c r="N129" s="1">
        <f t="shared" si="129"/>
        <v>746.24034984913328</v>
      </c>
      <c r="O129" s="1">
        <f t="shared" si="77"/>
        <v>1.5387644412059378</v>
      </c>
      <c r="P129" s="1">
        <f t="shared" si="78"/>
        <v>6155.0577648237513</v>
      </c>
      <c r="Q129" s="1">
        <f t="shared" si="79"/>
        <v>5847.3048765825633</v>
      </c>
      <c r="R129" s="1">
        <f t="shared" si="80"/>
        <v>1.5387644412059378</v>
      </c>
      <c r="S129" s="1">
        <f t="shared" si="67"/>
        <v>584730.48765825632</v>
      </c>
      <c r="T129" s="1">
        <f t="shared" si="81"/>
        <v>3480.0132037435742</v>
      </c>
      <c r="U129" s="6">
        <f t="shared" si="86"/>
        <v>239533.22805286359</v>
      </c>
      <c r="V129" s="23">
        <f>-SUM(T$24:T129)/T$23</f>
        <v>12.976661402643177</v>
      </c>
      <c r="W129" s="14">
        <f t="shared" si="68"/>
        <v>0</v>
      </c>
      <c r="X129" s="14">
        <f t="shared" si="87"/>
        <v>494478.63807538874</v>
      </c>
      <c r="Y129" s="23">
        <f>-SUM(W$24:W129)/W$23</f>
        <v>25.723931903769437</v>
      </c>
      <c r="Z129" s="36"/>
      <c r="AA129" s="37">
        <f t="shared" si="88"/>
        <v>1621.0513229898563</v>
      </c>
      <c r="AB129" s="10">
        <f t="shared" si="89"/>
        <v>849.68552010607993</v>
      </c>
      <c r="AC129" s="10">
        <f t="shared" si="90"/>
        <v>771.36580288377627</v>
      </c>
      <c r="AD129" s="1">
        <f t="shared" si="91"/>
        <v>290549.38394777232</v>
      </c>
      <c r="AE129" s="1">
        <f t="shared" si="92"/>
        <v>86700.61605222775</v>
      </c>
      <c r="AF129" s="1">
        <f t="shared" si="93"/>
        <v>261799.05944415752</v>
      </c>
      <c r="AG129" s="1">
        <f t="shared" si="94"/>
        <v>0</v>
      </c>
      <c r="AH129" s="1">
        <f t="shared" si="95"/>
        <v>124.37339164152223</v>
      </c>
      <c r="AI129" s="1">
        <f t="shared" si="96"/>
        <v>124.37339164152223</v>
      </c>
      <c r="AJ129" s="1">
        <f t="shared" si="97"/>
        <v>373.1201749245667</v>
      </c>
      <c r="AK129" s="1">
        <f t="shared" si="98"/>
        <v>124.37339164152223</v>
      </c>
      <c r="AL129" s="1">
        <f t="shared" si="99"/>
        <v>1.2437339164152224</v>
      </c>
      <c r="AM129" s="1">
        <f t="shared" si="130"/>
        <v>746.24034984913328</v>
      </c>
      <c r="AN129" s="1">
        <f t="shared" si="100"/>
        <v>1.5387644412059378</v>
      </c>
      <c r="AO129" s="1">
        <f t="shared" si="101"/>
        <v>3846.9111030148447</v>
      </c>
      <c r="AP129" s="1">
        <f t="shared" si="102"/>
        <v>3654.5655478641024</v>
      </c>
      <c r="AQ129" s="1">
        <f t="shared" si="103"/>
        <v>1.5387644412059378</v>
      </c>
      <c r="AR129" s="1">
        <f t="shared" si="104"/>
        <v>500098.44339192979</v>
      </c>
      <c r="AS129" s="1">
        <f t="shared" si="105"/>
        <v>1287.2738750251126</v>
      </c>
      <c r="AT129" s="1">
        <f t="shared" si="106"/>
        <v>53156.903169020086</v>
      </c>
      <c r="AU129" s="38">
        <f>-SUM(AS$24:AS129)/AS$23</f>
        <v>4.0815596040011641</v>
      </c>
      <c r="AV129" s="1">
        <f t="shared" si="82"/>
        <v>1287.2738750251126</v>
      </c>
      <c r="AW129" s="1">
        <f t="shared" si="107"/>
        <v>53156.903169020086</v>
      </c>
      <c r="AX129" s="38">
        <f>-SUM(AV$24:AV129)/AV$23</f>
        <v>4.0815596040011641</v>
      </c>
      <c r="AY129" s="40"/>
      <c r="AZ129" s="10">
        <f t="shared" si="108"/>
        <v>857.63888888888891</v>
      </c>
      <c r="BA129" s="10">
        <f t="shared" si="109"/>
        <v>726.70472114335792</v>
      </c>
      <c r="BB129" s="10">
        <f t="shared" si="110"/>
        <v>659.72075246638769</v>
      </c>
      <c r="BC129" s="1">
        <f t="shared" si="111"/>
        <v>248496.18363954176</v>
      </c>
      <c r="BD129" s="1">
        <f t="shared" si="112"/>
        <v>76503.816360457975</v>
      </c>
      <c r="BE129" s="1">
        <f t="shared" si="113"/>
        <v>576602.25975238776</v>
      </c>
      <c r="BF129" s="1">
        <f t="shared" si="114"/>
        <v>0</v>
      </c>
      <c r="BG129" s="1">
        <f t="shared" si="115"/>
        <v>124.37339164152223</v>
      </c>
      <c r="BH129" s="1">
        <f t="shared" si="116"/>
        <v>124.37339164152223</v>
      </c>
      <c r="BI129" s="1">
        <f t="shared" si="117"/>
        <v>373.1201749245667</v>
      </c>
      <c r="BJ129" s="1">
        <f t="shared" si="118"/>
        <v>124.37339164152223</v>
      </c>
      <c r="BK129" s="1">
        <f t="shared" si="119"/>
        <v>1.2437339164152224</v>
      </c>
      <c r="BL129" s="1">
        <f t="shared" si="131"/>
        <v>746.24034984913328</v>
      </c>
      <c r="BM129" s="1">
        <f t="shared" si="120"/>
        <v>1.5387644412059378</v>
      </c>
      <c r="BN129" s="1">
        <f t="shared" si="121"/>
        <v>3846.9111030148447</v>
      </c>
      <c r="BO129" s="1">
        <f t="shared" si="122"/>
        <v>3654.5655478641024</v>
      </c>
      <c r="BP129" s="1">
        <f t="shared" si="123"/>
        <v>1.5387644412059378</v>
      </c>
      <c r="BQ129" s="1">
        <f t="shared" si="124"/>
        <v>500098.44339192979</v>
      </c>
      <c r="BR129" s="1">
        <f t="shared" si="125"/>
        <v>2050.6863091260802</v>
      </c>
      <c r="BS129" s="1">
        <f t="shared" si="126"/>
        <v>136048.84687413755</v>
      </c>
      <c r="BT129" s="38">
        <f>-SUM(BR$24:BR129)/BR$23</f>
        <v>8.886889673863049</v>
      </c>
      <c r="BU129" s="1">
        <f t="shared" si="127"/>
        <v>2050.6863091260802</v>
      </c>
      <c r="BV129" s="1">
        <f t="shared" si="128"/>
        <v>136048.84687413755</v>
      </c>
      <c r="BW129" s="38">
        <f>-SUM(BU$24:BU129)/BU$23</f>
        <v>8.886889673863049</v>
      </c>
      <c r="BX129" s="1"/>
      <c r="BY129" s="1"/>
      <c r="BZ129" s="1"/>
      <c r="CA129" s="1"/>
      <c r="CB129" s="1"/>
      <c r="CC129" s="1"/>
      <c r="CD129" s="1"/>
      <c r="CE129" s="1"/>
      <c r="CF129" s="1"/>
      <c r="CG129" s="1"/>
      <c r="CH129" s="1"/>
      <c r="CI129" s="1"/>
      <c r="CJ129" s="1"/>
      <c r="CK129" s="1"/>
      <c r="CL129" s="1"/>
      <c r="CM129" s="1"/>
      <c r="CN129" s="1"/>
      <c r="CO129" s="1"/>
    </row>
    <row r="130" spans="1:93" ht="14.7" thickBot="1" x14ac:dyDescent="0.6">
      <c r="A130" s="32">
        <v>107</v>
      </c>
      <c r="B130" s="10">
        <f t="shared" si="69"/>
        <v>1621.0513229898563</v>
      </c>
      <c r="C130" s="10">
        <f t="shared" si="70"/>
        <v>847.43570318100228</v>
      </c>
      <c r="D130" s="10">
        <f t="shared" si="71"/>
        <v>773.61561980885403</v>
      </c>
      <c r="E130" s="10">
        <f t="shared" si="83"/>
        <v>289775.76832796348</v>
      </c>
      <c r="F130" s="10">
        <f t="shared" si="84"/>
        <v>90224.231672036607</v>
      </c>
      <c r="G130" s="10">
        <f t="shared" si="66"/>
        <v>297336.98371708568</v>
      </c>
      <c r="H130" s="1">
        <f t="shared" si="85"/>
        <v>0</v>
      </c>
      <c r="I130" s="1">
        <f t="shared" si="72"/>
        <v>124.6295804646288</v>
      </c>
      <c r="J130" s="1">
        <f t="shared" si="73"/>
        <v>124.6295804646288</v>
      </c>
      <c r="K130" s="1">
        <f t="shared" si="74"/>
        <v>373.88874139388639</v>
      </c>
      <c r="L130" s="1">
        <f t="shared" si="75"/>
        <v>124.6295804646288</v>
      </c>
      <c r="M130" s="1">
        <f t="shared" si="76"/>
        <v>1.246295804646288</v>
      </c>
      <c r="N130" s="1">
        <f t="shared" si="129"/>
        <v>747.77748278777278</v>
      </c>
      <c r="O130" s="1">
        <f t="shared" si="77"/>
        <v>1.5450335580132872</v>
      </c>
      <c r="P130" s="1">
        <f t="shared" si="78"/>
        <v>6180.1342320531494</v>
      </c>
      <c r="Q130" s="1">
        <f t="shared" si="79"/>
        <v>5871.1275204504918</v>
      </c>
      <c r="R130" s="1">
        <f t="shared" si="80"/>
        <v>1.5450335580132872</v>
      </c>
      <c r="S130" s="1">
        <f t="shared" si="67"/>
        <v>587112.7520450491</v>
      </c>
      <c r="T130" s="1">
        <f t="shared" si="81"/>
        <v>3502.2987146728628</v>
      </c>
      <c r="U130" s="6">
        <f t="shared" si="86"/>
        <v>243035.52676753644</v>
      </c>
      <c r="V130" s="23">
        <f>-SUM(T$24:T130)/T$23</f>
        <v>13.151776338376822</v>
      </c>
      <c r="W130" s="14">
        <f t="shared" si="68"/>
        <v>0</v>
      </c>
      <c r="X130" s="14">
        <f t="shared" si="87"/>
        <v>494478.63807538874</v>
      </c>
      <c r="Y130" s="23">
        <f>-SUM(W$24:W130)/W$23</f>
        <v>25.723931903769437</v>
      </c>
      <c r="Z130" s="36"/>
      <c r="AA130" s="37">
        <f t="shared" si="88"/>
        <v>1621.0513229898563</v>
      </c>
      <c r="AB130" s="10">
        <f t="shared" si="89"/>
        <v>847.43570318100228</v>
      </c>
      <c r="AC130" s="10">
        <f t="shared" si="90"/>
        <v>773.61561980885403</v>
      </c>
      <c r="AD130" s="1">
        <f t="shared" si="91"/>
        <v>289775.76832796348</v>
      </c>
      <c r="AE130" s="1">
        <f t="shared" si="92"/>
        <v>87474.231672036607</v>
      </c>
      <c r="AF130" s="1">
        <f t="shared" si="93"/>
        <v>264610.13802635495</v>
      </c>
      <c r="AG130" s="1">
        <f t="shared" si="94"/>
        <v>0</v>
      </c>
      <c r="AH130" s="1">
        <f t="shared" si="95"/>
        <v>124.6295804646288</v>
      </c>
      <c r="AI130" s="1">
        <f t="shared" si="96"/>
        <v>124.6295804646288</v>
      </c>
      <c r="AJ130" s="1">
        <f t="shared" si="97"/>
        <v>373.88874139388639</v>
      </c>
      <c r="AK130" s="1">
        <f t="shared" si="98"/>
        <v>124.6295804646288</v>
      </c>
      <c r="AL130" s="1">
        <f t="shared" si="99"/>
        <v>1.246295804646288</v>
      </c>
      <c r="AM130" s="1">
        <f t="shared" si="130"/>
        <v>747.77748278777278</v>
      </c>
      <c r="AN130" s="1">
        <f t="shared" si="100"/>
        <v>1.5450335580132872</v>
      </c>
      <c r="AO130" s="1">
        <f t="shared" si="101"/>
        <v>3862.5838950332181</v>
      </c>
      <c r="AP130" s="1">
        <f t="shared" si="102"/>
        <v>3669.4547002815571</v>
      </c>
      <c r="AQ130" s="1">
        <f t="shared" si="103"/>
        <v>1.5450335580132872</v>
      </c>
      <c r="AR130" s="1">
        <f t="shared" si="104"/>
        <v>502135.90635431837</v>
      </c>
      <c r="AS130" s="1">
        <f t="shared" si="105"/>
        <v>1300.6258945039278</v>
      </c>
      <c r="AT130" s="1">
        <f t="shared" si="106"/>
        <v>54457.529063524016</v>
      </c>
      <c r="AU130" s="38">
        <f>-SUM(AS$24:AS130)/AS$23</f>
        <v>4.1569582065811019</v>
      </c>
      <c r="AV130" s="1">
        <f t="shared" si="82"/>
        <v>1300.6258945039278</v>
      </c>
      <c r="AW130" s="1">
        <f t="shared" si="107"/>
        <v>54457.529063524016</v>
      </c>
      <c r="AX130" s="38">
        <f>-SUM(AV$24:AV130)/AV$23</f>
        <v>4.1569582065811019</v>
      </c>
      <c r="AY130" s="40"/>
      <c r="AZ130" s="10">
        <f t="shared" si="108"/>
        <v>857.63888888888891</v>
      </c>
      <c r="BA130" s="10">
        <f t="shared" si="109"/>
        <v>724.7805356153309</v>
      </c>
      <c r="BB130" s="10">
        <f t="shared" si="110"/>
        <v>661.6449379944147</v>
      </c>
      <c r="BC130" s="1">
        <f t="shared" si="111"/>
        <v>247834.53870154734</v>
      </c>
      <c r="BD130" s="1">
        <f t="shared" si="112"/>
        <v>77165.461298452385</v>
      </c>
      <c r="BE130" s="1">
        <f t="shared" si="113"/>
        <v>579301.36765277071</v>
      </c>
      <c r="BF130" s="1">
        <f t="shared" si="114"/>
        <v>0</v>
      </c>
      <c r="BG130" s="1">
        <f t="shared" si="115"/>
        <v>124.6295804646288</v>
      </c>
      <c r="BH130" s="1">
        <f t="shared" si="116"/>
        <v>124.6295804646288</v>
      </c>
      <c r="BI130" s="1">
        <f t="shared" si="117"/>
        <v>373.88874139388639</v>
      </c>
      <c r="BJ130" s="1">
        <f t="shared" si="118"/>
        <v>124.6295804646288</v>
      </c>
      <c r="BK130" s="1">
        <f t="shared" si="119"/>
        <v>1.246295804646288</v>
      </c>
      <c r="BL130" s="1">
        <f t="shared" si="131"/>
        <v>747.77748278777278</v>
      </c>
      <c r="BM130" s="1">
        <f t="shared" si="120"/>
        <v>1.5450335580132872</v>
      </c>
      <c r="BN130" s="1">
        <f t="shared" si="121"/>
        <v>3862.5838950332181</v>
      </c>
      <c r="BO130" s="1">
        <f t="shared" si="122"/>
        <v>3669.4547002815571</v>
      </c>
      <c r="BP130" s="1">
        <f t="shared" si="123"/>
        <v>1.5450335580132872</v>
      </c>
      <c r="BQ130" s="1">
        <f t="shared" si="124"/>
        <v>502135.90635431837</v>
      </c>
      <c r="BR130" s="1">
        <f t="shared" si="125"/>
        <v>2064.0383286048955</v>
      </c>
      <c r="BS130" s="1">
        <f t="shared" si="126"/>
        <v>138112.88520274244</v>
      </c>
      <c r="BT130" s="38">
        <f>-SUM(BR$24:BR130)/BR$23</f>
        <v>9.0065440697242014</v>
      </c>
      <c r="BU130" s="1">
        <f t="shared" si="127"/>
        <v>2064.0383286048955</v>
      </c>
      <c r="BV130" s="1">
        <f t="shared" si="128"/>
        <v>138112.88520274244</v>
      </c>
      <c r="BW130" s="38">
        <f>-SUM(BU$24:BU130)/BU$23</f>
        <v>9.0065440697242014</v>
      </c>
      <c r="BX130" s="1"/>
      <c r="BY130" s="1"/>
      <c r="BZ130" s="1"/>
      <c r="CA130" s="1"/>
      <c r="CB130" s="1"/>
      <c r="CC130" s="1"/>
      <c r="CD130" s="1"/>
      <c r="CE130" s="1"/>
      <c r="CF130" s="1"/>
      <c r="CG130" s="1"/>
      <c r="CH130" s="1"/>
      <c r="CI130" s="1"/>
      <c r="CJ130" s="1"/>
      <c r="CK130" s="1"/>
      <c r="CL130" s="1"/>
      <c r="CM130" s="1"/>
      <c r="CN130" s="1"/>
      <c r="CO130" s="1"/>
    </row>
    <row r="131" spans="1:93" ht="14.7" thickBot="1" x14ac:dyDescent="0.6">
      <c r="A131" s="32">
        <v>108</v>
      </c>
      <c r="B131" s="10">
        <f t="shared" si="69"/>
        <v>1621.0513229898563</v>
      </c>
      <c r="C131" s="10">
        <f t="shared" si="70"/>
        <v>845.1793242898932</v>
      </c>
      <c r="D131" s="10">
        <f t="shared" si="71"/>
        <v>775.87199869996311</v>
      </c>
      <c r="E131" s="10">
        <f t="shared" si="83"/>
        <v>288999.89632926352</v>
      </c>
      <c r="F131" s="10">
        <f t="shared" si="84"/>
        <v>91000.103670736571</v>
      </c>
      <c r="G131" s="10">
        <f t="shared" si="66"/>
        <v>300504.82574257569</v>
      </c>
      <c r="H131" s="1">
        <f t="shared" si="85"/>
        <v>0</v>
      </c>
      <c r="I131" s="1">
        <f t="shared" si="72"/>
        <v>124.88629699476512</v>
      </c>
      <c r="J131" s="1">
        <f t="shared" si="73"/>
        <v>124.88629699476512</v>
      </c>
      <c r="K131" s="1">
        <f t="shared" si="74"/>
        <v>374.65889098429534</v>
      </c>
      <c r="L131" s="1">
        <f t="shared" si="75"/>
        <v>124.88629699476512</v>
      </c>
      <c r="M131" s="1">
        <f t="shared" si="76"/>
        <v>1.2488629699476512</v>
      </c>
      <c r="N131" s="1">
        <f t="shared" si="129"/>
        <v>749.31778196859068</v>
      </c>
      <c r="O131" s="1">
        <f t="shared" si="77"/>
        <v>1.551328215978524</v>
      </c>
      <c r="P131" s="1">
        <f t="shared" si="78"/>
        <v>6205.3128639140959</v>
      </c>
      <c r="Q131" s="1">
        <f t="shared" si="79"/>
        <v>5895.0472207183911</v>
      </c>
      <c r="R131" s="1">
        <f t="shared" si="80"/>
        <v>1.551328215978524</v>
      </c>
      <c r="S131" s="1">
        <f t="shared" si="67"/>
        <v>589504.72207183915</v>
      </c>
      <c r="T131" s="1">
        <f t="shared" si="81"/>
        <v>3524.6781157599444</v>
      </c>
      <c r="U131" s="6">
        <f t="shared" si="86"/>
        <v>246560.20488329639</v>
      </c>
      <c r="V131" s="23">
        <f>-SUM(T$24:T131)/T$23</f>
        <v>13.328010244164817</v>
      </c>
      <c r="W131" s="14">
        <f t="shared" si="68"/>
        <v>0</v>
      </c>
      <c r="X131" s="14">
        <f t="shared" si="87"/>
        <v>494478.63807538874</v>
      </c>
      <c r="Y131" s="23">
        <f>-SUM(W$24:W131)/W$23</f>
        <v>25.723931903769437</v>
      </c>
      <c r="Z131" s="36"/>
      <c r="AA131" s="37">
        <f t="shared" si="88"/>
        <v>1621.0513229898563</v>
      </c>
      <c r="AB131" s="10">
        <f t="shared" si="89"/>
        <v>845.1793242898932</v>
      </c>
      <c r="AC131" s="10">
        <f t="shared" si="90"/>
        <v>775.87199869996311</v>
      </c>
      <c r="AD131" s="1">
        <f t="shared" si="91"/>
        <v>288999.89632926352</v>
      </c>
      <c r="AE131" s="1">
        <f t="shared" si="92"/>
        <v>88250.103670736571</v>
      </c>
      <c r="AF131" s="1">
        <f t="shared" si="93"/>
        <v>267431.77386375691</v>
      </c>
      <c r="AG131" s="1">
        <f t="shared" si="94"/>
        <v>0</v>
      </c>
      <c r="AH131" s="1">
        <f t="shared" si="95"/>
        <v>124.88629699476512</v>
      </c>
      <c r="AI131" s="1">
        <f t="shared" si="96"/>
        <v>124.88629699476512</v>
      </c>
      <c r="AJ131" s="1">
        <f t="shared" si="97"/>
        <v>374.65889098429534</v>
      </c>
      <c r="AK131" s="1">
        <f t="shared" si="98"/>
        <v>124.88629699476512</v>
      </c>
      <c r="AL131" s="1">
        <f t="shared" si="99"/>
        <v>1.2488629699476512</v>
      </c>
      <c r="AM131" s="1">
        <f t="shared" si="130"/>
        <v>749.31778196859068</v>
      </c>
      <c r="AN131" s="1">
        <f t="shared" si="100"/>
        <v>1.551328215978524</v>
      </c>
      <c r="AO131" s="1">
        <f t="shared" si="101"/>
        <v>3878.32053994631</v>
      </c>
      <c r="AP131" s="1">
        <f t="shared" si="102"/>
        <v>3684.4045129489941</v>
      </c>
      <c r="AQ131" s="1">
        <f t="shared" si="103"/>
        <v>1.551328215978524</v>
      </c>
      <c r="AR131" s="1">
        <f t="shared" si="104"/>
        <v>504181.67019302031</v>
      </c>
      <c r="AS131" s="1">
        <f t="shared" si="105"/>
        <v>1314.0354079905471</v>
      </c>
      <c r="AT131" s="1">
        <f t="shared" si="106"/>
        <v>55771.564471514561</v>
      </c>
      <c r="AU131" s="38">
        <f>-SUM(AS$24:AS131)/AS$23</f>
        <v>4.233134172261714</v>
      </c>
      <c r="AV131" s="1">
        <f t="shared" si="82"/>
        <v>1314.0354079905471</v>
      </c>
      <c r="AW131" s="1">
        <f t="shared" si="107"/>
        <v>55771.564471514561</v>
      </c>
      <c r="AX131" s="38">
        <f>-SUM(AV$24:AV131)/AV$23</f>
        <v>4.233134172261714</v>
      </c>
      <c r="AY131" s="40"/>
      <c r="AZ131" s="10">
        <f t="shared" si="108"/>
        <v>857.63888888888891</v>
      </c>
      <c r="BA131" s="10">
        <f t="shared" si="109"/>
        <v>722.85073787951399</v>
      </c>
      <c r="BB131" s="10">
        <f t="shared" si="110"/>
        <v>663.57473573023174</v>
      </c>
      <c r="BC131" s="1">
        <f t="shared" si="111"/>
        <v>247170.96396581709</v>
      </c>
      <c r="BD131" s="1">
        <f t="shared" si="112"/>
        <v>77829.036034182616</v>
      </c>
      <c r="BE131" s="1">
        <f t="shared" si="113"/>
        <v>582010.7062272029</v>
      </c>
      <c r="BF131" s="1">
        <f t="shared" si="114"/>
        <v>0</v>
      </c>
      <c r="BG131" s="1">
        <f t="shared" si="115"/>
        <v>124.88629699476512</v>
      </c>
      <c r="BH131" s="1">
        <f t="shared" si="116"/>
        <v>124.88629699476512</v>
      </c>
      <c r="BI131" s="1">
        <f t="shared" si="117"/>
        <v>374.65889098429534</v>
      </c>
      <c r="BJ131" s="1">
        <f t="shared" si="118"/>
        <v>124.88629699476512</v>
      </c>
      <c r="BK131" s="1">
        <f t="shared" si="119"/>
        <v>1.2488629699476512</v>
      </c>
      <c r="BL131" s="1">
        <f t="shared" si="131"/>
        <v>749.31778196859068</v>
      </c>
      <c r="BM131" s="1">
        <f t="shared" si="120"/>
        <v>1.551328215978524</v>
      </c>
      <c r="BN131" s="1">
        <f t="shared" si="121"/>
        <v>3878.32053994631</v>
      </c>
      <c r="BO131" s="1">
        <f t="shared" si="122"/>
        <v>3684.4045129489941</v>
      </c>
      <c r="BP131" s="1">
        <f t="shared" si="123"/>
        <v>1.551328215978524</v>
      </c>
      <c r="BQ131" s="1">
        <f t="shared" si="124"/>
        <v>504181.67019302031</v>
      </c>
      <c r="BR131" s="1">
        <f t="shared" si="125"/>
        <v>2077.4478420915148</v>
      </c>
      <c r="BS131" s="1">
        <f t="shared" si="126"/>
        <v>140190.33304483397</v>
      </c>
      <c r="BT131" s="38">
        <f>-SUM(BR$24:BR131)/BR$23</f>
        <v>9.1269758286860281</v>
      </c>
      <c r="BU131" s="1">
        <f t="shared" si="127"/>
        <v>2077.4478420915148</v>
      </c>
      <c r="BV131" s="1">
        <f t="shared" si="128"/>
        <v>140190.33304483397</v>
      </c>
      <c r="BW131" s="38">
        <f>-SUM(BU$24:BU131)/BU$23</f>
        <v>9.1269758286860281</v>
      </c>
      <c r="BX131" s="1"/>
      <c r="BY131" s="1"/>
      <c r="BZ131" s="1"/>
      <c r="CA131" s="1"/>
      <c r="CB131" s="1"/>
      <c r="CC131" s="1"/>
      <c r="CD131" s="1"/>
      <c r="CE131" s="1"/>
      <c r="CF131" s="1"/>
      <c r="CG131" s="1"/>
      <c r="CH131" s="1"/>
      <c r="CI131" s="1"/>
      <c r="CJ131" s="1"/>
      <c r="CK131" s="1"/>
      <c r="CL131" s="1"/>
      <c r="CM131" s="1"/>
      <c r="CN131" s="1"/>
      <c r="CO131" s="1"/>
    </row>
    <row r="132" spans="1:93" ht="14.7" thickBot="1" x14ac:dyDescent="0.6">
      <c r="A132" s="32">
        <v>109</v>
      </c>
      <c r="B132" s="10">
        <f t="shared" si="69"/>
        <v>1621.0513229898563</v>
      </c>
      <c r="C132" s="10">
        <f t="shared" si="70"/>
        <v>842.91636429368498</v>
      </c>
      <c r="D132" s="10">
        <f t="shared" si="71"/>
        <v>778.13495869617134</v>
      </c>
      <c r="E132" s="10">
        <f t="shared" si="83"/>
        <v>288221.76137056737</v>
      </c>
      <c r="F132" s="10">
        <f t="shared" si="84"/>
        <v>91778.238629432744</v>
      </c>
      <c r="G132" s="10">
        <f t="shared" si="66"/>
        <v>303684.67591003771</v>
      </c>
      <c r="H132" s="1">
        <f t="shared" si="85"/>
        <v>0</v>
      </c>
      <c r="I132" s="1">
        <f t="shared" si="72"/>
        <v>125.14354231892129</v>
      </c>
      <c r="J132" s="1">
        <f t="shared" si="73"/>
        <v>125.14354231892129</v>
      </c>
      <c r="K132" s="1">
        <f t="shared" si="74"/>
        <v>375.43062695676383</v>
      </c>
      <c r="L132" s="1">
        <f t="shared" si="75"/>
        <v>125.14354231892129</v>
      </c>
      <c r="M132" s="1">
        <f t="shared" si="76"/>
        <v>1.2514354231892129</v>
      </c>
      <c r="N132" s="1">
        <f t="shared" si="129"/>
        <v>750.86125391352766</v>
      </c>
      <c r="O132" s="1">
        <f t="shared" si="77"/>
        <v>1.5576485191594869</v>
      </c>
      <c r="P132" s="1">
        <f t="shared" si="78"/>
        <v>6230.5940766379472</v>
      </c>
      <c r="Q132" s="1">
        <f t="shared" si="79"/>
        <v>5919.0643728060495</v>
      </c>
      <c r="R132" s="1">
        <f t="shared" si="80"/>
        <v>1.5576485191594869</v>
      </c>
      <c r="S132" s="1">
        <f t="shared" si="67"/>
        <v>591906.43728060497</v>
      </c>
      <c r="T132" s="1">
        <f t="shared" si="81"/>
        <v>3547.151795902666</v>
      </c>
      <c r="U132" s="6">
        <f t="shared" si="86"/>
        <v>250107.35667919906</v>
      </c>
      <c r="V132" s="23">
        <f>-SUM(T$24:T132)/T$23</f>
        <v>13.505367833959948</v>
      </c>
      <c r="W132" s="14">
        <f t="shared" si="68"/>
        <v>0</v>
      </c>
      <c r="X132" s="14">
        <f t="shared" si="87"/>
        <v>494478.63807538874</v>
      </c>
      <c r="Y132" s="23">
        <f>-SUM(W$24:W132)/W$23</f>
        <v>25.723931903769437</v>
      </c>
      <c r="Z132" s="36"/>
      <c r="AA132" s="37">
        <f t="shared" si="88"/>
        <v>1621.0513229898563</v>
      </c>
      <c r="AB132" s="10">
        <f t="shared" si="89"/>
        <v>842.91636429368498</v>
      </c>
      <c r="AC132" s="10">
        <f t="shared" si="90"/>
        <v>778.13495869617134</v>
      </c>
      <c r="AD132" s="1">
        <f t="shared" si="91"/>
        <v>288221.76137056737</v>
      </c>
      <c r="AE132" s="1">
        <f t="shared" si="92"/>
        <v>89028.238629432744</v>
      </c>
      <c r="AF132" s="1">
        <f t="shared" si="93"/>
        <v>270264.00735626603</v>
      </c>
      <c r="AG132" s="1">
        <f t="shared" si="94"/>
        <v>0</v>
      </c>
      <c r="AH132" s="1">
        <f t="shared" si="95"/>
        <v>125.14354231892129</v>
      </c>
      <c r="AI132" s="1">
        <f t="shared" si="96"/>
        <v>125.14354231892129</v>
      </c>
      <c r="AJ132" s="1">
        <f t="shared" si="97"/>
        <v>375.43062695676383</v>
      </c>
      <c r="AK132" s="1">
        <f t="shared" si="98"/>
        <v>125.14354231892129</v>
      </c>
      <c r="AL132" s="1">
        <f t="shared" si="99"/>
        <v>1.2514354231892129</v>
      </c>
      <c r="AM132" s="1">
        <f t="shared" si="130"/>
        <v>750.86125391352766</v>
      </c>
      <c r="AN132" s="1">
        <f t="shared" si="100"/>
        <v>1.5576485191594869</v>
      </c>
      <c r="AO132" s="1">
        <f t="shared" si="101"/>
        <v>3894.1212978987173</v>
      </c>
      <c r="AP132" s="1">
        <f t="shared" si="102"/>
        <v>3699.4152330037814</v>
      </c>
      <c r="AQ132" s="1">
        <f t="shared" si="103"/>
        <v>1.5576485191594869</v>
      </c>
      <c r="AR132" s="1">
        <f t="shared" si="104"/>
        <v>506235.76872683322</v>
      </c>
      <c r="AS132" s="1">
        <f t="shared" si="105"/>
        <v>1327.5026561003976</v>
      </c>
      <c r="AT132" s="1">
        <f t="shared" si="106"/>
        <v>57099.067127614959</v>
      </c>
      <c r="AU132" s="38">
        <f>-SUM(AS$24:AS132)/AS$23</f>
        <v>4.3100908479776781</v>
      </c>
      <c r="AV132" s="1">
        <f t="shared" si="82"/>
        <v>1327.5026561003976</v>
      </c>
      <c r="AW132" s="1">
        <f t="shared" si="107"/>
        <v>57099.067127614959</v>
      </c>
      <c r="AX132" s="38">
        <f>-SUM(AV$24:AV132)/AV$23</f>
        <v>4.3100908479776781</v>
      </c>
      <c r="AY132" s="40"/>
      <c r="AZ132" s="10">
        <f t="shared" si="108"/>
        <v>857.63888888888891</v>
      </c>
      <c r="BA132" s="10">
        <f t="shared" si="109"/>
        <v>720.91531156696738</v>
      </c>
      <c r="BB132" s="10">
        <f t="shared" si="110"/>
        <v>665.51016204277823</v>
      </c>
      <c r="BC132" s="1">
        <f t="shared" si="111"/>
        <v>246505.45380377432</v>
      </c>
      <c r="BD132" s="1">
        <f t="shared" si="112"/>
        <v>78494.54619622539</v>
      </c>
      <c r="BE132" s="1">
        <f t="shared" si="113"/>
        <v>584730.31492305861</v>
      </c>
      <c r="BF132" s="1">
        <f t="shared" si="114"/>
        <v>0</v>
      </c>
      <c r="BG132" s="1">
        <f t="shared" si="115"/>
        <v>125.14354231892129</v>
      </c>
      <c r="BH132" s="1">
        <f t="shared" si="116"/>
        <v>125.14354231892129</v>
      </c>
      <c r="BI132" s="1">
        <f t="shared" si="117"/>
        <v>375.43062695676383</v>
      </c>
      <c r="BJ132" s="1">
        <f t="shared" si="118"/>
        <v>125.14354231892129</v>
      </c>
      <c r="BK132" s="1">
        <f t="shared" si="119"/>
        <v>1.2514354231892129</v>
      </c>
      <c r="BL132" s="1">
        <f t="shared" si="131"/>
        <v>750.86125391352766</v>
      </c>
      <c r="BM132" s="1">
        <f t="shared" si="120"/>
        <v>1.5576485191594869</v>
      </c>
      <c r="BN132" s="1">
        <f t="shared" si="121"/>
        <v>3894.1212978987173</v>
      </c>
      <c r="BO132" s="1">
        <f t="shared" si="122"/>
        <v>3699.4152330037814</v>
      </c>
      <c r="BP132" s="1">
        <f t="shared" si="123"/>
        <v>1.5576485191594869</v>
      </c>
      <c r="BQ132" s="1">
        <f t="shared" si="124"/>
        <v>506235.76872683322</v>
      </c>
      <c r="BR132" s="1">
        <f t="shared" si="125"/>
        <v>2090.9150902013653</v>
      </c>
      <c r="BS132" s="1">
        <f t="shared" si="126"/>
        <v>142281.24813503533</v>
      </c>
      <c r="BT132" s="38">
        <f>-SUM(BR$24:BR132)/BR$23</f>
        <v>9.2481882976832086</v>
      </c>
      <c r="BU132" s="1">
        <f t="shared" si="127"/>
        <v>2090.9150902013653</v>
      </c>
      <c r="BV132" s="1">
        <f t="shared" si="128"/>
        <v>142281.24813503533</v>
      </c>
      <c r="BW132" s="38">
        <f>-SUM(BU$24:BU132)/BU$23</f>
        <v>9.2481882976832086</v>
      </c>
      <c r="BX132" s="1"/>
      <c r="BY132" s="1"/>
      <c r="BZ132" s="1"/>
      <c r="CA132" s="1"/>
      <c r="CB132" s="1"/>
      <c r="CC132" s="1"/>
      <c r="CD132" s="1"/>
      <c r="CE132" s="1"/>
      <c r="CF132" s="1"/>
      <c r="CG132" s="1"/>
      <c r="CH132" s="1"/>
      <c r="CI132" s="1"/>
      <c r="CJ132" s="1"/>
      <c r="CK132" s="1"/>
      <c r="CL132" s="1"/>
      <c r="CM132" s="1"/>
      <c r="CN132" s="1"/>
      <c r="CO132" s="1"/>
    </row>
    <row r="133" spans="1:93" ht="14.7" thickBot="1" x14ac:dyDescent="0.6">
      <c r="A133" s="32">
        <v>110</v>
      </c>
      <c r="B133" s="10">
        <f t="shared" si="69"/>
        <v>1621.0513229898563</v>
      </c>
      <c r="C133" s="10">
        <f t="shared" si="70"/>
        <v>840.64680399748772</v>
      </c>
      <c r="D133" s="10">
        <f t="shared" si="71"/>
        <v>780.40451899236859</v>
      </c>
      <c r="E133" s="10">
        <f t="shared" si="83"/>
        <v>287441.35685157502</v>
      </c>
      <c r="F133" s="10">
        <f t="shared" si="84"/>
        <v>92558.643148425108</v>
      </c>
      <c r="G133" s="10">
        <f t="shared" si="66"/>
        <v>306876.58052284957</v>
      </c>
      <c r="H133" s="1">
        <f t="shared" si="85"/>
        <v>0</v>
      </c>
      <c r="I133" s="1">
        <f t="shared" si="72"/>
        <v>125.40131752632639</v>
      </c>
      <c r="J133" s="1">
        <f t="shared" si="73"/>
        <v>125.40131752632639</v>
      </c>
      <c r="K133" s="1">
        <f t="shared" si="74"/>
        <v>376.20395257897917</v>
      </c>
      <c r="L133" s="1">
        <f t="shared" si="75"/>
        <v>125.40131752632639</v>
      </c>
      <c r="M133" s="1">
        <f t="shared" si="76"/>
        <v>1.2540131752632639</v>
      </c>
      <c r="N133" s="1">
        <f t="shared" si="129"/>
        <v>752.40790515795834</v>
      </c>
      <c r="O133" s="1">
        <f t="shared" si="77"/>
        <v>1.5639945720379591</v>
      </c>
      <c r="P133" s="1">
        <f t="shared" si="78"/>
        <v>6255.9782881518368</v>
      </c>
      <c r="Q133" s="1">
        <f t="shared" si="79"/>
        <v>5943.1793737442449</v>
      </c>
      <c r="R133" s="1">
        <f t="shared" si="80"/>
        <v>1.5639945720379591</v>
      </c>
      <c r="S133" s="1">
        <f t="shared" si="67"/>
        <v>594317.93737442442</v>
      </c>
      <c r="T133" s="1">
        <f t="shared" si="81"/>
        <v>3569.7201455964305</v>
      </c>
      <c r="U133" s="6">
        <f t="shared" si="86"/>
        <v>253677.07682479548</v>
      </c>
      <c r="V133" s="23">
        <f>-SUM(T$24:T133)/T$23</f>
        <v>13.68385384123977</v>
      </c>
      <c r="W133" s="14">
        <f t="shared" si="68"/>
        <v>0</v>
      </c>
      <c r="X133" s="14">
        <f t="shared" si="87"/>
        <v>494478.63807538874</v>
      </c>
      <c r="Y133" s="23">
        <f>-SUM(W$24:W133)/W$23</f>
        <v>25.723931903769437</v>
      </c>
      <c r="Z133" s="36"/>
      <c r="AA133" s="37">
        <f t="shared" si="88"/>
        <v>1621.0513229898563</v>
      </c>
      <c r="AB133" s="10">
        <f t="shared" si="89"/>
        <v>840.64680399748772</v>
      </c>
      <c r="AC133" s="10">
        <f t="shared" si="90"/>
        <v>780.40451899236859</v>
      </c>
      <c r="AD133" s="1">
        <f t="shared" si="91"/>
        <v>287441.35685157502</v>
      </c>
      <c r="AE133" s="1">
        <f t="shared" si="92"/>
        <v>89808.643148425108</v>
      </c>
      <c r="AF133" s="1">
        <f t="shared" si="93"/>
        <v>273106.87906076189</v>
      </c>
      <c r="AG133" s="1">
        <f t="shared" si="94"/>
        <v>0</v>
      </c>
      <c r="AH133" s="1">
        <f t="shared" si="95"/>
        <v>125.40131752632639</v>
      </c>
      <c r="AI133" s="1">
        <f t="shared" si="96"/>
        <v>125.40131752632639</v>
      </c>
      <c r="AJ133" s="1">
        <f t="shared" si="97"/>
        <v>376.20395257897917</v>
      </c>
      <c r="AK133" s="1">
        <f t="shared" si="98"/>
        <v>125.40131752632639</v>
      </c>
      <c r="AL133" s="1">
        <f t="shared" si="99"/>
        <v>1.2540131752632639</v>
      </c>
      <c r="AM133" s="1">
        <f t="shared" si="130"/>
        <v>752.40790515795834</v>
      </c>
      <c r="AN133" s="1">
        <f t="shared" si="100"/>
        <v>1.5639945720379591</v>
      </c>
      <c r="AO133" s="1">
        <f t="shared" si="101"/>
        <v>3909.986430094898</v>
      </c>
      <c r="AP133" s="1">
        <f t="shared" si="102"/>
        <v>3714.4871085901527</v>
      </c>
      <c r="AQ133" s="1">
        <f t="shared" si="103"/>
        <v>1.5639945720379591</v>
      </c>
      <c r="AR133" s="1">
        <f t="shared" si="104"/>
        <v>508298.23591233674</v>
      </c>
      <c r="AS133" s="1">
        <f t="shared" si="105"/>
        <v>1341.0278804423381</v>
      </c>
      <c r="AT133" s="1">
        <f t="shared" si="106"/>
        <v>58440.095008057295</v>
      </c>
      <c r="AU133" s="38">
        <f>-SUM(AS$24:AS133)/AS$23</f>
        <v>4.3878315946699882</v>
      </c>
      <c r="AV133" s="1">
        <f t="shared" si="82"/>
        <v>1341.0278804423381</v>
      </c>
      <c r="AW133" s="1">
        <f t="shared" si="107"/>
        <v>58440.095008057295</v>
      </c>
      <c r="AX133" s="38">
        <f>-SUM(AV$24:AV133)/AV$23</f>
        <v>4.3878315946699882</v>
      </c>
      <c r="AY133" s="40"/>
      <c r="AZ133" s="10">
        <f t="shared" si="108"/>
        <v>857.63888888888891</v>
      </c>
      <c r="BA133" s="10">
        <f t="shared" si="109"/>
        <v>718.97424026100919</v>
      </c>
      <c r="BB133" s="10">
        <f t="shared" si="110"/>
        <v>667.45123334873631</v>
      </c>
      <c r="BC133" s="1">
        <f t="shared" si="111"/>
        <v>245838.0025704256</v>
      </c>
      <c r="BD133" s="1">
        <f t="shared" si="112"/>
        <v>79161.997429574127</v>
      </c>
      <c r="BE133" s="1">
        <f t="shared" si="113"/>
        <v>587460.23334191088</v>
      </c>
      <c r="BF133" s="1">
        <f t="shared" si="114"/>
        <v>0</v>
      </c>
      <c r="BG133" s="1">
        <f t="shared" si="115"/>
        <v>125.40131752632639</v>
      </c>
      <c r="BH133" s="1">
        <f t="shared" si="116"/>
        <v>125.40131752632639</v>
      </c>
      <c r="BI133" s="1">
        <f t="shared" si="117"/>
        <v>376.20395257897917</v>
      </c>
      <c r="BJ133" s="1">
        <f t="shared" si="118"/>
        <v>125.40131752632639</v>
      </c>
      <c r="BK133" s="1">
        <f t="shared" si="119"/>
        <v>1.2540131752632639</v>
      </c>
      <c r="BL133" s="1">
        <f t="shared" si="131"/>
        <v>752.40790515795834</v>
      </c>
      <c r="BM133" s="1">
        <f t="shared" si="120"/>
        <v>1.5639945720379591</v>
      </c>
      <c r="BN133" s="1">
        <f t="shared" si="121"/>
        <v>3909.986430094898</v>
      </c>
      <c r="BO133" s="1">
        <f t="shared" si="122"/>
        <v>3714.4871085901527</v>
      </c>
      <c r="BP133" s="1">
        <f t="shared" si="123"/>
        <v>1.5639945720379591</v>
      </c>
      <c r="BQ133" s="1">
        <f t="shared" si="124"/>
        <v>508298.23591233674</v>
      </c>
      <c r="BR133" s="1">
        <f t="shared" si="125"/>
        <v>2104.4403145433052</v>
      </c>
      <c r="BS133" s="1">
        <f t="shared" si="126"/>
        <v>144385.68844957865</v>
      </c>
      <c r="BT133" s="38">
        <f>-SUM(BR$24:BR133)/BR$23</f>
        <v>9.3701848376567352</v>
      </c>
      <c r="BU133" s="1">
        <f t="shared" si="127"/>
        <v>2104.4403145433052</v>
      </c>
      <c r="BV133" s="1">
        <f t="shared" si="128"/>
        <v>144385.68844957865</v>
      </c>
      <c r="BW133" s="38">
        <f>-SUM(BU$24:BU133)/BU$23</f>
        <v>9.3701848376567352</v>
      </c>
      <c r="BX133" s="1"/>
      <c r="BY133" s="1"/>
      <c r="BZ133" s="1"/>
      <c r="CA133" s="1"/>
      <c r="CB133" s="1"/>
      <c r="CC133" s="1"/>
      <c r="CD133" s="1"/>
      <c r="CE133" s="1"/>
      <c r="CF133" s="1"/>
      <c r="CG133" s="1"/>
      <c r="CH133" s="1"/>
      <c r="CI133" s="1"/>
      <c r="CJ133" s="1"/>
      <c r="CK133" s="1"/>
      <c r="CL133" s="1"/>
      <c r="CM133" s="1"/>
      <c r="CN133" s="1"/>
      <c r="CO133" s="1"/>
    </row>
    <row r="134" spans="1:93" ht="14.7" thickBot="1" x14ac:dyDescent="0.6">
      <c r="A134" s="32">
        <v>111</v>
      </c>
      <c r="B134" s="10">
        <f t="shared" si="69"/>
        <v>1621.0513229898563</v>
      </c>
      <c r="C134" s="10">
        <f t="shared" si="70"/>
        <v>838.37062415042647</v>
      </c>
      <c r="D134" s="10">
        <f t="shared" si="71"/>
        <v>782.68069883942962</v>
      </c>
      <c r="E134" s="10">
        <f t="shared" si="83"/>
        <v>286658.6761527356</v>
      </c>
      <c r="F134" s="10">
        <f t="shared" si="84"/>
        <v>93341.323847264532</v>
      </c>
      <c r="G134" s="10">
        <f t="shared" si="66"/>
        <v>310080.58606539492</v>
      </c>
      <c r="H134" s="1">
        <f t="shared" si="85"/>
        <v>0</v>
      </c>
      <c r="I134" s="1">
        <f t="shared" si="72"/>
        <v>125.65962370845318</v>
      </c>
      <c r="J134" s="1">
        <f t="shared" si="73"/>
        <v>125.65962370845318</v>
      </c>
      <c r="K134" s="1">
        <f t="shared" si="74"/>
        <v>376.97887112535955</v>
      </c>
      <c r="L134" s="1">
        <f t="shared" si="75"/>
        <v>125.65962370845318</v>
      </c>
      <c r="M134" s="1">
        <f t="shared" si="76"/>
        <v>1.2565962370845318</v>
      </c>
      <c r="N134" s="1">
        <f t="shared" si="129"/>
        <v>753.95774225071909</v>
      </c>
      <c r="O134" s="1">
        <f t="shared" si="77"/>
        <v>1.5703664795213959</v>
      </c>
      <c r="P134" s="1">
        <f t="shared" si="78"/>
        <v>6281.4659180855833</v>
      </c>
      <c r="Q134" s="1">
        <f t="shared" si="79"/>
        <v>5967.3926221813035</v>
      </c>
      <c r="R134" s="1">
        <f t="shared" si="80"/>
        <v>1.5703664795213959</v>
      </c>
      <c r="S134" s="1">
        <f t="shared" si="67"/>
        <v>596739.2622181304</v>
      </c>
      <c r="T134" s="1">
        <f t="shared" si="81"/>
        <v>3592.3835569407283</v>
      </c>
      <c r="U134" s="6">
        <f t="shared" si="86"/>
        <v>257269.46038173622</v>
      </c>
      <c r="V134" s="23">
        <f>-SUM(T$24:T134)/T$23</f>
        <v>13.863473019086806</v>
      </c>
      <c r="W134" s="14">
        <f t="shared" si="68"/>
        <v>0</v>
      </c>
      <c r="X134" s="14">
        <f t="shared" si="87"/>
        <v>494478.63807538874</v>
      </c>
      <c r="Y134" s="23">
        <f>-SUM(W$24:W134)/W$23</f>
        <v>25.723931903769437</v>
      </c>
      <c r="Z134" s="36"/>
      <c r="AA134" s="37">
        <f t="shared" si="88"/>
        <v>1621.0513229898563</v>
      </c>
      <c r="AB134" s="10">
        <f t="shared" si="89"/>
        <v>838.37062415042647</v>
      </c>
      <c r="AC134" s="10">
        <f t="shared" si="90"/>
        <v>782.68069883942962</v>
      </c>
      <c r="AD134" s="1">
        <f t="shared" si="91"/>
        <v>286658.6761527356</v>
      </c>
      <c r="AE134" s="1">
        <f t="shared" si="92"/>
        <v>90591.323847264532</v>
      </c>
      <c r="AF134" s="1">
        <f t="shared" si="93"/>
        <v>275960.42969171819</v>
      </c>
      <c r="AG134" s="1">
        <f t="shared" si="94"/>
        <v>0</v>
      </c>
      <c r="AH134" s="1">
        <f t="shared" si="95"/>
        <v>125.65962370845318</v>
      </c>
      <c r="AI134" s="1">
        <f t="shared" si="96"/>
        <v>125.65962370845318</v>
      </c>
      <c r="AJ134" s="1">
        <f t="shared" si="97"/>
        <v>376.97887112535955</v>
      </c>
      <c r="AK134" s="1">
        <f t="shared" si="98"/>
        <v>125.65962370845318</v>
      </c>
      <c r="AL134" s="1">
        <f t="shared" si="99"/>
        <v>1.2565962370845318</v>
      </c>
      <c r="AM134" s="1">
        <f t="shared" si="130"/>
        <v>753.95774225071909</v>
      </c>
      <c r="AN134" s="1">
        <f t="shared" si="100"/>
        <v>1.5703664795213959</v>
      </c>
      <c r="AO134" s="1">
        <f t="shared" si="101"/>
        <v>3925.9161988034898</v>
      </c>
      <c r="AP134" s="1">
        <f t="shared" si="102"/>
        <v>3729.6203888633149</v>
      </c>
      <c r="AQ134" s="1">
        <f t="shared" si="103"/>
        <v>1.5703664795213959</v>
      </c>
      <c r="AR134" s="1">
        <f t="shared" si="104"/>
        <v>510369.10584445368</v>
      </c>
      <c r="AS134" s="1">
        <f t="shared" si="105"/>
        <v>1354.6113236227395</v>
      </c>
      <c r="AT134" s="1">
        <f t="shared" si="106"/>
        <v>59794.706331680034</v>
      </c>
      <c r="AU134" s="38">
        <f>-SUM(AS$24:AS134)/AS$23</f>
        <v>4.4663597873437704</v>
      </c>
      <c r="AV134" s="1">
        <f t="shared" si="82"/>
        <v>1354.6113236227395</v>
      </c>
      <c r="AW134" s="1">
        <f t="shared" si="107"/>
        <v>59794.706331680034</v>
      </c>
      <c r="AX134" s="38">
        <f>-SUM(AV$24:AV134)/AV$23</f>
        <v>4.4663597873437704</v>
      </c>
      <c r="AY134" s="40"/>
      <c r="AZ134" s="10">
        <f t="shared" si="108"/>
        <v>857.63888888888891</v>
      </c>
      <c r="BA134" s="10">
        <f t="shared" si="109"/>
        <v>717.02750749707536</v>
      </c>
      <c r="BB134" s="10">
        <f t="shared" si="110"/>
        <v>669.39796611267013</v>
      </c>
      <c r="BC134" s="1">
        <f t="shared" si="111"/>
        <v>245168.60460431292</v>
      </c>
      <c r="BD134" s="1">
        <f t="shared" si="112"/>
        <v>79831.395395686792</v>
      </c>
      <c r="BE134" s="1">
        <f t="shared" si="113"/>
        <v>590200.50124014053</v>
      </c>
      <c r="BF134" s="1">
        <f t="shared" si="114"/>
        <v>0</v>
      </c>
      <c r="BG134" s="1">
        <f t="shared" si="115"/>
        <v>125.65962370845318</v>
      </c>
      <c r="BH134" s="1">
        <f t="shared" si="116"/>
        <v>125.65962370845318</v>
      </c>
      <c r="BI134" s="1">
        <f t="shared" si="117"/>
        <v>376.97887112535955</v>
      </c>
      <c r="BJ134" s="1">
        <f t="shared" si="118"/>
        <v>125.65962370845318</v>
      </c>
      <c r="BK134" s="1">
        <f t="shared" si="119"/>
        <v>1.2565962370845318</v>
      </c>
      <c r="BL134" s="1">
        <f t="shared" si="131"/>
        <v>753.95774225071909</v>
      </c>
      <c r="BM134" s="1">
        <f t="shared" si="120"/>
        <v>1.5703664795213959</v>
      </c>
      <c r="BN134" s="1">
        <f t="shared" si="121"/>
        <v>3925.9161988034898</v>
      </c>
      <c r="BO134" s="1">
        <f t="shared" si="122"/>
        <v>3729.6203888633149</v>
      </c>
      <c r="BP134" s="1">
        <f t="shared" si="123"/>
        <v>1.5703664795213959</v>
      </c>
      <c r="BQ134" s="1">
        <f t="shared" si="124"/>
        <v>510369.10584445368</v>
      </c>
      <c r="BR134" s="1">
        <f t="shared" si="125"/>
        <v>2118.0237577237067</v>
      </c>
      <c r="BS134" s="1">
        <f t="shared" si="126"/>
        <v>146503.71220730236</v>
      </c>
      <c r="BT134" s="38">
        <f>-SUM(BR$24:BR134)/BR$23</f>
        <v>9.4929688236117329</v>
      </c>
      <c r="BU134" s="1">
        <f t="shared" si="127"/>
        <v>2118.0237577237067</v>
      </c>
      <c r="BV134" s="1">
        <f t="shared" si="128"/>
        <v>146503.71220730236</v>
      </c>
      <c r="BW134" s="38">
        <f>-SUM(BU$24:BU134)/BU$23</f>
        <v>9.4929688236117329</v>
      </c>
      <c r="BX134" s="1"/>
      <c r="BY134" s="1"/>
      <c r="BZ134" s="1"/>
      <c r="CA134" s="1"/>
      <c r="CB134" s="1"/>
      <c r="CC134" s="1"/>
      <c r="CD134" s="1"/>
      <c r="CE134" s="1"/>
      <c r="CF134" s="1"/>
      <c r="CG134" s="1"/>
      <c r="CH134" s="1"/>
      <c r="CI134" s="1"/>
      <c r="CJ134" s="1"/>
      <c r="CK134" s="1"/>
      <c r="CL134" s="1"/>
      <c r="CM134" s="1"/>
      <c r="CN134" s="1"/>
      <c r="CO134" s="1"/>
    </row>
    <row r="135" spans="1:93" ht="14.7" thickBot="1" x14ac:dyDescent="0.6">
      <c r="A135" s="32">
        <v>112</v>
      </c>
      <c r="B135" s="10">
        <f t="shared" si="69"/>
        <v>1621.0513229898563</v>
      </c>
      <c r="C135" s="10">
        <f t="shared" si="70"/>
        <v>836.08780544547835</v>
      </c>
      <c r="D135" s="10">
        <f t="shared" si="71"/>
        <v>784.96351754437796</v>
      </c>
      <c r="E135" s="10">
        <f t="shared" si="83"/>
        <v>285873.71263519122</v>
      </c>
      <c r="F135" s="10">
        <f t="shared" si="84"/>
        <v>94126.287364808915</v>
      </c>
      <c r="G135" s="10">
        <f t="shared" si="66"/>
        <v>313296.73920377903</v>
      </c>
      <c r="H135" s="1">
        <f t="shared" si="85"/>
        <v>0</v>
      </c>
      <c r="I135" s="1">
        <f t="shared" si="72"/>
        <v>125.91846195902265</v>
      </c>
      <c r="J135" s="1">
        <f t="shared" si="73"/>
        <v>125.91846195902265</v>
      </c>
      <c r="K135" s="1">
        <f t="shared" si="74"/>
        <v>377.75538587706797</v>
      </c>
      <c r="L135" s="1">
        <f t="shared" si="75"/>
        <v>125.91846195902265</v>
      </c>
      <c r="M135" s="1">
        <f t="shared" si="76"/>
        <v>1.2591846195902265</v>
      </c>
      <c r="N135" s="1">
        <f t="shared" si="129"/>
        <v>755.51077175413593</v>
      </c>
      <c r="O135" s="1">
        <f t="shared" si="77"/>
        <v>1.5767643469446582</v>
      </c>
      <c r="P135" s="1">
        <f t="shared" si="78"/>
        <v>6307.0573877786328</v>
      </c>
      <c r="Q135" s="1">
        <f t="shared" si="79"/>
        <v>5991.7045183897008</v>
      </c>
      <c r="R135" s="1">
        <f t="shared" si="80"/>
        <v>1.5767643469446582</v>
      </c>
      <c r="S135" s="1">
        <f t="shared" si="67"/>
        <v>599170.45183897007</v>
      </c>
      <c r="T135" s="1">
        <f t="shared" si="81"/>
        <v>3615.1424236457087</v>
      </c>
      <c r="U135" s="6">
        <f t="shared" si="86"/>
        <v>260884.60280538193</v>
      </c>
      <c r="V135" s="23">
        <f>-SUM(T$24:T135)/T$23</f>
        <v>14.044230140269091</v>
      </c>
      <c r="W135" s="14">
        <f t="shared" si="68"/>
        <v>0</v>
      </c>
      <c r="X135" s="14">
        <f t="shared" si="87"/>
        <v>494478.63807538874</v>
      </c>
      <c r="Y135" s="23">
        <f>-SUM(W$24:W135)/W$23</f>
        <v>25.723931903769437</v>
      </c>
      <c r="Z135" s="36"/>
      <c r="AA135" s="37">
        <f t="shared" si="88"/>
        <v>1621.0513229898563</v>
      </c>
      <c r="AB135" s="10">
        <f t="shared" si="89"/>
        <v>836.08780544547835</v>
      </c>
      <c r="AC135" s="10">
        <f t="shared" si="90"/>
        <v>784.96351754437796</v>
      </c>
      <c r="AD135" s="1">
        <f t="shared" si="91"/>
        <v>285873.71263519122</v>
      </c>
      <c r="AE135" s="1">
        <f t="shared" si="92"/>
        <v>91376.287364808915</v>
      </c>
      <c r="AF135" s="1">
        <f t="shared" si="93"/>
        <v>278824.70012182288</v>
      </c>
      <c r="AG135" s="1">
        <f t="shared" si="94"/>
        <v>0</v>
      </c>
      <c r="AH135" s="1">
        <f t="shared" si="95"/>
        <v>125.91846195902265</v>
      </c>
      <c r="AI135" s="1">
        <f t="shared" si="96"/>
        <v>125.91846195902265</v>
      </c>
      <c r="AJ135" s="1">
        <f t="shared" si="97"/>
        <v>377.75538587706797</v>
      </c>
      <c r="AK135" s="1">
        <f t="shared" si="98"/>
        <v>125.91846195902265</v>
      </c>
      <c r="AL135" s="1">
        <f t="shared" si="99"/>
        <v>1.2591846195902265</v>
      </c>
      <c r="AM135" s="1">
        <f t="shared" si="130"/>
        <v>755.51077175413593</v>
      </c>
      <c r="AN135" s="1">
        <f t="shared" si="100"/>
        <v>1.5767643469446582</v>
      </c>
      <c r="AO135" s="1">
        <f t="shared" si="101"/>
        <v>3941.9108673616456</v>
      </c>
      <c r="AP135" s="1">
        <f t="shared" si="102"/>
        <v>3744.8153239935632</v>
      </c>
      <c r="AQ135" s="1">
        <f t="shared" si="103"/>
        <v>1.5767643469446582</v>
      </c>
      <c r="AR135" s="1">
        <f t="shared" si="104"/>
        <v>512448.41275701392</v>
      </c>
      <c r="AS135" s="1">
        <f t="shared" si="105"/>
        <v>1368.2532292495709</v>
      </c>
      <c r="AT135" s="1">
        <f t="shared" si="106"/>
        <v>61162.959560929608</v>
      </c>
      <c r="AU135" s="38">
        <f>-SUM(AS$24:AS135)/AS$23</f>
        <v>4.5456788151263545</v>
      </c>
      <c r="AV135" s="1">
        <f t="shared" si="82"/>
        <v>1368.2532292495709</v>
      </c>
      <c r="AW135" s="1">
        <f t="shared" si="107"/>
        <v>61162.959560929608</v>
      </c>
      <c r="AX135" s="38">
        <f>-SUM(AV$24:AV135)/AV$23</f>
        <v>4.5456788151263545</v>
      </c>
      <c r="AY135" s="40"/>
      <c r="AZ135" s="10">
        <f t="shared" si="108"/>
        <v>857.63888888888891</v>
      </c>
      <c r="BA135" s="10">
        <f t="shared" si="109"/>
        <v>715.0750967625803</v>
      </c>
      <c r="BB135" s="10">
        <f t="shared" si="110"/>
        <v>671.35037684716542</v>
      </c>
      <c r="BC135" s="1">
        <f t="shared" si="111"/>
        <v>244497.25422746575</v>
      </c>
      <c r="BD135" s="1">
        <f t="shared" si="112"/>
        <v>80502.745772533963</v>
      </c>
      <c r="BE135" s="1">
        <f t="shared" si="113"/>
        <v>592951.15852954786</v>
      </c>
      <c r="BF135" s="1">
        <f t="shared" si="114"/>
        <v>0</v>
      </c>
      <c r="BG135" s="1">
        <f t="shared" si="115"/>
        <v>125.91846195902265</v>
      </c>
      <c r="BH135" s="1">
        <f t="shared" si="116"/>
        <v>125.91846195902265</v>
      </c>
      <c r="BI135" s="1">
        <f t="shared" si="117"/>
        <v>377.75538587706797</v>
      </c>
      <c r="BJ135" s="1">
        <f t="shared" si="118"/>
        <v>125.91846195902265</v>
      </c>
      <c r="BK135" s="1">
        <f t="shared" si="119"/>
        <v>1.2591846195902265</v>
      </c>
      <c r="BL135" s="1">
        <f t="shared" si="131"/>
        <v>755.51077175413593</v>
      </c>
      <c r="BM135" s="1">
        <f t="shared" si="120"/>
        <v>1.5767643469446582</v>
      </c>
      <c r="BN135" s="1">
        <f t="shared" si="121"/>
        <v>3941.9108673616456</v>
      </c>
      <c r="BO135" s="1">
        <f t="shared" si="122"/>
        <v>3744.8153239935632</v>
      </c>
      <c r="BP135" s="1">
        <f t="shared" si="123"/>
        <v>1.5767643469446582</v>
      </c>
      <c r="BQ135" s="1">
        <f t="shared" si="124"/>
        <v>512448.41275701392</v>
      </c>
      <c r="BR135" s="1">
        <f t="shared" si="125"/>
        <v>2131.6656633505381</v>
      </c>
      <c r="BS135" s="1">
        <f t="shared" si="126"/>
        <v>148635.37787065291</v>
      </c>
      <c r="BT135" s="38">
        <f>-SUM(BR$24:BR135)/BR$23</f>
        <v>9.6165436446755326</v>
      </c>
      <c r="BU135" s="1">
        <f t="shared" si="127"/>
        <v>2131.6656633505381</v>
      </c>
      <c r="BV135" s="1">
        <f t="shared" si="128"/>
        <v>148635.37787065291</v>
      </c>
      <c r="BW135" s="38">
        <f>-SUM(BU$24:BU135)/BU$23</f>
        <v>9.6165436446755326</v>
      </c>
      <c r="BX135" s="1"/>
      <c r="BY135" s="1"/>
      <c r="BZ135" s="1"/>
      <c r="CA135" s="1"/>
      <c r="CB135" s="1"/>
      <c r="CC135" s="1"/>
      <c r="CD135" s="1"/>
      <c r="CE135" s="1"/>
      <c r="CF135" s="1"/>
      <c r="CG135" s="1"/>
      <c r="CH135" s="1"/>
      <c r="CI135" s="1"/>
      <c r="CJ135" s="1"/>
      <c r="CK135" s="1"/>
      <c r="CL135" s="1"/>
      <c r="CM135" s="1"/>
      <c r="CN135" s="1"/>
      <c r="CO135" s="1"/>
    </row>
    <row r="136" spans="1:93" ht="14.7" thickBot="1" x14ac:dyDescent="0.6">
      <c r="A136" s="32">
        <v>113</v>
      </c>
      <c r="B136" s="10">
        <f t="shared" si="69"/>
        <v>1621.0513229898563</v>
      </c>
      <c r="C136" s="10">
        <f t="shared" si="70"/>
        <v>833.79832851930723</v>
      </c>
      <c r="D136" s="10">
        <f t="shared" si="71"/>
        <v>787.25299447054908</v>
      </c>
      <c r="E136" s="10">
        <f t="shared" si="83"/>
        <v>285086.45964072068</v>
      </c>
      <c r="F136" s="10">
        <f t="shared" si="84"/>
        <v>94913.540359279461</v>
      </c>
      <c r="G136" s="10">
        <f t="shared" si="66"/>
        <v>316525.08678654616</v>
      </c>
      <c r="H136" s="1">
        <f t="shared" si="85"/>
        <v>0</v>
      </c>
      <c r="I136" s="1">
        <f t="shared" si="72"/>
        <v>126.17783337400866</v>
      </c>
      <c r="J136" s="1">
        <f t="shared" si="73"/>
        <v>126.17783337400866</v>
      </c>
      <c r="K136" s="1">
        <f t="shared" si="74"/>
        <v>378.53350012202594</v>
      </c>
      <c r="L136" s="1">
        <f t="shared" si="75"/>
        <v>126.17783337400866</v>
      </c>
      <c r="M136" s="1">
        <f t="shared" si="76"/>
        <v>1.2617783337400865</v>
      </c>
      <c r="N136" s="1">
        <f t="shared" si="129"/>
        <v>757.06700024405188</v>
      </c>
      <c r="O136" s="1">
        <f t="shared" si="77"/>
        <v>1.5831882800717543</v>
      </c>
      <c r="P136" s="1">
        <f t="shared" si="78"/>
        <v>6332.7531202870168</v>
      </c>
      <c r="Q136" s="1">
        <f t="shared" si="79"/>
        <v>6016.115464272666</v>
      </c>
      <c r="R136" s="1">
        <f t="shared" si="80"/>
        <v>1.5831882800717543</v>
      </c>
      <c r="S136" s="1">
        <f t="shared" si="67"/>
        <v>601611.54642726667</v>
      </c>
      <c r="T136" s="1">
        <f t="shared" si="81"/>
        <v>3637.9971410387579</v>
      </c>
      <c r="U136" s="6">
        <f t="shared" si="86"/>
        <v>264522.5999464207</v>
      </c>
      <c r="V136" s="23">
        <f>-SUM(T$24:T136)/T$23</f>
        <v>14.22612999732103</v>
      </c>
      <c r="W136" s="14">
        <f t="shared" si="68"/>
        <v>0</v>
      </c>
      <c r="X136" s="14">
        <f t="shared" si="87"/>
        <v>494478.63807538874</v>
      </c>
      <c r="Y136" s="23">
        <f>-SUM(W$24:W136)/W$23</f>
        <v>25.723931903769437</v>
      </c>
      <c r="Z136" s="36"/>
      <c r="AA136" s="37">
        <f t="shared" si="88"/>
        <v>1621.0513229898563</v>
      </c>
      <c r="AB136" s="10">
        <f t="shared" si="89"/>
        <v>833.79832851930723</v>
      </c>
      <c r="AC136" s="10">
        <f t="shared" si="90"/>
        <v>787.25299447054908</v>
      </c>
      <c r="AD136" s="1">
        <f t="shared" si="91"/>
        <v>285086.45964072068</v>
      </c>
      <c r="AE136" s="1">
        <f t="shared" si="92"/>
        <v>92163.540359279461</v>
      </c>
      <c r="AF136" s="1">
        <f t="shared" si="93"/>
        <v>281699.73138259957</v>
      </c>
      <c r="AG136" s="1">
        <f t="shared" si="94"/>
        <v>0</v>
      </c>
      <c r="AH136" s="1">
        <f t="shared" si="95"/>
        <v>126.17783337400866</v>
      </c>
      <c r="AI136" s="1">
        <f t="shared" si="96"/>
        <v>126.17783337400866</v>
      </c>
      <c r="AJ136" s="1">
        <f t="shared" si="97"/>
        <v>378.53350012202594</v>
      </c>
      <c r="AK136" s="1">
        <f t="shared" si="98"/>
        <v>126.17783337400866</v>
      </c>
      <c r="AL136" s="1">
        <f t="shared" si="99"/>
        <v>1.2617783337400865</v>
      </c>
      <c r="AM136" s="1">
        <f t="shared" si="130"/>
        <v>757.06700024405188</v>
      </c>
      <c r="AN136" s="1">
        <f t="shared" si="100"/>
        <v>1.5831882800717543</v>
      </c>
      <c r="AO136" s="1">
        <f t="shared" si="101"/>
        <v>3957.9707001793859</v>
      </c>
      <c r="AP136" s="1">
        <f t="shared" si="102"/>
        <v>3760.0721651704166</v>
      </c>
      <c r="AQ136" s="1">
        <f t="shared" si="103"/>
        <v>1.5831882800717543</v>
      </c>
      <c r="AR136" s="1">
        <f t="shared" si="104"/>
        <v>514536.19102332013</v>
      </c>
      <c r="AS136" s="1">
        <f t="shared" si="105"/>
        <v>1381.9538419365083</v>
      </c>
      <c r="AT136" s="1">
        <f t="shared" si="106"/>
        <v>62544.913402866114</v>
      </c>
      <c r="AU136" s="38">
        <f>-SUM(AS$24:AS136)/AS$23</f>
        <v>4.6257920813255726</v>
      </c>
      <c r="AV136" s="1">
        <f t="shared" si="82"/>
        <v>1381.9538419365083</v>
      </c>
      <c r="AW136" s="1">
        <f t="shared" si="107"/>
        <v>62544.913402866114</v>
      </c>
      <c r="AX136" s="38">
        <f>-SUM(AV$24:AV136)/AV$23</f>
        <v>4.6257920813255726</v>
      </c>
      <c r="AY136" s="40"/>
      <c r="AZ136" s="10">
        <f t="shared" si="108"/>
        <v>857.63888888888891</v>
      </c>
      <c r="BA136" s="10">
        <f t="shared" si="109"/>
        <v>713.116991496776</v>
      </c>
      <c r="BB136" s="10">
        <f t="shared" si="110"/>
        <v>673.30848211296961</v>
      </c>
      <c r="BC136" s="1">
        <f t="shared" si="111"/>
        <v>243823.94574535277</v>
      </c>
      <c r="BD136" s="1">
        <f t="shared" si="112"/>
        <v>81176.054254646937</v>
      </c>
      <c r="BE136" s="1">
        <f t="shared" si="113"/>
        <v>595712.24527796707</v>
      </c>
      <c r="BF136" s="1">
        <f t="shared" si="114"/>
        <v>0</v>
      </c>
      <c r="BG136" s="1">
        <f t="shared" si="115"/>
        <v>126.17783337400866</v>
      </c>
      <c r="BH136" s="1">
        <f t="shared" si="116"/>
        <v>126.17783337400866</v>
      </c>
      <c r="BI136" s="1">
        <f t="shared" si="117"/>
        <v>378.53350012202594</v>
      </c>
      <c r="BJ136" s="1">
        <f t="shared" si="118"/>
        <v>126.17783337400866</v>
      </c>
      <c r="BK136" s="1">
        <f t="shared" si="119"/>
        <v>1.2617783337400865</v>
      </c>
      <c r="BL136" s="1">
        <f t="shared" si="131"/>
        <v>757.06700024405188</v>
      </c>
      <c r="BM136" s="1">
        <f t="shared" si="120"/>
        <v>1.5831882800717543</v>
      </c>
      <c r="BN136" s="1">
        <f t="shared" si="121"/>
        <v>3957.9707001793859</v>
      </c>
      <c r="BO136" s="1">
        <f t="shared" si="122"/>
        <v>3760.0721651704166</v>
      </c>
      <c r="BP136" s="1">
        <f t="shared" si="123"/>
        <v>1.5831882800717543</v>
      </c>
      <c r="BQ136" s="1">
        <f t="shared" si="124"/>
        <v>514536.19102332013</v>
      </c>
      <c r="BR136" s="1">
        <f t="shared" si="125"/>
        <v>2145.3662760374755</v>
      </c>
      <c r="BS136" s="1">
        <f t="shared" si="126"/>
        <v>150780.74414669038</v>
      </c>
      <c r="BT136" s="38">
        <f>-SUM(BR$24:BR136)/BR$23</f>
        <v>9.7409127041559653</v>
      </c>
      <c r="BU136" s="1">
        <f t="shared" si="127"/>
        <v>2145.3662760374755</v>
      </c>
      <c r="BV136" s="1">
        <f t="shared" si="128"/>
        <v>150780.74414669038</v>
      </c>
      <c r="BW136" s="38">
        <f>-SUM(BU$24:BU136)/BU$23</f>
        <v>9.7409127041559653</v>
      </c>
      <c r="BX136" s="1"/>
      <c r="BY136" s="1"/>
      <c r="BZ136" s="1"/>
      <c r="CA136" s="1"/>
      <c r="CB136" s="1"/>
      <c r="CC136" s="1"/>
      <c r="CD136" s="1"/>
      <c r="CE136" s="1"/>
      <c r="CF136" s="1"/>
      <c r="CG136" s="1"/>
      <c r="CH136" s="1"/>
      <c r="CI136" s="1"/>
      <c r="CJ136" s="1"/>
      <c r="CK136" s="1"/>
      <c r="CL136" s="1"/>
      <c r="CM136" s="1"/>
      <c r="CN136" s="1"/>
      <c r="CO136" s="1"/>
    </row>
    <row r="137" spans="1:93" ht="14.7" thickBot="1" x14ac:dyDescent="0.6">
      <c r="A137" s="32">
        <v>114</v>
      </c>
      <c r="B137" s="10">
        <f t="shared" si="69"/>
        <v>1621.0513229898563</v>
      </c>
      <c r="C137" s="10">
        <f t="shared" si="70"/>
        <v>831.50217395210154</v>
      </c>
      <c r="D137" s="10">
        <f t="shared" si="71"/>
        <v>789.54914903775477</v>
      </c>
      <c r="E137" s="10">
        <f t="shared" si="83"/>
        <v>284296.91049168294</v>
      </c>
      <c r="F137" s="10">
        <f t="shared" si="84"/>
        <v>95703.089508317222</v>
      </c>
      <c r="G137" s="10">
        <f t="shared" si="66"/>
        <v>319765.67584540055</v>
      </c>
      <c r="H137" s="1">
        <f t="shared" si="85"/>
        <v>0</v>
      </c>
      <c r="I137" s="1">
        <f t="shared" si="72"/>
        <v>126.43773905164262</v>
      </c>
      <c r="J137" s="1">
        <f t="shared" si="73"/>
        <v>126.43773905164262</v>
      </c>
      <c r="K137" s="1">
        <f t="shared" si="74"/>
        <v>379.31321715492783</v>
      </c>
      <c r="L137" s="1">
        <f t="shared" si="75"/>
        <v>126.43773905164262</v>
      </c>
      <c r="M137" s="1">
        <f t="shared" si="76"/>
        <v>1.2643773905164262</v>
      </c>
      <c r="N137" s="1">
        <f t="shared" si="129"/>
        <v>758.62643430985577</v>
      </c>
      <c r="O137" s="1">
        <f t="shared" si="77"/>
        <v>1.5896383850975879</v>
      </c>
      <c r="P137" s="1">
        <f t="shared" si="78"/>
        <v>6358.5535403903514</v>
      </c>
      <c r="Q137" s="1">
        <f t="shared" si="79"/>
        <v>6040.6258633708339</v>
      </c>
      <c r="R137" s="1">
        <f t="shared" si="80"/>
        <v>1.5896383850975879</v>
      </c>
      <c r="S137" s="1">
        <f t="shared" si="67"/>
        <v>604062.58633708337</v>
      </c>
      <c r="T137" s="1">
        <f t="shared" si="81"/>
        <v>3660.9481060711223</v>
      </c>
      <c r="U137" s="6">
        <f t="shared" si="86"/>
        <v>268183.54805249179</v>
      </c>
      <c r="V137" s="23">
        <f>-SUM(T$24:T137)/T$23</f>
        <v>14.409177402624584</v>
      </c>
      <c r="W137" s="14">
        <f t="shared" si="68"/>
        <v>0</v>
      </c>
      <c r="X137" s="14">
        <f t="shared" si="87"/>
        <v>494478.63807538874</v>
      </c>
      <c r="Y137" s="23">
        <f>-SUM(W$24:W137)/W$23</f>
        <v>25.723931903769437</v>
      </c>
      <c r="Z137" s="36"/>
      <c r="AA137" s="37">
        <f t="shared" si="88"/>
        <v>1621.0513229898563</v>
      </c>
      <c r="AB137" s="10">
        <f t="shared" si="89"/>
        <v>831.50217395210154</v>
      </c>
      <c r="AC137" s="10">
        <f t="shared" si="90"/>
        <v>789.54914903775477</v>
      </c>
      <c r="AD137" s="1">
        <f t="shared" si="91"/>
        <v>284296.91049168294</v>
      </c>
      <c r="AE137" s="1">
        <f t="shared" si="92"/>
        <v>92953.089508317222</v>
      </c>
      <c r="AF137" s="1">
        <f t="shared" si="93"/>
        <v>284585.56466503325</v>
      </c>
      <c r="AG137" s="1">
        <f t="shared" si="94"/>
        <v>0</v>
      </c>
      <c r="AH137" s="1">
        <f t="shared" si="95"/>
        <v>126.43773905164262</v>
      </c>
      <c r="AI137" s="1">
        <f t="shared" si="96"/>
        <v>126.43773905164262</v>
      </c>
      <c r="AJ137" s="1">
        <f t="shared" si="97"/>
        <v>379.31321715492783</v>
      </c>
      <c r="AK137" s="1">
        <f t="shared" si="98"/>
        <v>126.43773905164262</v>
      </c>
      <c r="AL137" s="1">
        <f t="shared" si="99"/>
        <v>1.2643773905164262</v>
      </c>
      <c r="AM137" s="1">
        <f t="shared" si="130"/>
        <v>758.62643430985577</v>
      </c>
      <c r="AN137" s="1">
        <f t="shared" si="100"/>
        <v>1.5896383850975879</v>
      </c>
      <c r="AO137" s="1">
        <f t="shared" si="101"/>
        <v>3974.0959627439697</v>
      </c>
      <c r="AP137" s="1">
        <f t="shared" si="102"/>
        <v>3775.3911646067709</v>
      </c>
      <c r="AQ137" s="1">
        <f t="shared" si="103"/>
        <v>1.5896383850975879</v>
      </c>
      <c r="AR137" s="1">
        <f t="shared" si="104"/>
        <v>516632.47515671607</v>
      </c>
      <c r="AS137" s="1">
        <f t="shared" si="105"/>
        <v>1395.713407307059</v>
      </c>
      <c r="AT137" s="1">
        <f t="shared" si="106"/>
        <v>63940.626810173169</v>
      </c>
      <c r="AU137" s="38">
        <f>-SUM(AS$24:AS137)/AS$23</f>
        <v>4.7067030034883004</v>
      </c>
      <c r="AV137" s="1">
        <f t="shared" si="82"/>
        <v>1395.713407307059</v>
      </c>
      <c r="AW137" s="1">
        <f t="shared" si="107"/>
        <v>63940.626810173169</v>
      </c>
      <c r="AX137" s="38">
        <f>-SUM(AV$24:AV137)/AV$23</f>
        <v>4.7067030034883004</v>
      </c>
      <c r="AY137" s="40"/>
      <c r="AZ137" s="10">
        <f t="shared" si="108"/>
        <v>857.63888888888891</v>
      </c>
      <c r="BA137" s="10">
        <f t="shared" si="109"/>
        <v>711.15317509061322</v>
      </c>
      <c r="BB137" s="10">
        <f t="shared" si="110"/>
        <v>675.27229851913251</v>
      </c>
      <c r="BC137" s="1">
        <f t="shared" si="111"/>
        <v>243148.67344683365</v>
      </c>
      <c r="BD137" s="1">
        <f t="shared" si="112"/>
        <v>81851.326553166073</v>
      </c>
      <c r="BE137" s="1">
        <f t="shared" si="113"/>
        <v>598483.8017098821</v>
      </c>
      <c r="BF137" s="1">
        <f t="shared" si="114"/>
        <v>0</v>
      </c>
      <c r="BG137" s="1">
        <f t="shared" si="115"/>
        <v>126.43773905164262</v>
      </c>
      <c r="BH137" s="1">
        <f t="shared" si="116"/>
        <v>126.43773905164262</v>
      </c>
      <c r="BI137" s="1">
        <f t="shared" si="117"/>
        <v>379.31321715492783</v>
      </c>
      <c r="BJ137" s="1">
        <f t="shared" si="118"/>
        <v>126.43773905164262</v>
      </c>
      <c r="BK137" s="1">
        <f t="shared" si="119"/>
        <v>1.2643773905164262</v>
      </c>
      <c r="BL137" s="1">
        <f t="shared" si="131"/>
        <v>758.62643430985577</v>
      </c>
      <c r="BM137" s="1">
        <f t="shared" si="120"/>
        <v>1.5896383850975879</v>
      </c>
      <c r="BN137" s="1">
        <f t="shared" si="121"/>
        <v>3974.0959627439697</v>
      </c>
      <c r="BO137" s="1">
        <f t="shared" si="122"/>
        <v>3775.3911646067709</v>
      </c>
      <c r="BP137" s="1">
        <f t="shared" si="123"/>
        <v>1.5896383850975879</v>
      </c>
      <c r="BQ137" s="1">
        <f t="shared" si="124"/>
        <v>516632.47515671607</v>
      </c>
      <c r="BR137" s="1">
        <f t="shared" si="125"/>
        <v>2159.1258414080266</v>
      </c>
      <c r="BS137" s="1">
        <f t="shared" si="126"/>
        <v>152939.86998809842</v>
      </c>
      <c r="BT137" s="38">
        <f>-SUM(BR$24:BR137)/BR$23</f>
        <v>9.8660794195999095</v>
      </c>
      <c r="BU137" s="1">
        <f t="shared" si="127"/>
        <v>2159.1258414080266</v>
      </c>
      <c r="BV137" s="1">
        <f t="shared" si="128"/>
        <v>152939.86998809842</v>
      </c>
      <c r="BW137" s="38">
        <f>-SUM(BU$24:BU137)/BU$23</f>
        <v>9.8660794195999095</v>
      </c>
      <c r="BX137" s="1"/>
      <c r="BY137" s="1"/>
      <c r="BZ137" s="1"/>
      <c r="CA137" s="1"/>
      <c r="CB137" s="1"/>
      <c r="CC137" s="1"/>
      <c r="CD137" s="1"/>
      <c r="CE137" s="1"/>
      <c r="CF137" s="1"/>
      <c r="CG137" s="1"/>
      <c r="CH137" s="1"/>
      <c r="CI137" s="1"/>
      <c r="CJ137" s="1"/>
      <c r="CK137" s="1"/>
      <c r="CL137" s="1"/>
      <c r="CM137" s="1"/>
      <c r="CN137" s="1"/>
      <c r="CO137" s="1"/>
    </row>
    <row r="138" spans="1:93" ht="14.7" thickBot="1" x14ac:dyDescent="0.6">
      <c r="A138" s="32">
        <v>115</v>
      </c>
      <c r="B138" s="10">
        <f t="shared" si="69"/>
        <v>1621.0513229898563</v>
      </c>
      <c r="C138" s="10">
        <f t="shared" si="70"/>
        <v>829.19932226740809</v>
      </c>
      <c r="D138" s="10">
        <f t="shared" si="71"/>
        <v>791.85200072244822</v>
      </c>
      <c r="E138" s="10">
        <f t="shared" si="83"/>
        <v>283505.05849096051</v>
      </c>
      <c r="F138" s="10">
        <f t="shared" si="84"/>
        <v>96494.941509039665</v>
      </c>
      <c r="G138" s="10">
        <f t="shared" si="66"/>
        <v>323018.55359593104</v>
      </c>
      <c r="H138" s="1">
        <f t="shared" si="85"/>
        <v>0</v>
      </c>
      <c r="I138" s="1">
        <f t="shared" si="72"/>
        <v>126.69818009241811</v>
      </c>
      <c r="J138" s="1">
        <f t="shared" si="73"/>
        <v>126.69818009241811</v>
      </c>
      <c r="K138" s="1">
        <f t="shared" si="74"/>
        <v>380.09454027725434</v>
      </c>
      <c r="L138" s="1">
        <f t="shared" si="75"/>
        <v>126.69818009241811</v>
      </c>
      <c r="M138" s="1">
        <f t="shared" si="76"/>
        <v>1.2669818009241811</v>
      </c>
      <c r="N138" s="1">
        <f t="shared" si="129"/>
        <v>760.18908055450879</v>
      </c>
      <c r="O138" s="1">
        <f t="shared" si="77"/>
        <v>1.5961147686497144</v>
      </c>
      <c r="P138" s="1">
        <f t="shared" si="78"/>
        <v>6384.4590745988571</v>
      </c>
      <c r="Q138" s="1">
        <f t="shared" si="79"/>
        <v>6065.2361208689135</v>
      </c>
      <c r="R138" s="1">
        <f t="shared" si="80"/>
        <v>1.5961147686497144</v>
      </c>
      <c r="S138" s="1">
        <f t="shared" si="67"/>
        <v>606523.61208689143</v>
      </c>
      <c r="T138" s="1">
        <f t="shared" si="81"/>
        <v>3683.9957173245484</v>
      </c>
      <c r="U138" s="6">
        <f t="shared" si="86"/>
        <v>271867.54376981634</v>
      </c>
      <c r="V138" s="23">
        <f>-SUM(T$24:T138)/T$23</f>
        <v>14.593377188490811</v>
      </c>
      <c r="W138" s="14">
        <f t="shared" si="68"/>
        <v>0</v>
      </c>
      <c r="X138" s="14">
        <f t="shared" si="87"/>
        <v>494478.63807538874</v>
      </c>
      <c r="Y138" s="23">
        <f>-SUM(W$24:W138)/W$23</f>
        <v>25.723931903769437</v>
      </c>
      <c r="Z138" s="36"/>
      <c r="AA138" s="37">
        <f t="shared" si="88"/>
        <v>1621.0513229898563</v>
      </c>
      <c r="AB138" s="10">
        <f t="shared" si="89"/>
        <v>829.19932226740809</v>
      </c>
      <c r="AC138" s="10">
        <f t="shared" si="90"/>
        <v>791.85200072244822</v>
      </c>
      <c r="AD138" s="1">
        <f t="shared" si="91"/>
        <v>283505.05849096051</v>
      </c>
      <c r="AE138" s="1">
        <f t="shared" si="92"/>
        <v>93744.941509039665</v>
      </c>
      <c r="AF138" s="1">
        <f t="shared" si="93"/>
        <v>287482.24132019677</v>
      </c>
      <c r="AG138" s="1">
        <f t="shared" si="94"/>
        <v>0</v>
      </c>
      <c r="AH138" s="1">
        <f t="shared" si="95"/>
        <v>126.69818009241811</v>
      </c>
      <c r="AI138" s="1">
        <f t="shared" si="96"/>
        <v>126.69818009241811</v>
      </c>
      <c r="AJ138" s="1">
        <f t="shared" si="97"/>
        <v>380.09454027725434</v>
      </c>
      <c r="AK138" s="1">
        <f t="shared" si="98"/>
        <v>126.69818009241811</v>
      </c>
      <c r="AL138" s="1">
        <f t="shared" si="99"/>
        <v>1.2669818009241811</v>
      </c>
      <c r="AM138" s="1">
        <f t="shared" si="130"/>
        <v>760.18908055450879</v>
      </c>
      <c r="AN138" s="1">
        <f t="shared" si="100"/>
        <v>1.5961147686497144</v>
      </c>
      <c r="AO138" s="1">
        <f t="shared" si="101"/>
        <v>3990.2869216242857</v>
      </c>
      <c r="AP138" s="1">
        <f t="shared" si="102"/>
        <v>3790.7725755430711</v>
      </c>
      <c r="AQ138" s="1">
        <f t="shared" si="103"/>
        <v>1.5961147686497144</v>
      </c>
      <c r="AR138" s="1">
        <f t="shared" si="104"/>
        <v>518737.29981115717</v>
      </c>
      <c r="AS138" s="1">
        <f t="shared" si="105"/>
        <v>1409.5321719987057</v>
      </c>
      <c r="AT138" s="1">
        <f t="shared" si="106"/>
        <v>65350.158982171874</v>
      </c>
      <c r="AU138" s="38">
        <f>-SUM(AS$24:AS138)/AS$23</f>
        <v>4.7884150134592405</v>
      </c>
      <c r="AV138" s="1">
        <f t="shared" si="82"/>
        <v>1409.5321719987057</v>
      </c>
      <c r="AW138" s="1">
        <f t="shared" si="107"/>
        <v>65350.158982171874</v>
      </c>
      <c r="AX138" s="38">
        <f>-SUM(AV$24:AV138)/AV$23</f>
        <v>4.7884150134592405</v>
      </c>
      <c r="AY138" s="40"/>
      <c r="AZ138" s="10">
        <f t="shared" si="108"/>
        <v>857.63888888888891</v>
      </c>
      <c r="BA138" s="10">
        <f t="shared" si="109"/>
        <v>709.18363088659908</v>
      </c>
      <c r="BB138" s="10">
        <f t="shared" si="110"/>
        <v>677.24184272314665</v>
      </c>
      <c r="BC138" s="1">
        <f t="shared" si="111"/>
        <v>242471.43160411049</v>
      </c>
      <c r="BD138" s="1">
        <f t="shared" si="112"/>
        <v>82528.568395889219</v>
      </c>
      <c r="BE138" s="1">
        <f t="shared" si="113"/>
        <v>601265.86820704641</v>
      </c>
      <c r="BF138" s="1">
        <f t="shared" si="114"/>
        <v>0</v>
      </c>
      <c r="BG138" s="1">
        <f t="shared" si="115"/>
        <v>126.69818009241811</v>
      </c>
      <c r="BH138" s="1">
        <f t="shared" si="116"/>
        <v>126.69818009241811</v>
      </c>
      <c r="BI138" s="1">
        <f t="shared" si="117"/>
        <v>380.09454027725434</v>
      </c>
      <c r="BJ138" s="1">
        <f t="shared" si="118"/>
        <v>126.69818009241811</v>
      </c>
      <c r="BK138" s="1">
        <f t="shared" si="119"/>
        <v>1.2669818009241811</v>
      </c>
      <c r="BL138" s="1">
        <f t="shared" si="131"/>
        <v>760.18908055450879</v>
      </c>
      <c r="BM138" s="1">
        <f t="shared" si="120"/>
        <v>1.5961147686497144</v>
      </c>
      <c r="BN138" s="1">
        <f t="shared" si="121"/>
        <v>3990.2869216242857</v>
      </c>
      <c r="BO138" s="1">
        <f t="shared" si="122"/>
        <v>3790.7725755430711</v>
      </c>
      <c r="BP138" s="1">
        <f t="shared" si="123"/>
        <v>1.5961147686497144</v>
      </c>
      <c r="BQ138" s="1">
        <f t="shared" si="124"/>
        <v>518737.29981115717</v>
      </c>
      <c r="BR138" s="1">
        <f t="shared" si="125"/>
        <v>2172.9446060996734</v>
      </c>
      <c r="BS138" s="1">
        <f t="shared" si="126"/>
        <v>155112.81459419811</v>
      </c>
      <c r="BT138" s="38">
        <f>-SUM(BR$24:BR138)/BR$23</f>
        <v>9.9920472228520651</v>
      </c>
      <c r="BU138" s="1">
        <f t="shared" si="127"/>
        <v>2172.9446060996734</v>
      </c>
      <c r="BV138" s="1">
        <f t="shared" si="128"/>
        <v>155112.81459419811</v>
      </c>
      <c r="BW138" s="38">
        <f>-SUM(BU$24:BU138)/BU$23</f>
        <v>9.9920472228520651</v>
      </c>
      <c r="BX138" s="1"/>
      <c r="BY138" s="1"/>
      <c r="BZ138" s="1"/>
      <c r="CA138" s="1"/>
      <c r="CB138" s="1"/>
      <c r="CC138" s="1"/>
      <c r="CD138" s="1"/>
      <c r="CE138" s="1"/>
      <c r="CF138" s="1"/>
      <c r="CG138" s="1"/>
      <c r="CH138" s="1"/>
      <c r="CI138" s="1"/>
      <c r="CJ138" s="1"/>
      <c r="CK138" s="1"/>
      <c r="CL138" s="1"/>
      <c r="CM138" s="1"/>
      <c r="CN138" s="1"/>
      <c r="CO138" s="1"/>
    </row>
    <row r="139" spans="1:93" ht="14.7" thickBot="1" x14ac:dyDescent="0.6">
      <c r="A139" s="32">
        <v>116</v>
      </c>
      <c r="B139" s="10">
        <f t="shared" si="69"/>
        <v>1621.0513229898563</v>
      </c>
      <c r="C139" s="10">
        <f t="shared" si="70"/>
        <v>826.88975393196756</v>
      </c>
      <c r="D139" s="10">
        <f t="shared" si="71"/>
        <v>794.16156905788887</v>
      </c>
      <c r="E139" s="10">
        <f t="shared" si="83"/>
        <v>282710.8969219026</v>
      </c>
      <c r="F139" s="10">
        <f t="shared" si="84"/>
        <v>97289.103078097556</v>
      </c>
      <c r="G139" s="10">
        <f t="shared" si="66"/>
        <v>326283.76743833662</v>
      </c>
      <c r="H139" s="1">
        <f t="shared" si="85"/>
        <v>0</v>
      </c>
      <c r="I139" s="1">
        <f t="shared" si="72"/>
        <v>126.95915759909555</v>
      </c>
      <c r="J139" s="1">
        <f t="shared" si="73"/>
        <v>126.95915759909555</v>
      </c>
      <c r="K139" s="1">
        <f t="shared" si="74"/>
        <v>380.87747279728666</v>
      </c>
      <c r="L139" s="1">
        <f t="shared" si="75"/>
        <v>126.95915759909555</v>
      </c>
      <c r="M139" s="1">
        <f t="shared" si="76"/>
        <v>1.2695915759909555</v>
      </c>
      <c r="N139" s="1">
        <f t="shared" si="129"/>
        <v>761.75494559457331</v>
      </c>
      <c r="O139" s="1">
        <f t="shared" si="77"/>
        <v>1.6026175377901026</v>
      </c>
      <c r="P139" s="1">
        <f t="shared" si="78"/>
        <v>6410.4701511604108</v>
      </c>
      <c r="Q139" s="1">
        <f t="shared" si="79"/>
        <v>6089.9466436023895</v>
      </c>
      <c r="R139" s="1">
        <f t="shared" si="80"/>
        <v>1.6026175377901026</v>
      </c>
      <c r="S139" s="1">
        <f t="shared" si="67"/>
        <v>608994.66436023905</v>
      </c>
      <c r="T139" s="1">
        <f t="shared" si="81"/>
        <v>3707.1403750179597</v>
      </c>
      <c r="U139" s="6">
        <f t="shared" si="86"/>
        <v>275574.68414483429</v>
      </c>
      <c r="V139" s="23">
        <f>-SUM(T$24:T139)/T$23</f>
        <v>14.778734207241708</v>
      </c>
      <c r="W139" s="14">
        <f t="shared" si="68"/>
        <v>0</v>
      </c>
      <c r="X139" s="14">
        <f t="shared" si="87"/>
        <v>494478.63807538874</v>
      </c>
      <c r="Y139" s="23">
        <f>-SUM(W$24:W139)/W$23</f>
        <v>25.723931903769437</v>
      </c>
      <c r="Z139" s="36"/>
      <c r="AA139" s="37">
        <f t="shared" si="88"/>
        <v>1621.0513229898563</v>
      </c>
      <c r="AB139" s="10">
        <f t="shared" si="89"/>
        <v>826.88975393196756</v>
      </c>
      <c r="AC139" s="10">
        <f t="shared" si="90"/>
        <v>794.16156905788887</v>
      </c>
      <c r="AD139" s="1">
        <f t="shared" si="91"/>
        <v>282710.8969219026</v>
      </c>
      <c r="AE139" s="1">
        <f t="shared" si="92"/>
        <v>94539.103078097556</v>
      </c>
      <c r="AF139" s="1">
        <f t="shared" si="93"/>
        <v>290389.80285988085</v>
      </c>
      <c r="AG139" s="1">
        <f t="shared" si="94"/>
        <v>0</v>
      </c>
      <c r="AH139" s="1">
        <f t="shared" si="95"/>
        <v>126.95915759909555</v>
      </c>
      <c r="AI139" s="1">
        <f t="shared" si="96"/>
        <v>126.95915759909555</v>
      </c>
      <c r="AJ139" s="1">
        <f t="shared" si="97"/>
        <v>380.87747279728666</v>
      </c>
      <c r="AK139" s="1">
        <f t="shared" si="98"/>
        <v>126.95915759909555</v>
      </c>
      <c r="AL139" s="1">
        <f t="shared" si="99"/>
        <v>1.2695915759909555</v>
      </c>
      <c r="AM139" s="1">
        <f t="shared" si="130"/>
        <v>761.75494559457331</v>
      </c>
      <c r="AN139" s="1">
        <f t="shared" si="100"/>
        <v>1.6026175377901026</v>
      </c>
      <c r="AO139" s="1">
        <f t="shared" si="101"/>
        <v>4006.5438444752567</v>
      </c>
      <c r="AP139" s="1">
        <f t="shared" si="102"/>
        <v>3806.2166522514935</v>
      </c>
      <c r="AQ139" s="1">
        <f t="shared" si="103"/>
        <v>1.6026175377901026</v>
      </c>
      <c r="AR139" s="1">
        <f t="shared" si="104"/>
        <v>520850.69978178333</v>
      </c>
      <c r="AS139" s="1">
        <f t="shared" si="105"/>
        <v>1423.410383667064</v>
      </c>
      <c r="AT139" s="1">
        <f t="shared" si="106"/>
        <v>66773.569365838935</v>
      </c>
      <c r="AU139" s="38">
        <f>-SUM(AS$24:AS139)/AS$23</f>
        <v>4.8709315574399401</v>
      </c>
      <c r="AV139" s="1">
        <f t="shared" si="82"/>
        <v>1423.410383667064</v>
      </c>
      <c r="AW139" s="1">
        <f t="shared" si="107"/>
        <v>66773.569365838935</v>
      </c>
      <c r="AX139" s="38">
        <f>-SUM(AV$24:AV139)/AV$23</f>
        <v>4.8709315574399401</v>
      </c>
      <c r="AY139" s="40"/>
      <c r="AZ139" s="10">
        <f t="shared" si="108"/>
        <v>857.63888888888891</v>
      </c>
      <c r="BA139" s="10">
        <f t="shared" si="109"/>
        <v>707.20834217865649</v>
      </c>
      <c r="BB139" s="10">
        <f t="shared" si="110"/>
        <v>679.21713143108911</v>
      </c>
      <c r="BC139" s="1">
        <f t="shared" si="111"/>
        <v>241792.21447267939</v>
      </c>
      <c r="BD139" s="1">
        <f t="shared" si="112"/>
        <v>83207.785527320302</v>
      </c>
      <c r="BE139" s="1">
        <f t="shared" si="113"/>
        <v>604058.48530910362</v>
      </c>
      <c r="BF139" s="1">
        <f t="shared" si="114"/>
        <v>0</v>
      </c>
      <c r="BG139" s="1">
        <f t="shared" si="115"/>
        <v>126.95915759909555</v>
      </c>
      <c r="BH139" s="1">
        <f t="shared" si="116"/>
        <v>126.95915759909555</v>
      </c>
      <c r="BI139" s="1">
        <f t="shared" si="117"/>
        <v>380.87747279728666</v>
      </c>
      <c r="BJ139" s="1">
        <f t="shared" si="118"/>
        <v>126.95915759909555</v>
      </c>
      <c r="BK139" s="1">
        <f t="shared" si="119"/>
        <v>1.2695915759909555</v>
      </c>
      <c r="BL139" s="1">
        <f t="shared" si="131"/>
        <v>761.75494559457331</v>
      </c>
      <c r="BM139" s="1">
        <f t="shared" si="120"/>
        <v>1.6026175377901026</v>
      </c>
      <c r="BN139" s="1">
        <f t="shared" si="121"/>
        <v>4006.5438444752567</v>
      </c>
      <c r="BO139" s="1">
        <f t="shared" si="122"/>
        <v>3806.2166522514935</v>
      </c>
      <c r="BP139" s="1">
        <f t="shared" si="123"/>
        <v>1.6026175377901026</v>
      </c>
      <c r="BQ139" s="1">
        <f t="shared" si="124"/>
        <v>520850.69978178333</v>
      </c>
      <c r="BR139" s="1">
        <f t="shared" si="125"/>
        <v>2186.8228177680312</v>
      </c>
      <c r="BS139" s="1">
        <f t="shared" si="126"/>
        <v>157299.63741196613</v>
      </c>
      <c r="BT139" s="38">
        <f>-SUM(BR$24:BR139)/BR$23</f>
        <v>10.11881956011398</v>
      </c>
      <c r="BU139" s="1">
        <f t="shared" si="127"/>
        <v>2186.8228177680312</v>
      </c>
      <c r="BV139" s="1">
        <f t="shared" si="128"/>
        <v>157299.63741196613</v>
      </c>
      <c r="BW139" s="38">
        <f>-SUM(BU$24:BU139)/BU$23</f>
        <v>10.11881956011398</v>
      </c>
      <c r="BX139" s="1"/>
      <c r="BY139" s="1"/>
      <c r="BZ139" s="1"/>
      <c r="CA139" s="1"/>
      <c r="CB139" s="1"/>
      <c r="CC139" s="1"/>
      <c r="CD139" s="1"/>
      <c r="CE139" s="1"/>
      <c r="CF139" s="1"/>
      <c r="CG139" s="1"/>
      <c r="CH139" s="1"/>
      <c r="CI139" s="1"/>
      <c r="CJ139" s="1"/>
      <c r="CK139" s="1"/>
      <c r="CL139" s="1"/>
      <c r="CM139" s="1"/>
      <c r="CN139" s="1"/>
      <c r="CO139" s="1"/>
    </row>
    <row r="140" spans="1:93" ht="14.7" thickBot="1" x14ac:dyDescent="0.6">
      <c r="A140" s="32">
        <v>117</v>
      </c>
      <c r="B140" s="10">
        <f t="shared" si="69"/>
        <v>1621.0513229898563</v>
      </c>
      <c r="C140" s="10">
        <f t="shared" si="70"/>
        <v>824.57344935554875</v>
      </c>
      <c r="D140" s="10">
        <f t="shared" si="71"/>
        <v>796.47787363430757</v>
      </c>
      <c r="E140" s="10">
        <f t="shared" si="83"/>
        <v>281914.41904826829</v>
      </c>
      <c r="F140" s="10">
        <f t="shared" si="84"/>
        <v>98085.58095173187</v>
      </c>
      <c r="G140" s="10">
        <f t="shared" si="66"/>
        <v>329561.3649581559</v>
      </c>
      <c r="H140" s="1">
        <f t="shared" si="85"/>
        <v>0</v>
      </c>
      <c r="I140" s="1">
        <f t="shared" si="72"/>
        <v>127.22067267670684</v>
      </c>
      <c r="J140" s="1">
        <f t="shared" si="73"/>
        <v>127.22067267670684</v>
      </c>
      <c r="K140" s="1">
        <f t="shared" si="74"/>
        <v>381.66201803012052</v>
      </c>
      <c r="L140" s="1">
        <f t="shared" si="75"/>
        <v>127.22067267670684</v>
      </c>
      <c r="M140" s="1">
        <f t="shared" si="76"/>
        <v>1.2722067267670685</v>
      </c>
      <c r="N140" s="1">
        <f t="shared" si="129"/>
        <v>763.32403606024104</v>
      </c>
      <c r="O140" s="1">
        <f t="shared" si="77"/>
        <v>1.6091468000169054</v>
      </c>
      <c r="P140" s="1">
        <f t="shared" si="78"/>
        <v>6436.5872000676218</v>
      </c>
      <c r="Q140" s="1">
        <f t="shared" si="79"/>
        <v>6114.7578400642406</v>
      </c>
      <c r="R140" s="1">
        <f t="shared" si="80"/>
        <v>1.6091468000169054</v>
      </c>
      <c r="S140" s="1">
        <f t="shared" si="67"/>
        <v>611475.78400642402</v>
      </c>
      <c r="T140" s="1">
        <f t="shared" si="81"/>
        <v>3730.3824810141432</v>
      </c>
      <c r="U140" s="6">
        <f t="shared" si="86"/>
        <v>279305.06662584841</v>
      </c>
      <c r="V140" s="23">
        <f>-SUM(T$24:T140)/T$23</f>
        <v>14.965253331292415</v>
      </c>
      <c r="W140" s="14">
        <f t="shared" si="68"/>
        <v>0</v>
      </c>
      <c r="X140" s="14">
        <f t="shared" si="87"/>
        <v>494478.63807538874</v>
      </c>
      <c r="Y140" s="23">
        <f>-SUM(W$24:W140)/W$23</f>
        <v>25.723931903769437</v>
      </c>
      <c r="Z140" s="36"/>
      <c r="AA140" s="37">
        <f t="shared" si="88"/>
        <v>1621.0513229898563</v>
      </c>
      <c r="AB140" s="10">
        <f t="shared" si="89"/>
        <v>824.57344935554875</v>
      </c>
      <c r="AC140" s="10">
        <f t="shared" si="90"/>
        <v>796.47787363430757</v>
      </c>
      <c r="AD140" s="1">
        <f t="shared" si="91"/>
        <v>281914.41904826829</v>
      </c>
      <c r="AE140" s="1">
        <f t="shared" si="92"/>
        <v>95335.58095173187</v>
      </c>
      <c r="AF140" s="1">
        <f t="shared" si="93"/>
        <v>293308.29095722607</v>
      </c>
      <c r="AG140" s="1">
        <f t="shared" si="94"/>
        <v>0</v>
      </c>
      <c r="AH140" s="1">
        <f t="shared" si="95"/>
        <v>127.22067267670684</v>
      </c>
      <c r="AI140" s="1">
        <f t="shared" si="96"/>
        <v>127.22067267670684</v>
      </c>
      <c r="AJ140" s="1">
        <f t="shared" si="97"/>
        <v>381.66201803012052</v>
      </c>
      <c r="AK140" s="1">
        <f t="shared" si="98"/>
        <v>127.22067267670684</v>
      </c>
      <c r="AL140" s="1">
        <f t="shared" si="99"/>
        <v>1.2722067267670685</v>
      </c>
      <c r="AM140" s="1">
        <f t="shared" si="130"/>
        <v>763.32403606024104</v>
      </c>
      <c r="AN140" s="1">
        <f t="shared" si="100"/>
        <v>1.6091468000169054</v>
      </c>
      <c r="AO140" s="1">
        <f t="shared" si="101"/>
        <v>4022.8670000422635</v>
      </c>
      <c r="AP140" s="1">
        <f t="shared" si="102"/>
        <v>3821.72365004015</v>
      </c>
      <c r="AQ140" s="1">
        <f t="shared" si="103"/>
        <v>1.6091468000169054</v>
      </c>
      <c r="AR140" s="1">
        <f t="shared" si="104"/>
        <v>522972.71000549424</v>
      </c>
      <c r="AS140" s="1">
        <f t="shared" si="105"/>
        <v>1437.3482909900529</v>
      </c>
      <c r="AT140" s="1">
        <f t="shared" si="106"/>
        <v>68210.917656828984</v>
      </c>
      <c r="AU140" s="38">
        <f>-SUM(AS$24:AS140)/AS$23</f>
        <v>4.9542560960480584</v>
      </c>
      <c r="AV140" s="1">
        <f t="shared" si="82"/>
        <v>1437.3482909900529</v>
      </c>
      <c r="AW140" s="1">
        <f t="shared" si="107"/>
        <v>68210.917656828984</v>
      </c>
      <c r="AX140" s="38">
        <f>-SUM(AV$24:AV140)/AV$23</f>
        <v>4.9542560960480584</v>
      </c>
      <c r="AY140" s="40"/>
      <c r="AZ140" s="10">
        <f t="shared" si="108"/>
        <v>857.63888888888891</v>
      </c>
      <c r="BA140" s="10">
        <f t="shared" si="109"/>
        <v>705.22729221198256</v>
      </c>
      <c r="BB140" s="10">
        <f t="shared" si="110"/>
        <v>681.19818139776316</v>
      </c>
      <c r="BC140" s="1">
        <f t="shared" si="111"/>
        <v>241111.01629128162</v>
      </c>
      <c r="BD140" s="1">
        <f t="shared" si="112"/>
        <v>83888.983708718064</v>
      </c>
      <c r="BE140" s="1">
        <f t="shared" si="113"/>
        <v>606861.69371421228</v>
      </c>
      <c r="BF140" s="1">
        <f t="shared" si="114"/>
        <v>0</v>
      </c>
      <c r="BG140" s="1">
        <f t="shared" si="115"/>
        <v>127.22067267670684</v>
      </c>
      <c r="BH140" s="1">
        <f t="shared" si="116"/>
        <v>127.22067267670684</v>
      </c>
      <c r="BI140" s="1">
        <f t="shared" si="117"/>
        <v>381.66201803012052</v>
      </c>
      <c r="BJ140" s="1">
        <f t="shared" si="118"/>
        <v>127.22067267670684</v>
      </c>
      <c r="BK140" s="1">
        <f t="shared" si="119"/>
        <v>1.2722067267670685</v>
      </c>
      <c r="BL140" s="1">
        <f t="shared" si="131"/>
        <v>763.32403606024104</v>
      </c>
      <c r="BM140" s="1">
        <f t="shared" si="120"/>
        <v>1.6091468000169054</v>
      </c>
      <c r="BN140" s="1">
        <f t="shared" si="121"/>
        <v>4022.8670000422635</v>
      </c>
      <c r="BO140" s="1">
        <f t="shared" si="122"/>
        <v>3821.72365004015</v>
      </c>
      <c r="BP140" s="1">
        <f t="shared" si="123"/>
        <v>1.6091468000169054</v>
      </c>
      <c r="BQ140" s="1">
        <f t="shared" si="124"/>
        <v>522972.71000549424</v>
      </c>
      <c r="BR140" s="1">
        <f t="shared" si="125"/>
        <v>2200.7607250910205</v>
      </c>
      <c r="BS140" s="1">
        <f t="shared" si="126"/>
        <v>159500.39813705714</v>
      </c>
      <c r="BT140" s="38">
        <f>-SUM(BR$24:BR140)/BR$23</f>
        <v>10.246399892003314</v>
      </c>
      <c r="BU140" s="1">
        <f t="shared" si="127"/>
        <v>2200.7607250910205</v>
      </c>
      <c r="BV140" s="1">
        <f t="shared" si="128"/>
        <v>159500.39813705714</v>
      </c>
      <c r="BW140" s="38">
        <f>-SUM(BU$24:BU140)/BU$23</f>
        <v>10.246399892003314</v>
      </c>
      <c r="BX140" s="1"/>
      <c r="BY140" s="1"/>
      <c r="BZ140" s="1"/>
      <c r="CA140" s="1"/>
      <c r="CB140" s="1"/>
      <c r="CC140" s="1"/>
      <c r="CD140" s="1"/>
      <c r="CE140" s="1"/>
      <c r="CF140" s="1"/>
      <c r="CG140" s="1"/>
      <c r="CH140" s="1"/>
      <c r="CI140" s="1"/>
      <c r="CJ140" s="1"/>
      <c r="CK140" s="1"/>
      <c r="CL140" s="1"/>
      <c r="CM140" s="1"/>
      <c r="CN140" s="1"/>
      <c r="CO140" s="1"/>
    </row>
    <row r="141" spans="1:93" ht="14.7" thickBot="1" x14ac:dyDescent="0.6">
      <c r="A141" s="32">
        <v>118</v>
      </c>
      <c r="B141" s="10">
        <f t="shared" si="69"/>
        <v>1621.0513229898563</v>
      </c>
      <c r="C141" s="10">
        <f t="shared" si="70"/>
        <v>822.25038889078189</v>
      </c>
      <c r="D141" s="10">
        <f t="shared" si="71"/>
        <v>798.80093409907442</v>
      </c>
      <c r="E141" s="10">
        <f t="shared" si="83"/>
        <v>281115.61811416922</v>
      </c>
      <c r="F141" s="10">
        <f t="shared" si="84"/>
        <v>98884.381885830939</v>
      </c>
      <c r="G141" s="10">
        <f t="shared" si="66"/>
        <v>332851.39392700058</v>
      </c>
      <c r="H141" s="1">
        <f t="shared" si="85"/>
        <v>0</v>
      </c>
      <c r="I141" s="1">
        <f t="shared" si="72"/>
        <v>127.48272643256011</v>
      </c>
      <c r="J141" s="1">
        <f t="shared" si="73"/>
        <v>127.48272643256011</v>
      </c>
      <c r="K141" s="1">
        <f t="shared" si="74"/>
        <v>382.44817929768033</v>
      </c>
      <c r="L141" s="1">
        <f t="shared" si="75"/>
        <v>127.48272643256011</v>
      </c>
      <c r="M141" s="1">
        <f t="shared" si="76"/>
        <v>1.2748272643256011</v>
      </c>
      <c r="N141" s="1">
        <f t="shared" si="129"/>
        <v>764.89635859536065</v>
      </c>
      <c r="O141" s="1">
        <f t="shared" si="77"/>
        <v>1.6157026632662359</v>
      </c>
      <c r="P141" s="1">
        <f t="shared" si="78"/>
        <v>6462.8106530649438</v>
      </c>
      <c r="Q141" s="1">
        <f t="shared" si="79"/>
        <v>6139.6701204116962</v>
      </c>
      <c r="R141" s="1">
        <f t="shared" si="80"/>
        <v>1.6157026632662359</v>
      </c>
      <c r="S141" s="1">
        <f t="shared" si="67"/>
        <v>613967.01204116968</v>
      </c>
      <c r="T141" s="1">
        <f t="shared" si="81"/>
        <v>3753.7224388264794</v>
      </c>
      <c r="U141" s="6">
        <f t="shared" si="86"/>
        <v>283058.78906467487</v>
      </c>
      <c r="V141" s="23">
        <f>-SUM(T$24:T141)/T$23</f>
        <v>15.152939453233738</v>
      </c>
      <c r="W141" s="14">
        <f t="shared" si="68"/>
        <v>0</v>
      </c>
      <c r="X141" s="14">
        <f t="shared" si="87"/>
        <v>494478.63807538874</v>
      </c>
      <c r="Y141" s="23">
        <f>-SUM(W$24:W141)/W$23</f>
        <v>25.723931903769437</v>
      </c>
      <c r="Z141" s="36"/>
      <c r="AA141" s="37">
        <f t="shared" si="88"/>
        <v>1621.0513229898563</v>
      </c>
      <c r="AB141" s="10">
        <f t="shared" si="89"/>
        <v>822.25038889078189</v>
      </c>
      <c r="AC141" s="10">
        <f t="shared" si="90"/>
        <v>798.80093409907442</v>
      </c>
      <c r="AD141" s="1">
        <f t="shared" si="91"/>
        <v>281115.61811416922</v>
      </c>
      <c r="AE141" s="1">
        <f t="shared" si="92"/>
        <v>96134.381885830939</v>
      </c>
      <c r="AF141" s="1">
        <f t="shared" si="93"/>
        <v>296237.74744735751</v>
      </c>
      <c r="AG141" s="1">
        <f t="shared" si="94"/>
        <v>0</v>
      </c>
      <c r="AH141" s="1">
        <f t="shared" si="95"/>
        <v>127.48272643256011</v>
      </c>
      <c r="AI141" s="1">
        <f t="shared" si="96"/>
        <v>127.48272643256011</v>
      </c>
      <c r="AJ141" s="1">
        <f t="shared" si="97"/>
        <v>382.44817929768033</v>
      </c>
      <c r="AK141" s="1">
        <f t="shared" si="98"/>
        <v>127.48272643256011</v>
      </c>
      <c r="AL141" s="1">
        <f t="shared" si="99"/>
        <v>1.2748272643256011</v>
      </c>
      <c r="AM141" s="1">
        <f t="shared" si="130"/>
        <v>764.89635859536065</v>
      </c>
      <c r="AN141" s="1">
        <f t="shared" si="100"/>
        <v>1.6157026632662359</v>
      </c>
      <c r="AO141" s="1">
        <f t="shared" si="101"/>
        <v>4039.2566581655897</v>
      </c>
      <c r="AP141" s="1">
        <f t="shared" si="102"/>
        <v>3837.2938252573099</v>
      </c>
      <c r="AQ141" s="1">
        <f t="shared" si="103"/>
        <v>1.6157026632662359</v>
      </c>
      <c r="AR141" s="1">
        <f t="shared" si="104"/>
        <v>525103.36556152662</v>
      </c>
      <c r="AS141" s="1">
        <f t="shared" si="105"/>
        <v>1451.3461436720929</v>
      </c>
      <c r="AT141" s="1">
        <f t="shared" si="106"/>
        <v>69662.263800501081</v>
      </c>
      <c r="AU141" s="38">
        <f>-SUM(AS$24:AS141)/AS$23</f>
        <v>5.038392104376876</v>
      </c>
      <c r="AV141" s="1">
        <f t="shared" si="82"/>
        <v>1451.3461436720929</v>
      </c>
      <c r="AW141" s="1">
        <f t="shared" si="107"/>
        <v>69662.263800501081</v>
      </c>
      <c r="AX141" s="38">
        <f>-SUM(AV$24:AV141)/AV$23</f>
        <v>5.038392104376876</v>
      </c>
      <c r="AY141" s="40"/>
      <c r="AZ141" s="10">
        <f t="shared" si="108"/>
        <v>857.63888888888891</v>
      </c>
      <c r="BA141" s="10">
        <f t="shared" si="109"/>
        <v>703.24046418290573</v>
      </c>
      <c r="BB141" s="10">
        <f t="shared" si="110"/>
        <v>683.18500942684</v>
      </c>
      <c r="BC141" s="1">
        <f t="shared" si="111"/>
        <v>240427.83128185477</v>
      </c>
      <c r="BD141" s="1">
        <f t="shared" si="112"/>
        <v>84572.168718144909</v>
      </c>
      <c r="BE141" s="1">
        <f t="shared" si="113"/>
        <v>609675.5342796715</v>
      </c>
      <c r="BF141" s="1">
        <f t="shared" si="114"/>
        <v>0</v>
      </c>
      <c r="BG141" s="1">
        <f t="shared" si="115"/>
        <v>127.48272643256011</v>
      </c>
      <c r="BH141" s="1">
        <f t="shared" si="116"/>
        <v>127.48272643256011</v>
      </c>
      <c r="BI141" s="1">
        <f t="shared" si="117"/>
        <v>382.44817929768033</v>
      </c>
      <c r="BJ141" s="1">
        <f t="shared" si="118"/>
        <v>127.48272643256011</v>
      </c>
      <c r="BK141" s="1">
        <f t="shared" si="119"/>
        <v>1.2748272643256011</v>
      </c>
      <c r="BL141" s="1">
        <f t="shared" si="131"/>
        <v>764.89635859536065</v>
      </c>
      <c r="BM141" s="1">
        <f t="shared" si="120"/>
        <v>1.6157026632662359</v>
      </c>
      <c r="BN141" s="1">
        <f t="shared" si="121"/>
        <v>4039.2566581655897</v>
      </c>
      <c r="BO141" s="1">
        <f t="shared" si="122"/>
        <v>3837.2938252573099</v>
      </c>
      <c r="BP141" s="1">
        <f t="shared" si="123"/>
        <v>1.6157026632662359</v>
      </c>
      <c r="BQ141" s="1">
        <f t="shared" si="124"/>
        <v>525103.36556152662</v>
      </c>
      <c r="BR141" s="1">
        <f t="shared" si="125"/>
        <v>2214.7585777730601</v>
      </c>
      <c r="BS141" s="1">
        <f t="shared" si="126"/>
        <v>161715.1567148302</v>
      </c>
      <c r="BT141" s="38">
        <f>-SUM(BR$24:BR141)/BR$23</f>
        <v>10.374791693613346</v>
      </c>
      <c r="BU141" s="1">
        <f t="shared" si="127"/>
        <v>2214.7585777730601</v>
      </c>
      <c r="BV141" s="1">
        <f t="shared" si="128"/>
        <v>161715.1567148302</v>
      </c>
      <c r="BW141" s="38">
        <f>-SUM(BU$24:BU141)/BU$23</f>
        <v>10.374791693613346</v>
      </c>
      <c r="BX141" s="1"/>
      <c r="BY141" s="1"/>
      <c r="BZ141" s="1"/>
      <c r="CA141" s="1"/>
      <c r="CB141" s="1"/>
      <c r="CC141" s="1"/>
      <c r="CD141" s="1"/>
      <c r="CE141" s="1"/>
      <c r="CF141" s="1"/>
      <c r="CG141" s="1"/>
      <c r="CH141" s="1"/>
      <c r="CI141" s="1"/>
      <c r="CJ141" s="1"/>
      <c r="CK141" s="1"/>
      <c r="CL141" s="1"/>
      <c r="CM141" s="1"/>
      <c r="CN141" s="1"/>
      <c r="CO141" s="1"/>
    </row>
    <row r="142" spans="1:93" ht="14.7" thickBot="1" x14ac:dyDescent="0.6">
      <c r="A142" s="32">
        <v>119</v>
      </c>
      <c r="B142" s="10">
        <f t="shared" si="69"/>
        <v>1621.0513229898563</v>
      </c>
      <c r="C142" s="10">
        <f t="shared" si="70"/>
        <v>819.92055283299305</v>
      </c>
      <c r="D142" s="10">
        <f t="shared" si="71"/>
        <v>801.13077015686326</v>
      </c>
      <c r="E142" s="10">
        <f t="shared" si="83"/>
        <v>280314.48734401236</v>
      </c>
      <c r="F142" s="10">
        <f t="shared" si="84"/>
        <v>99685.512655987797</v>
      </c>
      <c r="G142" s="10">
        <f t="shared" si="66"/>
        <v>336153.90230328985</v>
      </c>
      <c r="H142" s="1">
        <f t="shared" si="85"/>
        <v>0</v>
      </c>
      <c r="I142" s="1">
        <f t="shared" si="72"/>
        <v>127.74531997624435</v>
      </c>
      <c r="J142" s="1">
        <f t="shared" si="73"/>
        <v>127.74531997624435</v>
      </c>
      <c r="K142" s="1">
        <f t="shared" si="74"/>
        <v>383.23595992873305</v>
      </c>
      <c r="L142" s="1">
        <f t="shared" si="75"/>
        <v>127.74531997624435</v>
      </c>
      <c r="M142" s="1">
        <f t="shared" si="76"/>
        <v>1.2774531997624434</v>
      </c>
      <c r="N142" s="1">
        <f t="shared" si="129"/>
        <v>766.4719198574661</v>
      </c>
      <c r="O142" s="1">
        <f t="shared" si="77"/>
        <v>1.6222852359139528</v>
      </c>
      <c r="P142" s="1">
        <f t="shared" si="78"/>
        <v>6489.1409436558115</v>
      </c>
      <c r="Q142" s="1">
        <f t="shared" si="79"/>
        <v>6164.6838964730205</v>
      </c>
      <c r="R142" s="1">
        <f t="shared" si="80"/>
        <v>1.6222852359139528</v>
      </c>
      <c r="S142" s="1">
        <f t="shared" si="67"/>
        <v>616468.3896473021</v>
      </c>
      <c r="T142" s="1">
        <f t="shared" si="81"/>
        <v>3777.1606536256986</v>
      </c>
      <c r="U142" s="6">
        <f t="shared" si="86"/>
        <v>286835.94971830054</v>
      </c>
      <c r="V142" s="23">
        <f>-SUM(T$24:T142)/T$23</f>
        <v>15.341797485915022</v>
      </c>
      <c r="W142" s="14">
        <f t="shared" si="68"/>
        <v>0</v>
      </c>
      <c r="X142" s="14">
        <f t="shared" si="87"/>
        <v>494478.63807538874</v>
      </c>
      <c r="Y142" s="23">
        <f>-SUM(W$24:W142)/W$23</f>
        <v>25.723931903769437</v>
      </c>
      <c r="Z142" s="36"/>
      <c r="AA142" s="37">
        <f t="shared" si="88"/>
        <v>1621.0513229898563</v>
      </c>
      <c r="AB142" s="10">
        <f t="shared" si="89"/>
        <v>819.92055283299305</v>
      </c>
      <c r="AC142" s="10">
        <f t="shared" si="90"/>
        <v>801.13077015686326</v>
      </c>
      <c r="AD142" s="1">
        <f t="shared" si="91"/>
        <v>280314.48734401236</v>
      </c>
      <c r="AE142" s="1">
        <f t="shared" si="92"/>
        <v>96935.512655987797</v>
      </c>
      <c r="AF142" s="1">
        <f t="shared" si="93"/>
        <v>299178.21432802244</v>
      </c>
      <c r="AG142" s="1">
        <f t="shared" si="94"/>
        <v>0</v>
      </c>
      <c r="AH142" s="1">
        <f t="shared" si="95"/>
        <v>127.74531997624435</v>
      </c>
      <c r="AI142" s="1">
        <f t="shared" si="96"/>
        <v>127.74531997624435</v>
      </c>
      <c r="AJ142" s="1">
        <f t="shared" si="97"/>
        <v>383.23595992873305</v>
      </c>
      <c r="AK142" s="1">
        <f t="shared" si="98"/>
        <v>127.74531997624435</v>
      </c>
      <c r="AL142" s="1">
        <f t="shared" si="99"/>
        <v>1.2774531997624434</v>
      </c>
      <c r="AM142" s="1">
        <f t="shared" si="130"/>
        <v>766.4719198574661</v>
      </c>
      <c r="AN142" s="1">
        <f t="shared" si="100"/>
        <v>1.6222852359139528</v>
      </c>
      <c r="AO142" s="1">
        <f t="shared" si="101"/>
        <v>4055.713089784882</v>
      </c>
      <c r="AP142" s="1">
        <f t="shared" si="102"/>
        <v>3852.9274352956377</v>
      </c>
      <c r="AQ142" s="1">
        <f t="shared" si="103"/>
        <v>1.6222852359139528</v>
      </c>
      <c r="AR142" s="1">
        <f t="shared" si="104"/>
        <v>527242.70167203469</v>
      </c>
      <c r="AS142" s="1">
        <f t="shared" si="105"/>
        <v>1465.4041924483151</v>
      </c>
      <c r="AT142" s="1">
        <f t="shared" si="106"/>
        <v>71127.667992949398</v>
      </c>
      <c r="AU142" s="38">
        <f>-SUM(AS$24:AS142)/AS$23</f>
        <v>5.1233430720550395</v>
      </c>
      <c r="AV142" s="1">
        <f t="shared" si="82"/>
        <v>1465.4041924483151</v>
      </c>
      <c r="AW142" s="1">
        <f t="shared" si="107"/>
        <v>71127.667992949398</v>
      </c>
      <c r="AX142" s="38">
        <f>-SUM(AV$24:AV142)/AV$23</f>
        <v>5.1233430720550395</v>
      </c>
      <c r="AY142" s="40"/>
      <c r="AZ142" s="10">
        <f t="shared" si="108"/>
        <v>857.63888888888891</v>
      </c>
      <c r="BA142" s="10">
        <f t="shared" si="109"/>
        <v>701.24784123874417</v>
      </c>
      <c r="BB142" s="10">
        <f t="shared" si="110"/>
        <v>685.17763237100155</v>
      </c>
      <c r="BC142" s="1">
        <f t="shared" si="111"/>
        <v>239742.65364948378</v>
      </c>
      <c r="BD142" s="1">
        <f t="shared" si="112"/>
        <v>85257.346350515916</v>
      </c>
      <c r="BE142" s="1">
        <f t="shared" si="113"/>
        <v>612500.04802255065</v>
      </c>
      <c r="BF142" s="1">
        <f t="shared" si="114"/>
        <v>0</v>
      </c>
      <c r="BG142" s="1">
        <f t="shared" si="115"/>
        <v>127.74531997624435</v>
      </c>
      <c r="BH142" s="1">
        <f t="shared" si="116"/>
        <v>127.74531997624435</v>
      </c>
      <c r="BI142" s="1">
        <f t="shared" si="117"/>
        <v>383.23595992873305</v>
      </c>
      <c r="BJ142" s="1">
        <f t="shared" si="118"/>
        <v>127.74531997624435</v>
      </c>
      <c r="BK142" s="1">
        <f t="shared" si="119"/>
        <v>1.2774531997624434</v>
      </c>
      <c r="BL142" s="1">
        <f t="shared" si="131"/>
        <v>766.4719198574661</v>
      </c>
      <c r="BM142" s="1">
        <f t="shared" si="120"/>
        <v>1.6222852359139528</v>
      </c>
      <c r="BN142" s="1">
        <f t="shared" si="121"/>
        <v>4055.713089784882</v>
      </c>
      <c r="BO142" s="1">
        <f t="shared" si="122"/>
        <v>3852.9274352956377</v>
      </c>
      <c r="BP142" s="1">
        <f t="shared" si="123"/>
        <v>1.6222852359139528</v>
      </c>
      <c r="BQ142" s="1">
        <f t="shared" si="124"/>
        <v>527242.70167203469</v>
      </c>
      <c r="BR142" s="1">
        <f t="shared" si="125"/>
        <v>2228.8166265492828</v>
      </c>
      <c r="BS142" s="1">
        <f t="shared" si="126"/>
        <v>163943.97334137949</v>
      </c>
      <c r="BT142" s="38">
        <f>-SUM(BR$24:BR142)/BR$23</f>
        <v>10.503998454572725</v>
      </c>
      <c r="BU142" s="1">
        <f t="shared" si="127"/>
        <v>2228.8166265492828</v>
      </c>
      <c r="BV142" s="1">
        <f t="shared" si="128"/>
        <v>163943.97334137949</v>
      </c>
      <c r="BW142" s="38">
        <f>-SUM(BU$24:BU142)/BU$23</f>
        <v>10.503998454572725</v>
      </c>
      <c r="BX142" s="1"/>
      <c r="BY142" s="1"/>
      <c r="BZ142" s="1"/>
      <c r="CA142" s="1"/>
      <c r="CB142" s="1"/>
      <c r="CC142" s="1"/>
      <c r="CD142" s="1"/>
      <c r="CE142" s="1"/>
      <c r="CF142" s="1"/>
      <c r="CG142" s="1"/>
      <c r="CH142" s="1"/>
      <c r="CI142" s="1"/>
      <c r="CJ142" s="1"/>
      <c r="CK142" s="1"/>
      <c r="CL142" s="1"/>
      <c r="CM142" s="1"/>
      <c r="CN142" s="1"/>
      <c r="CO142" s="1"/>
    </row>
    <row r="143" spans="1:93" ht="14.7" thickBot="1" x14ac:dyDescent="0.6">
      <c r="A143" s="32">
        <v>120</v>
      </c>
      <c r="B143" s="10">
        <f t="shared" si="69"/>
        <v>1621.0513229898563</v>
      </c>
      <c r="C143" s="10">
        <f t="shared" si="70"/>
        <v>817.58392142003538</v>
      </c>
      <c r="D143" s="10">
        <f t="shared" si="71"/>
        <v>803.46740156982094</v>
      </c>
      <c r="E143" s="10">
        <f t="shared" si="83"/>
        <v>279511.01994244254</v>
      </c>
      <c r="F143" s="10">
        <f t="shared" si="84"/>
        <v>100488.98005755762</v>
      </c>
      <c r="G143" s="10">
        <f t="shared" si="66"/>
        <v>339468.93823298905</v>
      </c>
      <c r="H143" s="1">
        <f t="shared" si="85"/>
        <v>0</v>
      </c>
      <c r="I143" s="1">
        <f t="shared" si="72"/>
        <v>128.00845441963409</v>
      </c>
      <c r="J143" s="1">
        <f t="shared" si="73"/>
        <v>128.00845441963409</v>
      </c>
      <c r="K143" s="1">
        <f t="shared" si="74"/>
        <v>384.02536325890225</v>
      </c>
      <c r="L143" s="1">
        <f t="shared" si="75"/>
        <v>128.00845441963409</v>
      </c>
      <c r="M143" s="1">
        <f t="shared" si="76"/>
        <v>1.2800845441963409</v>
      </c>
      <c r="N143" s="1">
        <f t="shared" si="129"/>
        <v>768.05072651780449</v>
      </c>
      <c r="O143" s="1">
        <f t="shared" si="77"/>
        <v>1.6288946267774513</v>
      </c>
      <c r="P143" s="1">
        <f t="shared" si="78"/>
        <v>6515.5785071098053</v>
      </c>
      <c r="Q143" s="1">
        <f t="shared" si="79"/>
        <v>6189.7995817543151</v>
      </c>
      <c r="R143" s="1">
        <f t="shared" si="80"/>
        <v>1.6288946267774513</v>
      </c>
      <c r="S143" s="1">
        <f t="shared" si="67"/>
        <v>618979.95817543147</v>
      </c>
      <c r="T143" s="1">
        <f t="shared" si="81"/>
        <v>3800.6975322466542</v>
      </c>
      <c r="U143" s="6">
        <f t="shared" si="86"/>
        <v>290636.64725054719</v>
      </c>
      <c r="V143" s="23">
        <f>-SUM(T$24:T143)/T$23</f>
        <v>15.531832362527354</v>
      </c>
      <c r="W143" s="14">
        <f t="shared" si="68"/>
        <v>0</v>
      </c>
      <c r="X143" s="14">
        <f t="shared" si="87"/>
        <v>494478.63807538874</v>
      </c>
      <c r="Y143" s="23">
        <f>-SUM(W$24:W143)/W$23</f>
        <v>25.723931903769437</v>
      </c>
      <c r="Z143" s="36"/>
      <c r="AA143" s="37">
        <f t="shared" si="88"/>
        <v>1621.0513229898563</v>
      </c>
      <c r="AB143" s="10">
        <f t="shared" si="89"/>
        <v>817.58392142003538</v>
      </c>
      <c r="AC143" s="10">
        <f t="shared" si="90"/>
        <v>803.46740156982094</v>
      </c>
      <c r="AD143" s="1">
        <f t="shared" si="91"/>
        <v>279511.01994244254</v>
      </c>
      <c r="AE143" s="1">
        <f t="shared" si="92"/>
        <v>97738.980057557623</v>
      </c>
      <c r="AF143" s="1">
        <f t="shared" si="93"/>
        <v>302129.73376022931</v>
      </c>
      <c r="AG143" s="1">
        <f t="shared" si="94"/>
        <v>0</v>
      </c>
      <c r="AH143" s="1">
        <f t="shared" si="95"/>
        <v>128.00845441963409</v>
      </c>
      <c r="AI143" s="1">
        <f t="shared" si="96"/>
        <v>128.00845441963409</v>
      </c>
      <c r="AJ143" s="1">
        <f t="shared" si="97"/>
        <v>384.02536325890225</v>
      </c>
      <c r="AK143" s="1">
        <f t="shared" si="98"/>
        <v>128.00845441963409</v>
      </c>
      <c r="AL143" s="1">
        <f t="shared" si="99"/>
        <v>1.2800845441963409</v>
      </c>
      <c r="AM143" s="1">
        <f t="shared" si="130"/>
        <v>768.05072651780449</v>
      </c>
      <c r="AN143" s="1">
        <f t="shared" si="100"/>
        <v>1.6288946267774513</v>
      </c>
      <c r="AO143" s="1">
        <f t="shared" si="101"/>
        <v>4072.2365669436285</v>
      </c>
      <c r="AP143" s="1">
        <f t="shared" si="102"/>
        <v>3868.6247385964471</v>
      </c>
      <c r="AQ143" s="1">
        <f t="shared" si="103"/>
        <v>1.6288946267774513</v>
      </c>
      <c r="AR143" s="1">
        <f t="shared" si="104"/>
        <v>529390.75370267173</v>
      </c>
      <c r="AS143" s="1">
        <f t="shared" si="105"/>
        <v>1479.5226890887864</v>
      </c>
      <c r="AT143" s="1">
        <f t="shared" si="106"/>
        <v>72607.190682038185</v>
      </c>
      <c r="AU143" s="38">
        <f>-SUM(AS$24:AS143)/AS$23</f>
        <v>5.2091125033065628</v>
      </c>
      <c r="AV143" s="1">
        <f t="shared" si="82"/>
        <v>1479.5226890887864</v>
      </c>
      <c r="AW143" s="1">
        <f t="shared" si="107"/>
        <v>72607.190682038185</v>
      </c>
      <c r="AX143" s="38">
        <f>-SUM(AV$24:AV143)/AV$23</f>
        <v>5.2091125033065628</v>
      </c>
      <c r="AY143" s="40"/>
      <c r="AZ143" s="10">
        <f t="shared" si="108"/>
        <v>857.63888888888891</v>
      </c>
      <c r="BA143" s="10">
        <f t="shared" si="109"/>
        <v>699.24940647766186</v>
      </c>
      <c r="BB143" s="10">
        <f t="shared" si="110"/>
        <v>687.17606713208374</v>
      </c>
      <c r="BC143" s="1">
        <f t="shared" si="111"/>
        <v>239055.47758235168</v>
      </c>
      <c r="BD143" s="1">
        <f t="shared" si="112"/>
        <v>85944.522417647997</v>
      </c>
      <c r="BE143" s="1">
        <f t="shared" si="113"/>
        <v>615335.27612031973</v>
      </c>
      <c r="BF143" s="1">
        <f t="shared" si="114"/>
        <v>0</v>
      </c>
      <c r="BG143" s="1">
        <f t="shared" si="115"/>
        <v>128.00845441963409</v>
      </c>
      <c r="BH143" s="1">
        <f t="shared" si="116"/>
        <v>128.00845441963409</v>
      </c>
      <c r="BI143" s="1">
        <f t="shared" si="117"/>
        <v>384.02536325890225</v>
      </c>
      <c r="BJ143" s="1">
        <f t="shared" si="118"/>
        <v>128.00845441963409</v>
      </c>
      <c r="BK143" s="1">
        <f t="shared" si="119"/>
        <v>1.2800845441963409</v>
      </c>
      <c r="BL143" s="1">
        <f t="shared" si="131"/>
        <v>768.05072651780449</v>
      </c>
      <c r="BM143" s="1">
        <f t="shared" si="120"/>
        <v>1.6288946267774513</v>
      </c>
      <c r="BN143" s="1">
        <f t="shared" si="121"/>
        <v>4072.2365669436285</v>
      </c>
      <c r="BO143" s="1">
        <f t="shared" si="122"/>
        <v>3868.6247385964471</v>
      </c>
      <c r="BP143" s="1">
        <f t="shared" si="123"/>
        <v>1.6288946267774513</v>
      </c>
      <c r="BQ143" s="1">
        <f t="shared" si="124"/>
        <v>529390.75370267173</v>
      </c>
      <c r="BR143" s="1">
        <f t="shared" si="125"/>
        <v>2242.9351231897535</v>
      </c>
      <c r="BS143" s="1">
        <f t="shared" si="126"/>
        <v>166186.90846456925</v>
      </c>
      <c r="BT143" s="38">
        <f>-SUM(BR$24:BR143)/BR$23</f>
        <v>10.634023679105466</v>
      </c>
      <c r="BU143" s="1">
        <f t="shared" si="127"/>
        <v>2242.9351231897535</v>
      </c>
      <c r="BV143" s="1">
        <f t="shared" si="128"/>
        <v>166186.90846456925</v>
      </c>
      <c r="BW143" s="38">
        <f>-SUM(BU$24:BU143)/BU$23</f>
        <v>10.634023679105466</v>
      </c>
      <c r="BX143" s="1"/>
      <c r="BY143" s="1"/>
      <c r="BZ143" s="1"/>
      <c r="CA143" s="1"/>
      <c r="CB143" s="1"/>
      <c r="CC143" s="1"/>
      <c r="CD143" s="1"/>
      <c r="CE143" s="1"/>
      <c r="CF143" s="1"/>
      <c r="CG143" s="1"/>
      <c r="CH143" s="1"/>
      <c r="CI143" s="1"/>
      <c r="CJ143" s="1"/>
      <c r="CK143" s="1"/>
      <c r="CL143" s="1"/>
      <c r="CM143" s="1"/>
      <c r="CN143" s="1"/>
      <c r="CO143" s="1"/>
    </row>
    <row r="144" spans="1:93" ht="14.7" thickBot="1" x14ac:dyDescent="0.6">
      <c r="A144" s="32">
        <v>121</v>
      </c>
      <c r="B144" s="10">
        <f t="shared" si="69"/>
        <v>1621.0513229898563</v>
      </c>
      <c r="C144" s="10">
        <f t="shared" si="70"/>
        <v>815.2404748321236</v>
      </c>
      <c r="D144" s="10">
        <f t="shared" si="71"/>
        <v>805.81084815773272</v>
      </c>
      <c r="E144" s="10">
        <f t="shared" si="83"/>
        <v>278705.2090942848</v>
      </c>
      <c r="F144" s="10">
        <f t="shared" si="84"/>
        <v>101294.79090571536</v>
      </c>
      <c r="G144" s="10">
        <f t="shared" si="66"/>
        <v>342796.55005035107</v>
      </c>
      <c r="H144" s="1">
        <f t="shared" si="85"/>
        <v>0</v>
      </c>
      <c r="I144" s="1">
        <f t="shared" si="72"/>
        <v>128.27213087689415</v>
      </c>
      <c r="J144" s="1">
        <f t="shared" si="73"/>
        <v>128.27213087689415</v>
      </c>
      <c r="K144" s="1">
        <f t="shared" si="74"/>
        <v>384.81639263068246</v>
      </c>
      <c r="L144" s="1">
        <f t="shared" si="75"/>
        <v>128.27213087689415</v>
      </c>
      <c r="M144" s="1">
        <f t="shared" si="76"/>
        <v>1.2827213087689415</v>
      </c>
      <c r="N144" s="1">
        <f t="shared" si="129"/>
        <v>769.63278526136492</v>
      </c>
      <c r="O144" s="1">
        <f t="shared" si="77"/>
        <v>1.6355309451174624</v>
      </c>
      <c r="P144" s="1">
        <f t="shared" si="78"/>
        <v>6542.1237804698494</v>
      </c>
      <c r="Q144" s="1">
        <f t="shared" si="79"/>
        <v>6215.0175914463571</v>
      </c>
      <c r="R144" s="1">
        <f t="shared" si="80"/>
        <v>1.6355309451174624</v>
      </c>
      <c r="S144" s="1">
        <f t="shared" si="67"/>
        <v>621501.75914463575</v>
      </c>
      <c r="T144" s="1">
        <f t="shared" si="81"/>
        <v>3824.3334831951361</v>
      </c>
      <c r="U144" s="6">
        <f t="shared" si="86"/>
        <v>294460.98073374236</v>
      </c>
      <c r="V144" s="23">
        <f>-SUM(T$24:T144)/T$23</f>
        <v>15.723049036687112</v>
      </c>
      <c r="W144" s="14">
        <f t="shared" si="68"/>
        <v>0</v>
      </c>
      <c r="X144" s="14">
        <f t="shared" si="87"/>
        <v>494478.63807538874</v>
      </c>
      <c r="Y144" s="23">
        <f>-SUM(W$24:W144)/W$23</f>
        <v>25.723931903769437</v>
      </c>
      <c r="Z144" s="36"/>
      <c r="AA144" s="37">
        <f t="shared" si="88"/>
        <v>1621.0513229898563</v>
      </c>
      <c r="AB144" s="10">
        <f t="shared" si="89"/>
        <v>815.2404748321236</v>
      </c>
      <c r="AC144" s="10">
        <f t="shared" si="90"/>
        <v>805.81084815773272</v>
      </c>
      <c r="AD144" s="1">
        <f t="shared" si="91"/>
        <v>278705.2090942848</v>
      </c>
      <c r="AE144" s="1">
        <f t="shared" si="92"/>
        <v>98544.790905715359</v>
      </c>
      <c r="AF144" s="1">
        <f t="shared" si="93"/>
        <v>305092.34806889063</v>
      </c>
      <c r="AG144" s="1">
        <f t="shared" si="94"/>
        <v>0</v>
      </c>
      <c r="AH144" s="1">
        <f t="shared" si="95"/>
        <v>128.27213087689415</v>
      </c>
      <c r="AI144" s="1">
        <f t="shared" si="96"/>
        <v>128.27213087689415</v>
      </c>
      <c r="AJ144" s="1">
        <f t="shared" si="97"/>
        <v>384.81639263068246</v>
      </c>
      <c r="AK144" s="1">
        <f t="shared" si="98"/>
        <v>128.27213087689415</v>
      </c>
      <c r="AL144" s="1">
        <f t="shared" si="99"/>
        <v>1.2827213087689415</v>
      </c>
      <c r="AM144" s="1">
        <f t="shared" si="130"/>
        <v>769.63278526136492</v>
      </c>
      <c r="AN144" s="1">
        <f t="shared" si="100"/>
        <v>1.6355309451174624</v>
      </c>
      <c r="AO144" s="1">
        <f t="shared" si="101"/>
        <v>4088.827362793656</v>
      </c>
      <c r="AP144" s="1">
        <f t="shared" si="102"/>
        <v>3884.3859946539728</v>
      </c>
      <c r="AQ144" s="1">
        <f t="shared" si="103"/>
        <v>1.6355309451174624</v>
      </c>
      <c r="AR144" s="1">
        <f t="shared" si="104"/>
        <v>531547.55716317531</v>
      </c>
      <c r="AS144" s="1">
        <f t="shared" si="105"/>
        <v>1493.7018864027516</v>
      </c>
      <c r="AT144" s="1">
        <f t="shared" si="106"/>
        <v>74100.892568440933</v>
      </c>
      <c r="AU144" s="38">
        <f>-SUM(AS$24:AS144)/AS$23</f>
        <v>5.2957039170110702</v>
      </c>
      <c r="AV144" s="1">
        <f t="shared" si="82"/>
        <v>1493.7018864027516</v>
      </c>
      <c r="AW144" s="1">
        <f t="shared" si="107"/>
        <v>74100.892568440933</v>
      </c>
      <c r="AX144" s="38">
        <f>-SUM(AV$24:AV144)/AV$23</f>
        <v>5.2957039170110702</v>
      </c>
      <c r="AY144" s="40"/>
      <c r="AZ144" s="10">
        <f t="shared" si="108"/>
        <v>857.63888888888891</v>
      </c>
      <c r="BA144" s="10">
        <f t="shared" si="109"/>
        <v>697.24514294852679</v>
      </c>
      <c r="BB144" s="10">
        <f t="shared" si="110"/>
        <v>689.18033066121882</v>
      </c>
      <c r="BC144" s="1">
        <f t="shared" si="111"/>
        <v>238366.29725169047</v>
      </c>
      <c r="BD144" s="1">
        <f t="shared" si="112"/>
        <v>86633.70274830921</v>
      </c>
      <c r="BE144" s="1">
        <f t="shared" si="113"/>
        <v>618181.25991148455</v>
      </c>
      <c r="BF144" s="1">
        <f t="shared" si="114"/>
        <v>0</v>
      </c>
      <c r="BG144" s="1">
        <f t="shared" si="115"/>
        <v>128.27213087689415</v>
      </c>
      <c r="BH144" s="1">
        <f t="shared" si="116"/>
        <v>128.27213087689415</v>
      </c>
      <c r="BI144" s="1">
        <f t="shared" si="117"/>
        <v>384.81639263068246</v>
      </c>
      <c r="BJ144" s="1">
        <f t="shared" si="118"/>
        <v>128.27213087689415</v>
      </c>
      <c r="BK144" s="1">
        <f t="shared" si="119"/>
        <v>1.2827213087689415</v>
      </c>
      <c r="BL144" s="1">
        <f t="shared" si="131"/>
        <v>769.63278526136492</v>
      </c>
      <c r="BM144" s="1">
        <f t="shared" si="120"/>
        <v>1.6355309451174624</v>
      </c>
      <c r="BN144" s="1">
        <f t="shared" si="121"/>
        <v>4088.827362793656</v>
      </c>
      <c r="BO144" s="1">
        <f t="shared" si="122"/>
        <v>3884.3859946539728</v>
      </c>
      <c r="BP144" s="1">
        <f t="shared" si="123"/>
        <v>1.6355309451174624</v>
      </c>
      <c r="BQ144" s="1">
        <f t="shared" si="124"/>
        <v>531547.55716317531</v>
      </c>
      <c r="BR144" s="1">
        <f t="shared" si="125"/>
        <v>2257.1143205037188</v>
      </c>
      <c r="BS144" s="1">
        <f t="shared" si="126"/>
        <v>168444.02278507297</v>
      </c>
      <c r="BT144" s="38">
        <f>-SUM(BR$24:BR144)/BR$23</f>
        <v>10.764870886091188</v>
      </c>
      <c r="BU144" s="1">
        <f t="shared" si="127"/>
        <v>2257.1143205037188</v>
      </c>
      <c r="BV144" s="1">
        <f t="shared" si="128"/>
        <v>168444.02278507297</v>
      </c>
      <c r="BW144" s="38">
        <f>-SUM(BU$24:BU144)/BU$23</f>
        <v>10.764870886091188</v>
      </c>
      <c r="BX144" s="1"/>
      <c r="BY144" s="1"/>
      <c r="BZ144" s="1"/>
      <c r="CA144" s="1"/>
      <c r="CB144" s="1"/>
      <c r="CC144" s="1"/>
      <c r="CD144" s="1"/>
      <c r="CE144" s="1"/>
      <c r="CF144" s="1"/>
      <c r="CG144" s="1"/>
      <c r="CH144" s="1"/>
      <c r="CI144" s="1"/>
      <c r="CJ144" s="1"/>
      <c r="CK144" s="1"/>
      <c r="CL144" s="1"/>
      <c r="CM144" s="1"/>
      <c r="CN144" s="1"/>
      <c r="CO144" s="1"/>
    </row>
    <row r="145" spans="1:93" ht="14.7" thickBot="1" x14ac:dyDescent="0.6">
      <c r="A145" s="32">
        <v>122</v>
      </c>
      <c r="B145" s="10">
        <f t="shared" si="69"/>
        <v>1621.0513229898563</v>
      </c>
      <c r="C145" s="10">
        <f t="shared" si="70"/>
        <v>812.89019319166334</v>
      </c>
      <c r="D145" s="10">
        <f t="shared" si="71"/>
        <v>808.16112979819286</v>
      </c>
      <c r="E145" s="10">
        <f t="shared" si="83"/>
        <v>277897.04796448658</v>
      </c>
      <c r="F145" s="10">
        <f t="shared" si="84"/>
        <v>102102.95203551355</v>
      </c>
      <c r="G145" s="10">
        <f t="shared" si="66"/>
        <v>346136.78627865971</v>
      </c>
      <c r="H145" s="1">
        <f t="shared" si="85"/>
        <v>0</v>
      </c>
      <c r="I145" s="1">
        <f t="shared" si="72"/>
        <v>128.5363504644844</v>
      </c>
      <c r="J145" s="1">
        <f t="shared" si="73"/>
        <v>128.5363504644844</v>
      </c>
      <c r="K145" s="1">
        <f t="shared" si="74"/>
        <v>385.60905139345317</v>
      </c>
      <c r="L145" s="1">
        <f t="shared" si="75"/>
        <v>128.5363504644844</v>
      </c>
      <c r="M145" s="1">
        <f t="shared" si="76"/>
        <v>1.2853635046448439</v>
      </c>
      <c r="N145" s="1">
        <f t="shared" si="129"/>
        <v>771.21810278690634</v>
      </c>
      <c r="O145" s="1">
        <f t="shared" si="77"/>
        <v>1.6421943006398583</v>
      </c>
      <c r="P145" s="1">
        <f t="shared" si="78"/>
        <v>6568.7772025594331</v>
      </c>
      <c r="Q145" s="1">
        <f t="shared" si="79"/>
        <v>6240.3383424314616</v>
      </c>
      <c r="R145" s="1">
        <f t="shared" si="80"/>
        <v>1.6421943006398583</v>
      </c>
      <c r="S145" s="1">
        <f t="shared" si="67"/>
        <v>624033.83424314612</v>
      </c>
      <c r="T145" s="1">
        <f t="shared" si="81"/>
        <v>3848.068916654699</v>
      </c>
      <c r="U145" s="6">
        <f t="shared" si="86"/>
        <v>298309.04965039704</v>
      </c>
      <c r="V145" s="23">
        <f>-SUM(T$24:T145)/T$23</f>
        <v>15.915452482519846</v>
      </c>
      <c r="W145" s="14">
        <f t="shared" si="68"/>
        <v>0</v>
      </c>
      <c r="X145" s="14">
        <f t="shared" si="87"/>
        <v>494478.63807538874</v>
      </c>
      <c r="Y145" s="23">
        <f>-SUM(W$24:W145)/W$23</f>
        <v>25.723931903769437</v>
      </c>
      <c r="Z145" s="36"/>
      <c r="AA145" s="37">
        <f t="shared" si="88"/>
        <v>1621.0513229898563</v>
      </c>
      <c r="AB145" s="10">
        <f t="shared" si="89"/>
        <v>812.89019319166334</v>
      </c>
      <c r="AC145" s="10">
        <f t="shared" si="90"/>
        <v>808.16112979819286</v>
      </c>
      <c r="AD145" s="1">
        <f t="shared" si="91"/>
        <v>277897.04796448658</v>
      </c>
      <c r="AE145" s="1">
        <f t="shared" si="92"/>
        <v>99352.952035513546</v>
      </c>
      <c r="AF145" s="1">
        <f t="shared" si="93"/>
        <v>308066.09974346752</v>
      </c>
      <c r="AG145" s="1">
        <f t="shared" si="94"/>
        <v>0</v>
      </c>
      <c r="AH145" s="1">
        <f t="shared" si="95"/>
        <v>128.5363504644844</v>
      </c>
      <c r="AI145" s="1">
        <f t="shared" si="96"/>
        <v>128.5363504644844</v>
      </c>
      <c r="AJ145" s="1">
        <f t="shared" si="97"/>
        <v>385.60905139345317</v>
      </c>
      <c r="AK145" s="1">
        <f t="shared" si="98"/>
        <v>128.5363504644844</v>
      </c>
      <c r="AL145" s="1">
        <f t="shared" si="99"/>
        <v>1.2853635046448439</v>
      </c>
      <c r="AM145" s="1">
        <f t="shared" si="130"/>
        <v>771.21810278690634</v>
      </c>
      <c r="AN145" s="1">
        <f t="shared" si="100"/>
        <v>1.6421943006398583</v>
      </c>
      <c r="AO145" s="1">
        <f t="shared" si="101"/>
        <v>4105.4857515996455</v>
      </c>
      <c r="AP145" s="1">
        <f t="shared" si="102"/>
        <v>3900.2114640196628</v>
      </c>
      <c r="AQ145" s="1">
        <f t="shared" si="103"/>
        <v>1.6421943006398583</v>
      </c>
      <c r="AR145" s="1">
        <f t="shared" si="104"/>
        <v>533713.14770795393</v>
      </c>
      <c r="AS145" s="1">
        <f t="shared" si="105"/>
        <v>1507.9420382429</v>
      </c>
      <c r="AT145" s="1">
        <f t="shared" si="106"/>
        <v>75608.834606683828</v>
      </c>
      <c r="AU145" s="38">
        <f>-SUM(AS$24:AS145)/AS$23</f>
        <v>5.3831208467642817</v>
      </c>
      <c r="AV145" s="1">
        <f t="shared" si="82"/>
        <v>1507.9420382429</v>
      </c>
      <c r="AW145" s="1">
        <f t="shared" si="107"/>
        <v>75608.834606683828</v>
      </c>
      <c r="AX145" s="38">
        <f>-SUM(AV$24:AV145)/AV$23</f>
        <v>5.3831208467642817</v>
      </c>
      <c r="AY145" s="40"/>
      <c r="AZ145" s="10">
        <f t="shared" si="108"/>
        <v>857.63888888888891</v>
      </c>
      <c r="BA145" s="10">
        <f t="shared" si="109"/>
        <v>695.23503365076488</v>
      </c>
      <c r="BB145" s="10">
        <f t="shared" si="110"/>
        <v>691.19043995898085</v>
      </c>
      <c r="BC145" s="1">
        <f t="shared" si="111"/>
        <v>237675.1068117315</v>
      </c>
      <c r="BD145" s="1">
        <f t="shared" si="112"/>
        <v>87324.893188268194</v>
      </c>
      <c r="BE145" s="1">
        <f t="shared" si="113"/>
        <v>621038.04089622211</v>
      </c>
      <c r="BF145" s="1">
        <f t="shared" si="114"/>
        <v>0</v>
      </c>
      <c r="BG145" s="1">
        <f t="shared" si="115"/>
        <v>128.5363504644844</v>
      </c>
      <c r="BH145" s="1">
        <f t="shared" si="116"/>
        <v>128.5363504644844</v>
      </c>
      <c r="BI145" s="1">
        <f t="shared" si="117"/>
        <v>385.60905139345317</v>
      </c>
      <c r="BJ145" s="1">
        <f t="shared" si="118"/>
        <v>128.5363504644844</v>
      </c>
      <c r="BK145" s="1">
        <f t="shared" si="119"/>
        <v>1.2853635046448439</v>
      </c>
      <c r="BL145" s="1">
        <f t="shared" si="131"/>
        <v>771.21810278690634</v>
      </c>
      <c r="BM145" s="1">
        <f t="shared" si="120"/>
        <v>1.6421943006398583</v>
      </c>
      <c r="BN145" s="1">
        <f t="shared" si="121"/>
        <v>4105.4857515996455</v>
      </c>
      <c r="BO145" s="1">
        <f t="shared" si="122"/>
        <v>3900.2114640196628</v>
      </c>
      <c r="BP145" s="1">
        <f t="shared" si="123"/>
        <v>1.6421943006398583</v>
      </c>
      <c r="BQ145" s="1">
        <f t="shared" si="124"/>
        <v>533713.14770795393</v>
      </c>
      <c r="BR145" s="1">
        <f t="shared" si="125"/>
        <v>2271.3544723438672</v>
      </c>
      <c r="BS145" s="1">
        <f t="shared" si="126"/>
        <v>170715.37725741684</v>
      </c>
      <c r="BT145" s="38">
        <f>-SUM(BR$24:BR145)/BR$23</f>
        <v>10.896543609125615</v>
      </c>
      <c r="BU145" s="1">
        <f t="shared" si="127"/>
        <v>2271.3544723438672</v>
      </c>
      <c r="BV145" s="1">
        <f t="shared" si="128"/>
        <v>170715.37725741684</v>
      </c>
      <c r="BW145" s="38">
        <f>-SUM(BU$24:BU145)/BU$23</f>
        <v>10.896543609125615</v>
      </c>
      <c r="BX145" s="1"/>
      <c r="BY145" s="1"/>
      <c r="BZ145" s="1"/>
      <c r="CA145" s="1"/>
      <c r="CB145" s="1"/>
      <c r="CC145" s="1"/>
      <c r="CD145" s="1"/>
      <c r="CE145" s="1"/>
      <c r="CF145" s="1"/>
      <c r="CG145" s="1"/>
      <c r="CH145" s="1"/>
      <c r="CI145" s="1"/>
      <c r="CJ145" s="1"/>
      <c r="CK145" s="1"/>
      <c r="CL145" s="1"/>
      <c r="CM145" s="1"/>
      <c r="CN145" s="1"/>
      <c r="CO145" s="1"/>
    </row>
    <row r="146" spans="1:93" ht="14.7" thickBot="1" x14ac:dyDescent="0.6">
      <c r="A146" s="32">
        <v>123</v>
      </c>
      <c r="B146" s="10">
        <f t="shared" si="69"/>
        <v>1621.0513229898563</v>
      </c>
      <c r="C146" s="10">
        <f t="shared" si="70"/>
        <v>810.53305656308544</v>
      </c>
      <c r="D146" s="10">
        <f t="shared" si="71"/>
        <v>810.51826642677099</v>
      </c>
      <c r="E146" s="10">
        <f t="shared" si="83"/>
        <v>277086.52969805984</v>
      </c>
      <c r="F146" s="10">
        <f t="shared" si="84"/>
        <v>102913.47030194032</v>
      </c>
      <c r="G146" s="10">
        <f t="shared" si="66"/>
        <v>349489.69563097775</v>
      </c>
      <c r="H146" s="1">
        <f t="shared" si="85"/>
        <v>0</v>
      </c>
      <c r="I146" s="1">
        <f t="shared" si="72"/>
        <v>128.80111430116438</v>
      </c>
      <c r="J146" s="1">
        <f t="shared" si="73"/>
        <v>128.80111430116438</v>
      </c>
      <c r="K146" s="1">
        <f t="shared" si="74"/>
        <v>386.40334290349307</v>
      </c>
      <c r="L146" s="1">
        <f t="shared" si="75"/>
        <v>128.80111430116438</v>
      </c>
      <c r="M146" s="1">
        <f t="shared" si="76"/>
        <v>1.2880111430116437</v>
      </c>
      <c r="N146" s="1">
        <f t="shared" si="129"/>
        <v>772.80668580698614</v>
      </c>
      <c r="O146" s="1">
        <f t="shared" si="77"/>
        <v>1.6488848034974668</v>
      </c>
      <c r="P146" s="1">
        <f t="shared" si="78"/>
        <v>6595.5392139898668</v>
      </c>
      <c r="Q146" s="1">
        <f t="shared" si="79"/>
        <v>6265.7622532903733</v>
      </c>
      <c r="R146" s="1">
        <f t="shared" si="80"/>
        <v>1.6488848034974668</v>
      </c>
      <c r="S146" s="1">
        <f t="shared" si="67"/>
        <v>626576.22532903741</v>
      </c>
      <c r="T146" s="1">
        <f t="shared" si="81"/>
        <v>3871.9042444935312</v>
      </c>
      <c r="U146" s="6">
        <f t="shared" si="86"/>
        <v>302180.95389489055</v>
      </c>
      <c r="V146" s="23">
        <f>-SUM(T$24:T146)/T$23</f>
        <v>16.109047694744522</v>
      </c>
      <c r="W146" s="14">
        <f t="shared" si="68"/>
        <v>0</v>
      </c>
      <c r="X146" s="14">
        <f t="shared" si="87"/>
        <v>494478.63807538874</v>
      </c>
      <c r="Y146" s="23">
        <f>-SUM(W$24:W146)/W$23</f>
        <v>25.723931903769437</v>
      </c>
      <c r="Z146" s="36"/>
      <c r="AA146" s="37">
        <f t="shared" si="88"/>
        <v>1621.0513229898563</v>
      </c>
      <c r="AB146" s="10">
        <f t="shared" si="89"/>
        <v>810.53305656308544</v>
      </c>
      <c r="AC146" s="10">
        <f t="shared" si="90"/>
        <v>810.51826642677099</v>
      </c>
      <c r="AD146" s="1">
        <f t="shared" si="91"/>
        <v>277086.52969805984</v>
      </c>
      <c r="AE146" s="1">
        <f t="shared" si="92"/>
        <v>100163.47030194032</v>
      </c>
      <c r="AF146" s="1">
        <f t="shared" si="93"/>
        <v>311051.03143861704</v>
      </c>
      <c r="AG146" s="1">
        <f t="shared" si="94"/>
        <v>0</v>
      </c>
      <c r="AH146" s="1">
        <f t="shared" si="95"/>
        <v>128.80111430116438</v>
      </c>
      <c r="AI146" s="1">
        <f t="shared" si="96"/>
        <v>128.80111430116438</v>
      </c>
      <c r="AJ146" s="1">
        <f t="shared" si="97"/>
        <v>386.40334290349307</v>
      </c>
      <c r="AK146" s="1">
        <f t="shared" si="98"/>
        <v>128.80111430116438</v>
      </c>
      <c r="AL146" s="1">
        <f t="shared" si="99"/>
        <v>1.2880111430116437</v>
      </c>
      <c r="AM146" s="1">
        <f t="shared" si="130"/>
        <v>772.80668580698614</v>
      </c>
      <c r="AN146" s="1">
        <f t="shared" si="100"/>
        <v>1.6488848034974668</v>
      </c>
      <c r="AO146" s="1">
        <f t="shared" si="101"/>
        <v>4122.212008743667</v>
      </c>
      <c r="AP146" s="1">
        <f t="shared" si="102"/>
        <v>3916.1014083064833</v>
      </c>
      <c r="AQ146" s="1">
        <f t="shared" si="103"/>
        <v>1.6488848034974668</v>
      </c>
      <c r="AR146" s="1">
        <f t="shared" si="104"/>
        <v>535887.5611366767</v>
      </c>
      <c r="AS146" s="1">
        <f t="shared" si="105"/>
        <v>1522.243399509641</v>
      </c>
      <c r="AT146" s="1">
        <f t="shared" si="106"/>
        <v>77131.078006193464</v>
      </c>
      <c r="AU146" s="38">
        <f>-SUM(AS$24:AS146)/AS$23</f>
        <v>5.471366840938753</v>
      </c>
      <c r="AV146" s="1">
        <f t="shared" si="82"/>
        <v>1522.243399509641</v>
      </c>
      <c r="AW146" s="1">
        <f t="shared" si="107"/>
        <v>77131.078006193464</v>
      </c>
      <c r="AX146" s="38">
        <f>-SUM(AV$24:AV146)/AV$23</f>
        <v>5.471366840938753</v>
      </c>
      <c r="AY146" s="40"/>
      <c r="AZ146" s="10">
        <f t="shared" si="108"/>
        <v>857.63888888888891</v>
      </c>
      <c r="BA146" s="10">
        <f t="shared" si="109"/>
        <v>693.21906153421787</v>
      </c>
      <c r="BB146" s="10">
        <f t="shared" si="110"/>
        <v>693.20641207552785</v>
      </c>
      <c r="BC146" s="1">
        <f t="shared" si="111"/>
        <v>236981.90039965598</v>
      </c>
      <c r="BD146" s="1">
        <f t="shared" si="112"/>
        <v>88018.099600343718</v>
      </c>
      <c r="BE146" s="1">
        <f t="shared" si="113"/>
        <v>623905.66073702043</v>
      </c>
      <c r="BF146" s="1">
        <f t="shared" si="114"/>
        <v>0</v>
      </c>
      <c r="BG146" s="1">
        <f t="shared" si="115"/>
        <v>128.80111430116438</v>
      </c>
      <c r="BH146" s="1">
        <f t="shared" si="116"/>
        <v>128.80111430116438</v>
      </c>
      <c r="BI146" s="1">
        <f t="shared" si="117"/>
        <v>386.40334290349307</v>
      </c>
      <c r="BJ146" s="1">
        <f t="shared" si="118"/>
        <v>128.80111430116438</v>
      </c>
      <c r="BK146" s="1">
        <f t="shared" si="119"/>
        <v>1.2880111430116437</v>
      </c>
      <c r="BL146" s="1">
        <f t="shared" si="131"/>
        <v>772.80668580698614</v>
      </c>
      <c r="BM146" s="1">
        <f t="shared" si="120"/>
        <v>1.6488848034974668</v>
      </c>
      <c r="BN146" s="1">
        <f t="shared" si="121"/>
        <v>4122.212008743667</v>
      </c>
      <c r="BO146" s="1">
        <f t="shared" si="122"/>
        <v>3916.1014083064833</v>
      </c>
      <c r="BP146" s="1">
        <f t="shared" si="123"/>
        <v>1.6488848034974668</v>
      </c>
      <c r="BQ146" s="1">
        <f t="shared" si="124"/>
        <v>535887.5611366767</v>
      </c>
      <c r="BR146" s="1">
        <f t="shared" si="125"/>
        <v>2285.6558336106082</v>
      </c>
      <c r="BS146" s="1">
        <f t="shared" si="126"/>
        <v>173001.03309102744</v>
      </c>
      <c r="BT146" s="38">
        <f>-SUM(BR$24:BR146)/BR$23</f>
        <v>11.029045396581303</v>
      </c>
      <c r="BU146" s="1">
        <f t="shared" si="127"/>
        <v>2285.6558336106082</v>
      </c>
      <c r="BV146" s="1">
        <f t="shared" si="128"/>
        <v>173001.03309102744</v>
      </c>
      <c r="BW146" s="38">
        <f>-SUM(BU$24:BU146)/BU$23</f>
        <v>11.029045396581303</v>
      </c>
      <c r="BX146" s="1"/>
      <c r="BY146" s="1"/>
      <c r="BZ146" s="1"/>
      <c r="CA146" s="1"/>
      <c r="CB146" s="1"/>
      <c r="CC146" s="1"/>
      <c r="CD146" s="1"/>
      <c r="CE146" s="1"/>
      <c r="CF146" s="1"/>
      <c r="CG146" s="1"/>
      <c r="CH146" s="1"/>
      <c r="CI146" s="1"/>
      <c r="CJ146" s="1"/>
      <c r="CK146" s="1"/>
      <c r="CL146" s="1"/>
      <c r="CM146" s="1"/>
      <c r="CN146" s="1"/>
      <c r="CO146" s="1"/>
    </row>
    <row r="147" spans="1:93" ht="14.7" thickBot="1" x14ac:dyDescent="0.6">
      <c r="A147" s="32">
        <v>124</v>
      </c>
      <c r="B147" s="10">
        <f t="shared" si="69"/>
        <v>1621.0513229898563</v>
      </c>
      <c r="C147" s="10">
        <f t="shared" si="70"/>
        <v>808.16904495267386</v>
      </c>
      <c r="D147" s="10">
        <f t="shared" si="71"/>
        <v>812.88227803718235</v>
      </c>
      <c r="E147" s="10">
        <f t="shared" si="83"/>
        <v>276273.64742002264</v>
      </c>
      <c r="F147" s="10">
        <f t="shared" si="84"/>
        <v>103726.35257997751</v>
      </c>
      <c r="G147" s="10">
        <f t="shared" si="66"/>
        <v>352855.32701089652</v>
      </c>
      <c r="H147" s="1">
        <f t="shared" si="85"/>
        <v>0</v>
      </c>
      <c r="I147" s="1">
        <f t="shared" si="72"/>
        <v>129.06642350799805</v>
      </c>
      <c r="J147" s="1">
        <f t="shared" si="73"/>
        <v>129.06642350799805</v>
      </c>
      <c r="K147" s="1">
        <f t="shared" si="74"/>
        <v>387.19927052399419</v>
      </c>
      <c r="L147" s="1">
        <f t="shared" si="75"/>
        <v>129.06642350799805</v>
      </c>
      <c r="M147" s="1">
        <f t="shared" si="76"/>
        <v>1.2906642350799806</v>
      </c>
      <c r="N147" s="1">
        <f t="shared" si="129"/>
        <v>774.39854104798837</v>
      </c>
      <c r="O147" s="1">
        <f t="shared" si="77"/>
        <v>1.6556025642918921</v>
      </c>
      <c r="P147" s="1">
        <f t="shared" si="78"/>
        <v>6622.4102571675685</v>
      </c>
      <c r="Q147" s="1">
        <f t="shared" si="79"/>
        <v>6291.2897443091897</v>
      </c>
      <c r="R147" s="1">
        <f t="shared" si="80"/>
        <v>1.6556025642918921</v>
      </c>
      <c r="S147" s="1">
        <f t="shared" si="67"/>
        <v>629128.97443091904</v>
      </c>
      <c r="T147" s="1">
        <f t="shared" si="81"/>
        <v>3895.8398802713455</v>
      </c>
      <c r="U147" s="6">
        <f t="shared" si="86"/>
        <v>306076.7937751619</v>
      </c>
      <c r="V147" s="23">
        <f>-SUM(T$24:T147)/T$23</f>
        <v>16.303839688758089</v>
      </c>
      <c r="W147" s="14">
        <f t="shared" si="68"/>
        <v>0</v>
      </c>
      <c r="X147" s="14">
        <f t="shared" si="87"/>
        <v>494478.63807538874</v>
      </c>
      <c r="Y147" s="23">
        <f>-SUM(W$24:W147)/W$23</f>
        <v>25.723931903769437</v>
      </c>
      <c r="Z147" s="36"/>
      <c r="AA147" s="37">
        <f t="shared" si="88"/>
        <v>1621.0513229898563</v>
      </c>
      <c r="AB147" s="10">
        <f t="shared" si="89"/>
        <v>808.16904495267386</v>
      </c>
      <c r="AC147" s="10">
        <f t="shared" si="90"/>
        <v>812.88227803718235</v>
      </c>
      <c r="AD147" s="1">
        <f t="shared" si="91"/>
        <v>276273.64742002264</v>
      </c>
      <c r="AE147" s="1">
        <f t="shared" si="92"/>
        <v>100976.35257997751</v>
      </c>
      <c r="AF147" s="1">
        <f t="shared" si="93"/>
        <v>314047.1859748424</v>
      </c>
      <c r="AG147" s="1">
        <f t="shared" si="94"/>
        <v>0</v>
      </c>
      <c r="AH147" s="1">
        <f t="shared" si="95"/>
        <v>129.06642350799805</v>
      </c>
      <c r="AI147" s="1">
        <f t="shared" si="96"/>
        <v>129.06642350799805</v>
      </c>
      <c r="AJ147" s="1">
        <f t="shared" si="97"/>
        <v>387.19927052399419</v>
      </c>
      <c r="AK147" s="1">
        <f t="shared" si="98"/>
        <v>129.06642350799805</v>
      </c>
      <c r="AL147" s="1">
        <f t="shared" si="99"/>
        <v>1.2906642350799806</v>
      </c>
      <c r="AM147" s="1">
        <f t="shared" si="130"/>
        <v>774.39854104798837</v>
      </c>
      <c r="AN147" s="1">
        <f t="shared" si="100"/>
        <v>1.6556025642918921</v>
      </c>
      <c r="AO147" s="1">
        <f t="shared" si="101"/>
        <v>4139.0064107297303</v>
      </c>
      <c r="AP147" s="1">
        <f t="shared" si="102"/>
        <v>3932.0560901932436</v>
      </c>
      <c r="AQ147" s="1">
        <f t="shared" si="103"/>
        <v>1.6556025642918921</v>
      </c>
      <c r="AR147" s="1">
        <f t="shared" si="104"/>
        <v>538070.83339486492</v>
      </c>
      <c r="AS147" s="1">
        <f t="shared" si="105"/>
        <v>1536.6062261553986</v>
      </c>
      <c r="AT147" s="1">
        <f t="shared" si="106"/>
        <v>78667.684232348867</v>
      </c>
      <c r="AU147" s="38">
        <f>-SUM(AS$24:AS147)/AS$23</f>
        <v>5.5604454627448634</v>
      </c>
      <c r="AV147" s="1">
        <f t="shared" si="82"/>
        <v>1536.6062261553986</v>
      </c>
      <c r="AW147" s="1">
        <f t="shared" si="107"/>
        <v>78667.684232348867</v>
      </c>
      <c r="AX147" s="38">
        <f>-SUM(AV$24:AV147)/AV$23</f>
        <v>5.5604454627448634</v>
      </c>
      <c r="AY147" s="40"/>
      <c r="AZ147" s="10">
        <f t="shared" si="108"/>
        <v>857.63888888888891</v>
      </c>
      <c r="BA147" s="10">
        <f t="shared" si="109"/>
        <v>691.19720949899738</v>
      </c>
      <c r="BB147" s="10">
        <f t="shared" si="110"/>
        <v>695.22826411074811</v>
      </c>
      <c r="BC147" s="1">
        <f t="shared" si="111"/>
        <v>236286.67213554523</v>
      </c>
      <c r="BD147" s="1">
        <f t="shared" si="112"/>
        <v>88713.327864454463</v>
      </c>
      <c r="BE147" s="1">
        <f t="shared" si="113"/>
        <v>626784.1612593194</v>
      </c>
      <c r="BF147" s="1">
        <f t="shared" si="114"/>
        <v>0</v>
      </c>
      <c r="BG147" s="1">
        <f t="shared" si="115"/>
        <v>129.06642350799805</v>
      </c>
      <c r="BH147" s="1">
        <f t="shared" si="116"/>
        <v>129.06642350799805</v>
      </c>
      <c r="BI147" s="1">
        <f t="shared" si="117"/>
        <v>387.19927052399419</v>
      </c>
      <c r="BJ147" s="1">
        <f t="shared" si="118"/>
        <v>129.06642350799805</v>
      </c>
      <c r="BK147" s="1">
        <f t="shared" si="119"/>
        <v>1.2906642350799806</v>
      </c>
      <c r="BL147" s="1">
        <f t="shared" si="131"/>
        <v>774.39854104798837</v>
      </c>
      <c r="BM147" s="1">
        <f t="shared" si="120"/>
        <v>1.6556025642918921</v>
      </c>
      <c r="BN147" s="1">
        <f t="shared" si="121"/>
        <v>4139.0064107297303</v>
      </c>
      <c r="BO147" s="1">
        <f t="shared" si="122"/>
        <v>3932.0560901932436</v>
      </c>
      <c r="BP147" s="1">
        <f t="shared" si="123"/>
        <v>1.6556025642918921</v>
      </c>
      <c r="BQ147" s="1">
        <f t="shared" si="124"/>
        <v>538070.83339486492</v>
      </c>
      <c r="BR147" s="1">
        <f t="shared" si="125"/>
        <v>2300.0186602563663</v>
      </c>
      <c r="BS147" s="1">
        <f t="shared" si="126"/>
        <v>175301.05175128381</v>
      </c>
      <c r="BT147" s="38">
        <f>-SUM(BR$24:BR147)/BR$23</f>
        <v>11.162379811668629</v>
      </c>
      <c r="BU147" s="1">
        <f t="shared" si="127"/>
        <v>2300.0186602563663</v>
      </c>
      <c r="BV147" s="1">
        <f t="shared" si="128"/>
        <v>175301.05175128381</v>
      </c>
      <c r="BW147" s="38">
        <f>-SUM(BU$24:BU147)/BU$23</f>
        <v>11.162379811668629</v>
      </c>
      <c r="BX147" s="1"/>
      <c r="BY147" s="1"/>
      <c r="BZ147" s="1"/>
      <c r="CA147" s="1"/>
      <c r="CB147" s="1"/>
      <c r="CC147" s="1"/>
      <c r="CD147" s="1"/>
      <c r="CE147" s="1"/>
      <c r="CF147" s="1"/>
      <c r="CG147" s="1"/>
      <c r="CH147" s="1"/>
      <c r="CI147" s="1"/>
      <c r="CJ147" s="1"/>
      <c r="CK147" s="1"/>
      <c r="CL147" s="1"/>
      <c r="CM147" s="1"/>
      <c r="CN147" s="1"/>
      <c r="CO147" s="1"/>
    </row>
    <row r="148" spans="1:93" ht="14.7" thickBot="1" x14ac:dyDescent="0.6">
      <c r="A148" s="32">
        <v>125</v>
      </c>
      <c r="B148" s="10">
        <f t="shared" si="69"/>
        <v>1621.0513229898563</v>
      </c>
      <c r="C148" s="10">
        <f t="shared" si="70"/>
        <v>805.79813830839885</v>
      </c>
      <c r="D148" s="10">
        <f t="shared" si="71"/>
        <v>815.25318468145747</v>
      </c>
      <c r="E148" s="10">
        <f t="shared" si="83"/>
        <v>275458.39423534117</v>
      </c>
      <c r="F148" s="10">
        <f t="shared" si="84"/>
        <v>104541.60576465896</v>
      </c>
      <c r="G148" s="10">
        <f t="shared" si="66"/>
        <v>356233.72951328929</v>
      </c>
      <c r="H148" s="1">
        <f t="shared" si="85"/>
        <v>0</v>
      </c>
      <c r="I148" s="1">
        <f t="shared" si="72"/>
        <v>129.33227920835873</v>
      </c>
      <c r="J148" s="1">
        <f t="shared" si="73"/>
        <v>129.33227920835873</v>
      </c>
      <c r="K148" s="1">
        <f t="shared" si="74"/>
        <v>387.99683762507618</v>
      </c>
      <c r="L148" s="1">
        <f t="shared" si="75"/>
        <v>129.33227920835873</v>
      </c>
      <c r="M148" s="1">
        <f t="shared" si="76"/>
        <v>1.2933227920835872</v>
      </c>
      <c r="N148" s="1">
        <f t="shared" si="129"/>
        <v>775.99367525015236</v>
      </c>
      <c r="O148" s="1">
        <f t="shared" si="77"/>
        <v>1.662347694075343</v>
      </c>
      <c r="P148" s="1">
        <f t="shared" si="78"/>
        <v>6649.3907763013722</v>
      </c>
      <c r="Q148" s="1">
        <f t="shared" si="79"/>
        <v>6316.9212374863037</v>
      </c>
      <c r="R148" s="1">
        <f t="shared" si="80"/>
        <v>1.662347694075343</v>
      </c>
      <c r="S148" s="1">
        <f t="shared" si="67"/>
        <v>631692.12374863029</v>
      </c>
      <c r="T148" s="1">
        <f t="shared" si="81"/>
        <v>3919.876239246295</v>
      </c>
      <c r="U148" s="6">
        <f t="shared" si="86"/>
        <v>309996.67001440818</v>
      </c>
      <c r="V148" s="23">
        <f>-SUM(T$24:T148)/T$23</f>
        <v>16.499833500720403</v>
      </c>
      <c r="W148" s="14">
        <f t="shared" si="68"/>
        <v>0</v>
      </c>
      <c r="X148" s="14">
        <f t="shared" si="87"/>
        <v>494478.63807538874</v>
      </c>
      <c r="Y148" s="23">
        <f>-SUM(W$24:W148)/W$23</f>
        <v>25.723931903769437</v>
      </c>
      <c r="Z148" s="36"/>
      <c r="AA148" s="37">
        <f t="shared" si="88"/>
        <v>1621.0513229898563</v>
      </c>
      <c r="AB148" s="10">
        <f t="shared" si="89"/>
        <v>805.79813830839885</v>
      </c>
      <c r="AC148" s="10">
        <f t="shared" si="90"/>
        <v>815.25318468145747</v>
      </c>
      <c r="AD148" s="1">
        <f t="shared" si="91"/>
        <v>275458.39423534117</v>
      </c>
      <c r="AE148" s="1">
        <f t="shared" si="92"/>
        <v>101791.60576465896</v>
      </c>
      <c r="AF148" s="1">
        <f t="shared" si="93"/>
        <v>317054.60633914545</v>
      </c>
      <c r="AG148" s="1">
        <f t="shared" si="94"/>
        <v>0</v>
      </c>
      <c r="AH148" s="1">
        <f t="shared" si="95"/>
        <v>129.33227920835873</v>
      </c>
      <c r="AI148" s="1">
        <f t="shared" si="96"/>
        <v>129.33227920835873</v>
      </c>
      <c r="AJ148" s="1">
        <f t="shared" si="97"/>
        <v>387.99683762507618</v>
      </c>
      <c r="AK148" s="1">
        <f t="shared" si="98"/>
        <v>129.33227920835873</v>
      </c>
      <c r="AL148" s="1">
        <f t="shared" si="99"/>
        <v>1.2933227920835872</v>
      </c>
      <c r="AM148" s="1">
        <f t="shared" si="130"/>
        <v>775.99367525015236</v>
      </c>
      <c r="AN148" s="1">
        <f t="shared" si="100"/>
        <v>1.662347694075343</v>
      </c>
      <c r="AO148" s="1">
        <f t="shared" si="101"/>
        <v>4155.8692351883574</v>
      </c>
      <c r="AP148" s="1">
        <f t="shared" si="102"/>
        <v>3948.0757734289391</v>
      </c>
      <c r="AQ148" s="1">
        <f t="shared" si="103"/>
        <v>1.662347694075343</v>
      </c>
      <c r="AR148" s="1">
        <f t="shared" si="104"/>
        <v>540263.00057448645</v>
      </c>
      <c r="AS148" s="1">
        <f t="shared" si="105"/>
        <v>1551.0307751889302</v>
      </c>
      <c r="AT148" s="1">
        <f t="shared" si="106"/>
        <v>80218.715007537801</v>
      </c>
      <c r="AU148" s="38">
        <f>-SUM(AS$24:AS148)/AS$23</f>
        <v>5.6503602902920482</v>
      </c>
      <c r="AV148" s="1">
        <f t="shared" si="82"/>
        <v>1551.0307751889302</v>
      </c>
      <c r="AW148" s="1">
        <f t="shared" si="107"/>
        <v>80218.715007537801</v>
      </c>
      <c r="AX148" s="38">
        <f>-SUM(AV$24:AV148)/AV$23</f>
        <v>5.6503602902920482</v>
      </c>
      <c r="AY148" s="40"/>
      <c r="AZ148" s="10">
        <f t="shared" si="108"/>
        <v>857.63888888888891</v>
      </c>
      <c r="BA148" s="10">
        <f t="shared" si="109"/>
        <v>689.16946039534116</v>
      </c>
      <c r="BB148" s="10">
        <f t="shared" si="110"/>
        <v>697.25601321440445</v>
      </c>
      <c r="BC148" s="1">
        <f t="shared" si="111"/>
        <v>235589.41612233082</v>
      </c>
      <c r="BD148" s="1">
        <f t="shared" si="112"/>
        <v>89410.583877668862</v>
      </c>
      <c r="BE148" s="1">
        <f t="shared" si="113"/>
        <v>629673.58445215528</v>
      </c>
      <c r="BF148" s="1">
        <f t="shared" si="114"/>
        <v>0</v>
      </c>
      <c r="BG148" s="1">
        <f t="shared" si="115"/>
        <v>129.33227920835873</v>
      </c>
      <c r="BH148" s="1">
        <f t="shared" si="116"/>
        <v>129.33227920835873</v>
      </c>
      <c r="BI148" s="1">
        <f t="shared" si="117"/>
        <v>387.99683762507618</v>
      </c>
      <c r="BJ148" s="1">
        <f t="shared" si="118"/>
        <v>129.33227920835873</v>
      </c>
      <c r="BK148" s="1">
        <f t="shared" si="119"/>
        <v>1.2933227920835872</v>
      </c>
      <c r="BL148" s="1">
        <f t="shared" si="131"/>
        <v>775.99367525015236</v>
      </c>
      <c r="BM148" s="1">
        <f t="shared" si="120"/>
        <v>1.662347694075343</v>
      </c>
      <c r="BN148" s="1">
        <f t="shared" si="121"/>
        <v>4155.8692351883574</v>
      </c>
      <c r="BO148" s="1">
        <f t="shared" si="122"/>
        <v>3948.0757734289391</v>
      </c>
      <c r="BP148" s="1">
        <f t="shared" si="123"/>
        <v>1.662347694075343</v>
      </c>
      <c r="BQ148" s="1">
        <f t="shared" si="124"/>
        <v>540263.00057448645</v>
      </c>
      <c r="BR148" s="1">
        <f t="shared" si="125"/>
        <v>2314.4432092898978</v>
      </c>
      <c r="BS148" s="1">
        <f t="shared" si="126"/>
        <v>177615.49496057371</v>
      </c>
      <c r="BT148" s="38">
        <f>-SUM(BR$24:BR148)/BR$23</f>
        <v>11.296550432497028</v>
      </c>
      <c r="BU148" s="1">
        <f t="shared" si="127"/>
        <v>2314.4432092898978</v>
      </c>
      <c r="BV148" s="1">
        <f t="shared" si="128"/>
        <v>177615.49496057371</v>
      </c>
      <c r="BW148" s="38">
        <f>-SUM(BU$24:BU148)/BU$23</f>
        <v>11.296550432497028</v>
      </c>
      <c r="BX148" s="1"/>
      <c r="BY148" s="1"/>
      <c r="BZ148" s="1"/>
      <c r="CA148" s="1"/>
      <c r="CB148" s="1"/>
      <c r="CC148" s="1"/>
      <c r="CD148" s="1"/>
      <c r="CE148" s="1"/>
      <c r="CF148" s="1"/>
      <c r="CG148" s="1"/>
      <c r="CH148" s="1"/>
      <c r="CI148" s="1"/>
      <c r="CJ148" s="1"/>
      <c r="CK148" s="1"/>
      <c r="CL148" s="1"/>
      <c r="CM148" s="1"/>
      <c r="CN148" s="1"/>
      <c r="CO148" s="1"/>
    </row>
    <row r="149" spans="1:93" ht="14.7" thickBot="1" x14ac:dyDescent="0.6">
      <c r="A149" s="32">
        <v>126</v>
      </c>
      <c r="B149" s="10">
        <f t="shared" si="69"/>
        <v>1621.0513229898563</v>
      </c>
      <c r="C149" s="10">
        <f t="shared" si="70"/>
        <v>803.42031651974457</v>
      </c>
      <c r="D149" s="10">
        <f t="shared" si="71"/>
        <v>817.63100647011174</v>
      </c>
      <c r="E149" s="10">
        <f t="shared" si="83"/>
        <v>274640.76322887104</v>
      </c>
      <c r="F149" s="10">
        <f t="shared" si="84"/>
        <v>105359.23677112907</v>
      </c>
      <c r="G149" s="10">
        <f t="shared" si="66"/>
        <v>359624.95242506696</v>
      </c>
      <c r="H149" s="1">
        <f t="shared" si="85"/>
        <v>0</v>
      </c>
      <c r="I149" s="1">
        <f t="shared" si="72"/>
        <v>129.59868252793353</v>
      </c>
      <c r="J149" s="1">
        <f t="shared" si="73"/>
        <v>129.59868252793353</v>
      </c>
      <c r="K149" s="1">
        <f t="shared" si="74"/>
        <v>388.7960475838006</v>
      </c>
      <c r="L149" s="1">
        <f t="shared" si="75"/>
        <v>129.59868252793353</v>
      </c>
      <c r="M149" s="1">
        <f t="shared" si="76"/>
        <v>1.2959868252793354</v>
      </c>
      <c r="N149" s="1">
        <f t="shared" si="129"/>
        <v>777.5920951676012</v>
      </c>
      <c r="O149" s="1">
        <f t="shared" si="77"/>
        <v>1.6691203043524683</v>
      </c>
      <c r="P149" s="1">
        <f t="shared" si="78"/>
        <v>6676.4812174098734</v>
      </c>
      <c r="Q149" s="1">
        <f t="shared" si="79"/>
        <v>6342.6571565393797</v>
      </c>
      <c r="R149" s="1">
        <f t="shared" si="80"/>
        <v>1.6691203043524683</v>
      </c>
      <c r="S149" s="1">
        <f t="shared" si="67"/>
        <v>634265.71565393789</v>
      </c>
      <c r="T149" s="1">
        <f t="shared" si="81"/>
        <v>3944.0137383819228</v>
      </c>
      <c r="U149" s="6">
        <f t="shared" si="86"/>
        <v>313940.68375279009</v>
      </c>
      <c r="V149" s="23">
        <f>-SUM(T$24:T149)/T$23</f>
        <v>16.697034187639499</v>
      </c>
      <c r="W149" s="14">
        <f t="shared" si="68"/>
        <v>0</v>
      </c>
      <c r="X149" s="14">
        <f t="shared" si="87"/>
        <v>494478.63807538874</v>
      </c>
      <c r="Y149" s="23">
        <f>-SUM(W$24:W149)/W$23</f>
        <v>25.723931903769437</v>
      </c>
      <c r="Z149" s="36"/>
      <c r="AA149" s="37">
        <f t="shared" si="88"/>
        <v>1621.0513229898563</v>
      </c>
      <c r="AB149" s="10">
        <f t="shared" si="89"/>
        <v>803.42031651974457</v>
      </c>
      <c r="AC149" s="10">
        <f t="shared" si="90"/>
        <v>817.63100647011174</v>
      </c>
      <c r="AD149" s="1">
        <f t="shared" si="91"/>
        <v>274640.76322887104</v>
      </c>
      <c r="AE149" s="1">
        <f t="shared" si="92"/>
        <v>102609.23677112907</v>
      </c>
      <c r="AF149" s="1">
        <f t="shared" si="93"/>
        <v>320073.33568568132</v>
      </c>
      <c r="AG149" s="1">
        <f t="shared" si="94"/>
        <v>0</v>
      </c>
      <c r="AH149" s="1">
        <f t="shared" si="95"/>
        <v>129.59868252793353</v>
      </c>
      <c r="AI149" s="1">
        <f t="shared" si="96"/>
        <v>129.59868252793353</v>
      </c>
      <c r="AJ149" s="1">
        <f t="shared" si="97"/>
        <v>388.7960475838006</v>
      </c>
      <c r="AK149" s="1">
        <f t="shared" si="98"/>
        <v>129.59868252793353</v>
      </c>
      <c r="AL149" s="1">
        <f t="shared" si="99"/>
        <v>1.2959868252793354</v>
      </c>
      <c r="AM149" s="1">
        <f t="shared" si="130"/>
        <v>777.5920951676012</v>
      </c>
      <c r="AN149" s="1">
        <f t="shared" si="100"/>
        <v>1.6691203043524683</v>
      </c>
      <c r="AO149" s="1">
        <f t="shared" si="101"/>
        <v>4172.8007608811704</v>
      </c>
      <c r="AP149" s="1">
        <f t="shared" si="102"/>
        <v>3964.1607228371117</v>
      </c>
      <c r="AQ149" s="1">
        <f t="shared" si="103"/>
        <v>1.6691203043524683</v>
      </c>
      <c r="AR149" s="1">
        <f t="shared" si="104"/>
        <v>542464.09891455225</v>
      </c>
      <c r="AS149" s="1">
        <f t="shared" si="105"/>
        <v>1565.5173046796542</v>
      </c>
      <c r="AT149" s="1">
        <f t="shared" si="106"/>
        <v>81784.232312217457</v>
      </c>
      <c r="AU149" s="38">
        <f>-SUM(AS$24:AS149)/AS$23</f>
        <v>5.7411149166502886</v>
      </c>
      <c r="AV149" s="1">
        <f t="shared" si="82"/>
        <v>1565.5173046796542</v>
      </c>
      <c r="AW149" s="1">
        <f t="shared" si="107"/>
        <v>81784.232312217457</v>
      </c>
      <c r="AX149" s="38">
        <f>-SUM(AV$24:AV149)/AV$23</f>
        <v>5.7411149166502886</v>
      </c>
      <c r="AY149" s="40"/>
      <c r="AZ149" s="10">
        <f t="shared" si="108"/>
        <v>857.63888888888891</v>
      </c>
      <c r="BA149" s="10">
        <f t="shared" si="109"/>
        <v>687.1357970234659</v>
      </c>
      <c r="BB149" s="10">
        <f t="shared" si="110"/>
        <v>699.28967658627982</v>
      </c>
      <c r="BC149" s="1">
        <f t="shared" si="111"/>
        <v>234890.12644574454</v>
      </c>
      <c r="BD149" s="1">
        <f t="shared" si="112"/>
        <v>90109.873554255144</v>
      </c>
      <c r="BE149" s="1">
        <f t="shared" si="113"/>
        <v>632573.97246880736</v>
      </c>
      <c r="BF149" s="1">
        <f t="shared" si="114"/>
        <v>0</v>
      </c>
      <c r="BG149" s="1">
        <f t="shared" si="115"/>
        <v>129.59868252793353</v>
      </c>
      <c r="BH149" s="1">
        <f t="shared" si="116"/>
        <v>129.59868252793353</v>
      </c>
      <c r="BI149" s="1">
        <f t="shared" si="117"/>
        <v>388.7960475838006</v>
      </c>
      <c r="BJ149" s="1">
        <f t="shared" si="118"/>
        <v>129.59868252793353</v>
      </c>
      <c r="BK149" s="1">
        <f t="shared" si="119"/>
        <v>1.2959868252793354</v>
      </c>
      <c r="BL149" s="1">
        <f t="shared" si="131"/>
        <v>777.5920951676012</v>
      </c>
      <c r="BM149" s="1">
        <f t="shared" si="120"/>
        <v>1.6691203043524683</v>
      </c>
      <c r="BN149" s="1">
        <f t="shared" si="121"/>
        <v>4172.8007608811704</v>
      </c>
      <c r="BO149" s="1">
        <f t="shared" si="122"/>
        <v>3964.1607228371117</v>
      </c>
      <c r="BP149" s="1">
        <f t="shared" si="123"/>
        <v>1.6691203043524683</v>
      </c>
      <c r="BQ149" s="1">
        <f t="shared" si="124"/>
        <v>542464.09891455225</v>
      </c>
      <c r="BR149" s="1">
        <f t="shared" si="125"/>
        <v>2328.9297387806218</v>
      </c>
      <c r="BS149" s="1">
        <f t="shared" si="126"/>
        <v>179944.42469935433</v>
      </c>
      <c r="BT149" s="38">
        <f>-SUM(BR$24:BR149)/BR$23</f>
        <v>11.431560852136485</v>
      </c>
      <c r="BU149" s="1">
        <f t="shared" si="127"/>
        <v>2328.9297387806218</v>
      </c>
      <c r="BV149" s="1">
        <f t="shared" si="128"/>
        <v>179944.42469935433</v>
      </c>
      <c r="BW149" s="38">
        <f>-SUM(BU$24:BU149)/BU$23</f>
        <v>11.431560852136485</v>
      </c>
      <c r="BX149" s="1"/>
      <c r="BY149" s="1"/>
      <c r="BZ149" s="1"/>
      <c r="CA149" s="1"/>
      <c r="CB149" s="1"/>
      <c r="CC149" s="1"/>
      <c r="CD149" s="1"/>
      <c r="CE149" s="1"/>
      <c r="CF149" s="1"/>
      <c r="CG149" s="1"/>
      <c r="CH149" s="1"/>
      <c r="CI149" s="1"/>
      <c r="CJ149" s="1"/>
      <c r="CK149" s="1"/>
      <c r="CL149" s="1"/>
      <c r="CM149" s="1"/>
      <c r="CN149" s="1"/>
      <c r="CO149" s="1"/>
    </row>
    <row r="150" spans="1:93" ht="14.7" thickBot="1" x14ac:dyDescent="0.6">
      <c r="A150" s="32">
        <v>127</v>
      </c>
      <c r="B150" s="10">
        <f t="shared" si="69"/>
        <v>1621.0513229898563</v>
      </c>
      <c r="C150" s="10">
        <f t="shared" si="70"/>
        <v>801.03555941754007</v>
      </c>
      <c r="D150" s="10">
        <f t="shared" si="71"/>
        <v>820.01576357231625</v>
      </c>
      <c r="E150" s="10">
        <f t="shared" si="83"/>
        <v>273820.74746529874</v>
      </c>
      <c r="F150" s="10">
        <f t="shared" si="84"/>
        <v>106179.25253470139</v>
      </c>
      <c r="G150" s="10">
        <f t="shared" si="66"/>
        <v>363029.04522593773</v>
      </c>
      <c r="H150" s="1">
        <f t="shared" si="85"/>
        <v>0</v>
      </c>
      <c r="I150" s="1">
        <f t="shared" si="72"/>
        <v>129.86563459472842</v>
      </c>
      <c r="J150" s="1">
        <f t="shared" si="73"/>
        <v>129.86563459472842</v>
      </c>
      <c r="K150" s="1">
        <f t="shared" si="74"/>
        <v>389.59690378418526</v>
      </c>
      <c r="L150" s="1">
        <f t="shared" si="75"/>
        <v>129.86563459472842</v>
      </c>
      <c r="M150" s="1">
        <f t="shared" si="76"/>
        <v>1.2986563459472842</v>
      </c>
      <c r="N150" s="1">
        <f t="shared" si="129"/>
        <v>779.1938075683704</v>
      </c>
      <c r="O150" s="1">
        <f t="shared" si="77"/>
        <v>1.675920507082201</v>
      </c>
      <c r="P150" s="1">
        <f t="shared" si="78"/>
        <v>6703.6820283288043</v>
      </c>
      <c r="Q150" s="1">
        <f t="shared" si="79"/>
        <v>6368.4979269123642</v>
      </c>
      <c r="R150" s="1">
        <f t="shared" si="80"/>
        <v>1.675920507082201</v>
      </c>
      <c r="S150" s="1">
        <f t="shared" si="67"/>
        <v>636849.79269123636</v>
      </c>
      <c r="T150" s="1">
        <f t="shared" si="81"/>
        <v>3968.2527963541379</v>
      </c>
      <c r="U150" s="6">
        <f t="shared" si="86"/>
        <v>317908.93654914421</v>
      </c>
      <c r="V150" s="23">
        <f>-SUM(T$24:T150)/T$23</f>
        <v>16.895446827457206</v>
      </c>
      <c r="W150" s="14">
        <f t="shared" si="68"/>
        <v>0</v>
      </c>
      <c r="X150" s="14">
        <f t="shared" si="87"/>
        <v>494478.63807538874</v>
      </c>
      <c r="Y150" s="23">
        <f>-SUM(W$24:W150)/W$23</f>
        <v>25.723931903769437</v>
      </c>
      <c r="Z150" s="36"/>
      <c r="AA150" s="37">
        <f t="shared" si="88"/>
        <v>1621.0513229898563</v>
      </c>
      <c r="AB150" s="10">
        <f t="shared" si="89"/>
        <v>801.03555941754007</v>
      </c>
      <c r="AC150" s="10">
        <f t="shared" si="90"/>
        <v>820.01576357231625</v>
      </c>
      <c r="AD150" s="1">
        <f t="shared" si="91"/>
        <v>273820.74746529874</v>
      </c>
      <c r="AE150" s="1">
        <f t="shared" si="92"/>
        <v>103429.25253470139</v>
      </c>
      <c r="AF150" s="1">
        <f t="shared" si="93"/>
        <v>323103.41733641666</v>
      </c>
      <c r="AG150" s="1">
        <f t="shared" si="94"/>
        <v>0</v>
      </c>
      <c r="AH150" s="1">
        <f t="shared" si="95"/>
        <v>129.86563459472842</v>
      </c>
      <c r="AI150" s="1">
        <f t="shared" si="96"/>
        <v>129.86563459472842</v>
      </c>
      <c r="AJ150" s="1">
        <f t="shared" si="97"/>
        <v>389.59690378418526</v>
      </c>
      <c r="AK150" s="1">
        <f t="shared" si="98"/>
        <v>129.86563459472842</v>
      </c>
      <c r="AL150" s="1">
        <f t="shared" si="99"/>
        <v>1.2986563459472842</v>
      </c>
      <c r="AM150" s="1">
        <f t="shared" si="130"/>
        <v>779.1938075683704</v>
      </c>
      <c r="AN150" s="1">
        <f t="shared" si="100"/>
        <v>1.675920507082201</v>
      </c>
      <c r="AO150" s="1">
        <f t="shared" si="101"/>
        <v>4189.8012677055021</v>
      </c>
      <c r="AP150" s="1">
        <f t="shared" si="102"/>
        <v>3980.3112043202268</v>
      </c>
      <c r="AQ150" s="1">
        <f t="shared" si="103"/>
        <v>1.675920507082201</v>
      </c>
      <c r="AR150" s="1">
        <f t="shared" si="104"/>
        <v>544674.16480171529</v>
      </c>
      <c r="AS150" s="1">
        <f t="shared" si="105"/>
        <v>1580.0660737619999</v>
      </c>
      <c r="AT150" s="1">
        <f t="shared" si="106"/>
        <v>83364.298385979462</v>
      </c>
      <c r="AU150" s="38">
        <f>-SUM(AS$24:AS150)/AS$23</f>
        <v>5.8327129499118548</v>
      </c>
      <c r="AV150" s="1">
        <f t="shared" si="82"/>
        <v>1580.0660737619999</v>
      </c>
      <c r="AW150" s="1">
        <f t="shared" si="107"/>
        <v>83364.298385979462</v>
      </c>
      <c r="AX150" s="38">
        <f>-SUM(AV$24:AV150)/AV$23</f>
        <v>5.8327129499118548</v>
      </c>
      <c r="AY150" s="40"/>
      <c r="AZ150" s="10">
        <f t="shared" si="108"/>
        <v>857.63888888888891</v>
      </c>
      <c r="BA150" s="10">
        <f t="shared" si="109"/>
        <v>685.09620213342248</v>
      </c>
      <c r="BB150" s="10">
        <f t="shared" si="110"/>
        <v>701.32927147632324</v>
      </c>
      <c r="BC150" s="1">
        <f t="shared" si="111"/>
        <v>234188.7971742682</v>
      </c>
      <c r="BD150" s="1">
        <f t="shared" si="112"/>
        <v>90811.202825731467</v>
      </c>
      <c r="BE150" s="1">
        <f t="shared" si="113"/>
        <v>635485.36762744677</v>
      </c>
      <c r="BF150" s="1">
        <f t="shared" si="114"/>
        <v>0</v>
      </c>
      <c r="BG150" s="1">
        <f t="shared" si="115"/>
        <v>129.86563459472842</v>
      </c>
      <c r="BH150" s="1">
        <f t="shared" si="116"/>
        <v>129.86563459472842</v>
      </c>
      <c r="BI150" s="1">
        <f t="shared" si="117"/>
        <v>389.59690378418526</v>
      </c>
      <c r="BJ150" s="1">
        <f t="shared" si="118"/>
        <v>129.86563459472842</v>
      </c>
      <c r="BK150" s="1">
        <f t="shared" si="119"/>
        <v>1.2986563459472842</v>
      </c>
      <c r="BL150" s="1">
        <f t="shared" si="131"/>
        <v>779.1938075683704</v>
      </c>
      <c r="BM150" s="1">
        <f t="shared" si="120"/>
        <v>1.675920507082201</v>
      </c>
      <c r="BN150" s="1">
        <f t="shared" si="121"/>
        <v>4189.8012677055021</v>
      </c>
      <c r="BO150" s="1">
        <f t="shared" si="122"/>
        <v>3980.3112043202268</v>
      </c>
      <c r="BP150" s="1">
        <f t="shared" si="123"/>
        <v>1.675920507082201</v>
      </c>
      <c r="BQ150" s="1">
        <f t="shared" si="124"/>
        <v>544674.16480171529</v>
      </c>
      <c r="BR150" s="1">
        <f t="shared" si="125"/>
        <v>2343.4785078629675</v>
      </c>
      <c r="BS150" s="1">
        <f t="shared" si="126"/>
        <v>182287.90320721731</v>
      </c>
      <c r="BT150" s="38">
        <f>-SUM(BR$24:BR150)/BR$23</f>
        <v>11.567414678679267</v>
      </c>
      <c r="BU150" s="1">
        <f t="shared" si="127"/>
        <v>2343.4785078629675</v>
      </c>
      <c r="BV150" s="1">
        <f t="shared" si="128"/>
        <v>182287.90320721731</v>
      </c>
      <c r="BW150" s="38">
        <f>-SUM(BU$24:BU150)/BU$23</f>
        <v>11.567414678679267</v>
      </c>
      <c r="BX150" s="1"/>
      <c r="BY150" s="1"/>
      <c r="BZ150" s="1"/>
      <c r="CA150" s="1"/>
      <c r="CB150" s="1"/>
      <c r="CC150" s="1"/>
      <c r="CD150" s="1"/>
      <c r="CE150" s="1"/>
      <c r="CF150" s="1"/>
      <c r="CG150" s="1"/>
      <c r="CH150" s="1"/>
      <c r="CI150" s="1"/>
      <c r="CJ150" s="1"/>
      <c r="CK150" s="1"/>
      <c r="CL150" s="1"/>
      <c r="CM150" s="1"/>
      <c r="CN150" s="1"/>
      <c r="CO150" s="1"/>
    </row>
    <row r="151" spans="1:93" ht="14.7" thickBot="1" x14ac:dyDescent="0.6">
      <c r="A151" s="32">
        <v>128</v>
      </c>
      <c r="B151" s="10">
        <f t="shared" si="69"/>
        <v>1621.0513229898563</v>
      </c>
      <c r="C151" s="10">
        <f t="shared" si="70"/>
        <v>798.64384677378757</v>
      </c>
      <c r="D151" s="10">
        <f t="shared" si="71"/>
        <v>822.40747621606886</v>
      </c>
      <c r="E151" s="10">
        <f t="shared" si="83"/>
        <v>272998.33998908265</v>
      </c>
      <c r="F151" s="10">
        <f t="shared" si="84"/>
        <v>107001.66001091746</v>
      </c>
      <c r="G151" s="10">
        <f t="shared" ref="G151:G214" si="132">F151+S151-L$2</f>
        <v>366446.05758916866</v>
      </c>
      <c r="H151" s="1">
        <f t="shared" si="85"/>
        <v>0</v>
      </c>
      <c r="I151" s="1">
        <f t="shared" si="72"/>
        <v>130.13313653907278</v>
      </c>
      <c r="J151" s="1">
        <f t="shared" si="73"/>
        <v>130.13313653907278</v>
      </c>
      <c r="K151" s="1">
        <f t="shared" si="74"/>
        <v>390.3994096172184</v>
      </c>
      <c r="L151" s="1">
        <f t="shared" si="75"/>
        <v>130.13313653907278</v>
      </c>
      <c r="M151" s="1">
        <f t="shared" si="76"/>
        <v>1.3013313653907279</v>
      </c>
      <c r="N151" s="1">
        <f t="shared" si="129"/>
        <v>780.79881923443679</v>
      </c>
      <c r="O151" s="1">
        <f t="shared" si="77"/>
        <v>1.6827484146796086</v>
      </c>
      <c r="P151" s="1">
        <f t="shared" si="78"/>
        <v>6730.9936587184338</v>
      </c>
      <c r="Q151" s="1">
        <f t="shared" si="79"/>
        <v>6394.4439757825121</v>
      </c>
      <c r="R151" s="1">
        <f t="shared" si="80"/>
        <v>1.6827484146796086</v>
      </c>
      <c r="S151" s="1">
        <f t="shared" ref="S151:S214" si="133">L$2*R151</f>
        <v>639444.3975782512</v>
      </c>
      <c r="T151" s="1">
        <f t="shared" si="81"/>
        <v>3992.5938335582196</v>
      </c>
      <c r="U151" s="6">
        <f t="shared" si="86"/>
        <v>321901.53038270242</v>
      </c>
      <c r="V151" s="23">
        <f>-SUM(T$24:T151)/T$23</f>
        <v>17.095076519135116</v>
      </c>
      <c r="W151" s="14">
        <f t="shared" ref="W151:W214" si="134">IF(A151&lt;=K$2,IF(A151=K$2,T151+G151, T151), 0)</f>
        <v>0</v>
      </c>
      <c r="X151" s="14">
        <f t="shared" si="87"/>
        <v>494478.63807538874</v>
      </c>
      <c r="Y151" s="23">
        <f>-SUM(W$24:W151)/W$23</f>
        <v>25.723931903769437</v>
      </c>
      <c r="Z151" s="36"/>
      <c r="AA151" s="37">
        <f t="shared" si="88"/>
        <v>1621.0513229898563</v>
      </c>
      <c r="AB151" s="10">
        <f t="shared" si="89"/>
        <v>798.64384677378757</v>
      </c>
      <c r="AC151" s="10">
        <f t="shared" si="90"/>
        <v>822.40747621606886</v>
      </c>
      <c r="AD151" s="1">
        <f t="shared" si="91"/>
        <v>272998.33998908265</v>
      </c>
      <c r="AE151" s="1">
        <f t="shared" si="92"/>
        <v>104251.66001091746</v>
      </c>
      <c r="AF151" s="1">
        <f t="shared" si="93"/>
        <v>326144.89478179021</v>
      </c>
      <c r="AG151" s="1">
        <f t="shared" si="94"/>
        <v>0</v>
      </c>
      <c r="AH151" s="1">
        <f t="shared" si="95"/>
        <v>130.13313653907278</v>
      </c>
      <c r="AI151" s="1">
        <f t="shared" si="96"/>
        <v>130.13313653907278</v>
      </c>
      <c r="AJ151" s="1">
        <f t="shared" si="97"/>
        <v>390.3994096172184</v>
      </c>
      <c r="AK151" s="1">
        <f t="shared" si="98"/>
        <v>130.13313653907278</v>
      </c>
      <c r="AL151" s="1">
        <f t="shared" si="99"/>
        <v>1.3013313653907279</v>
      </c>
      <c r="AM151" s="1">
        <f t="shared" si="130"/>
        <v>780.79881923443679</v>
      </c>
      <c r="AN151" s="1">
        <f t="shared" si="100"/>
        <v>1.6827484146796086</v>
      </c>
      <c r="AO151" s="1">
        <f t="shared" si="101"/>
        <v>4206.8710366990217</v>
      </c>
      <c r="AP151" s="1">
        <f t="shared" si="102"/>
        <v>3996.5274848640706</v>
      </c>
      <c r="AQ151" s="1">
        <f t="shared" si="103"/>
        <v>1.6827484146796086</v>
      </c>
      <c r="AR151" s="1">
        <f t="shared" si="104"/>
        <v>546893.23477087275</v>
      </c>
      <c r="AS151" s="1">
        <f t="shared" si="105"/>
        <v>1594.6773426397774</v>
      </c>
      <c r="AT151" s="1">
        <f t="shared" si="106"/>
        <v>84958.975728619233</v>
      </c>
      <c r="AU151" s="38">
        <f>-SUM(AS$24:AS151)/AS$23</f>
        <v>5.9251580132532906</v>
      </c>
      <c r="AV151" s="1">
        <f t="shared" si="82"/>
        <v>1594.6773426397774</v>
      </c>
      <c r="AW151" s="1">
        <f t="shared" si="107"/>
        <v>84958.975728619233</v>
      </c>
      <c r="AX151" s="38">
        <f>-SUM(AV$24:AV151)/AV$23</f>
        <v>5.9251580132532906</v>
      </c>
      <c r="AY151" s="40"/>
      <c r="AZ151" s="10">
        <f t="shared" si="108"/>
        <v>857.63888888888891</v>
      </c>
      <c r="BA151" s="10">
        <f t="shared" si="109"/>
        <v>683.05065842494992</v>
      </c>
      <c r="BB151" s="10">
        <f t="shared" si="110"/>
        <v>703.37481518479569</v>
      </c>
      <c r="BC151" s="1">
        <f t="shared" si="111"/>
        <v>233485.4223590834</v>
      </c>
      <c r="BD151" s="1">
        <f t="shared" si="112"/>
        <v>91514.577640916264</v>
      </c>
      <c r="BE151" s="1">
        <f t="shared" si="113"/>
        <v>638407.81241178897</v>
      </c>
      <c r="BF151" s="1">
        <f t="shared" si="114"/>
        <v>0</v>
      </c>
      <c r="BG151" s="1">
        <f t="shared" si="115"/>
        <v>130.13313653907278</v>
      </c>
      <c r="BH151" s="1">
        <f t="shared" si="116"/>
        <v>130.13313653907278</v>
      </c>
      <c r="BI151" s="1">
        <f t="shared" si="117"/>
        <v>390.3994096172184</v>
      </c>
      <c r="BJ151" s="1">
        <f t="shared" si="118"/>
        <v>130.13313653907278</v>
      </c>
      <c r="BK151" s="1">
        <f t="shared" si="119"/>
        <v>1.3013313653907279</v>
      </c>
      <c r="BL151" s="1">
        <f t="shared" si="131"/>
        <v>780.79881923443679</v>
      </c>
      <c r="BM151" s="1">
        <f t="shared" si="120"/>
        <v>1.6827484146796086</v>
      </c>
      <c r="BN151" s="1">
        <f t="shared" si="121"/>
        <v>4206.8710366990217</v>
      </c>
      <c r="BO151" s="1">
        <f t="shared" si="122"/>
        <v>3996.5274848640706</v>
      </c>
      <c r="BP151" s="1">
        <f t="shared" si="123"/>
        <v>1.6827484146796086</v>
      </c>
      <c r="BQ151" s="1">
        <f t="shared" si="124"/>
        <v>546893.23477087275</v>
      </c>
      <c r="BR151" s="1">
        <f t="shared" si="125"/>
        <v>2358.089776740745</v>
      </c>
      <c r="BS151" s="1">
        <f t="shared" si="126"/>
        <v>184645.99298395807</v>
      </c>
      <c r="BT151" s="38">
        <f>-SUM(BR$24:BR151)/BR$23</f>
        <v>11.704115535301918</v>
      </c>
      <c r="BU151" s="1">
        <f t="shared" si="127"/>
        <v>2358.089776740745</v>
      </c>
      <c r="BV151" s="1">
        <f t="shared" si="128"/>
        <v>184645.99298395807</v>
      </c>
      <c r="BW151" s="38">
        <f>-SUM(BU$24:BU151)/BU$23</f>
        <v>11.704115535301918</v>
      </c>
      <c r="BX151" s="1"/>
      <c r="BY151" s="1"/>
      <c r="BZ151" s="1"/>
      <c r="CA151" s="1"/>
      <c r="CB151" s="1"/>
      <c r="CC151" s="1"/>
      <c r="CD151" s="1"/>
      <c r="CE151" s="1"/>
      <c r="CF151" s="1"/>
      <c r="CG151" s="1"/>
      <c r="CH151" s="1"/>
      <c r="CI151" s="1"/>
      <c r="CJ151" s="1"/>
      <c r="CK151" s="1"/>
      <c r="CL151" s="1"/>
      <c r="CM151" s="1"/>
      <c r="CN151" s="1"/>
      <c r="CO151" s="1"/>
    </row>
    <row r="152" spans="1:93" ht="14.7" thickBot="1" x14ac:dyDescent="0.6">
      <c r="A152" s="32">
        <v>129</v>
      </c>
      <c r="B152" s="10">
        <f t="shared" ref="B152:B215" si="135">PMT(E$2/12, C$2, -E$23)</f>
        <v>1621.0513229898563</v>
      </c>
      <c r="C152" s="10">
        <f t="shared" ref="C152:C215" si="136">IPMT(E$2/12, A152, C$2, -E$23)</f>
        <v>796.24515830149073</v>
      </c>
      <c r="D152" s="10">
        <f t="shared" ref="D152:D215" si="137">PPMT(E$2/12, A152, C$2, -E$23)</f>
        <v>824.8061646883657</v>
      </c>
      <c r="E152" s="10">
        <f t="shared" si="83"/>
        <v>272173.53382439428</v>
      </c>
      <c r="F152" s="10">
        <f t="shared" si="84"/>
        <v>107826.46617560583</v>
      </c>
      <c r="G152" s="10">
        <f t="shared" si="132"/>
        <v>369876.03938235133</v>
      </c>
      <c r="H152" s="1">
        <f t="shared" si="85"/>
        <v>0</v>
      </c>
      <c r="I152" s="1">
        <f t="shared" ref="I152:I215" si="138">O$2* $M152</f>
        <v>130.40118949362437</v>
      </c>
      <c r="J152" s="1">
        <f t="shared" ref="J152:J215" si="139">P$2* $M152</f>
        <v>130.40118949362437</v>
      </c>
      <c r="K152" s="1">
        <f t="shared" ref="K152:K215" si="140">Q$2* $M152</f>
        <v>391.20356848087312</v>
      </c>
      <c r="L152" s="1">
        <f t="shared" ref="L152:L215" si="141">R$2* $M152</f>
        <v>130.40118949362437</v>
      </c>
      <c r="M152" s="1">
        <f t="shared" ref="M152:M215" si="142">M151*POWER(1 + $I$2, 1/12)</f>
        <v>1.3040118949362438</v>
      </c>
      <c r="N152" s="1">
        <f t="shared" si="129"/>
        <v>782.40713696174612</v>
      </c>
      <c r="O152" s="1">
        <f t="shared" ref="O152:O215" si="143">O151*POWER(1 + $H$2, 1/12)</f>
        <v>1.6896041400177513</v>
      </c>
      <c r="P152" s="1">
        <f t="shared" ref="P152:P215" si="144">$M$2 * O152</f>
        <v>6758.4165600710048</v>
      </c>
      <c r="Q152" s="1">
        <f t="shared" ref="Q152:Q215" si="145" xml:space="preserve"> P152 * (1-$J$2)</f>
        <v>6420.4957320674539</v>
      </c>
      <c r="R152" s="1">
        <f t="shared" ref="R152:R215" si="146">R151*POWER(1+G$2, 1/12)</f>
        <v>1.6896041400177513</v>
      </c>
      <c r="S152" s="1">
        <f t="shared" si="133"/>
        <v>642049.57320674544</v>
      </c>
      <c r="T152" s="1">
        <f t="shared" ref="T152:T215" si="147">Q152-N152-B152</f>
        <v>4017.0372721158519</v>
      </c>
      <c r="U152" s="6">
        <f t="shared" si="86"/>
        <v>325918.5676548183</v>
      </c>
      <c r="V152" s="23">
        <f>-SUM(T$24:T152)/T$23</f>
        <v>17.295928382740907</v>
      </c>
      <c r="W152" s="14">
        <f t="shared" si="134"/>
        <v>0</v>
      </c>
      <c r="X152" s="14">
        <f t="shared" si="87"/>
        <v>494478.63807538874</v>
      </c>
      <c r="Y152" s="23">
        <f>-SUM(W$24:W152)/W$23</f>
        <v>25.723931903769437</v>
      </c>
      <c r="Z152" s="36"/>
      <c r="AA152" s="37">
        <f t="shared" si="88"/>
        <v>1621.0513229898563</v>
      </c>
      <c r="AB152" s="10">
        <f t="shared" si="89"/>
        <v>796.24515830149073</v>
      </c>
      <c r="AC152" s="10">
        <f t="shared" si="90"/>
        <v>824.8061646883657</v>
      </c>
      <c r="AD152" s="1">
        <f t="shared" si="91"/>
        <v>272173.53382439428</v>
      </c>
      <c r="AE152" s="1">
        <f t="shared" si="92"/>
        <v>105076.46617560583</v>
      </c>
      <c r="AF152" s="1">
        <f t="shared" si="93"/>
        <v>329197.81168137491</v>
      </c>
      <c r="AG152" s="1">
        <f t="shared" si="94"/>
        <v>0</v>
      </c>
      <c r="AH152" s="1">
        <f t="shared" si="95"/>
        <v>130.40118949362437</v>
      </c>
      <c r="AI152" s="1">
        <f t="shared" si="96"/>
        <v>130.40118949362437</v>
      </c>
      <c r="AJ152" s="1">
        <f t="shared" si="97"/>
        <v>391.20356848087312</v>
      </c>
      <c r="AK152" s="1">
        <f t="shared" si="98"/>
        <v>130.40118949362437</v>
      </c>
      <c r="AL152" s="1">
        <f t="shared" si="99"/>
        <v>1.3040118949362438</v>
      </c>
      <c r="AM152" s="1">
        <f t="shared" si="130"/>
        <v>782.40713696174612</v>
      </c>
      <c r="AN152" s="1">
        <f t="shared" si="100"/>
        <v>1.6896041400177513</v>
      </c>
      <c r="AO152" s="1">
        <f t="shared" si="101"/>
        <v>4224.0103500443784</v>
      </c>
      <c r="AP152" s="1">
        <f t="shared" si="102"/>
        <v>4012.8098325421593</v>
      </c>
      <c r="AQ152" s="1">
        <f t="shared" si="103"/>
        <v>1.6896041400177513</v>
      </c>
      <c r="AR152" s="1">
        <f t="shared" si="104"/>
        <v>549121.34550576913</v>
      </c>
      <c r="AS152" s="1">
        <f t="shared" si="105"/>
        <v>1609.3513725905566</v>
      </c>
      <c r="AT152" s="1">
        <f t="shared" si="106"/>
        <v>86568.327101209783</v>
      </c>
      <c r="AU152" s="38">
        <f>-SUM(AS$24:AS152)/AS$23</f>
        <v>6.0184537449976698</v>
      </c>
      <c r="AV152" s="1">
        <f t="shared" ref="AV152:AV215" si="148">IF(Y152&lt;=K$3,IF(Y152=K$3,AS152+AF152, AS152), 0)</f>
        <v>1609.3513725905566</v>
      </c>
      <c r="AW152" s="1">
        <f t="shared" si="107"/>
        <v>86568.327101209783</v>
      </c>
      <c r="AX152" s="38">
        <f>-SUM(AV$24:AV152)/AV$23</f>
        <v>6.0184537449976698</v>
      </c>
      <c r="AY152" s="40"/>
      <c r="AZ152" s="10">
        <f t="shared" si="108"/>
        <v>857.63888888888891</v>
      </c>
      <c r="BA152" s="10">
        <f t="shared" si="109"/>
        <v>680.99914854732776</v>
      </c>
      <c r="BB152" s="10">
        <f t="shared" si="110"/>
        <v>705.42632506241796</v>
      </c>
      <c r="BC152" s="1">
        <f t="shared" si="111"/>
        <v>232779.99603402099</v>
      </c>
      <c r="BD152" s="1">
        <f t="shared" si="112"/>
        <v>92220.003965978685</v>
      </c>
      <c r="BE152" s="1">
        <f t="shared" si="113"/>
        <v>641341.34947174788</v>
      </c>
      <c r="BF152" s="1">
        <f t="shared" si="114"/>
        <v>0</v>
      </c>
      <c r="BG152" s="1">
        <f t="shared" si="115"/>
        <v>130.40118949362437</v>
      </c>
      <c r="BH152" s="1">
        <f t="shared" si="116"/>
        <v>130.40118949362437</v>
      </c>
      <c r="BI152" s="1">
        <f t="shared" si="117"/>
        <v>391.20356848087312</v>
      </c>
      <c r="BJ152" s="1">
        <f t="shared" si="118"/>
        <v>130.40118949362437</v>
      </c>
      <c r="BK152" s="1">
        <f t="shared" si="119"/>
        <v>1.3040118949362438</v>
      </c>
      <c r="BL152" s="1">
        <f t="shared" si="131"/>
        <v>782.40713696174612</v>
      </c>
      <c r="BM152" s="1">
        <f t="shared" si="120"/>
        <v>1.6896041400177513</v>
      </c>
      <c r="BN152" s="1">
        <f t="shared" si="121"/>
        <v>4224.0103500443784</v>
      </c>
      <c r="BO152" s="1">
        <f t="shared" si="122"/>
        <v>4012.8098325421593</v>
      </c>
      <c r="BP152" s="1">
        <f t="shared" si="123"/>
        <v>1.6896041400177513</v>
      </c>
      <c r="BQ152" s="1">
        <f t="shared" si="124"/>
        <v>549121.34550576913</v>
      </c>
      <c r="BR152" s="1">
        <f t="shared" si="125"/>
        <v>2372.7638066915242</v>
      </c>
      <c r="BS152" s="1">
        <f t="shared" si="126"/>
        <v>187018.75679064961</v>
      </c>
      <c r="BT152" s="38">
        <f>-SUM(BR$24:BR152)/BR$23</f>
        <v>11.841667060327513</v>
      </c>
      <c r="BU152" s="1">
        <f t="shared" si="127"/>
        <v>2372.7638066915242</v>
      </c>
      <c r="BV152" s="1">
        <f t="shared" si="128"/>
        <v>187018.75679064961</v>
      </c>
      <c r="BW152" s="38">
        <f>-SUM(BU$24:BU152)/BU$23</f>
        <v>11.841667060327513</v>
      </c>
      <c r="BX152" s="1"/>
      <c r="BY152" s="1"/>
      <c r="BZ152" s="1"/>
      <c r="CA152" s="1"/>
      <c r="CB152" s="1"/>
      <c r="CC152" s="1"/>
      <c r="CD152" s="1"/>
      <c r="CE152" s="1"/>
      <c r="CF152" s="1"/>
      <c r="CG152" s="1"/>
      <c r="CH152" s="1"/>
      <c r="CI152" s="1"/>
      <c r="CJ152" s="1"/>
      <c r="CK152" s="1"/>
      <c r="CL152" s="1"/>
      <c r="CM152" s="1"/>
      <c r="CN152" s="1"/>
      <c r="CO152" s="1"/>
    </row>
    <row r="153" spans="1:93" ht="14.7" thickBot="1" x14ac:dyDescent="0.6">
      <c r="A153" s="32">
        <v>130</v>
      </c>
      <c r="B153" s="10">
        <f t="shared" si="135"/>
        <v>1621.0513229898563</v>
      </c>
      <c r="C153" s="10">
        <f t="shared" si="136"/>
        <v>793.83947365448307</v>
      </c>
      <c r="D153" s="10">
        <f t="shared" si="137"/>
        <v>827.21184933537336</v>
      </c>
      <c r="E153" s="10">
        <f t="shared" ref="E153:E216" si="149">E152-D153</f>
        <v>271346.32197505893</v>
      </c>
      <c r="F153" s="10">
        <f t="shared" ref="F153:F216" si="150">F152+D153</f>
        <v>108653.67802494121</v>
      </c>
      <c r="G153" s="10">
        <f t="shared" si="132"/>
        <v>373319.04066816962</v>
      </c>
      <c r="H153" s="1">
        <f t="shared" ref="H153:H216" si="151">IF((G153/L$2)&lt;0.2, N$2* $M153, 0)</f>
        <v>0</v>
      </c>
      <c r="I153" s="1">
        <f t="shared" si="138"/>
        <v>130.66979459337398</v>
      </c>
      <c r="J153" s="1">
        <f t="shared" si="139"/>
        <v>130.66979459337398</v>
      </c>
      <c r="K153" s="1">
        <f t="shared" si="140"/>
        <v>392.00938378012194</v>
      </c>
      <c r="L153" s="1">
        <f t="shared" si="141"/>
        <v>130.66979459337398</v>
      </c>
      <c r="M153" s="1">
        <f t="shared" si="142"/>
        <v>1.3066979459337398</v>
      </c>
      <c r="N153" s="1">
        <f t="shared" si="129"/>
        <v>784.01876756024399</v>
      </c>
      <c r="O153" s="1">
        <f t="shared" si="143"/>
        <v>1.6964877964295484</v>
      </c>
      <c r="P153" s="1">
        <f t="shared" si="144"/>
        <v>6785.9511857181933</v>
      </c>
      <c r="Q153" s="1">
        <f t="shared" si="145"/>
        <v>6446.6536264322831</v>
      </c>
      <c r="R153" s="1">
        <f t="shared" si="146"/>
        <v>1.6964877964295484</v>
      </c>
      <c r="S153" s="1">
        <f t="shared" si="133"/>
        <v>644665.36264322838</v>
      </c>
      <c r="T153" s="1">
        <f t="shared" si="147"/>
        <v>4041.5835358821832</v>
      </c>
      <c r="U153" s="6">
        <f t="shared" ref="U153:U216" si="152">U152+T153</f>
        <v>329960.15119070048</v>
      </c>
      <c r="V153" s="23">
        <f>-SUM(T$24:T153)/T$23</f>
        <v>17.498007559535019</v>
      </c>
      <c r="W153" s="14">
        <f t="shared" si="134"/>
        <v>0</v>
      </c>
      <c r="X153" s="14">
        <f t="shared" ref="X153:X216" si="153">X152+W153</f>
        <v>494478.63807538874</v>
      </c>
      <c r="Y153" s="23">
        <f>-SUM(W$24:W153)/W$23</f>
        <v>25.723931903769437</v>
      </c>
      <c r="Z153" s="36"/>
      <c r="AA153" s="37">
        <f t="shared" ref="AA153:AA216" si="154">PMT(E$3/12, C$3, -AD$23)</f>
        <v>1621.0513229898563</v>
      </c>
      <c r="AB153" s="10">
        <f t="shared" ref="AB153:AB216" si="155">IPMT(E$3/12, A153, C$3, -AD$23)</f>
        <v>793.83947365448307</v>
      </c>
      <c r="AC153" s="10">
        <f t="shared" ref="AC153:AC216" si="156">PPMT(E$3/12, A153, C$3, -AD$23)</f>
        <v>827.21184933537336</v>
      </c>
      <c r="AD153" s="1">
        <f t="shared" ref="AD153:AD216" si="157">AD152-AC153</f>
        <v>271346.32197505893</v>
      </c>
      <c r="AE153" s="1">
        <f t="shared" ref="AE153:AE216" si="158">AE152+AC153</f>
        <v>105903.67802494121</v>
      </c>
      <c r="AF153" s="1">
        <f t="shared" ref="AF153:AF216" si="159">AE153+AR153-L$3</f>
        <v>332262.21186454443</v>
      </c>
      <c r="AG153" s="1">
        <f t="shared" ref="AG153:AG216" si="160">IF((AF153/L$3)&lt;0.2, N$3* $AL153, 0)</f>
        <v>0</v>
      </c>
      <c r="AH153" s="1">
        <f t="shared" ref="AH153:AH216" si="161">O$3* $AL153</f>
        <v>130.66979459337398</v>
      </c>
      <c r="AI153" s="1">
        <f t="shared" ref="AI153:AI216" si="162">P$3* $AL153</f>
        <v>130.66979459337398</v>
      </c>
      <c r="AJ153" s="1">
        <f t="shared" ref="AJ153:AJ216" si="163">Q$3* $AL153</f>
        <v>392.00938378012194</v>
      </c>
      <c r="AK153" s="1">
        <f t="shared" ref="AK153:AK216" si="164">R$3* $AL153</f>
        <v>130.66979459337398</v>
      </c>
      <c r="AL153" s="1">
        <f t="shared" ref="AL153:AL216" si="165">AL152*POWER(1 + $I$3, 1/12)</f>
        <v>1.3066979459337398</v>
      </c>
      <c r="AM153" s="1">
        <f t="shared" si="130"/>
        <v>784.01876756024399</v>
      </c>
      <c r="AN153" s="1">
        <f t="shared" ref="AN153:AN216" si="166">AN152*POWER(1 + $H$3, 1/12)</f>
        <v>1.6964877964295484</v>
      </c>
      <c r="AO153" s="1">
        <f t="shared" ref="AO153:AO216" si="167">$M$3 * AN153</f>
        <v>4241.2194910738708</v>
      </c>
      <c r="AP153" s="1">
        <f t="shared" ref="AP153:AP216" si="168" xml:space="preserve"> AO153 * (1-$J$3)</f>
        <v>4029.1585165201773</v>
      </c>
      <c r="AQ153" s="1">
        <f t="shared" ref="AQ153:AQ216" si="169">AQ152*POWER(1+G$3, 1/12)</f>
        <v>1.6964877964295484</v>
      </c>
      <c r="AR153" s="1">
        <f t="shared" ref="AR153:AR216" si="170">L$3*AQ153</f>
        <v>551358.53383960319</v>
      </c>
      <c r="AS153" s="1">
        <f t="shared" ref="AS153:AS216" si="171">AP153-AM153-AA153</f>
        <v>1624.0884259700767</v>
      </c>
      <c r="AT153" s="1">
        <f t="shared" ref="AT153:AT216" si="172">AT152+AS153</f>
        <v>88192.415527179866</v>
      </c>
      <c r="AU153" s="38">
        <f>-SUM(AS$24:AS153)/AS$23</f>
        <v>6.1126037986770951</v>
      </c>
      <c r="AV153" s="1">
        <f t="shared" si="148"/>
        <v>1624.0884259700767</v>
      </c>
      <c r="AW153" s="1">
        <f t="shared" ref="AW153:AW216" si="173">AW152+AV153</f>
        <v>88192.415527179866</v>
      </c>
      <c r="AX153" s="38">
        <f>-SUM(AV$24:AV153)/AV$23</f>
        <v>6.1126037986770951</v>
      </c>
      <c r="AY153" s="40"/>
      <c r="AZ153" s="10">
        <f t="shared" ref="AZ153:AZ216" si="174">PMT(BC$3/12, C$3, -BC$23)</f>
        <v>857.63888888888891</v>
      </c>
      <c r="BA153" s="10">
        <f t="shared" ref="BA153:BA216" si="175">IPMT(E$4/12, A153, C$4, -BC$23)</f>
        <v>678.94165509922891</v>
      </c>
      <c r="BB153" s="10">
        <f t="shared" ref="BB153:BB216" si="176">PPMT(E$4/12, A153, C$4, -BC$23)</f>
        <v>707.48381851051681</v>
      </c>
      <c r="BC153" s="1">
        <f t="shared" ref="BC153:BC216" si="177">BC152-BB153</f>
        <v>232072.51221551048</v>
      </c>
      <c r="BD153" s="1">
        <f t="shared" ref="BD153:BD216" si="178">BD152+BB153</f>
        <v>92927.487784489203</v>
      </c>
      <c r="BE153" s="1">
        <f t="shared" ref="BE153:BE216" si="179">BD153+BQ153-BJ$2</f>
        <v>644286.02162409236</v>
      </c>
      <c r="BF153" s="1">
        <f t="shared" ref="BF153:BF216" si="180">IF((BE153/L$4)&lt;0.2, N$4* $M153, 0)</f>
        <v>0</v>
      </c>
      <c r="BG153" s="1">
        <f t="shared" ref="BG153:BG216" si="181">O$4* $M153</f>
        <v>130.66979459337398</v>
      </c>
      <c r="BH153" s="1">
        <f t="shared" ref="BH153:BH216" si="182">P$4* $BK153</f>
        <v>130.66979459337398</v>
      </c>
      <c r="BI153" s="1">
        <f t="shared" ref="BI153:BI216" si="183">Q$4* $BK153</f>
        <v>392.00938378012194</v>
      </c>
      <c r="BJ153" s="1">
        <f t="shared" ref="BJ153:BJ216" si="184">R$4* $BK153</f>
        <v>130.66979459337398</v>
      </c>
      <c r="BK153" s="1">
        <f t="shared" ref="BK153:BK216" si="185">BK152*POWER(1 + $I$4, 1/12)</f>
        <v>1.3066979459337398</v>
      </c>
      <c r="BL153" s="1">
        <f t="shared" si="131"/>
        <v>784.01876756024399</v>
      </c>
      <c r="BM153" s="1">
        <f t="shared" ref="BM153:BM216" si="186">BM152*POWER(1 + $H$4, 1/12)</f>
        <v>1.6964877964295484</v>
      </c>
      <c r="BN153" s="1">
        <f t="shared" ref="BN153:BN216" si="187">$M$4 * BM153</f>
        <v>4241.2194910738708</v>
      </c>
      <c r="BO153" s="1">
        <f t="shared" ref="BO153:BO216" si="188" xml:space="preserve"> BN153 * (1-$J$4)</f>
        <v>4029.1585165201773</v>
      </c>
      <c r="BP153" s="1">
        <f t="shared" ref="BP153:BP216" si="189">BP152*POWER(1+G$4, 1/12)</f>
        <v>1.6964877964295484</v>
      </c>
      <c r="BQ153" s="1">
        <f t="shared" ref="BQ153:BQ216" si="190">L$4*BP153</f>
        <v>551358.53383960319</v>
      </c>
      <c r="BR153" s="1">
        <f t="shared" ref="BR153:BR216" si="191">BO153-BL153-AZ153</f>
        <v>2387.5008600710444</v>
      </c>
      <c r="BS153" s="1">
        <f t="shared" ref="BS153:BS216" si="192">BS152+BR153</f>
        <v>189406.25765072065</v>
      </c>
      <c r="BT153" s="38">
        <f>-SUM(BR$24:BR153)/BR$23</f>
        <v>11.980072907288154</v>
      </c>
      <c r="BU153" s="1">
        <f t="shared" ref="BU153:BU216" si="193">IF(AY153&lt;=K$4,IF(AY153=K$4,BR153+BE153, BR153), 0)</f>
        <v>2387.5008600710444</v>
      </c>
      <c r="BV153" s="1">
        <f t="shared" ref="BV153:BV216" si="194">BV152+BU153</f>
        <v>189406.25765072065</v>
      </c>
      <c r="BW153" s="38">
        <f>-SUM(BU$24:BU153)/BU$23</f>
        <v>11.980072907288154</v>
      </c>
      <c r="BX153" s="1"/>
      <c r="BY153" s="1"/>
      <c r="BZ153" s="1"/>
      <c r="CA153" s="1"/>
      <c r="CB153" s="1"/>
      <c r="CC153" s="1"/>
      <c r="CD153" s="1"/>
      <c r="CE153" s="1"/>
      <c r="CF153" s="1"/>
      <c r="CG153" s="1"/>
      <c r="CH153" s="1"/>
      <c r="CI153" s="1"/>
      <c r="CJ153" s="1"/>
      <c r="CK153" s="1"/>
      <c r="CL153" s="1"/>
      <c r="CM153" s="1"/>
      <c r="CN153" s="1"/>
      <c r="CO153" s="1"/>
    </row>
    <row r="154" spans="1:93" ht="14.7" thickBot="1" x14ac:dyDescent="0.6">
      <c r="A154" s="32">
        <v>131</v>
      </c>
      <c r="B154" s="10">
        <f t="shared" si="135"/>
        <v>1621.0513229898563</v>
      </c>
      <c r="C154" s="10">
        <f t="shared" si="136"/>
        <v>791.42677242725495</v>
      </c>
      <c r="D154" s="10">
        <f t="shared" si="137"/>
        <v>829.6245505626016</v>
      </c>
      <c r="E154" s="10">
        <f t="shared" si="149"/>
        <v>270516.69742449635</v>
      </c>
      <c r="F154" s="10">
        <f t="shared" si="150"/>
        <v>109483.30257550381</v>
      </c>
      <c r="G154" s="10">
        <f t="shared" si="132"/>
        <v>376775.11170517129</v>
      </c>
      <c r="H154" s="1">
        <f t="shared" si="151"/>
        <v>0</v>
      </c>
      <c r="I154" s="1">
        <f t="shared" si="138"/>
        <v>130.9389529756503</v>
      </c>
      <c r="J154" s="1">
        <f t="shared" si="139"/>
        <v>130.9389529756503</v>
      </c>
      <c r="K154" s="1">
        <f t="shared" si="140"/>
        <v>392.81685892695089</v>
      </c>
      <c r="L154" s="1">
        <f t="shared" si="141"/>
        <v>130.9389529756503</v>
      </c>
      <c r="M154" s="1">
        <f t="shared" si="142"/>
        <v>1.309389529756503</v>
      </c>
      <c r="N154" s="1">
        <f t="shared" ref="N154:N217" si="195">SUM(H154:L154)</f>
        <v>785.63371785390177</v>
      </c>
      <c r="O154" s="1">
        <f t="shared" si="143"/>
        <v>1.7033994977096512</v>
      </c>
      <c r="P154" s="1">
        <f t="shared" si="144"/>
        <v>6813.5979908386043</v>
      </c>
      <c r="Q154" s="1">
        <f t="shared" si="145"/>
        <v>6472.918091296674</v>
      </c>
      <c r="R154" s="1">
        <f t="shared" si="146"/>
        <v>1.7033994977096512</v>
      </c>
      <c r="S154" s="1">
        <f t="shared" si="133"/>
        <v>647291.80912966747</v>
      </c>
      <c r="T154" s="1">
        <f t="shared" si="147"/>
        <v>4066.2330504529164</v>
      </c>
      <c r="U154" s="6">
        <f t="shared" si="152"/>
        <v>334026.38424115337</v>
      </c>
      <c r="V154" s="23">
        <f>-SUM(T$24:T154)/T$23</f>
        <v>17.701319212057662</v>
      </c>
      <c r="W154" s="14">
        <f t="shared" si="134"/>
        <v>0</v>
      </c>
      <c r="X154" s="14">
        <f t="shared" si="153"/>
        <v>494478.63807538874</v>
      </c>
      <c r="Y154" s="23">
        <f>-SUM(W$24:W154)/W$23</f>
        <v>25.723931903769437</v>
      </c>
      <c r="Z154" s="36"/>
      <c r="AA154" s="37">
        <f t="shared" si="154"/>
        <v>1621.0513229898563</v>
      </c>
      <c r="AB154" s="10">
        <f t="shared" si="155"/>
        <v>791.42677242725495</v>
      </c>
      <c r="AC154" s="10">
        <f t="shared" si="156"/>
        <v>829.6245505626016</v>
      </c>
      <c r="AD154" s="1">
        <f t="shared" si="157"/>
        <v>270516.69742449635</v>
      </c>
      <c r="AE154" s="1">
        <f t="shared" si="158"/>
        <v>106733.30257550381</v>
      </c>
      <c r="AF154" s="1">
        <f t="shared" si="159"/>
        <v>335338.13933114044</v>
      </c>
      <c r="AG154" s="1">
        <f t="shared" si="160"/>
        <v>0</v>
      </c>
      <c r="AH154" s="1">
        <f t="shared" si="161"/>
        <v>130.9389529756503</v>
      </c>
      <c r="AI154" s="1">
        <f t="shared" si="162"/>
        <v>130.9389529756503</v>
      </c>
      <c r="AJ154" s="1">
        <f t="shared" si="163"/>
        <v>392.81685892695089</v>
      </c>
      <c r="AK154" s="1">
        <f t="shared" si="164"/>
        <v>130.9389529756503</v>
      </c>
      <c r="AL154" s="1">
        <f t="shared" si="165"/>
        <v>1.309389529756503</v>
      </c>
      <c r="AM154" s="1">
        <f t="shared" ref="AM154:AM217" si="196">SUM(AG154:AK154)</f>
        <v>785.63371785390177</v>
      </c>
      <c r="AN154" s="1">
        <f t="shared" si="166"/>
        <v>1.7033994977096512</v>
      </c>
      <c r="AO154" s="1">
        <f t="shared" si="167"/>
        <v>4258.4987442741276</v>
      </c>
      <c r="AP154" s="1">
        <f t="shared" si="168"/>
        <v>4045.5738070604211</v>
      </c>
      <c r="AQ154" s="1">
        <f t="shared" si="169"/>
        <v>1.7033994977096512</v>
      </c>
      <c r="AR154" s="1">
        <f t="shared" si="170"/>
        <v>553604.83675563661</v>
      </c>
      <c r="AS154" s="1">
        <f t="shared" si="171"/>
        <v>1638.8887662166633</v>
      </c>
      <c r="AT154" s="1">
        <f t="shared" si="172"/>
        <v>89831.304293396533</v>
      </c>
      <c r="AU154" s="38">
        <f>-SUM(AS$24:AS154)/AS$23</f>
        <v>6.207611843095453</v>
      </c>
      <c r="AV154" s="1">
        <f t="shared" si="148"/>
        <v>1638.8887662166633</v>
      </c>
      <c r="AW154" s="1">
        <f t="shared" si="173"/>
        <v>89831.304293396533</v>
      </c>
      <c r="AX154" s="38">
        <f>-SUM(AV$24:AV154)/AV$23</f>
        <v>6.207611843095453</v>
      </c>
      <c r="AY154" s="40"/>
      <c r="AZ154" s="10">
        <f t="shared" si="174"/>
        <v>857.63888888888891</v>
      </c>
      <c r="BA154" s="10">
        <f t="shared" si="175"/>
        <v>676.87816062857326</v>
      </c>
      <c r="BB154" s="10">
        <f t="shared" si="176"/>
        <v>709.54731298117247</v>
      </c>
      <c r="BC154" s="1">
        <f t="shared" si="177"/>
        <v>231362.96490252932</v>
      </c>
      <c r="BD154" s="1">
        <f t="shared" si="178"/>
        <v>93637.035097470376</v>
      </c>
      <c r="BE154" s="1">
        <f t="shared" si="179"/>
        <v>647241.871853107</v>
      </c>
      <c r="BF154" s="1">
        <f t="shared" si="180"/>
        <v>0</v>
      </c>
      <c r="BG154" s="1">
        <f t="shared" si="181"/>
        <v>130.9389529756503</v>
      </c>
      <c r="BH154" s="1">
        <f t="shared" si="182"/>
        <v>130.9389529756503</v>
      </c>
      <c r="BI154" s="1">
        <f t="shared" si="183"/>
        <v>392.81685892695089</v>
      </c>
      <c r="BJ154" s="1">
        <f t="shared" si="184"/>
        <v>130.9389529756503</v>
      </c>
      <c r="BK154" s="1">
        <f t="shared" si="185"/>
        <v>1.309389529756503</v>
      </c>
      <c r="BL154" s="1">
        <f t="shared" ref="BL154:BL217" si="197">SUM(BF154:BJ154)</f>
        <v>785.63371785390177</v>
      </c>
      <c r="BM154" s="1">
        <f t="shared" si="186"/>
        <v>1.7033994977096512</v>
      </c>
      <c r="BN154" s="1">
        <f t="shared" si="187"/>
        <v>4258.4987442741276</v>
      </c>
      <c r="BO154" s="1">
        <f t="shared" si="188"/>
        <v>4045.5738070604211</v>
      </c>
      <c r="BP154" s="1">
        <f t="shared" si="189"/>
        <v>1.7033994977096512</v>
      </c>
      <c r="BQ154" s="1">
        <f t="shared" si="190"/>
        <v>553604.83675563661</v>
      </c>
      <c r="BR154" s="1">
        <f t="shared" si="191"/>
        <v>2402.3012003176309</v>
      </c>
      <c r="BS154" s="1">
        <f t="shared" si="192"/>
        <v>191808.55885103828</v>
      </c>
      <c r="BT154" s="38">
        <f>-SUM(BR$24:BR154)/BR$23</f>
        <v>12.119336744987727</v>
      </c>
      <c r="BU154" s="1">
        <f t="shared" si="193"/>
        <v>2402.3012003176309</v>
      </c>
      <c r="BV154" s="1">
        <f t="shared" si="194"/>
        <v>191808.55885103828</v>
      </c>
      <c r="BW154" s="38">
        <f>-SUM(BU$24:BU154)/BU$23</f>
        <v>12.119336744987727</v>
      </c>
      <c r="BX154" s="1"/>
      <c r="BY154" s="1"/>
      <c r="BZ154" s="1"/>
      <c r="CA154" s="1"/>
      <c r="CB154" s="1"/>
      <c r="CC154" s="1"/>
      <c r="CD154" s="1"/>
      <c r="CE154" s="1"/>
      <c r="CF154" s="1"/>
      <c r="CG154" s="1"/>
      <c r="CH154" s="1"/>
      <c r="CI154" s="1"/>
      <c r="CJ154" s="1"/>
      <c r="CK154" s="1"/>
      <c r="CL154" s="1"/>
      <c r="CM154" s="1"/>
      <c r="CN154" s="1"/>
      <c r="CO154" s="1"/>
    </row>
    <row r="155" spans="1:93" ht="14.7" thickBot="1" x14ac:dyDescent="0.6">
      <c r="A155" s="32">
        <v>132</v>
      </c>
      <c r="B155" s="10">
        <f t="shared" si="135"/>
        <v>1621.0513229898563</v>
      </c>
      <c r="C155" s="10">
        <f t="shared" si="136"/>
        <v>789.00703415478051</v>
      </c>
      <c r="D155" s="10">
        <f t="shared" si="137"/>
        <v>832.0442888350758</v>
      </c>
      <c r="E155" s="10">
        <f t="shared" si="149"/>
        <v>269684.65313566127</v>
      </c>
      <c r="F155" s="10">
        <f t="shared" si="150"/>
        <v>110315.34686433889</v>
      </c>
      <c r="G155" s="10">
        <f t="shared" si="132"/>
        <v>380244.30294854217</v>
      </c>
      <c r="H155" s="1">
        <f t="shared" si="151"/>
        <v>0</v>
      </c>
      <c r="I155" s="1">
        <f t="shared" si="138"/>
        <v>131.20866578012479</v>
      </c>
      <c r="J155" s="1">
        <f t="shared" si="139"/>
        <v>131.20866578012479</v>
      </c>
      <c r="K155" s="1">
        <f t="shared" si="140"/>
        <v>393.62599734037434</v>
      </c>
      <c r="L155" s="1">
        <f t="shared" si="141"/>
        <v>131.20866578012479</v>
      </c>
      <c r="M155" s="1">
        <f t="shared" si="142"/>
        <v>1.3120866578012478</v>
      </c>
      <c r="N155" s="1">
        <f t="shared" si="195"/>
        <v>787.25199468074868</v>
      </c>
      <c r="O155" s="1">
        <f t="shared" si="143"/>
        <v>1.7103393581163246</v>
      </c>
      <c r="P155" s="1">
        <f t="shared" si="144"/>
        <v>6841.3574324652982</v>
      </c>
      <c r="Q155" s="1">
        <f t="shared" si="145"/>
        <v>6499.2895608420331</v>
      </c>
      <c r="R155" s="1">
        <f t="shared" si="146"/>
        <v>1.7103393581163246</v>
      </c>
      <c r="S155" s="1">
        <f t="shared" si="133"/>
        <v>649928.95608420332</v>
      </c>
      <c r="T155" s="1">
        <f t="shared" si="147"/>
        <v>4090.9862431714282</v>
      </c>
      <c r="U155" s="6">
        <f t="shared" si="152"/>
        <v>338117.37048432481</v>
      </c>
      <c r="V155" s="23">
        <f>-SUM(T$24:T155)/T$23</f>
        <v>17.905868524216235</v>
      </c>
      <c r="W155" s="14">
        <f t="shared" si="134"/>
        <v>0</v>
      </c>
      <c r="X155" s="14">
        <f t="shared" si="153"/>
        <v>494478.63807538874</v>
      </c>
      <c r="Y155" s="23">
        <f>-SUM(W$24:W155)/W$23</f>
        <v>25.723931903769437</v>
      </c>
      <c r="Z155" s="36"/>
      <c r="AA155" s="37">
        <f t="shared" si="154"/>
        <v>1621.0513229898563</v>
      </c>
      <c r="AB155" s="10">
        <f t="shared" si="155"/>
        <v>789.00703415478051</v>
      </c>
      <c r="AC155" s="10">
        <f t="shared" si="156"/>
        <v>832.0442888350758</v>
      </c>
      <c r="AD155" s="1">
        <f t="shared" si="157"/>
        <v>269684.65313566127</v>
      </c>
      <c r="AE155" s="1">
        <f t="shared" si="158"/>
        <v>107565.34686433889</v>
      </c>
      <c r="AF155" s="1">
        <f t="shared" si="159"/>
        <v>338425.63825214433</v>
      </c>
      <c r="AG155" s="1">
        <f t="shared" si="160"/>
        <v>0</v>
      </c>
      <c r="AH155" s="1">
        <f t="shared" si="161"/>
        <v>131.20866578012479</v>
      </c>
      <c r="AI155" s="1">
        <f t="shared" si="162"/>
        <v>131.20866578012479</v>
      </c>
      <c r="AJ155" s="1">
        <f t="shared" si="163"/>
        <v>393.62599734037434</v>
      </c>
      <c r="AK155" s="1">
        <f t="shared" si="164"/>
        <v>131.20866578012479</v>
      </c>
      <c r="AL155" s="1">
        <f t="shared" si="165"/>
        <v>1.3120866578012478</v>
      </c>
      <c r="AM155" s="1">
        <f t="shared" si="196"/>
        <v>787.25199468074868</v>
      </c>
      <c r="AN155" s="1">
        <f t="shared" si="166"/>
        <v>1.7103393581163246</v>
      </c>
      <c r="AO155" s="1">
        <f t="shared" si="167"/>
        <v>4275.8483952908118</v>
      </c>
      <c r="AP155" s="1">
        <f t="shared" si="168"/>
        <v>4062.0559755262711</v>
      </c>
      <c r="AQ155" s="1">
        <f t="shared" si="169"/>
        <v>1.7103393581163246</v>
      </c>
      <c r="AR155" s="1">
        <f t="shared" si="170"/>
        <v>555860.29138780548</v>
      </c>
      <c r="AS155" s="1">
        <f t="shared" si="171"/>
        <v>1653.752657855666</v>
      </c>
      <c r="AT155" s="1">
        <f t="shared" si="172"/>
        <v>91485.056951252205</v>
      </c>
      <c r="AU155" s="38">
        <f>-SUM(AS$24:AS155)/AS$23</f>
        <v>6.3034815623914335</v>
      </c>
      <c r="AV155" s="1">
        <f t="shared" si="148"/>
        <v>1653.752657855666</v>
      </c>
      <c r="AW155" s="1">
        <f t="shared" si="173"/>
        <v>91485.056951252205</v>
      </c>
      <c r="AX155" s="38">
        <f>-SUM(AV$24:AV155)/AV$23</f>
        <v>6.3034815623914335</v>
      </c>
      <c r="AY155" s="40"/>
      <c r="AZ155" s="10">
        <f t="shared" si="174"/>
        <v>857.63888888888891</v>
      </c>
      <c r="BA155" s="10">
        <f t="shared" si="175"/>
        <v>674.8086476323781</v>
      </c>
      <c r="BB155" s="10">
        <f t="shared" si="176"/>
        <v>711.61682597736751</v>
      </c>
      <c r="BC155" s="1">
        <f t="shared" si="177"/>
        <v>230651.34807655195</v>
      </c>
      <c r="BD155" s="1">
        <f t="shared" si="178"/>
        <v>94348.651923447746</v>
      </c>
      <c r="BE155" s="1">
        <f t="shared" si="179"/>
        <v>650208.94331125321</v>
      </c>
      <c r="BF155" s="1">
        <f t="shared" si="180"/>
        <v>0</v>
      </c>
      <c r="BG155" s="1">
        <f t="shared" si="181"/>
        <v>131.20866578012479</v>
      </c>
      <c r="BH155" s="1">
        <f t="shared" si="182"/>
        <v>131.20866578012479</v>
      </c>
      <c r="BI155" s="1">
        <f t="shared" si="183"/>
        <v>393.62599734037434</v>
      </c>
      <c r="BJ155" s="1">
        <f t="shared" si="184"/>
        <v>131.20866578012479</v>
      </c>
      <c r="BK155" s="1">
        <f t="shared" si="185"/>
        <v>1.3120866578012478</v>
      </c>
      <c r="BL155" s="1">
        <f t="shared" si="197"/>
        <v>787.25199468074868</v>
      </c>
      <c r="BM155" s="1">
        <f t="shared" si="186"/>
        <v>1.7103393581163246</v>
      </c>
      <c r="BN155" s="1">
        <f t="shared" si="187"/>
        <v>4275.8483952908118</v>
      </c>
      <c r="BO155" s="1">
        <f t="shared" si="188"/>
        <v>4062.0559755262711</v>
      </c>
      <c r="BP155" s="1">
        <f t="shared" si="189"/>
        <v>1.7103393581163246</v>
      </c>
      <c r="BQ155" s="1">
        <f t="shared" si="190"/>
        <v>555860.29138780548</v>
      </c>
      <c r="BR155" s="1">
        <f t="shared" si="191"/>
        <v>2417.1650919566337</v>
      </c>
      <c r="BS155" s="1">
        <f t="shared" si="192"/>
        <v>194225.72394299493</v>
      </c>
      <c r="BT155" s="38">
        <f>-SUM(BR$24:BR155)/BR$23</f>
        <v>12.259462257564923</v>
      </c>
      <c r="BU155" s="1">
        <f t="shared" si="193"/>
        <v>2417.1650919566337</v>
      </c>
      <c r="BV155" s="1">
        <f t="shared" si="194"/>
        <v>194225.72394299493</v>
      </c>
      <c r="BW155" s="38">
        <f>-SUM(BU$24:BU155)/BU$23</f>
        <v>12.259462257564923</v>
      </c>
      <c r="BX155" s="1"/>
      <c r="BY155" s="1"/>
      <c r="BZ155" s="1"/>
      <c r="CA155" s="1"/>
      <c r="CB155" s="1"/>
      <c r="CC155" s="1"/>
      <c r="CD155" s="1"/>
      <c r="CE155" s="1"/>
      <c r="CF155" s="1"/>
      <c r="CG155" s="1"/>
      <c r="CH155" s="1"/>
      <c r="CI155" s="1"/>
      <c r="CJ155" s="1"/>
      <c r="CK155" s="1"/>
      <c r="CL155" s="1"/>
      <c r="CM155" s="1"/>
      <c r="CN155" s="1"/>
      <c r="CO155" s="1"/>
    </row>
    <row r="156" spans="1:93" ht="14.7" thickBot="1" x14ac:dyDescent="0.6">
      <c r="A156" s="32">
        <v>133</v>
      </c>
      <c r="B156" s="10">
        <f t="shared" si="135"/>
        <v>1621.0513229898563</v>
      </c>
      <c r="C156" s="10">
        <f t="shared" si="136"/>
        <v>786.58023831234505</v>
      </c>
      <c r="D156" s="10">
        <f t="shared" si="137"/>
        <v>834.4710846775115</v>
      </c>
      <c r="E156" s="10">
        <f t="shared" si="149"/>
        <v>268850.18205098377</v>
      </c>
      <c r="F156" s="10">
        <f t="shared" si="150"/>
        <v>111149.8179490164</v>
      </c>
      <c r="G156" s="10">
        <f t="shared" si="132"/>
        <v>383726.66505088424</v>
      </c>
      <c r="H156" s="1">
        <f t="shared" si="151"/>
        <v>0</v>
      </c>
      <c r="I156" s="1">
        <f t="shared" si="138"/>
        <v>131.47893414881636</v>
      </c>
      <c r="J156" s="1">
        <f t="shared" si="139"/>
        <v>131.47893414881636</v>
      </c>
      <c r="K156" s="1">
        <f t="shared" si="140"/>
        <v>394.43680244644906</v>
      </c>
      <c r="L156" s="1">
        <f t="shared" si="141"/>
        <v>131.47893414881636</v>
      </c>
      <c r="M156" s="1">
        <f t="shared" si="142"/>
        <v>1.3147893414881635</v>
      </c>
      <c r="N156" s="1">
        <f t="shared" si="195"/>
        <v>788.87360489289824</v>
      </c>
      <c r="O156" s="1">
        <f t="shared" si="143"/>
        <v>1.7173074923733362</v>
      </c>
      <c r="P156" s="1">
        <f t="shared" si="144"/>
        <v>6869.2299694933454</v>
      </c>
      <c r="Q156" s="1">
        <f t="shared" si="145"/>
        <v>6525.7684710186777</v>
      </c>
      <c r="R156" s="1">
        <f t="shared" si="146"/>
        <v>1.7173074923733362</v>
      </c>
      <c r="S156" s="1">
        <f t="shared" si="133"/>
        <v>652576.84710186778</v>
      </c>
      <c r="T156" s="1">
        <f t="shared" si="147"/>
        <v>4115.843543135923</v>
      </c>
      <c r="U156" s="6">
        <f t="shared" si="152"/>
        <v>342233.21402746072</v>
      </c>
      <c r="V156" s="23">
        <f>-SUM(T$24:T156)/T$23</f>
        <v>18.11166070137303</v>
      </c>
      <c r="W156" s="14">
        <f t="shared" si="134"/>
        <v>0</v>
      </c>
      <c r="X156" s="14">
        <f t="shared" si="153"/>
        <v>494478.63807538874</v>
      </c>
      <c r="Y156" s="23">
        <f>-SUM(W$24:W156)/W$23</f>
        <v>25.723931903769437</v>
      </c>
      <c r="Z156" s="36"/>
      <c r="AA156" s="37">
        <f t="shared" si="154"/>
        <v>1621.0513229898563</v>
      </c>
      <c r="AB156" s="10">
        <f t="shared" si="155"/>
        <v>786.58023831234505</v>
      </c>
      <c r="AC156" s="10">
        <f t="shared" si="156"/>
        <v>834.4710846775115</v>
      </c>
      <c r="AD156" s="1">
        <f t="shared" si="157"/>
        <v>268850.18205098377</v>
      </c>
      <c r="AE156" s="1">
        <f t="shared" si="158"/>
        <v>108399.8179490164</v>
      </c>
      <c r="AF156" s="1">
        <f t="shared" si="159"/>
        <v>341524.75297035067</v>
      </c>
      <c r="AG156" s="1">
        <f t="shared" si="160"/>
        <v>0</v>
      </c>
      <c r="AH156" s="1">
        <f t="shared" si="161"/>
        <v>131.47893414881636</v>
      </c>
      <c r="AI156" s="1">
        <f t="shared" si="162"/>
        <v>131.47893414881636</v>
      </c>
      <c r="AJ156" s="1">
        <f t="shared" si="163"/>
        <v>394.43680244644906</v>
      </c>
      <c r="AK156" s="1">
        <f t="shared" si="164"/>
        <v>131.47893414881636</v>
      </c>
      <c r="AL156" s="1">
        <f t="shared" si="165"/>
        <v>1.3147893414881635</v>
      </c>
      <c r="AM156" s="1">
        <f t="shared" si="196"/>
        <v>788.87360489289824</v>
      </c>
      <c r="AN156" s="1">
        <f t="shared" si="166"/>
        <v>1.7173074923733362</v>
      </c>
      <c r="AO156" s="1">
        <f t="shared" si="167"/>
        <v>4293.2687309333405</v>
      </c>
      <c r="AP156" s="1">
        <f t="shared" si="168"/>
        <v>4078.6052943866734</v>
      </c>
      <c r="AQ156" s="1">
        <f t="shared" si="169"/>
        <v>1.7173074923733362</v>
      </c>
      <c r="AR156" s="1">
        <f t="shared" si="170"/>
        <v>558124.93502133433</v>
      </c>
      <c r="AS156" s="1">
        <f t="shared" si="171"/>
        <v>1668.680366503919</v>
      </c>
      <c r="AT156" s="1">
        <f t="shared" si="172"/>
        <v>93153.737317756124</v>
      </c>
      <c r="AU156" s="38">
        <f>-SUM(AS$24:AS156)/AS$23</f>
        <v>6.4002166561018061</v>
      </c>
      <c r="AV156" s="1">
        <f t="shared" si="148"/>
        <v>1668.680366503919</v>
      </c>
      <c r="AW156" s="1">
        <f t="shared" si="173"/>
        <v>93153.737317756124</v>
      </c>
      <c r="AX156" s="38">
        <f>-SUM(AV$24:AV156)/AV$23</f>
        <v>6.4002166561018061</v>
      </c>
      <c r="AY156" s="40"/>
      <c r="AZ156" s="10">
        <f t="shared" si="174"/>
        <v>857.63888888888891</v>
      </c>
      <c r="BA156" s="10">
        <f t="shared" si="175"/>
        <v>672.73309855661091</v>
      </c>
      <c r="BB156" s="10">
        <f t="shared" si="176"/>
        <v>713.69237505313492</v>
      </c>
      <c r="BC156" s="1">
        <f t="shared" si="177"/>
        <v>229937.65570149882</v>
      </c>
      <c r="BD156" s="1">
        <f t="shared" si="178"/>
        <v>95062.344298500873</v>
      </c>
      <c r="BE156" s="1">
        <f t="shared" si="179"/>
        <v>653187.27931983524</v>
      </c>
      <c r="BF156" s="1">
        <f t="shared" si="180"/>
        <v>0</v>
      </c>
      <c r="BG156" s="1">
        <f t="shared" si="181"/>
        <v>131.47893414881636</v>
      </c>
      <c r="BH156" s="1">
        <f t="shared" si="182"/>
        <v>131.47893414881636</v>
      </c>
      <c r="BI156" s="1">
        <f t="shared" si="183"/>
        <v>394.43680244644906</v>
      </c>
      <c r="BJ156" s="1">
        <f t="shared" si="184"/>
        <v>131.47893414881636</v>
      </c>
      <c r="BK156" s="1">
        <f t="shared" si="185"/>
        <v>1.3147893414881635</v>
      </c>
      <c r="BL156" s="1">
        <f t="shared" si="197"/>
        <v>788.87360489289824</v>
      </c>
      <c r="BM156" s="1">
        <f t="shared" si="186"/>
        <v>1.7173074923733362</v>
      </c>
      <c r="BN156" s="1">
        <f t="shared" si="187"/>
        <v>4293.2687309333405</v>
      </c>
      <c r="BO156" s="1">
        <f t="shared" si="188"/>
        <v>4078.6052943866734</v>
      </c>
      <c r="BP156" s="1">
        <f t="shared" si="189"/>
        <v>1.7173074923733362</v>
      </c>
      <c r="BQ156" s="1">
        <f t="shared" si="190"/>
        <v>558124.93502133433</v>
      </c>
      <c r="BR156" s="1">
        <f t="shared" si="191"/>
        <v>2432.0928006048862</v>
      </c>
      <c r="BS156" s="1">
        <f t="shared" si="192"/>
        <v>196657.8167435998</v>
      </c>
      <c r="BT156" s="38">
        <f>-SUM(BR$24:BR156)/BR$23</f>
        <v>12.40045314455651</v>
      </c>
      <c r="BU156" s="1">
        <f t="shared" si="193"/>
        <v>2432.0928006048862</v>
      </c>
      <c r="BV156" s="1">
        <f t="shared" si="194"/>
        <v>196657.8167435998</v>
      </c>
      <c r="BW156" s="38">
        <f>-SUM(BU$24:BU156)/BU$23</f>
        <v>12.40045314455651</v>
      </c>
      <c r="BX156" s="1"/>
      <c r="BY156" s="1"/>
      <c r="BZ156" s="1"/>
      <c r="CA156" s="1"/>
      <c r="CB156" s="1"/>
      <c r="CC156" s="1"/>
      <c r="CD156" s="1"/>
      <c r="CE156" s="1"/>
      <c r="CF156" s="1"/>
      <c r="CG156" s="1"/>
      <c r="CH156" s="1"/>
      <c r="CI156" s="1"/>
      <c r="CJ156" s="1"/>
      <c r="CK156" s="1"/>
      <c r="CL156" s="1"/>
      <c r="CM156" s="1"/>
      <c r="CN156" s="1"/>
      <c r="CO156" s="1"/>
    </row>
    <row r="157" spans="1:93" ht="14.7" thickBot="1" x14ac:dyDescent="0.6">
      <c r="A157" s="32">
        <v>134</v>
      </c>
      <c r="B157" s="10">
        <f t="shared" si="135"/>
        <v>1621.0513229898563</v>
      </c>
      <c r="C157" s="10">
        <f t="shared" si="136"/>
        <v>784.14636431536883</v>
      </c>
      <c r="D157" s="10">
        <f t="shared" si="137"/>
        <v>836.9049586744876</v>
      </c>
      <c r="E157" s="10">
        <f t="shared" si="149"/>
        <v>268013.27709230926</v>
      </c>
      <c r="F157" s="10">
        <f t="shared" si="150"/>
        <v>111986.72290769088</v>
      </c>
      <c r="G157" s="10">
        <f t="shared" si="132"/>
        <v>387222.2488629946</v>
      </c>
      <c r="H157" s="1">
        <f t="shared" si="151"/>
        <v>0</v>
      </c>
      <c r="I157" s="1">
        <f t="shared" si="138"/>
        <v>131.74975922609636</v>
      </c>
      <c r="J157" s="1">
        <f t="shared" si="139"/>
        <v>131.74975922609636</v>
      </c>
      <c r="K157" s="1">
        <f t="shared" si="140"/>
        <v>395.24927767828905</v>
      </c>
      <c r="L157" s="1">
        <f t="shared" si="141"/>
        <v>131.74975922609636</v>
      </c>
      <c r="M157" s="1">
        <f t="shared" si="142"/>
        <v>1.3174975922609635</v>
      </c>
      <c r="N157" s="1">
        <f t="shared" si="195"/>
        <v>790.49855535657809</v>
      </c>
      <c r="O157" s="1">
        <f t="shared" si="143"/>
        <v>1.7243040156718519</v>
      </c>
      <c r="P157" s="1">
        <f t="shared" si="144"/>
        <v>6897.2160626874074</v>
      </c>
      <c r="Q157" s="1">
        <f t="shared" si="145"/>
        <v>6552.3552595530364</v>
      </c>
      <c r="R157" s="1">
        <f t="shared" si="146"/>
        <v>1.7243040156718519</v>
      </c>
      <c r="S157" s="1">
        <f t="shared" si="133"/>
        <v>655235.52595530369</v>
      </c>
      <c r="T157" s="1">
        <f t="shared" si="147"/>
        <v>4140.8053812066019</v>
      </c>
      <c r="U157" s="6">
        <f t="shared" si="152"/>
        <v>346374.01940866734</v>
      </c>
      <c r="V157" s="23">
        <f>-SUM(T$24:T157)/T$23</f>
        <v>18.318700970433362</v>
      </c>
      <c r="W157" s="14">
        <f t="shared" si="134"/>
        <v>0</v>
      </c>
      <c r="X157" s="14">
        <f t="shared" si="153"/>
        <v>494478.63807538874</v>
      </c>
      <c r="Y157" s="23">
        <f>-SUM(W$24:W157)/W$23</f>
        <v>25.723931903769437</v>
      </c>
      <c r="Z157" s="36"/>
      <c r="AA157" s="37">
        <f t="shared" si="154"/>
        <v>1621.0513229898563</v>
      </c>
      <c r="AB157" s="10">
        <f t="shared" si="155"/>
        <v>784.14636431536883</v>
      </c>
      <c r="AC157" s="10">
        <f t="shared" si="156"/>
        <v>836.9049586744876</v>
      </c>
      <c r="AD157" s="1">
        <f t="shared" si="157"/>
        <v>268013.27709230926</v>
      </c>
      <c r="AE157" s="1">
        <f t="shared" si="158"/>
        <v>109236.72290769088</v>
      </c>
      <c r="AF157" s="1">
        <f t="shared" si="159"/>
        <v>344635.52800104278</v>
      </c>
      <c r="AG157" s="1">
        <f t="shared" si="160"/>
        <v>0</v>
      </c>
      <c r="AH157" s="1">
        <f t="shared" si="161"/>
        <v>131.74975922609636</v>
      </c>
      <c r="AI157" s="1">
        <f t="shared" si="162"/>
        <v>131.74975922609636</v>
      </c>
      <c r="AJ157" s="1">
        <f t="shared" si="163"/>
        <v>395.24927767828905</v>
      </c>
      <c r="AK157" s="1">
        <f t="shared" si="164"/>
        <v>131.74975922609636</v>
      </c>
      <c r="AL157" s="1">
        <f t="shared" si="165"/>
        <v>1.3174975922609635</v>
      </c>
      <c r="AM157" s="1">
        <f t="shared" si="196"/>
        <v>790.49855535657809</v>
      </c>
      <c r="AN157" s="1">
        <f t="shared" si="166"/>
        <v>1.7243040156718519</v>
      </c>
      <c r="AO157" s="1">
        <f t="shared" si="167"/>
        <v>4310.7600391796295</v>
      </c>
      <c r="AP157" s="1">
        <f t="shared" si="168"/>
        <v>4095.222037220648</v>
      </c>
      <c r="AQ157" s="1">
        <f t="shared" si="169"/>
        <v>1.7243040156718519</v>
      </c>
      <c r="AR157" s="1">
        <f t="shared" si="170"/>
        <v>560398.80509335187</v>
      </c>
      <c r="AS157" s="1">
        <f t="shared" si="171"/>
        <v>1683.6721588742137</v>
      </c>
      <c r="AT157" s="1">
        <f t="shared" si="172"/>
        <v>94837.409476630331</v>
      </c>
      <c r="AU157" s="38">
        <f>-SUM(AS$24:AS157)/AS$23</f>
        <v>6.4978208392249481</v>
      </c>
      <c r="AV157" s="1">
        <f t="shared" si="148"/>
        <v>1683.6721588742137</v>
      </c>
      <c r="AW157" s="1">
        <f t="shared" si="173"/>
        <v>94837.409476630331</v>
      </c>
      <c r="AX157" s="38">
        <f>-SUM(AV$24:AV157)/AV$23</f>
        <v>6.4978208392249481</v>
      </c>
      <c r="AY157" s="40"/>
      <c r="AZ157" s="10">
        <f t="shared" si="174"/>
        <v>857.63888888888891</v>
      </c>
      <c r="BA157" s="10">
        <f t="shared" si="175"/>
        <v>670.65149579603917</v>
      </c>
      <c r="BB157" s="10">
        <f t="shared" si="176"/>
        <v>715.77397781370655</v>
      </c>
      <c r="BC157" s="1">
        <f t="shared" si="177"/>
        <v>229221.8817236851</v>
      </c>
      <c r="BD157" s="1">
        <f t="shared" si="178"/>
        <v>95778.118276314577</v>
      </c>
      <c r="BE157" s="1">
        <f t="shared" si="179"/>
        <v>656176.92336966645</v>
      </c>
      <c r="BF157" s="1">
        <f t="shared" si="180"/>
        <v>0</v>
      </c>
      <c r="BG157" s="1">
        <f t="shared" si="181"/>
        <v>131.74975922609636</v>
      </c>
      <c r="BH157" s="1">
        <f t="shared" si="182"/>
        <v>131.74975922609636</v>
      </c>
      <c r="BI157" s="1">
        <f t="shared" si="183"/>
        <v>395.24927767828905</v>
      </c>
      <c r="BJ157" s="1">
        <f t="shared" si="184"/>
        <v>131.74975922609636</v>
      </c>
      <c r="BK157" s="1">
        <f t="shared" si="185"/>
        <v>1.3174975922609635</v>
      </c>
      <c r="BL157" s="1">
        <f t="shared" si="197"/>
        <v>790.49855535657809</v>
      </c>
      <c r="BM157" s="1">
        <f t="shared" si="186"/>
        <v>1.7243040156718519</v>
      </c>
      <c r="BN157" s="1">
        <f t="shared" si="187"/>
        <v>4310.7600391796295</v>
      </c>
      <c r="BO157" s="1">
        <f t="shared" si="188"/>
        <v>4095.222037220648</v>
      </c>
      <c r="BP157" s="1">
        <f t="shared" si="189"/>
        <v>1.7243040156718519</v>
      </c>
      <c r="BQ157" s="1">
        <f t="shared" si="190"/>
        <v>560398.80509335187</v>
      </c>
      <c r="BR157" s="1">
        <f t="shared" si="191"/>
        <v>2447.0845929751813</v>
      </c>
      <c r="BS157" s="1">
        <f t="shared" si="192"/>
        <v>199104.90133657499</v>
      </c>
      <c r="BT157" s="38">
        <f>-SUM(BR$24:BR157)/BR$23</f>
        <v>12.542313120960868</v>
      </c>
      <c r="BU157" s="1">
        <f t="shared" si="193"/>
        <v>2447.0845929751813</v>
      </c>
      <c r="BV157" s="1">
        <f t="shared" si="194"/>
        <v>199104.90133657499</v>
      </c>
      <c r="BW157" s="38">
        <f>-SUM(BU$24:BU157)/BU$23</f>
        <v>12.542313120960868</v>
      </c>
      <c r="BX157" s="1"/>
      <c r="BY157" s="1"/>
      <c r="BZ157" s="1"/>
      <c r="CA157" s="1"/>
      <c r="CB157" s="1"/>
      <c r="CC157" s="1"/>
      <c r="CD157" s="1"/>
      <c r="CE157" s="1"/>
      <c r="CF157" s="1"/>
      <c r="CG157" s="1"/>
      <c r="CH157" s="1"/>
      <c r="CI157" s="1"/>
      <c r="CJ157" s="1"/>
      <c r="CK157" s="1"/>
      <c r="CL157" s="1"/>
      <c r="CM157" s="1"/>
      <c r="CN157" s="1"/>
      <c r="CO157" s="1"/>
    </row>
    <row r="158" spans="1:93" ht="14.7" thickBot="1" x14ac:dyDescent="0.6">
      <c r="A158" s="32">
        <v>135</v>
      </c>
      <c r="B158" s="10">
        <f t="shared" si="135"/>
        <v>1621.0513229898563</v>
      </c>
      <c r="C158" s="10">
        <f t="shared" si="136"/>
        <v>781.70539151923492</v>
      </c>
      <c r="D158" s="10">
        <f t="shared" si="137"/>
        <v>839.34593147062151</v>
      </c>
      <c r="E158" s="10">
        <f t="shared" si="149"/>
        <v>267173.93116083863</v>
      </c>
      <c r="F158" s="10">
        <f t="shared" si="150"/>
        <v>112826.06883916151</v>
      </c>
      <c r="G158" s="10">
        <f t="shared" si="132"/>
        <v>390731.10543465114</v>
      </c>
      <c r="H158" s="1">
        <f t="shared" si="151"/>
        <v>0</v>
      </c>
      <c r="I158" s="1">
        <f t="shared" si="138"/>
        <v>132.02114215869332</v>
      </c>
      <c r="J158" s="1">
        <f t="shared" si="139"/>
        <v>132.02114215869332</v>
      </c>
      <c r="K158" s="1">
        <f t="shared" si="140"/>
        <v>396.06342647607994</v>
      </c>
      <c r="L158" s="1">
        <f t="shared" si="141"/>
        <v>132.02114215869332</v>
      </c>
      <c r="M158" s="1">
        <f t="shared" si="142"/>
        <v>1.3202114215869332</v>
      </c>
      <c r="N158" s="1">
        <f t="shared" si="195"/>
        <v>792.12685295215999</v>
      </c>
      <c r="O158" s="1">
        <f t="shared" si="143"/>
        <v>1.731329043672341</v>
      </c>
      <c r="P158" s="1">
        <f t="shared" si="144"/>
        <v>6925.3161746893638</v>
      </c>
      <c r="Q158" s="1">
        <f t="shared" si="145"/>
        <v>6579.0503659548949</v>
      </c>
      <c r="R158" s="1">
        <f t="shared" si="146"/>
        <v>1.731329043672341</v>
      </c>
      <c r="S158" s="1">
        <f t="shared" si="133"/>
        <v>657905.0365954896</v>
      </c>
      <c r="T158" s="1">
        <f t="shared" si="147"/>
        <v>4165.8721900128785</v>
      </c>
      <c r="U158" s="6">
        <f t="shared" si="152"/>
        <v>350539.89159868023</v>
      </c>
      <c r="V158" s="23">
        <f>-SUM(T$24:T158)/T$23</f>
        <v>18.526994579934005</v>
      </c>
      <c r="W158" s="14">
        <f t="shared" si="134"/>
        <v>0</v>
      </c>
      <c r="X158" s="14">
        <f t="shared" si="153"/>
        <v>494478.63807538874</v>
      </c>
      <c r="Y158" s="23">
        <f>-SUM(W$24:W158)/W$23</f>
        <v>25.723931903769437</v>
      </c>
      <c r="Z158" s="36"/>
      <c r="AA158" s="37">
        <f t="shared" si="154"/>
        <v>1621.0513229898563</v>
      </c>
      <c r="AB158" s="10">
        <f t="shared" si="155"/>
        <v>781.70539151923492</v>
      </c>
      <c r="AC158" s="10">
        <f t="shared" si="156"/>
        <v>839.34593147062151</v>
      </c>
      <c r="AD158" s="1">
        <f t="shared" si="157"/>
        <v>267173.93116083863</v>
      </c>
      <c r="AE158" s="1">
        <f t="shared" si="158"/>
        <v>110076.06883916151</v>
      </c>
      <c r="AF158" s="1">
        <f t="shared" si="159"/>
        <v>347758.00803267234</v>
      </c>
      <c r="AG158" s="1">
        <f t="shared" si="160"/>
        <v>0</v>
      </c>
      <c r="AH158" s="1">
        <f t="shared" si="161"/>
        <v>132.02114215869332</v>
      </c>
      <c r="AI158" s="1">
        <f t="shared" si="162"/>
        <v>132.02114215869332</v>
      </c>
      <c r="AJ158" s="1">
        <f t="shared" si="163"/>
        <v>396.06342647607994</v>
      </c>
      <c r="AK158" s="1">
        <f t="shared" si="164"/>
        <v>132.02114215869332</v>
      </c>
      <c r="AL158" s="1">
        <f t="shared" si="165"/>
        <v>1.3202114215869332</v>
      </c>
      <c r="AM158" s="1">
        <f t="shared" si="196"/>
        <v>792.12685295215999</v>
      </c>
      <c r="AN158" s="1">
        <f t="shared" si="166"/>
        <v>1.731329043672341</v>
      </c>
      <c r="AO158" s="1">
        <f t="shared" si="167"/>
        <v>4328.3226091808529</v>
      </c>
      <c r="AP158" s="1">
        <f t="shared" si="168"/>
        <v>4111.9064787218103</v>
      </c>
      <c r="AQ158" s="1">
        <f t="shared" si="169"/>
        <v>1.731329043672341</v>
      </c>
      <c r="AR158" s="1">
        <f t="shared" si="170"/>
        <v>562681.9391935108</v>
      </c>
      <c r="AS158" s="1">
        <f t="shared" si="171"/>
        <v>1698.7283027797941</v>
      </c>
      <c r="AT158" s="1">
        <f t="shared" si="172"/>
        <v>96536.137779410128</v>
      </c>
      <c r="AU158" s="38">
        <f>-SUM(AS$24:AS158)/AS$23</f>
        <v>6.5962978422846472</v>
      </c>
      <c r="AV158" s="1">
        <f t="shared" si="148"/>
        <v>1698.7283027797941</v>
      </c>
      <c r="AW158" s="1">
        <f t="shared" si="173"/>
        <v>96536.137779410128</v>
      </c>
      <c r="AX158" s="38">
        <f>-SUM(AV$24:AV158)/AV$23</f>
        <v>6.5962978422846472</v>
      </c>
      <c r="AY158" s="40"/>
      <c r="AZ158" s="10">
        <f t="shared" si="174"/>
        <v>857.63888888888891</v>
      </c>
      <c r="BA158" s="10">
        <f t="shared" si="175"/>
        <v>668.56382169408243</v>
      </c>
      <c r="BB158" s="10">
        <f t="shared" si="176"/>
        <v>717.86165191566317</v>
      </c>
      <c r="BC158" s="1">
        <f t="shared" si="177"/>
        <v>228504.02007176945</v>
      </c>
      <c r="BD158" s="1">
        <f t="shared" si="178"/>
        <v>96495.979928230241</v>
      </c>
      <c r="BE158" s="1">
        <f t="shared" si="179"/>
        <v>659177.91912174108</v>
      </c>
      <c r="BF158" s="1">
        <f t="shared" si="180"/>
        <v>0</v>
      </c>
      <c r="BG158" s="1">
        <f t="shared" si="181"/>
        <v>132.02114215869332</v>
      </c>
      <c r="BH158" s="1">
        <f t="shared" si="182"/>
        <v>132.02114215869332</v>
      </c>
      <c r="BI158" s="1">
        <f t="shared" si="183"/>
        <v>396.06342647607994</v>
      </c>
      <c r="BJ158" s="1">
        <f t="shared" si="184"/>
        <v>132.02114215869332</v>
      </c>
      <c r="BK158" s="1">
        <f t="shared" si="185"/>
        <v>1.3202114215869332</v>
      </c>
      <c r="BL158" s="1">
        <f t="shared" si="197"/>
        <v>792.12685295215999</v>
      </c>
      <c r="BM158" s="1">
        <f t="shared" si="186"/>
        <v>1.731329043672341</v>
      </c>
      <c r="BN158" s="1">
        <f t="shared" si="187"/>
        <v>4328.3226091808529</v>
      </c>
      <c r="BO158" s="1">
        <f t="shared" si="188"/>
        <v>4111.9064787218103</v>
      </c>
      <c r="BP158" s="1">
        <f t="shared" si="189"/>
        <v>1.731329043672341</v>
      </c>
      <c r="BQ158" s="1">
        <f t="shared" si="190"/>
        <v>562681.9391935108</v>
      </c>
      <c r="BR158" s="1">
        <f t="shared" si="191"/>
        <v>2462.1407368807613</v>
      </c>
      <c r="BS158" s="1">
        <f t="shared" si="192"/>
        <v>201567.04207345576</v>
      </c>
      <c r="BT158" s="38">
        <f>-SUM(BR$24:BR158)/BR$23</f>
        <v>12.685045917301784</v>
      </c>
      <c r="BU158" s="1">
        <f t="shared" si="193"/>
        <v>2462.1407368807613</v>
      </c>
      <c r="BV158" s="1">
        <f t="shared" si="194"/>
        <v>201567.04207345576</v>
      </c>
      <c r="BW158" s="38">
        <f>-SUM(BU$24:BU158)/BU$23</f>
        <v>12.685045917301784</v>
      </c>
      <c r="BX158" s="1"/>
      <c r="BY158" s="1"/>
      <c r="BZ158" s="1"/>
      <c r="CA158" s="1"/>
      <c r="CB158" s="1"/>
      <c r="CC158" s="1"/>
      <c r="CD158" s="1"/>
      <c r="CE158" s="1"/>
      <c r="CF158" s="1"/>
      <c r="CG158" s="1"/>
      <c r="CH158" s="1"/>
      <c r="CI158" s="1"/>
      <c r="CJ158" s="1"/>
      <c r="CK158" s="1"/>
      <c r="CL158" s="1"/>
      <c r="CM158" s="1"/>
      <c r="CN158" s="1"/>
      <c r="CO158" s="1"/>
    </row>
    <row r="159" spans="1:93" ht="14.7" thickBot="1" x14ac:dyDescent="0.6">
      <c r="A159" s="32">
        <v>136</v>
      </c>
      <c r="B159" s="10">
        <f t="shared" si="135"/>
        <v>1621.0513229898563</v>
      </c>
      <c r="C159" s="10">
        <f t="shared" si="136"/>
        <v>779.25729921911216</v>
      </c>
      <c r="D159" s="10">
        <f t="shared" si="137"/>
        <v>841.79402377074416</v>
      </c>
      <c r="E159" s="10">
        <f t="shared" si="149"/>
        <v>266332.13713706791</v>
      </c>
      <c r="F159" s="10">
        <f t="shared" si="150"/>
        <v>113667.86286293225</v>
      </c>
      <c r="G159" s="10">
        <f t="shared" si="132"/>
        <v>394253.28601539752</v>
      </c>
      <c r="H159" s="1">
        <f t="shared" si="151"/>
        <v>0</v>
      </c>
      <c r="I159" s="1">
        <f t="shared" si="138"/>
        <v>132.29308409569788</v>
      </c>
      <c r="J159" s="1">
        <f t="shared" si="139"/>
        <v>132.29308409569788</v>
      </c>
      <c r="K159" s="1">
        <f t="shared" si="140"/>
        <v>396.87925228709361</v>
      </c>
      <c r="L159" s="1">
        <f t="shared" si="141"/>
        <v>132.29308409569788</v>
      </c>
      <c r="M159" s="1">
        <f t="shared" si="142"/>
        <v>1.3229308409569787</v>
      </c>
      <c r="N159" s="1">
        <f t="shared" si="195"/>
        <v>793.75850457418721</v>
      </c>
      <c r="O159" s="1">
        <f t="shared" si="143"/>
        <v>1.7383826925064876</v>
      </c>
      <c r="P159" s="1">
        <f t="shared" si="144"/>
        <v>6953.53077002595</v>
      </c>
      <c r="Q159" s="1">
        <f t="shared" si="145"/>
        <v>6605.8542315246523</v>
      </c>
      <c r="R159" s="1">
        <f t="shared" si="146"/>
        <v>1.7383826925064876</v>
      </c>
      <c r="S159" s="1">
        <f t="shared" si="133"/>
        <v>660585.42315246526</v>
      </c>
      <c r="T159" s="1">
        <f t="shared" si="147"/>
        <v>4191.0444039606091</v>
      </c>
      <c r="U159" s="6">
        <f t="shared" si="152"/>
        <v>354730.93600264087</v>
      </c>
      <c r="V159" s="23">
        <f>-SUM(T$24:T159)/T$23</f>
        <v>18.736546800132036</v>
      </c>
      <c r="W159" s="14">
        <f t="shared" si="134"/>
        <v>0</v>
      </c>
      <c r="X159" s="14">
        <f t="shared" si="153"/>
        <v>494478.63807538874</v>
      </c>
      <c r="Y159" s="23">
        <f>-SUM(W$24:W159)/W$23</f>
        <v>25.723931903769437</v>
      </c>
      <c r="Z159" s="36"/>
      <c r="AA159" s="37">
        <f t="shared" si="154"/>
        <v>1621.0513229898563</v>
      </c>
      <c r="AB159" s="10">
        <f t="shared" si="155"/>
        <v>779.25729921911216</v>
      </c>
      <c r="AC159" s="10">
        <f t="shared" si="156"/>
        <v>841.79402377074416</v>
      </c>
      <c r="AD159" s="1">
        <f t="shared" si="157"/>
        <v>266332.13713706791</v>
      </c>
      <c r="AE159" s="1">
        <f t="shared" si="158"/>
        <v>110917.86286293225</v>
      </c>
      <c r="AF159" s="1">
        <f t="shared" si="159"/>
        <v>350892.23792754067</v>
      </c>
      <c r="AG159" s="1">
        <f t="shared" si="160"/>
        <v>0</v>
      </c>
      <c r="AH159" s="1">
        <f t="shared" si="161"/>
        <v>132.29308409569788</v>
      </c>
      <c r="AI159" s="1">
        <f t="shared" si="162"/>
        <v>132.29308409569788</v>
      </c>
      <c r="AJ159" s="1">
        <f t="shared" si="163"/>
        <v>396.87925228709361</v>
      </c>
      <c r="AK159" s="1">
        <f t="shared" si="164"/>
        <v>132.29308409569788</v>
      </c>
      <c r="AL159" s="1">
        <f t="shared" si="165"/>
        <v>1.3229308409569787</v>
      </c>
      <c r="AM159" s="1">
        <f t="shared" si="196"/>
        <v>793.75850457418721</v>
      </c>
      <c r="AN159" s="1">
        <f t="shared" si="166"/>
        <v>1.7383826925064876</v>
      </c>
      <c r="AO159" s="1">
        <f t="shared" si="167"/>
        <v>4345.9567312662193</v>
      </c>
      <c r="AP159" s="1">
        <f t="shared" si="168"/>
        <v>4128.6588947029086</v>
      </c>
      <c r="AQ159" s="1">
        <f t="shared" si="169"/>
        <v>1.7383826925064876</v>
      </c>
      <c r="AR159" s="1">
        <f t="shared" si="170"/>
        <v>564974.37506460841</v>
      </c>
      <c r="AS159" s="1">
        <f t="shared" si="171"/>
        <v>1713.8490671388652</v>
      </c>
      <c r="AT159" s="1">
        <f t="shared" si="172"/>
        <v>98249.986846549</v>
      </c>
      <c r="AU159" s="38">
        <f>-SUM(AS$24:AS159)/AS$23</f>
        <v>6.695651411394147</v>
      </c>
      <c r="AV159" s="1">
        <f t="shared" si="148"/>
        <v>1713.8490671388652</v>
      </c>
      <c r="AW159" s="1">
        <f t="shared" si="173"/>
        <v>98249.986846549</v>
      </c>
      <c r="AX159" s="38">
        <f>-SUM(AV$24:AV159)/AV$23</f>
        <v>6.695651411394147</v>
      </c>
      <c r="AY159" s="40"/>
      <c r="AZ159" s="10">
        <f t="shared" si="174"/>
        <v>857.63888888888891</v>
      </c>
      <c r="BA159" s="10">
        <f t="shared" si="175"/>
        <v>666.47005854266183</v>
      </c>
      <c r="BB159" s="10">
        <f t="shared" si="176"/>
        <v>719.95541506708389</v>
      </c>
      <c r="BC159" s="1">
        <f t="shared" si="177"/>
        <v>227784.06465670237</v>
      </c>
      <c r="BD159" s="1">
        <f t="shared" si="178"/>
        <v>97215.935343297329</v>
      </c>
      <c r="BE159" s="1">
        <f t="shared" si="179"/>
        <v>662190.31040790572</v>
      </c>
      <c r="BF159" s="1">
        <f t="shared" si="180"/>
        <v>0</v>
      </c>
      <c r="BG159" s="1">
        <f t="shared" si="181"/>
        <v>132.29308409569788</v>
      </c>
      <c r="BH159" s="1">
        <f t="shared" si="182"/>
        <v>132.29308409569788</v>
      </c>
      <c r="BI159" s="1">
        <f t="shared" si="183"/>
        <v>396.87925228709361</v>
      </c>
      <c r="BJ159" s="1">
        <f t="shared" si="184"/>
        <v>132.29308409569788</v>
      </c>
      <c r="BK159" s="1">
        <f t="shared" si="185"/>
        <v>1.3229308409569787</v>
      </c>
      <c r="BL159" s="1">
        <f t="shared" si="197"/>
        <v>793.75850457418721</v>
      </c>
      <c r="BM159" s="1">
        <f t="shared" si="186"/>
        <v>1.7383826925064876</v>
      </c>
      <c r="BN159" s="1">
        <f t="shared" si="187"/>
        <v>4345.9567312662193</v>
      </c>
      <c r="BO159" s="1">
        <f t="shared" si="188"/>
        <v>4128.6588947029086</v>
      </c>
      <c r="BP159" s="1">
        <f t="shared" si="189"/>
        <v>1.7383826925064876</v>
      </c>
      <c r="BQ159" s="1">
        <f t="shared" si="190"/>
        <v>564974.37506460841</v>
      </c>
      <c r="BR159" s="1">
        <f t="shared" si="191"/>
        <v>2477.2615012398328</v>
      </c>
      <c r="BS159" s="1">
        <f t="shared" si="192"/>
        <v>204044.3035746956</v>
      </c>
      <c r="BT159" s="38">
        <f>-SUM(BR$24:BR159)/BR$23</f>
        <v>12.828655279692498</v>
      </c>
      <c r="BU159" s="1">
        <f t="shared" si="193"/>
        <v>2477.2615012398328</v>
      </c>
      <c r="BV159" s="1">
        <f t="shared" si="194"/>
        <v>204044.3035746956</v>
      </c>
      <c r="BW159" s="38">
        <f>-SUM(BU$24:BU159)/BU$23</f>
        <v>12.828655279692498</v>
      </c>
      <c r="BX159" s="1"/>
      <c r="BY159" s="1"/>
      <c r="BZ159" s="1"/>
      <c r="CA159" s="1"/>
      <c r="CB159" s="1"/>
      <c r="CC159" s="1"/>
      <c r="CD159" s="1"/>
      <c r="CE159" s="1"/>
      <c r="CF159" s="1"/>
      <c r="CG159" s="1"/>
      <c r="CH159" s="1"/>
      <c r="CI159" s="1"/>
      <c r="CJ159" s="1"/>
      <c r="CK159" s="1"/>
      <c r="CL159" s="1"/>
      <c r="CM159" s="1"/>
      <c r="CN159" s="1"/>
      <c r="CO159" s="1"/>
    </row>
    <row r="160" spans="1:93" ht="14.7" thickBot="1" x14ac:dyDescent="0.6">
      <c r="A160" s="32">
        <v>137</v>
      </c>
      <c r="B160" s="10">
        <f t="shared" si="135"/>
        <v>1621.0513229898563</v>
      </c>
      <c r="C160" s="10">
        <f t="shared" si="136"/>
        <v>776.80206664978095</v>
      </c>
      <c r="D160" s="10">
        <f t="shared" si="137"/>
        <v>844.24925634007536</v>
      </c>
      <c r="E160" s="10">
        <f t="shared" si="149"/>
        <v>265487.88788072782</v>
      </c>
      <c r="F160" s="10">
        <f t="shared" si="150"/>
        <v>114512.11211927232</v>
      </c>
      <c r="G160" s="10">
        <f t="shared" si="132"/>
        <v>397788.84205533448</v>
      </c>
      <c r="H160" s="1">
        <f t="shared" si="151"/>
        <v>0</v>
      </c>
      <c r="I160" s="1">
        <f t="shared" si="138"/>
        <v>132.56558618856752</v>
      </c>
      <c r="J160" s="1">
        <f t="shared" si="139"/>
        <v>132.56558618856752</v>
      </c>
      <c r="K160" s="1">
        <f t="shared" si="140"/>
        <v>397.69675856570257</v>
      </c>
      <c r="L160" s="1">
        <f t="shared" si="141"/>
        <v>132.56558618856752</v>
      </c>
      <c r="M160" s="1">
        <f t="shared" si="142"/>
        <v>1.3256558618856753</v>
      </c>
      <c r="N160" s="1">
        <f t="shared" si="195"/>
        <v>795.39351713140513</v>
      </c>
      <c r="O160" s="1">
        <f t="shared" si="143"/>
        <v>1.7454650787791108</v>
      </c>
      <c r="P160" s="1">
        <f t="shared" si="144"/>
        <v>6981.8603151164434</v>
      </c>
      <c r="Q160" s="1">
        <f t="shared" si="145"/>
        <v>6632.7672993606211</v>
      </c>
      <c r="R160" s="1">
        <f t="shared" si="146"/>
        <v>1.7454650787791108</v>
      </c>
      <c r="S160" s="1">
        <f t="shared" si="133"/>
        <v>663276.72993606213</v>
      </c>
      <c r="T160" s="1">
        <f t="shared" si="147"/>
        <v>4216.3224592393599</v>
      </c>
      <c r="U160" s="6">
        <f t="shared" si="152"/>
        <v>358947.25846188021</v>
      </c>
      <c r="V160" s="23">
        <f>-SUM(T$24:T160)/T$23</f>
        <v>18.947362923094005</v>
      </c>
      <c r="W160" s="14">
        <f t="shared" si="134"/>
        <v>0</v>
      </c>
      <c r="X160" s="14">
        <f t="shared" si="153"/>
        <v>494478.63807538874</v>
      </c>
      <c r="Y160" s="23">
        <f>-SUM(W$24:W160)/W$23</f>
        <v>25.723931903769437</v>
      </c>
      <c r="Z160" s="36"/>
      <c r="AA160" s="37">
        <f t="shared" si="154"/>
        <v>1621.0513229898563</v>
      </c>
      <c r="AB160" s="10">
        <f t="shared" si="155"/>
        <v>776.80206664978095</v>
      </c>
      <c r="AC160" s="10">
        <f t="shared" si="156"/>
        <v>844.24925634007536</v>
      </c>
      <c r="AD160" s="1">
        <f t="shared" si="157"/>
        <v>265487.88788072782</v>
      </c>
      <c r="AE160" s="1">
        <f t="shared" si="158"/>
        <v>111762.11211927232</v>
      </c>
      <c r="AF160" s="1">
        <f t="shared" si="159"/>
        <v>354038.26272248337</v>
      </c>
      <c r="AG160" s="1">
        <f t="shared" si="160"/>
        <v>0</v>
      </c>
      <c r="AH160" s="1">
        <f t="shared" si="161"/>
        <v>132.56558618856752</v>
      </c>
      <c r="AI160" s="1">
        <f t="shared" si="162"/>
        <v>132.56558618856752</v>
      </c>
      <c r="AJ160" s="1">
        <f t="shared" si="163"/>
        <v>397.69675856570257</v>
      </c>
      <c r="AK160" s="1">
        <f t="shared" si="164"/>
        <v>132.56558618856752</v>
      </c>
      <c r="AL160" s="1">
        <f t="shared" si="165"/>
        <v>1.3256558618856753</v>
      </c>
      <c r="AM160" s="1">
        <f t="shared" si="196"/>
        <v>795.39351713140513</v>
      </c>
      <c r="AN160" s="1">
        <f t="shared" si="166"/>
        <v>1.7454650787791108</v>
      </c>
      <c r="AO160" s="1">
        <f t="shared" si="167"/>
        <v>4363.6626969477775</v>
      </c>
      <c r="AP160" s="1">
        <f t="shared" si="168"/>
        <v>4145.4795621003886</v>
      </c>
      <c r="AQ160" s="1">
        <f t="shared" si="169"/>
        <v>1.7454650787791108</v>
      </c>
      <c r="AR160" s="1">
        <f t="shared" si="170"/>
        <v>567276.15060321102</v>
      </c>
      <c r="AS160" s="1">
        <f t="shared" si="171"/>
        <v>1729.0347219791272</v>
      </c>
      <c r="AT160" s="1">
        <f t="shared" si="172"/>
        <v>99979.021568528129</v>
      </c>
      <c r="AU160" s="38">
        <f>-SUM(AS$24:AS160)/AS$23</f>
        <v>6.7958853083204733</v>
      </c>
      <c r="AV160" s="1">
        <f t="shared" si="148"/>
        <v>1729.0347219791272</v>
      </c>
      <c r="AW160" s="1">
        <f t="shared" si="173"/>
        <v>99979.021568528129</v>
      </c>
      <c r="AX160" s="38">
        <f>-SUM(AV$24:AV160)/AV$23</f>
        <v>6.7958853083204733</v>
      </c>
      <c r="AY160" s="40"/>
      <c r="AZ160" s="10">
        <f t="shared" si="174"/>
        <v>857.63888888888891</v>
      </c>
      <c r="BA160" s="10">
        <f t="shared" si="175"/>
        <v>664.37018858204954</v>
      </c>
      <c r="BB160" s="10">
        <f t="shared" si="176"/>
        <v>722.05528502769607</v>
      </c>
      <c r="BC160" s="1">
        <f t="shared" si="177"/>
        <v>227062.00937167468</v>
      </c>
      <c r="BD160" s="1">
        <f t="shared" si="178"/>
        <v>97937.990628325031</v>
      </c>
      <c r="BE160" s="1">
        <f t="shared" si="179"/>
        <v>665214.14123153605</v>
      </c>
      <c r="BF160" s="1">
        <f t="shared" si="180"/>
        <v>0</v>
      </c>
      <c r="BG160" s="1">
        <f t="shared" si="181"/>
        <v>132.56558618856752</v>
      </c>
      <c r="BH160" s="1">
        <f t="shared" si="182"/>
        <v>132.56558618856752</v>
      </c>
      <c r="BI160" s="1">
        <f t="shared" si="183"/>
        <v>397.69675856570257</v>
      </c>
      <c r="BJ160" s="1">
        <f t="shared" si="184"/>
        <v>132.56558618856752</v>
      </c>
      <c r="BK160" s="1">
        <f t="shared" si="185"/>
        <v>1.3256558618856753</v>
      </c>
      <c r="BL160" s="1">
        <f t="shared" si="197"/>
        <v>795.39351713140513</v>
      </c>
      <c r="BM160" s="1">
        <f t="shared" si="186"/>
        <v>1.7454650787791108</v>
      </c>
      <c r="BN160" s="1">
        <f t="shared" si="187"/>
        <v>4363.6626969477775</v>
      </c>
      <c r="BO160" s="1">
        <f t="shared" si="188"/>
        <v>4145.4795621003886</v>
      </c>
      <c r="BP160" s="1">
        <f t="shared" si="189"/>
        <v>1.7454650787791108</v>
      </c>
      <c r="BQ160" s="1">
        <f t="shared" si="190"/>
        <v>567276.15060321102</v>
      </c>
      <c r="BR160" s="1">
        <f t="shared" si="191"/>
        <v>2492.4471560800948</v>
      </c>
      <c r="BS160" s="1">
        <f t="shared" si="192"/>
        <v>206536.7507307757</v>
      </c>
      <c r="BT160" s="38">
        <f>-SUM(BR$24:BR160)/BR$23</f>
        <v>12.973144969900041</v>
      </c>
      <c r="BU160" s="1">
        <f t="shared" si="193"/>
        <v>2492.4471560800948</v>
      </c>
      <c r="BV160" s="1">
        <f t="shared" si="194"/>
        <v>206536.7507307757</v>
      </c>
      <c r="BW160" s="38">
        <f>-SUM(BU$24:BU160)/BU$23</f>
        <v>12.973144969900041</v>
      </c>
      <c r="BX160" s="1"/>
      <c r="BY160" s="1"/>
      <c r="BZ160" s="1"/>
      <c r="CA160" s="1"/>
      <c r="CB160" s="1"/>
      <c r="CC160" s="1"/>
      <c r="CD160" s="1"/>
      <c r="CE160" s="1"/>
      <c r="CF160" s="1"/>
      <c r="CG160" s="1"/>
      <c r="CH160" s="1"/>
      <c r="CI160" s="1"/>
      <c r="CJ160" s="1"/>
      <c r="CK160" s="1"/>
      <c r="CL160" s="1"/>
      <c r="CM160" s="1"/>
      <c r="CN160" s="1"/>
      <c r="CO160" s="1"/>
    </row>
    <row r="161" spans="1:93" ht="14.7" thickBot="1" x14ac:dyDescent="0.6">
      <c r="A161" s="32">
        <v>138</v>
      </c>
      <c r="B161" s="10">
        <f t="shared" si="135"/>
        <v>1621.0513229898563</v>
      </c>
      <c r="C161" s="10">
        <f t="shared" si="136"/>
        <v>774.33967298545565</v>
      </c>
      <c r="D161" s="10">
        <f t="shared" si="137"/>
        <v>846.71165000440078</v>
      </c>
      <c r="E161" s="10">
        <f t="shared" si="149"/>
        <v>264641.17623072345</v>
      </c>
      <c r="F161" s="10">
        <f t="shared" si="150"/>
        <v>115358.82376927673</v>
      </c>
      <c r="G161" s="10">
        <f t="shared" si="132"/>
        <v>401337.82520591188</v>
      </c>
      <c r="H161" s="1">
        <f t="shared" si="151"/>
        <v>0</v>
      </c>
      <c r="I161" s="1">
        <f t="shared" si="138"/>
        <v>132.83864959113168</v>
      </c>
      <c r="J161" s="1">
        <f t="shared" si="139"/>
        <v>132.83864959113168</v>
      </c>
      <c r="K161" s="1">
        <f t="shared" si="140"/>
        <v>398.51594877339511</v>
      </c>
      <c r="L161" s="1">
        <f t="shared" si="141"/>
        <v>132.83864959113168</v>
      </c>
      <c r="M161" s="1">
        <f t="shared" si="142"/>
        <v>1.328386495911317</v>
      </c>
      <c r="N161" s="1">
        <f t="shared" si="195"/>
        <v>797.03189754679022</v>
      </c>
      <c r="O161" s="1">
        <f t="shared" si="143"/>
        <v>1.7525763195700925</v>
      </c>
      <c r="P161" s="1">
        <f t="shared" si="144"/>
        <v>7010.3052782803697</v>
      </c>
      <c r="Q161" s="1">
        <f t="shared" si="145"/>
        <v>6659.790014366351</v>
      </c>
      <c r="R161" s="1">
        <f t="shared" si="146"/>
        <v>1.7525763195700925</v>
      </c>
      <c r="S161" s="1">
        <f t="shared" si="133"/>
        <v>665979.00143663515</v>
      </c>
      <c r="T161" s="1">
        <f t="shared" si="147"/>
        <v>4241.706793829705</v>
      </c>
      <c r="U161" s="6">
        <f t="shared" si="152"/>
        <v>363188.96525570989</v>
      </c>
      <c r="V161" s="23">
        <f>-SUM(T$24:T161)/T$23</f>
        <v>19.159448262785489</v>
      </c>
      <c r="W161" s="14">
        <f t="shared" si="134"/>
        <v>0</v>
      </c>
      <c r="X161" s="14">
        <f t="shared" si="153"/>
        <v>494478.63807538874</v>
      </c>
      <c r="Y161" s="23">
        <f>-SUM(W$24:W161)/W$23</f>
        <v>25.723931903769437</v>
      </c>
      <c r="Z161" s="36"/>
      <c r="AA161" s="37">
        <f t="shared" si="154"/>
        <v>1621.0513229898563</v>
      </c>
      <c r="AB161" s="10">
        <f t="shared" si="155"/>
        <v>774.33967298545565</v>
      </c>
      <c r="AC161" s="10">
        <f t="shared" si="156"/>
        <v>846.71165000440078</v>
      </c>
      <c r="AD161" s="1">
        <f t="shared" si="157"/>
        <v>264641.17623072345</v>
      </c>
      <c r="AE161" s="1">
        <f t="shared" si="158"/>
        <v>112608.82376927673</v>
      </c>
      <c r="AF161" s="1">
        <f t="shared" si="159"/>
        <v>357196.12762955681</v>
      </c>
      <c r="AG161" s="1">
        <f t="shared" si="160"/>
        <v>0</v>
      </c>
      <c r="AH161" s="1">
        <f t="shared" si="161"/>
        <v>132.83864959113168</v>
      </c>
      <c r="AI161" s="1">
        <f t="shared" si="162"/>
        <v>132.83864959113168</v>
      </c>
      <c r="AJ161" s="1">
        <f t="shared" si="163"/>
        <v>398.51594877339511</v>
      </c>
      <c r="AK161" s="1">
        <f t="shared" si="164"/>
        <v>132.83864959113168</v>
      </c>
      <c r="AL161" s="1">
        <f t="shared" si="165"/>
        <v>1.328386495911317</v>
      </c>
      <c r="AM161" s="1">
        <f t="shared" si="196"/>
        <v>797.03189754679022</v>
      </c>
      <c r="AN161" s="1">
        <f t="shared" si="166"/>
        <v>1.7525763195700925</v>
      </c>
      <c r="AO161" s="1">
        <f t="shared" si="167"/>
        <v>4381.4407989252313</v>
      </c>
      <c r="AP161" s="1">
        <f t="shared" si="168"/>
        <v>4162.3687589789697</v>
      </c>
      <c r="AQ161" s="1">
        <f t="shared" si="169"/>
        <v>1.7525763195700925</v>
      </c>
      <c r="AR161" s="1">
        <f t="shared" si="170"/>
        <v>569587.30386028008</v>
      </c>
      <c r="AS161" s="1">
        <f t="shared" si="171"/>
        <v>1744.2855384423231</v>
      </c>
      <c r="AT161" s="1">
        <f t="shared" si="172"/>
        <v>101723.30710697045</v>
      </c>
      <c r="AU161" s="38">
        <f>-SUM(AS$24:AS161)/AS$23</f>
        <v>6.8970033105490129</v>
      </c>
      <c r="AV161" s="1">
        <f t="shared" si="148"/>
        <v>1744.2855384423231</v>
      </c>
      <c r="AW161" s="1">
        <f t="shared" si="173"/>
        <v>101723.30710697045</v>
      </c>
      <c r="AX161" s="38">
        <f>-SUM(AV$24:AV161)/AV$23</f>
        <v>6.8970033105490129</v>
      </c>
      <c r="AY161" s="40"/>
      <c r="AZ161" s="10">
        <f t="shared" si="174"/>
        <v>857.63888888888891</v>
      </c>
      <c r="BA161" s="10">
        <f t="shared" si="175"/>
        <v>662.2641940007187</v>
      </c>
      <c r="BB161" s="10">
        <f t="shared" si="176"/>
        <v>724.16127960902702</v>
      </c>
      <c r="BC161" s="1">
        <f t="shared" si="177"/>
        <v>226337.84809206566</v>
      </c>
      <c r="BD161" s="1">
        <f t="shared" si="178"/>
        <v>98662.151907934065</v>
      </c>
      <c r="BE161" s="1">
        <f t="shared" si="179"/>
        <v>668249.45576821419</v>
      </c>
      <c r="BF161" s="1">
        <f t="shared" si="180"/>
        <v>0</v>
      </c>
      <c r="BG161" s="1">
        <f t="shared" si="181"/>
        <v>132.83864959113168</v>
      </c>
      <c r="BH161" s="1">
        <f t="shared" si="182"/>
        <v>132.83864959113168</v>
      </c>
      <c r="BI161" s="1">
        <f t="shared" si="183"/>
        <v>398.51594877339511</v>
      </c>
      <c r="BJ161" s="1">
        <f t="shared" si="184"/>
        <v>132.83864959113168</v>
      </c>
      <c r="BK161" s="1">
        <f t="shared" si="185"/>
        <v>1.328386495911317</v>
      </c>
      <c r="BL161" s="1">
        <f t="shared" si="197"/>
        <v>797.03189754679022</v>
      </c>
      <c r="BM161" s="1">
        <f t="shared" si="186"/>
        <v>1.7525763195700925</v>
      </c>
      <c r="BN161" s="1">
        <f t="shared" si="187"/>
        <v>4381.4407989252313</v>
      </c>
      <c r="BO161" s="1">
        <f t="shared" si="188"/>
        <v>4162.3687589789697</v>
      </c>
      <c r="BP161" s="1">
        <f t="shared" si="189"/>
        <v>1.7525763195700925</v>
      </c>
      <c r="BQ161" s="1">
        <f t="shared" si="190"/>
        <v>569587.30386028008</v>
      </c>
      <c r="BR161" s="1">
        <f t="shared" si="191"/>
        <v>2507.6979725432902</v>
      </c>
      <c r="BS161" s="1">
        <f t="shared" si="192"/>
        <v>209044.44870331901</v>
      </c>
      <c r="BT161" s="38">
        <f>-SUM(BR$24:BR161)/BR$23</f>
        <v>13.118518765409798</v>
      </c>
      <c r="BU161" s="1">
        <f t="shared" si="193"/>
        <v>2507.6979725432902</v>
      </c>
      <c r="BV161" s="1">
        <f t="shared" si="194"/>
        <v>209044.44870331901</v>
      </c>
      <c r="BW161" s="38">
        <f>-SUM(BU$24:BU161)/BU$23</f>
        <v>13.118518765409798</v>
      </c>
      <c r="BX161" s="1"/>
      <c r="BY161" s="1"/>
      <c r="BZ161" s="1"/>
      <c r="CA161" s="1"/>
      <c r="CB161" s="1"/>
      <c r="CC161" s="1"/>
      <c r="CD161" s="1"/>
      <c r="CE161" s="1"/>
      <c r="CF161" s="1"/>
      <c r="CG161" s="1"/>
      <c r="CH161" s="1"/>
      <c r="CI161" s="1"/>
      <c r="CJ161" s="1"/>
      <c r="CK161" s="1"/>
      <c r="CL161" s="1"/>
      <c r="CM161" s="1"/>
      <c r="CN161" s="1"/>
      <c r="CO161" s="1"/>
    </row>
    <row r="162" spans="1:93" ht="14.7" thickBot="1" x14ac:dyDescent="0.6">
      <c r="A162" s="32">
        <v>139</v>
      </c>
      <c r="B162" s="10">
        <f t="shared" si="135"/>
        <v>1621.0513229898563</v>
      </c>
      <c r="C162" s="10">
        <f t="shared" si="136"/>
        <v>771.87009733960963</v>
      </c>
      <c r="D162" s="10">
        <f t="shared" si="137"/>
        <v>849.1812256502468</v>
      </c>
      <c r="E162" s="10">
        <f t="shared" si="149"/>
        <v>263791.9950050732</v>
      </c>
      <c r="F162" s="10">
        <f t="shared" si="150"/>
        <v>116208.00499492697</v>
      </c>
      <c r="G162" s="10">
        <f t="shared" si="132"/>
        <v>404900.2873207255</v>
      </c>
      <c r="H162" s="1">
        <f t="shared" si="151"/>
        <v>0</v>
      </c>
      <c r="I162" s="1">
        <f t="shared" si="138"/>
        <v>133.11227545959642</v>
      </c>
      <c r="J162" s="1">
        <f t="shared" si="139"/>
        <v>133.11227545959642</v>
      </c>
      <c r="K162" s="1">
        <f t="shared" si="140"/>
        <v>399.33682637878928</v>
      </c>
      <c r="L162" s="1">
        <f t="shared" si="141"/>
        <v>133.11227545959642</v>
      </c>
      <c r="M162" s="1">
        <f t="shared" si="142"/>
        <v>1.3311227545959643</v>
      </c>
      <c r="N162" s="1">
        <f t="shared" si="195"/>
        <v>798.67365275757845</v>
      </c>
      <c r="O162" s="1">
        <f t="shared" si="143"/>
        <v>1.759716532436312</v>
      </c>
      <c r="P162" s="1">
        <f t="shared" si="144"/>
        <v>7038.8661297452481</v>
      </c>
      <c r="Q162" s="1">
        <f t="shared" si="145"/>
        <v>6686.9228232579853</v>
      </c>
      <c r="R162" s="1">
        <f t="shared" si="146"/>
        <v>1.759716532436312</v>
      </c>
      <c r="S162" s="1">
        <f t="shared" si="133"/>
        <v>668692.28232579853</v>
      </c>
      <c r="T162" s="1">
        <f t="shared" si="147"/>
        <v>4267.1978475105507</v>
      </c>
      <c r="U162" s="6">
        <f t="shared" si="152"/>
        <v>367456.16310322046</v>
      </c>
      <c r="V162" s="23">
        <f>-SUM(T$24:T162)/T$23</f>
        <v>19.372808155161017</v>
      </c>
      <c r="W162" s="14">
        <f t="shared" si="134"/>
        <v>0</v>
      </c>
      <c r="X162" s="14">
        <f t="shared" si="153"/>
        <v>494478.63807538874</v>
      </c>
      <c r="Y162" s="23">
        <f>-SUM(W$24:W162)/W$23</f>
        <v>25.723931903769437</v>
      </c>
      <c r="Z162" s="36"/>
      <c r="AA162" s="37">
        <f t="shared" si="154"/>
        <v>1621.0513229898563</v>
      </c>
      <c r="AB162" s="10">
        <f t="shared" si="155"/>
        <v>771.87009733960963</v>
      </c>
      <c r="AC162" s="10">
        <f t="shared" si="156"/>
        <v>849.1812256502468</v>
      </c>
      <c r="AD162" s="1">
        <f t="shared" si="157"/>
        <v>263791.9950050732</v>
      </c>
      <c r="AE162" s="1">
        <f t="shared" si="158"/>
        <v>113458.00499492697</v>
      </c>
      <c r="AF162" s="1">
        <f t="shared" si="159"/>
        <v>360365.87803672836</v>
      </c>
      <c r="AG162" s="1">
        <f t="shared" si="160"/>
        <v>0</v>
      </c>
      <c r="AH162" s="1">
        <f t="shared" si="161"/>
        <v>133.11227545959642</v>
      </c>
      <c r="AI162" s="1">
        <f t="shared" si="162"/>
        <v>133.11227545959642</v>
      </c>
      <c r="AJ162" s="1">
        <f t="shared" si="163"/>
        <v>399.33682637878928</v>
      </c>
      <c r="AK162" s="1">
        <f t="shared" si="164"/>
        <v>133.11227545959642</v>
      </c>
      <c r="AL162" s="1">
        <f t="shared" si="165"/>
        <v>1.3311227545959643</v>
      </c>
      <c r="AM162" s="1">
        <f t="shared" si="196"/>
        <v>798.67365275757845</v>
      </c>
      <c r="AN162" s="1">
        <f t="shared" si="166"/>
        <v>1.759716532436312</v>
      </c>
      <c r="AO162" s="1">
        <f t="shared" si="167"/>
        <v>4399.2913310907797</v>
      </c>
      <c r="AP162" s="1">
        <f t="shared" si="168"/>
        <v>4179.3267645362403</v>
      </c>
      <c r="AQ162" s="1">
        <f t="shared" si="169"/>
        <v>1.759716532436312</v>
      </c>
      <c r="AR162" s="1">
        <f t="shared" si="170"/>
        <v>571907.87304180139</v>
      </c>
      <c r="AS162" s="1">
        <f t="shared" si="171"/>
        <v>1759.6017887888054</v>
      </c>
      <c r="AT162" s="1">
        <f t="shared" si="172"/>
        <v>103482.90889575925</v>
      </c>
      <c r="AU162" s="38">
        <f>-SUM(AS$24:AS162)/AS$23</f>
        <v>6.9990092113483637</v>
      </c>
      <c r="AV162" s="1">
        <f t="shared" si="148"/>
        <v>1759.6017887888054</v>
      </c>
      <c r="AW162" s="1">
        <f t="shared" si="173"/>
        <v>103482.90889575925</v>
      </c>
      <c r="AX162" s="38">
        <f>-SUM(AV$24:AV162)/AV$23</f>
        <v>6.9990092113483637</v>
      </c>
      <c r="AY162" s="40"/>
      <c r="AZ162" s="10">
        <f t="shared" si="174"/>
        <v>857.63888888888891</v>
      </c>
      <c r="BA162" s="10">
        <f t="shared" si="175"/>
        <v>660.15205693519238</v>
      </c>
      <c r="BB162" s="10">
        <f t="shared" si="176"/>
        <v>726.27341667455323</v>
      </c>
      <c r="BC162" s="1">
        <f t="shared" si="177"/>
        <v>225611.57467539111</v>
      </c>
      <c r="BD162" s="1">
        <f t="shared" si="178"/>
        <v>99388.425324608615</v>
      </c>
      <c r="BE162" s="1">
        <f t="shared" si="179"/>
        <v>671296.29836640996</v>
      </c>
      <c r="BF162" s="1">
        <f t="shared" si="180"/>
        <v>0</v>
      </c>
      <c r="BG162" s="1">
        <f t="shared" si="181"/>
        <v>133.11227545959642</v>
      </c>
      <c r="BH162" s="1">
        <f t="shared" si="182"/>
        <v>133.11227545959642</v>
      </c>
      <c r="BI162" s="1">
        <f t="shared" si="183"/>
        <v>399.33682637878928</v>
      </c>
      <c r="BJ162" s="1">
        <f t="shared" si="184"/>
        <v>133.11227545959642</v>
      </c>
      <c r="BK162" s="1">
        <f t="shared" si="185"/>
        <v>1.3311227545959643</v>
      </c>
      <c r="BL162" s="1">
        <f t="shared" si="197"/>
        <v>798.67365275757845</v>
      </c>
      <c r="BM162" s="1">
        <f t="shared" si="186"/>
        <v>1.759716532436312</v>
      </c>
      <c r="BN162" s="1">
        <f t="shared" si="187"/>
        <v>4399.2913310907797</v>
      </c>
      <c r="BO162" s="1">
        <f t="shared" si="188"/>
        <v>4179.3267645362403</v>
      </c>
      <c r="BP162" s="1">
        <f t="shared" si="189"/>
        <v>1.759716532436312</v>
      </c>
      <c r="BQ162" s="1">
        <f t="shared" si="190"/>
        <v>571907.87304180139</v>
      </c>
      <c r="BR162" s="1">
        <f t="shared" si="191"/>
        <v>2523.014222889773</v>
      </c>
      <c r="BS162" s="1">
        <f t="shared" si="192"/>
        <v>211567.46292620877</v>
      </c>
      <c r="BT162" s="38">
        <f>-SUM(BR$24:BR162)/BR$23</f>
        <v>13.264780459490364</v>
      </c>
      <c r="BU162" s="1">
        <f t="shared" si="193"/>
        <v>2523.014222889773</v>
      </c>
      <c r="BV162" s="1">
        <f t="shared" si="194"/>
        <v>211567.46292620877</v>
      </c>
      <c r="BW162" s="38">
        <f>-SUM(BU$24:BU162)/BU$23</f>
        <v>13.264780459490364</v>
      </c>
      <c r="BX162" s="1"/>
      <c r="BY162" s="1"/>
      <c r="BZ162" s="1"/>
      <c r="CA162" s="1"/>
      <c r="CB162" s="1"/>
      <c r="CC162" s="1"/>
      <c r="CD162" s="1"/>
      <c r="CE162" s="1"/>
      <c r="CF162" s="1"/>
      <c r="CG162" s="1"/>
      <c r="CH162" s="1"/>
      <c r="CI162" s="1"/>
      <c r="CJ162" s="1"/>
      <c r="CK162" s="1"/>
      <c r="CL162" s="1"/>
      <c r="CM162" s="1"/>
      <c r="CN162" s="1"/>
      <c r="CO162" s="1"/>
    </row>
    <row r="163" spans="1:93" ht="14.7" thickBot="1" x14ac:dyDescent="0.6">
      <c r="A163" s="32">
        <v>140</v>
      </c>
      <c r="B163" s="10">
        <f t="shared" si="135"/>
        <v>1621.0513229898563</v>
      </c>
      <c r="C163" s="10">
        <f t="shared" si="136"/>
        <v>769.39331876479639</v>
      </c>
      <c r="D163" s="10">
        <f t="shared" si="137"/>
        <v>851.65800422506004</v>
      </c>
      <c r="E163" s="10">
        <f t="shared" si="149"/>
        <v>262940.33700084814</v>
      </c>
      <c r="F163" s="10">
        <f t="shared" si="150"/>
        <v>117059.66299915203</v>
      </c>
      <c r="G163" s="10">
        <f t="shared" si="132"/>
        <v>408476.28045631619</v>
      </c>
      <c r="H163" s="1">
        <f t="shared" si="151"/>
        <v>0</v>
      </c>
      <c r="I163" s="1">
        <f t="shared" si="138"/>
        <v>133.3864649525494</v>
      </c>
      <c r="J163" s="1">
        <f t="shared" si="139"/>
        <v>133.3864649525494</v>
      </c>
      <c r="K163" s="1">
        <f t="shared" si="140"/>
        <v>400.15939485764818</v>
      </c>
      <c r="L163" s="1">
        <f t="shared" si="141"/>
        <v>133.3864649525494</v>
      </c>
      <c r="M163" s="1">
        <f t="shared" si="142"/>
        <v>1.333864649525494</v>
      </c>
      <c r="N163" s="1">
        <f t="shared" si="195"/>
        <v>800.31878971529636</v>
      </c>
      <c r="O163" s="1">
        <f t="shared" si="143"/>
        <v>1.7668858354135899</v>
      </c>
      <c r="P163" s="1">
        <f t="shared" si="144"/>
        <v>7067.5433416543592</v>
      </c>
      <c r="Q163" s="1">
        <f t="shared" si="145"/>
        <v>6714.166174571641</v>
      </c>
      <c r="R163" s="1">
        <f t="shared" si="146"/>
        <v>1.7668858354135899</v>
      </c>
      <c r="S163" s="1">
        <f t="shared" si="133"/>
        <v>671416.61745716422</v>
      </c>
      <c r="T163" s="1">
        <f t="shared" si="147"/>
        <v>4292.7960618664883</v>
      </c>
      <c r="U163" s="6">
        <f t="shared" si="152"/>
        <v>371748.95916508697</v>
      </c>
      <c r="V163" s="23">
        <f>-SUM(T$24:T163)/T$23</f>
        <v>19.587447958254344</v>
      </c>
      <c r="W163" s="14">
        <f t="shared" si="134"/>
        <v>0</v>
      </c>
      <c r="X163" s="14">
        <f t="shared" si="153"/>
        <v>494478.63807538874</v>
      </c>
      <c r="Y163" s="23">
        <f>-SUM(W$24:W163)/W$23</f>
        <v>25.723931903769437</v>
      </c>
      <c r="Z163" s="36"/>
      <c r="AA163" s="37">
        <f t="shared" si="154"/>
        <v>1621.0513229898563</v>
      </c>
      <c r="AB163" s="10">
        <f t="shared" si="155"/>
        <v>769.39331876479639</v>
      </c>
      <c r="AC163" s="10">
        <f t="shared" si="156"/>
        <v>851.65800422506004</v>
      </c>
      <c r="AD163" s="1">
        <f t="shared" si="157"/>
        <v>262940.33700084814</v>
      </c>
      <c r="AE163" s="1">
        <f t="shared" si="158"/>
        <v>114309.66299915203</v>
      </c>
      <c r="AF163" s="1">
        <f t="shared" si="159"/>
        <v>363547.55950856884</v>
      </c>
      <c r="AG163" s="1">
        <f t="shared" si="160"/>
        <v>0</v>
      </c>
      <c r="AH163" s="1">
        <f t="shared" si="161"/>
        <v>133.3864649525494</v>
      </c>
      <c r="AI163" s="1">
        <f t="shared" si="162"/>
        <v>133.3864649525494</v>
      </c>
      <c r="AJ163" s="1">
        <f t="shared" si="163"/>
        <v>400.15939485764818</v>
      </c>
      <c r="AK163" s="1">
        <f t="shared" si="164"/>
        <v>133.3864649525494</v>
      </c>
      <c r="AL163" s="1">
        <f t="shared" si="165"/>
        <v>1.333864649525494</v>
      </c>
      <c r="AM163" s="1">
        <f t="shared" si="196"/>
        <v>800.31878971529636</v>
      </c>
      <c r="AN163" s="1">
        <f t="shared" si="166"/>
        <v>1.7668858354135899</v>
      </c>
      <c r="AO163" s="1">
        <f t="shared" si="167"/>
        <v>4417.2145885339751</v>
      </c>
      <c r="AP163" s="1">
        <f t="shared" si="168"/>
        <v>4196.3538591072765</v>
      </c>
      <c r="AQ163" s="1">
        <f t="shared" si="169"/>
        <v>1.7668858354135899</v>
      </c>
      <c r="AR163" s="1">
        <f t="shared" si="170"/>
        <v>574237.89650941675</v>
      </c>
      <c r="AS163" s="1">
        <f t="shared" si="171"/>
        <v>1774.9837464021236</v>
      </c>
      <c r="AT163" s="1">
        <f t="shared" si="172"/>
        <v>105257.89264216137</v>
      </c>
      <c r="AU163" s="38">
        <f>-SUM(AS$24:AS163)/AS$23</f>
        <v>7.1019068198354436</v>
      </c>
      <c r="AV163" s="1">
        <f t="shared" si="148"/>
        <v>1774.9837464021236</v>
      </c>
      <c r="AW163" s="1">
        <f t="shared" si="173"/>
        <v>105257.89264216137</v>
      </c>
      <c r="AX163" s="38">
        <f>-SUM(AV$24:AV163)/AV$23</f>
        <v>7.1019068198354436</v>
      </c>
      <c r="AY163" s="40"/>
      <c r="AZ163" s="10">
        <f t="shared" si="174"/>
        <v>857.63888888888891</v>
      </c>
      <c r="BA163" s="10">
        <f t="shared" si="175"/>
        <v>658.03375946989161</v>
      </c>
      <c r="BB163" s="10">
        <f t="shared" si="176"/>
        <v>728.391714139854</v>
      </c>
      <c r="BC163" s="1">
        <f t="shared" si="177"/>
        <v>224883.18296125127</v>
      </c>
      <c r="BD163" s="1">
        <f t="shared" si="178"/>
        <v>100116.81703874847</v>
      </c>
      <c r="BE163" s="1">
        <f t="shared" si="179"/>
        <v>674354.71354816528</v>
      </c>
      <c r="BF163" s="1">
        <f t="shared" si="180"/>
        <v>0</v>
      </c>
      <c r="BG163" s="1">
        <f t="shared" si="181"/>
        <v>133.3864649525494</v>
      </c>
      <c r="BH163" s="1">
        <f t="shared" si="182"/>
        <v>133.3864649525494</v>
      </c>
      <c r="BI163" s="1">
        <f t="shared" si="183"/>
        <v>400.15939485764818</v>
      </c>
      <c r="BJ163" s="1">
        <f t="shared" si="184"/>
        <v>133.3864649525494</v>
      </c>
      <c r="BK163" s="1">
        <f t="shared" si="185"/>
        <v>1.333864649525494</v>
      </c>
      <c r="BL163" s="1">
        <f t="shared" si="197"/>
        <v>800.31878971529636</v>
      </c>
      <c r="BM163" s="1">
        <f t="shared" si="186"/>
        <v>1.7668858354135899</v>
      </c>
      <c r="BN163" s="1">
        <f t="shared" si="187"/>
        <v>4417.2145885339751</v>
      </c>
      <c r="BO163" s="1">
        <f t="shared" si="188"/>
        <v>4196.3538591072765</v>
      </c>
      <c r="BP163" s="1">
        <f t="shared" si="189"/>
        <v>1.7668858354135899</v>
      </c>
      <c r="BQ163" s="1">
        <f t="shared" si="190"/>
        <v>574237.89650941675</v>
      </c>
      <c r="BR163" s="1">
        <f t="shared" si="191"/>
        <v>2538.3961805030913</v>
      </c>
      <c r="BS163" s="1">
        <f t="shared" si="192"/>
        <v>214105.85910671187</v>
      </c>
      <c r="BT163" s="38">
        <f>-SUM(BR$24:BR163)/BR$23</f>
        <v>13.411933861258658</v>
      </c>
      <c r="BU163" s="1">
        <f t="shared" si="193"/>
        <v>2538.3961805030913</v>
      </c>
      <c r="BV163" s="1">
        <f t="shared" si="194"/>
        <v>214105.85910671187</v>
      </c>
      <c r="BW163" s="38">
        <f>-SUM(BU$24:BU163)/BU$23</f>
        <v>13.411933861258658</v>
      </c>
      <c r="BX163" s="1"/>
      <c r="BY163" s="1"/>
      <c r="BZ163" s="1"/>
      <c r="CA163" s="1"/>
      <c r="CB163" s="1"/>
      <c r="CC163" s="1"/>
      <c r="CD163" s="1"/>
      <c r="CE163" s="1"/>
      <c r="CF163" s="1"/>
      <c r="CG163" s="1"/>
      <c r="CH163" s="1"/>
      <c r="CI163" s="1"/>
      <c r="CJ163" s="1"/>
      <c r="CK163" s="1"/>
      <c r="CL163" s="1"/>
      <c r="CM163" s="1"/>
      <c r="CN163" s="1"/>
      <c r="CO163" s="1"/>
    </row>
    <row r="164" spans="1:93" ht="14.7" thickBot="1" x14ac:dyDescent="0.6">
      <c r="A164" s="32">
        <v>141</v>
      </c>
      <c r="B164" s="10">
        <f t="shared" si="135"/>
        <v>1621.0513229898563</v>
      </c>
      <c r="C164" s="10">
        <f t="shared" si="136"/>
        <v>766.9093162524731</v>
      </c>
      <c r="D164" s="10">
        <f t="shared" si="137"/>
        <v>854.14200673738321</v>
      </c>
      <c r="E164" s="10">
        <f t="shared" si="149"/>
        <v>262086.19499411076</v>
      </c>
      <c r="F164" s="10">
        <f t="shared" si="150"/>
        <v>117913.80500588942</v>
      </c>
      <c r="G164" s="10">
        <f t="shared" si="132"/>
        <v>412065.85687297257</v>
      </c>
      <c r="H164" s="1">
        <f t="shared" si="151"/>
        <v>0</v>
      </c>
      <c r="I164" s="1">
        <f t="shared" si="138"/>
        <v>133.66121923096478</v>
      </c>
      <c r="J164" s="1">
        <f t="shared" si="139"/>
        <v>133.66121923096478</v>
      </c>
      <c r="K164" s="1">
        <f t="shared" si="140"/>
        <v>400.98365769289433</v>
      </c>
      <c r="L164" s="1">
        <f t="shared" si="141"/>
        <v>133.66121923096478</v>
      </c>
      <c r="M164" s="1">
        <f t="shared" si="142"/>
        <v>1.3366121923096477</v>
      </c>
      <c r="N164" s="1">
        <f t="shared" si="195"/>
        <v>801.96731538578865</v>
      </c>
      <c r="O164" s="1">
        <f t="shared" si="143"/>
        <v>1.7740843470186398</v>
      </c>
      <c r="P164" s="1">
        <f t="shared" si="144"/>
        <v>7096.3373880745594</v>
      </c>
      <c r="Q164" s="1">
        <f t="shared" si="145"/>
        <v>6741.5205186708308</v>
      </c>
      <c r="R164" s="1">
        <f t="shared" si="146"/>
        <v>1.7740843470186398</v>
      </c>
      <c r="S164" s="1">
        <f t="shared" si="133"/>
        <v>674152.05186708318</v>
      </c>
      <c r="T164" s="1">
        <f t="shared" si="147"/>
        <v>4318.5018802951863</v>
      </c>
      <c r="U164" s="6">
        <f t="shared" si="152"/>
        <v>376067.46104538214</v>
      </c>
      <c r="V164" s="23">
        <f>-SUM(T$24:T164)/T$23</f>
        <v>19.803373052269102</v>
      </c>
      <c r="W164" s="14">
        <f t="shared" si="134"/>
        <v>0</v>
      </c>
      <c r="X164" s="14">
        <f t="shared" si="153"/>
        <v>494478.63807538874</v>
      </c>
      <c r="Y164" s="23">
        <f>-SUM(W$24:W164)/W$23</f>
        <v>25.723931903769437</v>
      </c>
      <c r="Z164" s="36"/>
      <c r="AA164" s="37">
        <f t="shared" si="154"/>
        <v>1621.0513229898563</v>
      </c>
      <c r="AB164" s="10">
        <f t="shared" si="155"/>
        <v>766.9093162524731</v>
      </c>
      <c r="AC164" s="10">
        <f t="shared" si="156"/>
        <v>854.14200673738321</v>
      </c>
      <c r="AD164" s="1">
        <f t="shared" si="157"/>
        <v>262086.19499411076</v>
      </c>
      <c r="AE164" s="1">
        <f t="shared" si="158"/>
        <v>115163.80500588942</v>
      </c>
      <c r="AF164" s="1">
        <f t="shared" si="159"/>
        <v>366741.21778694738</v>
      </c>
      <c r="AG164" s="1">
        <f t="shared" si="160"/>
        <v>0</v>
      </c>
      <c r="AH164" s="1">
        <f t="shared" si="161"/>
        <v>133.66121923096478</v>
      </c>
      <c r="AI164" s="1">
        <f t="shared" si="162"/>
        <v>133.66121923096478</v>
      </c>
      <c r="AJ164" s="1">
        <f t="shared" si="163"/>
        <v>400.98365769289433</v>
      </c>
      <c r="AK164" s="1">
        <f t="shared" si="164"/>
        <v>133.66121923096478</v>
      </c>
      <c r="AL164" s="1">
        <f t="shared" si="165"/>
        <v>1.3366121923096477</v>
      </c>
      <c r="AM164" s="1">
        <f t="shared" si="196"/>
        <v>801.96731538578865</v>
      </c>
      <c r="AN164" s="1">
        <f t="shared" si="166"/>
        <v>1.7740843470186398</v>
      </c>
      <c r="AO164" s="1">
        <f t="shared" si="167"/>
        <v>4435.2108675465997</v>
      </c>
      <c r="AP164" s="1">
        <f t="shared" si="168"/>
        <v>4213.4503241692692</v>
      </c>
      <c r="AQ164" s="1">
        <f t="shared" si="169"/>
        <v>1.7740843470186398</v>
      </c>
      <c r="AR164" s="1">
        <f t="shared" si="170"/>
        <v>576577.412781058</v>
      </c>
      <c r="AS164" s="1">
        <f t="shared" si="171"/>
        <v>1790.4316857936244</v>
      </c>
      <c r="AT164" s="1">
        <f t="shared" si="172"/>
        <v>107048.32432795499</v>
      </c>
      <c r="AU164" s="38">
        <f>-SUM(AS$24:AS164)/AS$23</f>
        <v>7.205699961040871</v>
      </c>
      <c r="AV164" s="1">
        <f t="shared" si="148"/>
        <v>1790.4316857936244</v>
      </c>
      <c r="AW164" s="1">
        <f t="shared" si="173"/>
        <v>107048.32432795499</v>
      </c>
      <c r="AX164" s="38">
        <f>-SUM(AV$24:AV164)/AV$23</f>
        <v>7.205699961040871</v>
      </c>
      <c r="AY164" s="40"/>
      <c r="AZ164" s="10">
        <f t="shared" si="174"/>
        <v>857.63888888888891</v>
      </c>
      <c r="BA164" s="10">
        <f t="shared" si="175"/>
        <v>655.90928363698367</v>
      </c>
      <c r="BB164" s="10">
        <f t="shared" si="176"/>
        <v>730.51618997276194</v>
      </c>
      <c r="BC164" s="1">
        <f t="shared" si="177"/>
        <v>224152.66677127851</v>
      </c>
      <c r="BD164" s="1">
        <f t="shared" si="178"/>
        <v>100847.33322872124</v>
      </c>
      <c r="BE164" s="1">
        <f t="shared" si="179"/>
        <v>677424.74600977928</v>
      </c>
      <c r="BF164" s="1">
        <f t="shared" si="180"/>
        <v>0</v>
      </c>
      <c r="BG164" s="1">
        <f t="shared" si="181"/>
        <v>133.66121923096478</v>
      </c>
      <c r="BH164" s="1">
        <f t="shared" si="182"/>
        <v>133.66121923096478</v>
      </c>
      <c r="BI164" s="1">
        <f t="shared" si="183"/>
        <v>400.98365769289433</v>
      </c>
      <c r="BJ164" s="1">
        <f t="shared" si="184"/>
        <v>133.66121923096478</v>
      </c>
      <c r="BK164" s="1">
        <f t="shared" si="185"/>
        <v>1.3366121923096477</v>
      </c>
      <c r="BL164" s="1">
        <f t="shared" si="197"/>
        <v>801.96731538578865</v>
      </c>
      <c r="BM164" s="1">
        <f t="shared" si="186"/>
        <v>1.7740843470186398</v>
      </c>
      <c r="BN164" s="1">
        <f t="shared" si="187"/>
        <v>4435.2108675465997</v>
      </c>
      <c r="BO164" s="1">
        <f t="shared" si="188"/>
        <v>4213.4503241692692</v>
      </c>
      <c r="BP164" s="1">
        <f t="shared" si="189"/>
        <v>1.7740843470186398</v>
      </c>
      <c r="BQ164" s="1">
        <f t="shared" si="190"/>
        <v>576577.412781058</v>
      </c>
      <c r="BR164" s="1">
        <f t="shared" si="191"/>
        <v>2553.844119894592</v>
      </c>
      <c r="BS164" s="1">
        <f t="shared" si="192"/>
        <v>216659.70322660645</v>
      </c>
      <c r="BT164" s="38">
        <f>-SUM(BR$24:BR164)/BR$23</f>
        <v>13.559982795745301</v>
      </c>
      <c r="BU164" s="1">
        <f t="shared" si="193"/>
        <v>2553.844119894592</v>
      </c>
      <c r="BV164" s="1">
        <f t="shared" si="194"/>
        <v>216659.70322660645</v>
      </c>
      <c r="BW164" s="38">
        <f>-SUM(BU$24:BU164)/BU$23</f>
        <v>13.559982795745301</v>
      </c>
      <c r="BX164" s="1"/>
      <c r="BY164" s="1"/>
      <c r="BZ164" s="1"/>
      <c r="CA164" s="1"/>
      <c r="CB164" s="1"/>
      <c r="CC164" s="1"/>
      <c r="CD164" s="1"/>
      <c r="CE164" s="1"/>
      <c r="CF164" s="1"/>
      <c r="CG164" s="1"/>
      <c r="CH164" s="1"/>
      <c r="CI164" s="1"/>
      <c r="CJ164" s="1"/>
      <c r="CK164" s="1"/>
      <c r="CL164" s="1"/>
      <c r="CM164" s="1"/>
      <c r="CN164" s="1"/>
      <c r="CO164" s="1"/>
    </row>
    <row r="165" spans="1:93" ht="14.7" thickBot="1" x14ac:dyDescent="0.6">
      <c r="A165" s="32">
        <v>142</v>
      </c>
      <c r="B165" s="10">
        <f t="shared" si="135"/>
        <v>1621.0513229898563</v>
      </c>
      <c r="C165" s="10">
        <f t="shared" si="136"/>
        <v>764.41806873282258</v>
      </c>
      <c r="D165" s="10">
        <f t="shared" si="137"/>
        <v>856.63325425703385</v>
      </c>
      <c r="E165" s="10">
        <f t="shared" si="149"/>
        <v>261229.56173985373</v>
      </c>
      <c r="F165" s="10">
        <f t="shared" si="150"/>
        <v>118770.43826014645</v>
      </c>
      <c r="G165" s="10">
        <f t="shared" si="132"/>
        <v>415669.06903553649</v>
      </c>
      <c r="H165" s="1">
        <f t="shared" si="151"/>
        <v>0</v>
      </c>
      <c r="I165" s="1">
        <f t="shared" si="138"/>
        <v>133.9365394582081</v>
      </c>
      <c r="J165" s="1">
        <f t="shared" si="139"/>
        <v>133.9365394582081</v>
      </c>
      <c r="K165" s="1">
        <f t="shared" si="140"/>
        <v>401.80961837462434</v>
      </c>
      <c r="L165" s="1">
        <f t="shared" si="141"/>
        <v>133.9365394582081</v>
      </c>
      <c r="M165" s="1">
        <f t="shared" si="142"/>
        <v>1.3393653945820811</v>
      </c>
      <c r="N165" s="1">
        <f t="shared" si="195"/>
        <v>803.61923674924867</v>
      </c>
      <c r="O165" s="1">
        <f t="shared" si="143"/>
        <v>1.7813121862510266</v>
      </c>
      <c r="P165" s="1">
        <f t="shared" si="144"/>
        <v>7125.2487450041062</v>
      </c>
      <c r="Q165" s="1">
        <f t="shared" si="145"/>
        <v>6768.9863077539003</v>
      </c>
      <c r="R165" s="1">
        <f t="shared" si="146"/>
        <v>1.7813121862510266</v>
      </c>
      <c r="S165" s="1">
        <f t="shared" si="133"/>
        <v>676898.63077539008</v>
      </c>
      <c r="T165" s="1">
        <f t="shared" si="147"/>
        <v>4344.3157480147956</v>
      </c>
      <c r="U165" s="6">
        <f t="shared" si="152"/>
        <v>380411.77679339692</v>
      </c>
      <c r="V165" s="23">
        <f>-SUM(T$24:T165)/T$23</f>
        <v>20.020588839669841</v>
      </c>
      <c r="W165" s="14">
        <f t="shared" si="134"/>
        <v>0</v>
      </c>
      <c r="X165" s="14">
        <f t="shared" si="153"/>
        <v>494478.63807538874</v>
      </c>
      <c r="Y165" s="23">
        <f>-SUM(W$24:W165)/W$23</f>
        <v>25.723931903769437</v>
      </c>
      <c r="Z165" s="36"/>
      <c r="AA165" s="37">
        <f t="shared" si="154"/>
        <v>1621.0513229898563</v>
      </c>
      <c r="AB165" s="10">
        <f t="shared" si="155"/>
        <v>764.41806873282258</v>
      </c>
      <c r="AC165" s="10">
        <f t="shared" si="156"/>
        <v>856.63325425703385</v>
      </c>
      <c r="AD165" s="1">
        <f t="shared" si="157"/>
        <v>261229.56173985373</v>
      </c>
      <c r="AE165" s="1">
        <f t="shared" si="158"/>
        <v>116020.43826014645</v>
      </c>
      <c r="AF165" s="1">
        <f t="shared" si="159"/>
        <v>369946.89879173005</v>
      </c>
      <c r="AG165" s="1">
        <f t="shared" si="160"/>
        <v>0</v>
      </c>
      <c r="AH165" s="1">
        <f t="shared" si="161"/>
        <v>133.9365394582081</v>
      </c>
      <c r="AI165" s="1">
        <f t="shared" si="162"/>
        <v>133.9365394582081</v>
      </c>
      <c r="AJ165" s="1">
        <f t="shared" si="163"/>
        <v>401.80961837462434</v>
      </c>
      <c r="AK165" s="1">
        <f t="shared" si="164"/>
        <v>133.9365394582081</v>
      </c>
      <c r="AL165" s="1">
        <f t="shared" si="165"/>
        <v>1.3393653945820811</v>
      </c>
      <c r="AM165" s="1">
        <f t="shared" si="196"/>
        <v>803.61923674924867</v>
      </c>
      <c r="AN165" s="1">
        <f t="shared" si="166"/>
        <v>1.7813121862510266</v>
      </c>
      <c r="AO165" s="1">
        <f t="shared" si="167"/>
        <v>4453.2804656275666</v>
      </c>
      <c r="AP165" s="1">
        <f t="shared" si="168"/>
        <v>4230.6164423461878</v>
      </c>
      <c r="AQ165" s="1">
        <f t="shared" si="169"/>
        <v>1.7813121862510266</v>
      </c>
      <c r="AR165" s="1">
        <f t="shared" si="170"/>
        <v>578926.46053158364</v>
      </c>
      <c r="AS165" s="1">
        <f t="shared" si="171"/>
        <v>1805.9458826070829</v>
      </c>
      <c r="AT165" s="1">
        <f t="shared" si="172"/>
        <v>108854.27021056207</v>
      </c>
      <c r="AU165" s="38">
        <f>-SUM(AS$24:AS165)/AS$23</f>
        <v>7.3103924759746146</v>
      </c>
      <c r="AV165" s="1">
        <f t="shared" si="148"/>
        <v>1805.9458826070829</v>
      </c>
      <c r="AW165" s="1">
        <f t="shared" si="173"/>
        <v>108854.27021056207</v>
      </c>
      <c r="AX165" s="38">
        <f>-SUM(AV$24:AV165)/AV$23</f>
        <v>7.3103924759746146</v>
      </c>
      <c r="AY165" s="40"/>
      <c r="AZ165" s="10">
        <f t="shared" si="174"/>
        <v>857.63888888888891</v>
      </c>
      <c r="BA165" s="10">
        <f t="shared" si="175"/>
        <v>653.77861141622986</v>
      </c>
      <c r="BB165" s="10">
        <f t="shared" si="176"/>
        <v>732.64686219351586</v>
      </c>
      <c r="BC165" s="1">
        <f t="shared" si="177"/>
        <v>223420.01990908501</v>
      </c>
      <c r="BD165" s="1">
        <f t="shared" si="178"/>
        <v>101579.98009091476</v>
      </c>
      <c r="BE165" s="1">
        <f t="shared" si="179"/>
        <v>680506.4406224984</v>
      </c>
      <c r="BF165" s="1">
        <f t="shared" si="180"/>
        <v>0</v>
      </c>
      <c r="BG165" s="1">
        <f t="shared" si="181"/>
        <v>133.9365394582081</v>
      </c>
      <c r="BH165" s="1">
        <f t="shared" si="182"/>
        <v>133.9365394582081</v>
      </c>
      <c r="BI165" s="1">
        <f t="shared" si="183"/>
        <v>401.80961837462434</v>
      </c>
      <c r="BJ165" s="1">
        <f t="shared" si="184"/>
        <v>133.9365394582081</v>
      </c>
      <c r="BK165" s="1">
        <f t="shared" si="185"/>
        <v>1.3393653945820811</v>
      </c>
      <c r="BL165" s="1">
        <f t="shared" si="197"/>
        <v>803.61923674924867</v>
      </c>
      <c r="BM165" s="1">
        <f t="shared" si="186"/>
        <v>1.7813121862510266</v>
      </c>
      <c r="BN165" s="1">
        <f t="shared" si="187"/>
        <v>4453.2804656275666</v>
      </c>
      <c r="BO165" s="1">
        <f t="shared" si="188"/>
        <v>4230.6164423461878</v>
      </c>
      <c r="BP165" s="1">
        <f t="shared" si="189"/>
        <v>1.7813121862510266</v>
      </c>
      <c r="BQ165" s="1">
        <f t="shared" si="190"/>
        <v>578926.46053158364</v>
      </c>
      <c r="BR165" s="1">
        <f t="shared" si="191"/>
        <v>2569.3583167080506</v>
      </c>
      <c r="BS165" s="1">
        <f t="shared" si="192"/>
        <v>219229.06154331448</v>
      </c>
      <c r="BT165" s="38">
        <f>-SUM(BR$24:BR165)/BR$23</f>
        <v>13.708931103960261</v>
      </c>
      <c r="BU165" s="1">
        <f t="shared" si="193"/>
        <v>2569.3583167080506</v>
      </c>
      <c r="BV165" s="1">
        <f t="shared" si="194"/>
        <v>219229.06154331448</v>
      </c>
      <c r="BW165" s="38">
        <f>-SUM(BU$24:BU165)/BU$23</f>
        <v>13.708931103960261</v>
      </c>
      <c r="BX165" s="1"/>
      <c r="BY165" s="1"/>
      <c r="BZ165" s="1"/>
      <c r="CA165" s="1"/>
      <c r="CB165" s="1"/>
      <c r="CC165" s="1"/>
      <c r="CD165" s="1"/>
      <c r="CE165" s="1"/>
      <c r="CF165" s="1"/>
      <c r="CG165" s="1"/>
      <c r="CH165" s="1"/>
      <c r="CI165" s="1"/>
      <c r="CJ165" s="1"/>
      <c r="CK165" s="1"/>
      <c r="CL165" s="1"/>
      <c r="CM165" s="1"/>
      <c r="CN165" s="1"/>
      <c r="CO165" s="1"/>
    </row>
    <row r="166" spans="1:93" ht="14.7" thickBot="1" x14ac:dyDescent="0.6">
      <c r="A166" s="32">
        <v>143</v>
      </c>
      <c r="B166" s="10">
        <f t="shared" si="135"/>
        <v>1621.0513229898563</v>
      </c>
      <c r="C166" s="10">
        <f t="shared" si="136"/>
        <v>761.91955507457283</v>
      </c>
      <c r="D166" s="10">
        <f t="shared" si="137"/>
        <v>859.13176791528349</v>
      </c>
      <c r="E166" s="10">
        <f t="shared" si="149"/>
        <v>260370.42997193846</v>
      </c>
      <c r="F166" s="10">
        <f t="shared" si="150"/>
        <v>119629.57002806173</v>
      </c>
      <c r="G166" s="10">
        <f t="shared" si="132"/>
        <v>419285.96961421287</v>
      </c>
      <c r="H166" s="1">
        <f t="shared" si="151"/>
        <v>0</v>
      </c>
      <c r="I166" s="1">
        <f t="shared" si="138"/>
        <v>134.21242680004136</v>
      </c>
      <c r="J166" s="1">
        <f t="shared" si="139"/>
        <v>134.21242680004136</v>
      </c>
      <c r="K166" s="1">
        <f t="shared" si="140"/>
        <v>402.63728040012404</v>
      </c>
      <c r="L166" s="1">
        <f t="shared" si="141"/>
        <v>134.21242680004136</v>
      </c>
      <c r="M166" s="1">
        <f t="shared" si="142"/>
        <v>1.3421242680004135</v>
      </c>
      <c r="N166" s="1">
        <f t="shared" si="195"/>
        <v>805.27456080024808</v>
      </c>
      <c r="O166" s="1">
        <f t="shared" si="143"/>
        <v>1.7885694725951347</v>
      </c>
      <c r="P166" s="1">
        <f t="shared" si="144"/>
        <v>7154.2778903805383</v>
      </c>
      <c r="Q166" s="1">
        <f t="shared" si="145"/>
        <v>6796.5639958615111</v>
      </c>
      <c r="R166" s="1">
        <f t="shared" si="146"/>
        <v>1.7885694725951347</v>
      </c>
      <c r="S166" s="1">
        <f t="shared" si="133"/>
        <v>679656.39958615112</v>
      </c>
      <c r="T166" s="1">
        <f t="shared" si="147"/>
        <v>4370.2381120714072</v>
      </c>
      <c r="U166" s="6">
        <f t="shared" si="152"/>
        <v>384782.01490546833</v>
      </c>
      <c r="V166" s="23">
        <f>-SUM(T$24:T166)/T$23</f>
        <v>20.239100745273412</v>
      </c>
      <c r="W166" s="14">
        <f t="shared" si="134"/>
        <v>0</v>
      </c>
      <c r="X166" s="14">
        <f t="shared" si="153"/>
        <v>494478.63807538874</v>
      </c>
      <c r="Y166" s="23">
        <f>-SUM(W$24:W166)/W$23</f>
        <v>25.723931903769437</v>
      </c>
      <c r="Z166" s="36"/>
      <c r="AA166" s="37">
        <f t="shared" si="154"/>
        <v>1621.0513229898563</v>
      </c>
      <c r="AB166" s="10">
        <f t="shared" si="155"/>
        <v>761.91955507457283</v>
      </c>
      <c r="AC166" s="10">
        <f t="shared" si="156"/>
        <v>859.13176791528349</v>
      </c>
      <c r="AD166" s="1">
        <f t="shared" si="157"/>
        <v>260370.42997193846</v>
      </c>
      <c r="AE166" s="1">
        <f t="shared" si="158"/>
        <v>116879.57002806173</v>
      </c>
      <c r="AF166" s="1">
        <f t="shared" si="159"/>
        <v>373164.64862148056</v>
      </c>
      <c r="AG166" s="1">
        <f t="shared" si="160"/>
        <v>0</v>
      </c>
      <c r="AH166" s="1">
        <f t="shared" si="161"/>
        <v>134.21242680004136</v>
      </c>
      <c r="AI166" s="1">
        <f t="shared" si="162"/>
        <v>134.21242680004136</v>
      </c>
      <c r="AJ166" s="1">
        <f t="shared" si="163"/>
        <v>402.63728040012404</v>
      </c>
      <c r="AK166" s="1">
        <f t="shared" si="164"/>
        <v>134.21242680004136</v>
      </c>
      <c r="AL166" s="1">
        <f t="shared" si="165"/>
        <v>1.3421242680004135</v>
      </c>
      <c r="AM166" s="1">
        <f t="shared" si="196"/>
        <v>805.27456080024808</v>
      </c>
      <c r="AN166" s="1">
        <f t="shared" si="166"/>
        <v>1.7885694725951347</v>
      </c>
      <c r="AO166" s="1">
        <f t="shared" si="167"/>
        <v>4471.4236814878368</v>
      </c>
      <c r="AP166" s="1">
        <f t="shared" si="168"/>
        <v>4247.8524974134443</v>
      </c>
      <c r="AQ166" s="1">
        <f t="shared" si="169"/>
        <v>1.7885694725951347</v>
      </c>
      <c r="AR166" s="1">
        <f t="shared" si="170"/>
        <v>581285.07859341882</v>
      </c>
      <c r="AS166" s="1">
        <f t="shared" si="171"/>
        <v>1821.5266136233402</v>
      </c>
      <c r="AT166" s="1">
        <f t="shared" si="172"/>
        <v>110675.79682418541</v>
      </c>
      <c r="AU166" s="38">
        <f>-SUM(AS$24:AS166)/AS$23</f>
        <v>7.4159882216919097</v>
      </c>
      <c r="AV166" s="1">
        <f t="shared" si="148"/>
        <v>1821.5266136233402</v>
      </c>
      <c r="AW166" s="1">
        <f t="shared" si="173"/>
        <v>110675.79682418541</v>
      </c>
      <c r="AX166" s="38">
        <f>-SUM(AV$24:AV166)/AV$23</f>
        <v>7.4159882216919097</v>
      </c>
      <c r="AY166" s="40"/>
      <c r="AZ166" s="10">
        <f t="shared" si="174"/>
        <v>857.63888888888891</v>
      </c>
      <c r="BA166" s="10">
        <f t="shared" si="175"/>
        <v>651.64172473483211</v>
      </c>
      <c r="BB166" s="10">
        <f t="shared" si="176"/>
        <v>734.78374887491361</v>
      </c>
      <c r="BC166" s="1">
        <f t="shared" si="177"/>
        <v>222685.2361602101</v>
      </c>
      <c r="BD166" s="1">
        <f t="shared" si="178"/>
        <v>102314.76383978967</v>
      </c>
      <c r="BE166" s="1">
        <f t="shared" si="179"/>
        <v>683599.84243320848</v>
      </c>
      <c r="BF166" s="1">
        <f t="shared" si="180"/>
        <v>0</v>
      </c>
      <c r="BG166" s="1">
        <f t="shared" si="181"/>
        <v>134.21242680004136</v>
      </c>
      <c r="BH166" s="1">
        <f t="shared" si="182"/>
        <v>134.21242680004136</v>
      </c>
      <c r="BI166" s="1">
        <f t="shared" si="183"/>
        <v>402.63728040012404</v>
      </c>
      <c r="BJ166" s="1">
        <f t="shared" si="184"/>
        <v>134.21242680004136</v>
      </c>
      <c r="BK166" s="1">
        <f t="shared" si="185"/>
        <v>1.3421242680004135</v>
      </c>
      <c r="BL166" s="1">
        <f t="shared" si="197"/>
        <v>805.27456080024808</v>
      </c>
      <c r="BM166" s="1">
        <f t="shared" si="186"/>
        <v>1.7885694725951347</v>
      </c>
      <c r="BN166" s="1">
        <f t="shared" si="187"/>
        <v>4471.4236814878368</v>
      </c>
      <c r="BO166" s="1">
        <f t="shared" si="188"/>
        <v>4247.8524974134443</v>
      </c>
      <c r="BP166" s="1">
        <f t="shared" si="189"/>
        <v>1.7885694725951347</v>
      </c>
      <c r="BQ166" s="1">
        <f t="shared" si="190"/>
        <v>581285.07859341882</v>
      </c>
      <c r="BR166" s="1">
        <f t="shared" si="191"/>
        <v>2584.9390477243078</v>
      </c>
      <c r="BS166" s="1">
        <f t="shared" si="192"/>
        <v>221814.00059103878</v>
      </c>
      <c r="BT166" s="38">
        <f>-SUM(BR$24:BR166)/BR$23</f>
        <v>13.85878264295877</v>
      </c>
      <c r="BU166" s="1">
        <f t="shared" si="193"/>
        <v>2584.9390477243078</v>
      </c>
      <c r="BV166" s="1">
        <f t="shared" si="194"/>
        <v>221814.00059103878</v>
      </c>
      <c r="BW166" s="38">
        <f>-SUM(BU$24:BU166)/BU$23</f>
        <v>13.85878264295877</v>
      </c>
      <c r="BX166" s="1"/>
      <c r="BY166" s="1"/>
      <c r="BZ166" s="1"/>
      <c r="CA166" s="1"/>
      <c r="CB166" s="1"/>
      <c r="CC166" s="1"/>
      <c r="CD166" s="1"/>
      <c r="CE166" s="1"/>
      <c r="CF166" s="1"/>
      <c r="CG166" s="1"/>
      <c r="CH166" s="1"/>
      <c r="CI166" s="1"/>
      <c r="CJ166" s="1"/>
      <c r="CK166" s="1"/>
      <c r="CL166" s="1"/>
      <c r="CM166" s="1"/>
      <c r="CN166" s="1"/>
      <c r="CO166" s="1"/>
    </row>
    <row r="167" spans="1:93" ht="14.7" thickBot="1" x14ac:dyDescent="0.6">
      <c r="A167" s="32">
        <v>144</v>
      </c>
      <c r="B167" s="10">
        <f t="shared" si="135"/>
        <v>1621.0513229898563</v>
      </c>
      <c r="C167" s="10">
        <f t="shared" si="136"/>
        <v>759.41375408481997</v>
      </c>
      <c r="D167" s="10">
        <f t="shared" si="137"/>
        <v>861.63756890503657</v>
      </c>
      <c r="E167" s="10">
        <f t="shared" si="149"/>
        <v>259508.79240303341</v>
      </c>
      <c r="F167" s="10">
        <f t="shared" si="150"/>
        <v>120491.20759696676</v>
      </c>
      <c r="G167" s="10">
        <f t="shared" si="132"/>
        <v>422916.61148538068</v>
      </c>
      <c r="H167" s="1">
        <f t="shared" si="151"/>
        <v>0</v>
      </c>
      <c r="I167" s="1">
        <f t="shared" si="138"/>
        <v>134.48888242462769</v>
      </c>
      <c r="J167" s="1">
        <f t="shared" si="139"/>
        <v>134.48888242462769</v>
      </c>
      <c r="K167" s="1">
        <f t="shared" si="140"/>
        <v>403.46664727388304</v>
      </c>
      <c r="L167" s="1">
        <f t="shared" si="141"/>
        <v>134.48888242462769</v>
      </c>
      <c r="M167" s="1">
        <f t="shared" si="142"/>
        <v>1.3448888242462769</v>
      </c>
      <c r="N167" s="1">
        <f t="shared" si="195"/>
        <v>806.93329454776608</v>
      </c>
      <c r="O167" s="1">
        <f t="shared" si="143"/>
        <v>1.7958563260221418</v>
      </c>
      <c r="P167" s="1">
        <f t="shared" si="144"/>
        <v>7183.4253040885678</v>
      </c>
      <c r="Q167" s="1">
        <f t="shared" si="145"/>
        <v>6824.2540388841389</v>
      </c>
      <c r="R167" s="1">
        <f t="shared" si="146"/>
        <v>1.7958563260221418</v>
      </c>
      <c r="S167" s="1">
        <f t="shared" si="133"/>
        <v>682425.40388841392</v>
      </c>
      <c r="T167" s="1">
        <f t="shared" si="147"/>
        <v>4396.2694213465165</v>
      </c>
      <c r="U167" s="6">
        <f t="shared" si="152"/>
        <v>389178.28432681487</v>
      </c>
      <c r="V167" s="23">
        <f>-SUM(T$24:T167)/T$23</f>
        <v>20.458914216340737</v>
      </c>
      <c r="W167" s="14">
        <f t="shared" si="134"/>
        <v>0</v>
      </c>
      <c r="X167" s="14">
        <f t="shared" si="153"/>
        <v>494478.63807538874</v>
      </c>
      <c r="Y167" s="23">
        <f>-SUM(W$24:W167)/W$23</f>
        <v>25.723931903769437</v>
      </c>
      <c r="Z167" s="36"/>
      <c r="AA167" s="37">
        <f t="shared" si="154"/>
        <v>1621.0513229898563</v>
      </c>
      <c r="AB167" s="10">
        <f t="shared" si="155"/>
        <v>759.41375408481997</v>
      </c>
      <c r="AC167" s="10">
        <f t="shared" si="156"/>
        <v>861.63756890503657</v>
      </c>
      <c r="AD167" s="1">
        <f t="shared" si="157"/>
        <v>259508.79240303341</v>
      </c>
      <c r="AE167" s="1">
        <f t="shared" si="158"/>
        <v>117741.20759696676</v>
      </c>
      <c r="AF167" s="1">
        <f t="shared" si="159"/>
        <v>376394.51355416281</v>
      </c>
      <c r="AG167" s="1">
        <f t="shared" si="160"/>
        <v>0</v>
      </c>
      <c r="AH167" s="1">
        <f t="shared" si="161"/>
        <v>134.48888242462769</v>
      </c>
      <c r="AI167" s="1">
        <f t="shared" si="162"/>
        <v>134.48888242462769</v>
      </c>
      <c r="AJ167" s="1">
        <f t="shared" si="163"/>
        <v>403.46664727388304</v>
      </c>
      <c r="AK167" s="1">
        <f t="shared" si="164"/>
        <v>134.48888242462769</v>
      </c>
      <c r="AL167" s="1">
        <f t="shared" si="165"/>
        <v>1.3448888242462769</v>
      </c>
      <c r="AM167" s="1">
        <f t="shared" si="196"/>
        <v>806.93329454776608</v>
      </c>
      <c r="AN167" s="1">
        <f t="shared" si="166"/>
        <v>1.7958563260221418</v>
      </c>
      <c r="AO167" s="1">
        <f t="shared" si="167"/>
        <v>4489.6408150553543</v>
      </c>
      <c r="AP167" s="1">
        <f t="shared" si="168"/>
        <v>4265.1587743025866</v>
      </c>
      <c r="AQ167" s="1">
        <f t="shared" si="169"/>
        <v>1.7958563260221418</v>
      </c>
      <c r="AR167" s="1">
        <f t="shared" si="170"/>
        <v>583653.30595719605</v>
      </c>
      <c r="AS167" s="1">
        <f t="shared" si="171"/>
        <v>1837.174156764964</v>
      </c>
      <c r="AT167" s="1">
        <f t="shared" si="172"/>
        <v>112512.97098095037</v>
      </c>
      <c r="AU167" s="38">
        <f>-SUM(AS$24:AS167)/AS$23</f>
        <v>7.5224910713594433</v>
      </c>
      <c r="AV167" s="1">
        <f t="shared" si="148"/>
        <v>1837.174156764964</v>
      </c>
      <c r="AW167" s="1">
        <f t="shared" si="173"/>
        <v>112512.97098095037</v>
      </c>
      <c r="AX167" s="38">
        <f>-SUM(AV$24:AV167)/AV$23</f>
        <v>7.5224910713594433</v>
      </c>
      <c r="AY167" s="40"/>
      <c r="AZ167" s="10">
        <f t="shared" si="174"/>
        <v>857.63888888888891</v>
      </c>
      <c r="BA167" s="10">
        <f t="shared" si="175"/>
        <v>649.4986054672803</v>
      </c>
      <c r="BB167" s="10">
        <f t="shared" si="176"/>
        <v>736.92686814246542</v>
      </c>
      <c r="BC167" s="1">
        <f t="shared" si="177"/>
        <v>221948.30929206763</v>
      </c>
      <c r="BD167" s="1">
        <f t="shared" si="178"/>
        <v>103051.69070793212</v>
      </c>
      <c r="BE167" s="1">
        <f t="shared" si="179"/>
        <v>686704.99666512816</v>
      </c>
      <c r="BF167" s="1">
        <f t="shared" si="180"/>
        <v>0</v>
      </c>
      <c r="BG167" s="1">
        <f t="shared" si="181"/>
        <v>134.48888242462769</v>
      </c>
      <c r="BH167" s="1">
        <f t="shared" si="182"/>
        <v>134.48888242462769</v>
      </c>
      <c r="BI167" s="1">
        <f t="shared" si="183"/>
        <v>403.46664727388304</v>
      </c>
      <c r="BJ167" s="1">
        <f t="shared" si="184"/>
        <v>134.48888242462769</v>
      </c>
      <c r="BK167" s="1">
        <f t="shared" si="185"/>
        <v>1.3448888242462769</v>
      </c>
      <c r="BL167" s="1">
        <f t="shared" si="197"/>
        <v>806.93329454776608</v>
      </c>
      <c r="BM167" s="1">
        <f t="shared" si="186"/>
        <v>1.7958563260221418</v>
      </c>
      <c r="BN167" s="1">
        <f t="shared" si="187"/>
        <v>4489.6408150553543</v>
      </c>
      <c r="BO167" s="1">
        <f t="shared" si="188"/>
        <v>4265.1587743025866</v>
      </c>
      <c r="BP167" s="1">
        <f t="shared" si="189"/>
        <v>1.7958563260221418</v>
      </c>
      <c r="BQ167" s="1">
        <f t="shared" si="190"/>
        <v>583653.30595719605</v>
      </c>
      <c r="BR167" s="1">
        <f t="shared" si="191"/>
        <v>2600.5865908659316</v>
      </c>
      <c r="BS167" s="1">
        <f t="shared" si="192"/>
        <v>224414.5871819047</v>
      </c>
      <c r="BT167" s="38">
        <f>-SUM(BR$24:BR167)/BR$23</f>
        <v>14.009541285907519</v>
      </c>
      <c r="BU167" s="1">
        <f t="shared" si="193"/>
        <v>2600.5865908659316</v>
      </c>
      <c r="BV167" s="1">
        <f t="shared" si="194"/>
        <v>224414.5871819047</v>
      </c>
      <c r="BW167" s="38">
        <f>-SUM(BU$24:BU167)/BU$23</f>
        <v>14.009541285907519</v>
      </c>
      <c r="BX167" s="1"/>
      <c r="BY167" s="1"/>
      <c r="BZ167" s="1"/>
      <c r="CA167" s="1"/>
      <c r="CB167" s="1"/>
      <c r="CC167" s="1"/>
      <c r="CD167" s="1"/>
      <c r="CE167" s="1"/>
      <c r="CF167" s="1"/>
      <c r="CG167" s="1"/>
      <c r="CH167" s="1"/>
      <c r="CI167" s="1"/>
      <c r="CJ167" s="1"/>
      <c r="CK167" s="1"/>
      <c r="CL167" s="1"/>
      <c r="CM167" s="1"/>
      <c r="CN167" s="1"/>
      <c r="CO167" s="1"/>
    </row>
    <row r="168" spans="1:93" ht="14.7" thickBot="1" x14ac:dyDescent="0.6">
      <c r="A168" s="32">
        <v>145</v>
      </c>
      <c r="B168" s="10">
        <f t="shared" si="135"/>
        <v>1621.0513229898563</v>
      </c>
      <c r="C168" s="10">
        <f t="shared" si="136"/>
        <v>756.90064450884688</v>
      </c>
      <c r="D168" s="10">
        <f t="shared" si="137"/>
        <v>864.15067848100955</v>
      </c>
      <c r="E168" s="10">
        <f t="shared" si="149"/>
        <v>258644.64172455241</v>
      </c>
      <c r="F168" s="10">
        <f t="shared" si="150"/>
        <v>121355.35827544777</v>
      </c>
      <c r="G168" s="10">
        <f t="shared" si="132"/>
        <v>426561.04773240921</v>
      </c>
      <c r="H168" s="1">
        <f t="shared" si="151"/>
        <v>0</v>
      </c>
      <c r="I168" s="1">
        <f t="shared" si="138"/>
        <v>134.76590750253655</v>
      </c>
      <c r="J168" s="1">
        <f t="shared" si="139"/>
        <v>134.76590750253655</v>
      </c>
      <c r="K168" s="1">
        <f t="shared" si="140"/>
        <v>404.29772250760965</v>
      </c>
      <c r="L168" s="1">
        <f t="shared" si="141"/>
        <v>134.76590750253655</v>
      </c>
      <c r="M168" s="1">
        <f t="shared" si="142"/>
        <v>1.3476590750253654</v>
      </c>
      <c r="N168" s="1">
        <f t="shared" si="195"/>
        <v>808.59544501521918</v>
      </c>
      <c r="O168" s="1">
        <f t="shared" si="143"/>
        <v>1.803172866992004</v>
      </c>
      <c r="P168" s="1">
        <f t="shared" si="144"/>
        <v>7212.6914679680158</v>
      </c>
      <c r="Q168" s="1">
        <f t="shared" si="145"/>
        <v>6852.056894569615</v>
      </c>
      <c r="R168" s="1">
        <f t="shared" si="146"/>
        <v>1.803172866992004</v>
      </c>
      <c r="S168" s="1">
        <f t="shared" si="133"/>
        <v>685205.68945696147</v>
      </c>
      <c r="T168" s="1">
        <f t="shared" si="147"/>
        <v>4422.4101265645395</v>
      </c>
      <c r="U168" s="6">
        <f t="shared" si="152"/>
        <v>393600.69445337943</v>
      </c>
      <c r="V168" s="23">
        <f>-SUM(T$24:T168)/T$23</f>
        <v>20.680034722668967</v>
      </c>
      <c r="W168" s="14">
        <f t="shared" si="134"/>
        <v>0</v>
      </c>
      <c r="X168" s="14">
        <f t="shared" si="153"/>
        <v>494478.63807538874</v>
      </c>
      <c r="Y168" s="23">
        <f>-SUM(W$24:W168)/W$23</f>
        <v>25.723931903769437</v>
      </c>
      <c r="Z168" s="36"/>
      <c r="AA168" s="37">
        <f t="shared" si="154"/>
        <v>1621.0513229898563</v>
      </c>
      <c r="AB168" s="10">
        <f t="shared" si="155"/>
        <v>756.90064450884688</v>
      </c>
      <c r="AC168" s="10">
        <f t="shared" si="156"/>
        <v>864.15067848100955</v>
      </c>
      <c r="AD168" s="1">
        <f t="shared" si="157"/>
        <v>258644.64172455241</v>
      </c>
      <c r="AE168" s="1">
        <f t="shared" si="158"/>
        <v>118605.35827544777</v>
      </c>
      <c r="AF168" s="1">
        <f t="shared" si="159"/>
        <v>379636.54004784906</v>
      </c>
      <c r="AG168" s="1">
        <f t="shared" si="160"/>
        <v>0</v>
      </c>
      <c r="AH168" s="1">
        <f t="shared" si="161"/>
        <v>134.76590750253655</v>
      </c>
      <c r="AI168" s="1">
        <f t="shared" si="162"/>
        <v>134.76590750253655</v>
      </c>
      <c r="AJ168" s="1">
        <f t="shared" si="163"/>
        <v>404.29772250760965</v>
      </c>
      <c r="AK168" s="1">
        <f t="shared" si="164"/>
        <v>134.76590750253655</v>
      </c>
      <c r="AL168" s="1">
        <f t="shared" si="165"/>
        <v>1.3476590750253654</v>
      </c>
      <c r="AM168" s="1">
        <f t="shared" si="196"/>
        <v>808.59544501521918</v>
      </c>
      <c r="AN168" s="1">
        <f t="shared" si="166"/>
        <v>1.803172866992004</v>
      </c>
      <c r="AO168" s="1">
        <f t="shared" si="167"/>
        <v>4507.9321674800103</v>
      </c>
      <c r="AP168" s="1">
        <f t="shared" si="168"/>
        <v>4282.5355591060097</v>
      </c>
      <c r="AQ168" s="1">
        <f t="shared" si="169"/>
        <v>1.803172866992004</v>
      </c>
      <c r="AR168" s="1">
        <f t="shared" si="170"/>
        <v>586031.18177240132</v>
      </c>
      <c r="AS168" s="1">
        <f t="shared" si="171"/>
        <v>1852.888791100934</v>
      </c>
      <c r="AT168" s="1">
        <f t="shared" si="172"/>
        <v>114365.85977205131</v>
      </c>
      <c r="AU168" s="38">
        <f>-SUM(AS$24:AS168)/AS$23</f>
        <v>7.6299049143218163</v>
      </c>
      <c r="AV168" s="1">
        <f t="shared" si="148"/>
        <v>1852.888791100934</v>
      </c>
      <c r="AW168" s="1">
        <f t="shared" si="173"/>
        <v>114365.85977205131</v>
      </c>
      <c r="AX168" s="38">
        <f>-SUM(AV$24:AV168)/AV$23</f>
        <v>7.6299049143218163</v>
      </c>
      <c r="AY168" s="40"/>
      <c r="AZ168" s="10">
        <f t="shared" si="174"/>
        <v>857.63888888888891</v>
      </c>
      <c r="BA168" s="10">
        <f t="shared" si="175"/>
        <v>647.34923543519801</v>
      </c>
      <c r="BB168" s="10">
        <f t="shared" si="176"/>
        <v>739.07623817454771</v>
      </c>
      <c r="BC168" s="1">
        <f t="shared" si="177"/>
        <v>221209.23305389308</v>
      </c>
      <c r="BD168" s="1">
        <f t="shared" si="178"/>
        <v>103790.76694610667</v>
      </c>
      <c r="BE168" s="1">
        <f t="shared" si="179"/>
        <v>689821.94871850801</v>
      </c>
      <c r="BF168" s="1">
        <f t="shared" si="180"/>
        <v>0</v>
      </c>
      <c r="BG168" s="1">
        <f t="shared" si="181"/>
        <v>134.76590750253655</v>
      </c>
      <c r="BH168" s="1">
        <f t="shared" si="182"/>
        <v>134.76590750253655</v>
      </c>
      <c r="BI168" s="1">
        <f t="shared" si="183"/>
        <v>404.29772250760965</v>
      </c>
      <c r="BJ168" s="1">
        <f t="shared" si="184"/>
        <v>134.76590750253655</v>
      </c>
      <c r="BK168" s="1">
        <f t="shared" si="185"/>
        <v>1.3476590750253654</v>
      </c>
      <c r="BL168" s="1">
        <f t="shared" si="197"/>
        <v>808.59544501521918</v>
      </c>
      <c r="BM168" s="1">
        <f t="shared" si="186"/>
        <v>1.803172866992004</v>
      </c>
      <c r="BN168" s="1">
        <f t="shared" si="187"/>
        <v>4507.9321674800103</v>
      </c>
      <c r="BO168" s="1">
        <f t="shared" si="188"/>
        <v>4282.5355591060097</v>
      </c>
      <c r="BP168" s="1">
        <f t="shared" si="189"/>
        <v>1.803172866992004</v>
      </c>
      <c r="BQ168" s="1">
        <f t="shared" si="190"/>
        <v>586031.18177240132</v>
      </c>
      <c r="BR168" s="1">
        <f t="shared" si="191"/>
        <v>2616.3012252019016</v>
      </c>
      <c r="BS168" s="1">
        <f t="shared" si="192"/>
        <v>227030.8884071066</v>
      </c>
      <c r="BT168" s="38">
        <f>-SUM(BR$24:BR168)/BR$23</f>
        <v>14.161210922151108</v>
      </c>
      <c r="BU168" s="1">
        <f t="shared" si="193"/>
        <v>2616.3012252019016</v>
      </c>
      <c r="BV168" s="1">
        <f t="shared" si="194"/>
        <v>227030.8884071066</v>
      </c>
      <c r="BW168" s="38">
        <f>-SUM(BU$24:BU168)/BU$23</f>
        <v>14.161210922151108</v>
      </c>
      <c r="BX168" s="1"/>
      <c r="BY168" s="1"/>
      <c r="BZ168" s="1"/>
      <c r="CA168" s="1"/>
      <c r="CB168" s="1"/>
      <c r="CC168" s="1"/>
      <c r="CD168" s="1"/>
      <c r="CE168" s="1"/>
      <c r="CF168" s="1"/>
      <c r="CG168" s="1"/>
      <c r="CH168" s="1"/>
      <c r="CI168" s="1"/>
      <c r="CJ168" s="1"/>
      <c r="CK168" s="1"/>
      <c r="CL168" s="1"/>
      <c r="CM168" s="1"/>
      <c r="CN168" s="1"/>
      <c r="CO168" s="1"/>
    </row>
    <row r="169" spans="1:93" ht="14.7" thickBot="1" x14ac:dyDescent="0.6">
      <c r="A169" s="32">
        <v>146</v>
      </c>
      <c r="B169" s="10">
        <f t="shared" si="135"/>
        <v>1621.0513229898563</v>
      </c>
      <c r="C169" s="10">
        <f t="shared" si="136"/>
        <v>754.38020502994402</v>
      </c>
      <c r="D169" s="10">
        <f t="shared" si="137"/>
        <v>866.67111795991241</v>
      </c>
      <c r="E169" s="10">
        <f t="shared" si="149"/>
        <v>257777.97060659248</v>
      </c>
      <c r="F169" s="10">
        <f t="shared" si="150"/>
        <v>122222.02939340768</v>
      </c>
      <c r="G169" s="10">
        <f t="shared" si="132"/>
        <v>430219.33164647699</v>
      </c>
      <c r="H169" s="1">
        <f t="shared" si="151"/>
        <v>0</v>
      </c>
      <c r="I169" s="1">
        <f t="shared" si="138"/>
        <v>135.04350320674854</v>
      </c>
      <c r="J169" s="1">
        <f t="shared" si="139"/>
        <v>135.04350320674854</v>
      </c>
      <c r="K169" s="1">
        <f t="shared" si="140"/>
        <v>405.13050962024562</v>
      </c>
      <c r="L169" s="1">
        <f t="shared" si="141"/>
        <v>135.04350320674854</v>
      </c>
      <c r="M169" s="1">
        <f t="shared" si="142"/>
        <v>1.3504350320674854</v>
      </c>
      <c r="N169" s="1">
        <f t="shared" si="195"/>
        <v>810.26101924049112</v>
      </c>
      <c r="O169" s="1">
        <f t="shared" si="143"/>
        <v>1.8105192164554456</v>
      </c>
      <c r="P169" s="1">
        <f t="shared" si="144"/>
        <v>7242.0768658217821</v>
      </c>
      <c r="Q169" s="1">
        <f t="shared" si="145"/>
        <v>6879.973022530693</v>
      </c>
      <c r="R169" s="1">
        <f t="shared" si="146"/>
        <v>1.8105192164554456</v>
      </c>
      <c r="S169" s="1">
        <f t="shared" si="133"/>
        <v>687997.30225306936</v>
      </c>
      <c r="T169" s="1">
        <f t="shared" si="147"/>
        <v>4448.660680300346</v>
      </c>
      <c r="U169" s="6">
        <f t="shared" si="152"/>
        <v>398049.35513367975</v>
      </c>
      <c r="V169" s="23">
        <f>-SUM(T$24:T169)/T$23</f>
        <v>20.902467756683983</v>
      </c>
      <c r="W169" s="14">
        <f t="shared" si="134"/>
        <v>0</v>
      </c>
      <c r="X169" s="14">
        <f t="shared" si="153"/>
        <v>494478.63807538874</v>
      </c>
      <c r="Y169" s="23">
        <f>-SUM(W$24:W169)/W$23</f>
        <v>25.723931903769437</v>
      </c>
      <c r="Z169" s="36"/>
      <c r="AA169" s="37">
        <f t="shared" si="154"/>
        <v>1621.0513229898563</v>
      </c>
      <c r="AB169" s="10">
        <f t="shared" si="155"/>
        <v>754.38020502994402</v>
      </c>
      <c r="AC169" s="10">
        <f t="shared" si="156"/>
        <v>866.67111795991241</v>
      </c>
      <c r="AD169" s="1">
        <f t="shared" si="157"/>
        <v>257777.97060659248</v>
      </c>
      <c r="AE169" s="1">
        <f t="shared" si="158"/>
        <v>119472.02939340768</v>
      </c>
      <c r="AF169" s="1">
        <f t="shared" si="159"/>
        <v>382890.77474142739</v>
      </c>
      <c r="AG169" s="1">
        <f t="shared" si="160"/>
        <v>0</v>
      </c>
      <c r="AH169" s="1">
        <f t="shared" si="161"/>
        <v>135.04350320674854</v>
      </c>
      <c r="AI169" s="1">
        <f t="shared" si="162"/>
        <v>135.04350320674854</v>
      </c>
      <c r="AJ169" s="1">
        <f t="shared" si="163"/>
        <v>405.13050962024562</v>
      </c>
      <c r="AK169" s="1">
        <f t="shared" si="164"/>
        <v>135.04350320674854</v>
      </c>
      <c r="AL169" s="1">
        <f t="shared" si="165"/>
        <v>1.3504350320674854</v>
      </c>
      <c r="AM169" s="1">
        <f t="shared" si="196"/>
        <v>810.26101924049112</v>
      </c>
      <c r="AN169" s="1">
        <f t="shared" si="166"/>
        <v>1.8105192164554456</v>
      </c>
      <c r="AO169" s="1">
        <f t="shared" si="167"/>
        <v>4526.2980411386143</v>
      </c>
      <c r="AP169" s="1">
        <f t="shared" si="168"/>
        <v>4299.9831390816835</v>
      </c>
      <c r="AQ169" s="1">
        <f t="shared" si="169"/>
        <v>1.8105192164554456</v>
      </c>
      <c r="AR169" s="1">
        <f t="shared" si="170"/>
        <v>588418.74534801976</v>
      </c>
      <c r="AS169" s="1">
        <f t="shared" si="171"/>
        <v>1868.6707968513363</v>
      </c>
      <c r="AT169" s="1">
        <f t="shared" si="172"/>
        <v>116234.53056890264</v>
      </c>
      <c r="AU169" s="38">
        <f>-SUM(AS$24:AS169)/AS$23</f>
        <v>7.738233656168271</v>
      </c>
      <c r="AV169" s="1">
        <f t="shared" si="148"/>
        <v>1868.6707968513363</v>
      </c>
      <c r="AW169" s="1">
        <f t="shared" si="173"/>
        <v>116234.53056890264</v>
      </c>
      <c r="AX169" s="38">
        <f>-SUM(AV$24:AV169)/AV$23</f>
        <v>7.738233656168271</v>
      </c>
      <c r="AY169" s="40"/>
      <c r="AZ169" s="10">
        <f t="shared" si="174"/>
        <v>857.63888888888891</v>
      </c>
      <c r="BA169" s="10">
        <f t="shared" si="175"/>
        <v>645.19359640718903</v>
      </c>
      <c r="BB169" s="10">
        <f t="shared" si="176"/>
        <v>741.23187720255669</v>
      </c>
      <c r="BC169" s="1">
        <f t="shared" si="177"/>
        <v>220468.00117669054</v>
      </c>
      <c r="BD169" s="1">
        <f t="shared" si="178"/>
        <v>104531.99882330923</v>
      </c>
      <c r="BE169" s="1">
        <f t="shared" si="179"/>
        <v>692950.74417132896</v>
      </c>
      <c r="BF169" s="1">
        <f t="shared" si="180"/>
        <v>0</v>
      </c>
      <c r="BG169" s="1">
        <f t="shared" si="181"/>
        <v>135.04350320674854</v>
      </c>
      <c r="BH169" s="1">
        <f t="shared" si="182"/>
        <v>135.04350320674854</v>
      </c>
      <c r="BI169" s="1">
        <f t="shared" si="183"/>
        <v>405.13050962024562</v>
      </c>
      <c r="BJ169" s="1">
        <f t="shared" si="184"/>
        <v>135.04350320674854</v>
      </c>
      <c r="BK169" s="1">
        <f t="shared" si="185"/>
        <v>1.3504350320674854</v>
      </c>
      <c r="BL169" s="1">
        <f t="shared" si="197"/>
        <v>810.26101924049112</v>
      </c>
      <c r="BM169" s="1">
        <f t="shared" si="186"/>
        <v>1.8105192164554456</v>
      </c>
      <c r="BN169" s="1">
        <f t="shared" si="187"/>
        <v>4526.2980411386143</v>
      </c>
      <c r="BO169" s="1">
        <f t="shared" si="188"/>
        <v>4299.9831390816835</v>
      </c>
      <c r="BP169" s="1">
        <f t="shared" si="189"/>
        <v>1.8105192164554456</v>
      </c>
      <c r="BQ169" s="1">
        <f t="shared" si="190"/>
        <v>588418.74534801976</v>
      </c>
      <c r="BR169" s="1">
        <f t="shared" si="191"/>
        <v>2632.0832309523039</v>
      </c>
      <c r="BS169" s="1">
        <f t="shared" si="192"/>
        <v>229662.97163805889</v>
      </c>
      <c r="BT169" s="38">
        <f>-SUM(BR$24:BR169)/BR$23</f>
        <v>14.313795457278777</v>
      </c>
      <c r="BU169" s="1">
        <f t="shared" si="193"/>
        <v>2632.0832309523039</v>
      </c>
      <c r="BV169" s="1">
        <f t="shared" si="194"/>
        <v>229662.97163805889</v>
      </c>
      <c r="BW169" s="38">
        <f>-SUM(BU$24:BU169)/BU$23</f>
        <v>14.313795457278777</v>
      </c>
      <c r="BX169" s="1"/>
      <c r="BY169" s="1"/>
      <c r="BZ169" s="1"/>
      <c r="CA169" s="1"/>
      <c r="CB169" s="1"/>
      <c r="CC169" s="1"/>
      <c r="CD169" s="1"/>
      <c r="CE169" s="1"/>
      <c r="CF169" s="1"/>
      <c r="CG169" s="1"/>
      <c r="CH169" s="1"/>
      <c r="CI169" s="1"/>
      <c r="CJ169" s="1"/>
      <c r="CK169" s="1"/>
      <c r="CL169" s="1"/>
      <c r="CM169" s="1"/>
      <c r="CN169" s="1"/>
      <c r="CO169" s="1"/>
    </row>
    <row r="170" spans="1:93" ht="14.7" thickBot="1" x14ac:dyDescent="0.6">
      <c r="A170" s="32">
        <v>147</v>
      </c>
      <c r="B170" s="10">
        <f t="shared" si="135"/>
        <v>1621.0513229898563</v>
      </c>
      <c r="C170" s="10">
        <f t="shared" si="136"/>
        <v>751.85241426922755</v>
      </c>
      <c r="D170" s="10">
        <f t="shared" si="137"/>
        <v>869.19890872062876</v>
      </c>
      <c r="E170" s="10">
        <f t="shared" si="149"/>
        <v>256908.77169787185</v>
      </c>
      <c r="F170" s="10">
        <f t="shared" si="150"/>
        <v>123091.22830212831</v>
      </c>
      <c r="G170" s="10">
        <f t="shared" si="132"/>
        <v>433891.51672739268</v>
      </c>
      <c r="H170" s="1">
        <f t="shared" si="151"/>
        <v>0</v>
      </c>
      <c r="I170" s="1">
        <f t="shared" si="138"/>
        <v>135.32167071266042</v>
      </c>
      <c r="J170" s="1">
        <f t="shared" si="139"/>
        <v>135.32167071266042</v>
      </c>
      <c r="K170" s="1">
        <f t="shared" si="140"/>
        <v>405.96501213798126</v>
      </c>
      <c r="L170" s="1">
        <f t="shared" si="141"/>
        <v>135.32167071266042</v>
      </c>
      <c r="M170" s="1">
        <f t="shared" si="142"/>
        <v>1.3532167071266041</v>
      </c>
      <c r="N170" s="1">
        <f t="shared" si="195"/>
        <v>811.93002427596252</v>
      </c>
      <c r="O170" s="1">
        <f t="shared" si="143"/>
        <v>1.817895495855959</v>
      </c>
      <c r="P170" s="1">
        <f t="shared" si="144"/>
        <v>7271.5819834238364</v>
      </c>
      <c r="Q170" s="1">
        <f t="shared" si="145"/>
        <v>6908.0028842526444</v>
      </c>
      <c r="R170" s="1">
        <f t="shared" si="146"/>
        <v>1.817895495855959</v>
      </c>
      <c r="S170" s="1">
        <f t="shared" si="133"/>
        <v>690800.28842526441</v>
      </c>
      <c r="T170" s="1">
        <f t="shared" si="147"/>
        <v>4475.0215369868256</v>
      </c>
      <c r="U170" s="6">
        <f t="shared" si="152"/>
        <v>402524.37667066656</v>
      </c>
      <c r="V170" s="23">
        <f>-SUM(T$24:T170)/T$23</f>
        <v>21.126218833533322</v>
      </c>
      <c r="W170" s="14">
        <f t="shared" si="134"/>
        <v>0</v>
      </c>
      <c r="X170" s="14">
        <f t="shared" si="153"/>
        <v>494478.63807538874</v>
      </c>
      <c r="Y170" s="23">
        <f>-SUM(W$24:W170)/W$23</f>
        <v>25.723931903769437</v>
      </c>
      <c r="Z170" s="36"/>
      <c r="AA170" s="37">
        <f t="shared" si="154"/>
        <v>1621.0513229898563</v>
      </c>
      <c r="AB170" s="10">
        <f t="shared" si="155"/>
        <v>751.85241426922755</v>
      </c>
      <c r="AC170" s="10">
        <f t="shared" si="156"/>
        <v>869.19890872062876</v>
      </c>
      <c r="AD170" s="1">
        <f t="shared" si="157"/>
        <v>256908.77169787185</v>
      </c>
      <c r="AE170" s="1">
        <f t="shared" si="158"/>
        <v>120341.22830212831</v>
      </c>
      <c r="AF170" s="1">
        <f t="shared" si="159"/>
        <v>386157.26445531496</v>
      </c>
      <c r="AG170" s="1">
        <f t="shared" si="160"/>
        <v>0</v>
      </c>
      <c r="AH170" s="1">
        <f t="shared" si="161"/>
        <v>135.32167071266042</v>
      </c>
      <c r="AI170" s="1">
        <f t="shared" si="162"/>
        <v>135.32167071266042</v>
      </c>
      <c r="AJ170" s="1">
        <f t="shared" si="163"/>
        <v>405.96501213798126</v>
      </c>
      <c r="AK170" s="1">
        <f t="shared" si="164"/>
        <v>135.32167071266042</v>
      </c>
      <c r="AL170" s="1">
        <f t="shared" si="165"/>
        <v>1.3532167071266041</v>
      </c>
      <c r="AM170" s="1">
        <f t="shared" si="196"/>
        <v>811.93002427596252</v>
      </c>
      <c r="AN170" s="1">
        <f t="shared" si="166"/>
        <v>1.817895495855959</v>
      </c>
      <c r="AO170" s="1">
        <f t="shared" si="167"/>
        <v>4544.7387396398972</v>
      </c>
      <c r="AP170" s="1">
        <f t="shared" si="168"/>
        <v>4317.5018026579019</v>
      </c>
      <c r="AQ170" s="1">
        <f t="shared" si="169"/>
        <v>1.817895495855959</v>
      </c>
      <c r="AR170" s="1">
        <f t="shared" si="170"/>
        <v>590816.03615318669</v>
      </c>
      <c r="AS170" s="1">
        <f t="shared" si="171"/>
        <v>1884.5204553920828</v>
      </c>
      <c r="AT170" s="1">
        <f t="shared" si="172"/>
        <v>118119.05102429472</v>
      </c>
      <c r="AU170" s="38">
        <f>-SUM(AS$24:AS170)/AS$23</f>
        <v>7.8474812187996958</v>
      </c>
      <c r="AV170" s="1">
        <f t="shared" si="148"/>
        <v>1884.5204553920828</v>
      </c>
      <c r="AW170" s="1">
        <f t="shared" si="173"/>
        <v>118119.05102429472</v>
      </c>
      <c r="AX170" s="38">
        <f>-SUM(AV$24:AV170)/AV$23</f>
        <v>7.8474812187996958</v>
      </c>
      <c r="AY170" s="40"/>
      <c r="AZ170" s="10">
        <f t="shared" si="174"/>
        <v>857.63888888888891</v>
      </c>
      <c r="BA170" s="10">
        <f t="shared" si="175"/>
        <v>643.03167009868139</v>
      </c>
      <c r="BB170" s="10">
        <f t="shared" si="176"/>
        <v>743.39380351106411</v>
      </c>
      <c r="BC170" s="1">
        <f t="shared" si="177"/>
        <v>219724.60737317946</v>
      </c>
      <c r="BD170" s="1">
        <f t="shared" si="178"/>
        <v>105275.39262682029</v>
      </c>
      <c r="BE170" s="1">
        <f t="shared" si="179"/>
        <v>696091.42878000694</v>
      </c>
      <c r="BF170" s="1">
        <f t="shared" si="180"/>
        <v>0</v>
      </c>
      <c r="BG170" s="1">
        <f t="shared" si="181"/>
        <v>135.32167071266042</v>
      </c>
      <c r="BH170" s="1">
        <f t="shared" si="182"/>
        <v>135.32167071266042</v>
      </c>
      <c r="BI170" s="1">
        <f t="shared" si="183"/>
        <v>405.96501213798126</v>
      </c>
      <c r="BJ170" s="1">
        <f t="shared" si="184"/>
        <v>135.32167071266042</v>
      </c>
      <c r="BK170" s="1">
        <f t="shared" si="185"/>
        <v>1.3532167071266041</v>
      </c>
      <c r="BL170" s="1">
        <f t="shared" si="197"/>
        <v>811.93002427596252</v>
      </c>
      <c r="BM170" s="1">
        <f t="shared" si="186"/>
        <v>1.817895495855959</v>
      </c>
      <c r="BN170" s="1">
        <f t="shared" si="187"/>
        <v>4544.7387396398972</v>
      </c>
      <c r="BO170" s="1">
        <f t="shared" si="188"/>
        <v>4317.5018026579019</v>
      </c>
      <c r="BP170" s="1">
        <f t="shared" si="189"/>
        <v>1.817895495855959</v>
      </c>
      <c r="BQ170" s="1">
        <f t="shared" si="190"/>
        <v>590816.03615318669</v>
      </c>
      <c r="BR170" s="1">
        <f t="shared" si="191"/>
        <v>2647.9328894930504</v>
      </c>
      <c r="BS170" s="1">
        <f t="shared" si="192"/>
        <v>232310.90452755193</v>
      </c>
      <c r="BT170" s="38">
        <f>-SUM(BR$24:BR170)/BR$23</f>
        <v>14.467298813191416</v>
      </c>
      <c r="BU170" s="1">
        <f t="shared" si="193"/>
        <v>2647.9328894930504</v>
      </c>
      <c r="BV170" s="1">
        <f t="shared" si="194"/>
        <v>232310.90452755193</v>
      </c>
      <c r="BW170" s="38">
        <f>-SUM(BU$24:BU170)/BU$23</f>
        <v>14.467298813191416</v>
      </c>
      <c r="BX170" s="1"/>
      <c r="BY170" s="1"/>
      <c r="BZ170" s="1"/>
      <c r="CA170" s="1"/>
      <c r="CB170" s="1"/>
      <c r="CC170" s="1"/>
      <c r="CD170" s="1"/>
      <c r="CE170" s="1"/>
      <c r="CF170" s="1"/>
      <c r="CG170" s="1"/>
      <c r="CH170" s="1"/>
      <c r="CI170" s="1"/>
      <c r="CJ170" s="1"/>
      <c r="CK170" s="1"/>
      <c r="CL170" s="1"/>
      <c r="CM170" s="1"/>
      <c r="CN170" s="1"/>
      <c r="CO170" s="1"/>
    </row>
    <row r="171" spans="1:93" ht="14.7" thickBot="1" x14ac:dyDescent="0.6">
      <c r="A171" s="32">
        <v>148</v>
      </c>
      <c r="B171" s="10">
        <f t="shared" si="135"/>
        <v>1621.0513229898563</v>
      </c>
      <c r="C171" s="10">
        <f t="shared" si="136"/>
        <v>749.31725078545901</v>
      </c>
      <c r="D171" s="10">
        <f t="shared" si="137"/>
        <v>871.73407220439742</v>
      </c>
      <c r="E171" s="10">
        <f t="shared" si="149"/>
        <v>256037.03762566746</v>
      </c>
      <c r="F171" s="10">
        <f t="shared" si="150"/>
        <v>123962.96237433271</v>
      </c>
      <c r="G171" s="10">
        <f t="shared" si="132"/>
        <v>437577.65668442158</v>
      </c>
      <c r="H171" s="1">
        <f t="shared" si="151"/>
        <v>0</v>
      </c>
      <c r="I171" s="1">
        <f t="shared" si="138"/>
        <v>135.60041119809009</v>
      </c>
      <c r="J171" s="1">
        <f t="shared" si="139"/>
        <v>135.60041119809009</v>
      </c>
      <c r="K171" s="1">
        <f t="shared" si="140"/>
        <v>406.80123359427023</v>
      </c>
      <c r="L171" s="1">
        <f t="shared" si="141"/>
        <v>135.60041119809009</v>
      </c>
      <c r="M171" s="1">
        <f t="shared" si="142"/>
        <v>1.3560041119809008</v>
      </c>
      <c r="N171" s="1">
        <f t="shared" si="195"/>
        <v>813.60246718854046</v>
      </c>
      <c r="O171" s="1">
        <f t="shared" si="143"/>
        <v>1.8253018271318129</v>
      </c>
      <c r="P171" s="1">
        <f t="shared" si="144"/>
        <v>7301.2073085272514</v>
      </c>
      <c r="Q171" s="1">
        <f t="shared" si="145"/>
        <v>6936.1469431008882</v>
      </c>
      <c r="R171" s="1">
        <f t="shared" si="146"/>
        <v>1.8253018271318129</v>
      </c>
      <c r="S171" s="1">
        <f t="shared" si="133"/>
        <v>693614.69431008887</v>
      </c>
      <c r="T171" s="1">
        <f t="shared" si="147"/>
        <v>4501.4931529224914</v>
      </c>
      <c r="U171" s="6">
        <f t="shared" si="152"/>
        <v>407025.86982358905</v>
      </c>
      <c r="V171" s="23">
        <f>-SUM(T$24:T171)/T$23</f>
        <v>21.351293491179447</v>
      </c>
      <c r="W171" s="14">
        <f t="shared" si="134"/>
        <v>0</v>
      </c>
      <c r="X171" s="14">
        <f t="shared" si="153"/>
        <v>494478.63807538874</v>
      </c>
      <c r="Y171" s="23">
        <f>-SUM(W$24:W171)/W$23</f>
        <v>25.723931903769437</v>
      </c>
      <c r="Z171" s="36"/>
      <c r="AA171" s="37">
        <f t="shared" si="154"/>
        <v>1621.0513229898563</v>
      </c>
      <c r="AB171" s="10">
        <f t="shared" si="155"/>
        <v>749.31725078545901</v>
      </c>
      <c r="AC171" s="10">
        <f t="shared" si="156"/>
        <v>871.73407220439742</v>
      </c>
      <c r="AD171" s="1">
        <f t="shared" si="157"/>
        <v>256037.03762566746</v>
      </c>
      <c r="AE171" s="1">
        <f t="shared" si="158"/>
        <v>121212.96237433271</v>
      </c>
      <c r="AF171" s="1">
        <f t="shared" si="159"/>
        <v>389436.05619217188</v>
      </c>
      <c r="AG171" s="1">
        <f t="shared" si="160"/>
        <v>0</v>
      </c>
      <c r="AH171" s="1">
        <f t="shared" si="161"/>
        <v>135.60041119809009</v>
      </c>
      <c r="AI171" s="1">
        <f t="shared" si="162"/>
        <v>135.60041119809009</v>
      </c>
      <c r="AJ171" s="1">
        <f t="shared" si="163"/>
        <v>406.80123359427023</v>
      </c>
      <c r="AK171" s="1">
        <f t="shared" si="164"/>
        <v>135.60041119809009</v>
      </c>
      <c r="AL171" s="1">
        <f t="shared" si="165"/>
        <v>1.3560041119809008</v>
      </c>
      <c r="AM171" s="1">
        <f t="shared" si="196"/>
        <v>813.60246718854046</v>
      </c>
      <c r="AN171" s="1">
        <f t="shared" si="166"/>
        <v>1.8253018271318129</v>
      </c>
      <c r="AO171" s="1">
        <f t="shared" si="167"/>
        <v>4563.2545678295319</v>
      </c>
      <c r="AP171" s="1">
        <f t="shared" si="168"/>
        <v>4335.0918394380551</v>
      </c>
      <c r="AQ171" s="1">
        <f t="shared" si="169"/>
        <v>1.8253018271318129</v>
      </c>
      <c r="AR171" s="1">
        <f t="shared" si="170"/>
        <v>593223.09381783917</v>
      </c>
      <c r="AS171" s="1">
        <f t="shared" si="171"/>
        <v>1900.4380492596581</v>
      </c>
      <c r="AT171" s="1">
        <f t="shared" si="172"/>
        <v>120019.48907355437</v>
      </c>
      <c r="AU171" s="38">
        <f>-SUM(AS$24:AS171)/AS$23</f>
        <v>7.9576515404959078</v>
      </c>
      <c r="AV171" s="1">
        <f t="shared" si="148"/>
        <v>1900.4380492596581</v>
      </c>
      <c r="AW171" s="1">
        <f t="shared" si="173"/>
        <v>120019.48907355437</v>
      </c>
      <c r="AX171" s="38">
        <f>-SUM(AV$24:AV171)/AV$23</f>
        <v>7.9576515404959078</v>
      </c>
      <c r="AY171" s="40"/>
      <c r="AZ171" s="10">
        <f t="shared" si="174"/>
        <v>857.63888888888891</v>
      </c>
      <c r="BA171" s="10">
        <f t="shared" si="175"/>
        <v>640.86343817177408</v>
      </c>
      <c r="BB171" s="10">
        <f t="shared" si="176"/>
        <v>745.56203543797153</v>
      </c>
      <c r="BC171" s="1">
        <f t="shared" si="177"/>
        <v>218979.0453377415</v>
      </c>
      <c r="BD171" s="1">
        <f t="shared" si="178"/>
        <v>106020.95466225826</v>
      </c>
      <c r="BE171" s="1">
        <f t="shared" si="179"/>
        <v>699244.04848009744</v>
      </c>
      <c r="BF171" s="1">
        <f t="shared" si="180"/>
        <v>0</v>
      </c>
      <c r="BG171" s="1">
        <f t="shared" si="181"/>
        <v>135.60041119809009</v>
      </c>
      <c r="BH171" s="1">
        <f t="shared" si="182"/>
        <v>135.60041119809009</v>
      </c>
      <c r="BI171" s="1">
        <f t="shared" si="183"/>
        <v>406.80123359427023</v>
      </c>
      <c r="BJ171" s="1">
        <f t="shared" si="184"/>
        <v>135.60041119809009</v>
      </c>
      <c r="BK171" s="1">
        <f t="shared" si="185"/>
        <v>1.3560041119809008</v>
      </c>
      <c r="BL171" s="1">
        <f t="shared" si="197"/>
        <v>813.60246718854046</v>
      </c>
      <c r="BM171" s="1">
        <f t="shared" si="186"/>
        <v>1.8253018271318129</v>
      </c>
      <c r="BN171" s="1">
        <f t="shared" si="187"/>
        <v>4563.2545678295319</v>
      </c>
      <c r="BO171" s="1">
        <f t="shared" si="188"/>
        <v>4335.0918394380551</v>
      </c>
      <c r="BP171" s="1">
        <f t="shared" si="189"/>
        <v>1.8253018271318129</v>
      </c>
      <c r="BQ171" s="1">
        <f t="shared" si="190"/>
        <v>593223.09381783917</v>
      </c>
      <c r="BR171" s="1">
        <f t="shared" si="191"/>
        <v>2663.8504833606257</v>
      </c>
      <c r="BS171" s="1">
        <f t="shared" si="192"/>
        <v>234974.75501091254</v>
      </c>
      <c r="BT171" s="38">
        <f>-SUM(BR$24:BR171)/BR$23</f>
        <v>14.621724928168844</v>
      </c>
      <c r="BU171" s="1">
        <f t="shared" si="193"/>
        <v>2663.8504833606257</v>
      </c>
      <c r="BV171" s="1">
        <f t="shared" si="194"/>
        <v>234974.75501091254</v>
      </c>
      <c r="BW171" s="38">
        <f>-SUM(BU$24:BU171)/BU$23</f>
        <v>14.621724928168844</v>
      </c>
      <c r="BX171" s="1"/>
      <c r="BY171" s="1"/>
      <c r="BZ171" s="1"/>
      <c r="CA171" s="1"/>
      <c r="CB171" s="1"/>
      <c r="CC171" s="1"/>
      <c r="CD171" s="1"/>
      <c r="CE171" s="1"/>
      <c r="CF171" s="1"/>
      <c r="CG171" s="1"/>
      <c r="CH171" s="1"/>
      <c r="CI171" s="1"/>
      <c r="CJ171" s="1"/>
      <c r="CK171" s="1"/>
      <c r="CL171" s="1"/>
      <c r="CM171" s="1"/>
      <c r="CN171" s="1"/>
      <c r="CO171" s="1"/>
    </row>
    <row r="172" spans="1:93" ht="14.7" thickBot="1" x14ac:dyDescent="0.6">
      <c r="A172" s="32">
        <v>149</v>
      </c>
      <c r="B172" s="10">
        <f t="shared" si="135"/>
        <v>1621.0513229898563</v>
      </c>
      <c r="C172" s="10">
        <f t="shared" si="136"/>
        <v>746.77469307486297</v>
      </c>
      <c r="D172" s="10">
        <f t="shared" si="137"/>
        <v>874.27662991499358</v>
      </c>
      <c r="E172" s="10">
        <f t="shared" si="149"/>
        <v>255162.76099575247</v>
      </c>
      <c r="F172" s="10">
        <f t="shared" si="150"/>
        <v>124837.23900424771</v>
      </c>
      <c r="G172" s="10">
        <f t="shared" si="132"/>
        <v>441277.80543711327</v>
      </c>
      <c r="H172" s="1">
        <f t="shared" si="151"/>
        <v>0</v>
      </c>
      <c r="I172" s="1">
        <f t="shared" si="138"/>
        <v>135.87972584328151</v>
      </c>
      <c r="J172" s="1">
        <f t="shared" si="139"/>
        <v>135.87972584328151</v>
      </c>
      <c r="K172" s="1">
        <f t="shared" si="140"/>
        <v>407.63917752984446</v>
      </c>
      <c r="L172" s="1">
        <f t="shared" si="141"/>
        <v>135.87972584328151</v>
      </c>
      <c r="M172" s="1">
        <f t="shared" si="142"/>
        <v>1.358797258432815</v>
      </c>
      <c r="N172" s="1">
        <f t="shared" si="195"/>
        <v>815.27835505968892</v>
      </c>
      <c r="O172" s="1">
        <f t="shared" si="143"/>
        <v>1.8327383327180673</v>
      </c>
      <c r="P172" s="1">
        <f t="shared" si="144"/>
        <v>7330.9533308722694</v>
      </c>
      <c r="Q172" s="1">
        <f t="shared" si="145"/>
        <v>6964.4056643286558</v>
      </c>
      <c r="R172" s="1">
        <f t="shared" si="146"/>
        <v>1.8327383327180673</v>
      </c>
      <c r="S172" s="1">
        <f t="shared" si="133"/>
        <v>696440.56643286557</v>
      </c>
      <c r="T172" s="1">
        <f t="shared" si="147"/>
        <v>4528.075986279111</v>
      </c>
      <c r="U172" s="6">
        <f t="shared" si="152"/>
        <v>411553.94580986816</v>
      </c>
      <c r="V172" s="23">
        <f>-SUM(T$24:T172)/T$23</f>
        <v>21.577697290493404</v>
      </c>
      <c r="W172" s="14">
        <f t="shared" si="134"/>
        <v>0</v>
      </c>
      <c r="X172" s="14">
        <f t="shared" si="153"/>
        <v>494478.63807538874</v>
      </c>
      <c r="Y172" s="23">
        <f>-SUM(W$24:W172)/W$23</f>
        <v>25.723931903769437</v>
      </c>
      <c r="Z172" s="36"/>
      <c r="AA172" s="37">
        <f t="shared" si="154"/>
        <v>1621.0513229898563</v>
      </c>
      <c r="AB172" s="10">
        <f t="shared" si="155"/>
        <v>746.77469307486297</v>
      </c>
      <c r="AC172" s="10">
        <f t="shared" si="156"/>
        <v>874.27662991499358</v>
      </c>
      <c r="AD172" s="1">
        <f t="shared" si="157"/>
        <v>255162.76099575247</v>
      </c>
      <c r="AE172" s="1">
        <f t="shared" si="158"/>
        <v>122087.23900424771</v>
      </c>
      <c r="AF172" s="1">
        <f t="shared" si="159"/>
        <v>392727.1971376196</v>
      </c>
      <c r="AG172" s="1">
        <f t="shared" si="160"/>
        <v>0</v>
      </c>
      <c r="AH172" s="1">
        <f t="shared" si="161"/>
        <v>135.87972584328151</v>
      </c>
      <c r="AI172" s="1">
        <f t="shared" si="162"/>
        <v>135.87972584328151</v>
      </c>
      <c r="AJ172" s="1">
        <f t="shared" si="163"/>
        <v>407.63917752984446</v>
      </c>
      <c r="AK172" s="1">
        <f t="shared" si="164"/>
        <v>135.87972584328151</v>
      </c>
      <c r="AL172" s="1">
        <f t="shared" si="165"/>
        <v>1.358797258432815</v>
      </c>
      <c r="AM172" s="1">
        <f t="shared" si="196"/>
        <v>815.27835505968892</v>
      </c>
      <c r="AN172" s="1">
        <f t="shared" si="166"/>
        <v>1.8327383327180673</v>
      </c>
      <c r="AO172" s="1">
        <f t="shared" si="167"/>
        <v>4581.8458317951681</v>
      </c>
      <c r="AP172" s="1">
        <f t="shared" si="168"/>
        <v>4352.7535402054091</v>
      </c>
      <c r="AQ172" s="1">
        <f t="shared" si="169"/>
        <v>1.8327383327180673</v>
      </c>
      <c r="AR172" s="1">
        <f t="shared" si="170"/>
        <v>595639.9581333719</v>
      </c>
      <c r="AS172" s="1">
        <f t="shared" si="171"/>
        <v>1916.4238621558641</v>
      </c>
      <c r="AT172" s="1">
        <f t="shared" si="172"/>
        <v>121935.91293571024</v>
      </c>
      <c r="AU172" s="38">
        <f>-SUM(AS$24:AS172)/AS$23</f>
        <v>8.0687485759832054</v>
      </c>
      <c r="AV172" s="1">
        <f t="shared" si="148"/>
        <v>1916.4238621558641</v>
      </c>
      <c r="AW172" s="1">
        <f t="shared" si="173"/>
        <v>121935.91293571024</v>
      </c>
      <c r="AX172" s="38">
        <f>-SUM(AV$24:AV172)/AV$23</f>
        <v>8.0687485759832054</v>
      </c>
      <c r="AY172" s="40"/>
      <c r="AZ172" s="10">
        <f t="shared" si="174"/>
        <v>857.63888888888891</v>
      </c>
      <c r="BA172" s="10">
        <f t="shared" si="175"/>
        <v>638.6888822350802</v>
      </c>
      <c r="BB172" s="10">
        <f t="shared" si="176"/>
        <v>747.73659137466552</v>
      </c>
      <c r="BC172" s="1">
        <f t="shared" si="177"/>
        <v>218231.30874636682</v>
      </c>
      <c r="BD172" s="1">
        <f t="shared" si="178"/>
        <v>106768.69125363292</v>
      </c>
      <c r="BE172" s="1">
        <f t="shared" si="179"/>
        <v>702408.64938700479</v>
      </c>
      <c r="BF172" s="1">
        <f t="shared" si="180"/>
        <v>0</v>
      </c>
      <c r="BG172" s="1">
        <f t="shared" si="181"/>
        <v>135.87972584328151</v>
      </c>
      <c r="BH172" s="1">
        <f t="shared" si="182"/>
        <v>135.87972584328151</v>
      </c>
      <c r="BI172" s="1">
        <f t="shared" si="183"/>
        <v>407.63917752984446</v>
      </c>
      <c r="BJ172" s="1">
        <f t="shared" si="184"/>
        <v>135.87972584328151</v>
      </c>
      <c r="BK172" s="1">
        <f t="shared" si="185"/>
        <v>1.358797258432815</v>
      </c>
      <c r="BL172" s="1">
        <f t="shared" si="197"/>
        <v>815.27835505968892</v>
      </c>
      <c r="BM172" s="1">
        <f t="shared" si="186"/>
        <v>1.8327383327180673</v>
      </c>
      <c r="BN172" s="1">
        <f t="shared" si="187"/>
        <v>4581.8458317951681</v>
      </c>
      <c r="BO172" s="1">
        <f t="shared" si="188"/>
        <v>4352.7535402054091</v>
      </c>
      <c r="BP172" s="1">
        <f t="shared" si="189"/>
        <v>1.8327383327180673</v>
      </c>
      <c r="BQ172" s="1">
        <f t="shared" si="190"/>
        <v>595639.9581333719</v>
      </c>
      <c r="BR172" s="1">
        <f t="shared" si="191"/>
        <v>2679.8362962568317</v>
      </c>
      <c r="BS172" s="1">
        <f t="shared" si="192"/>
        <v>237654.59130716938</v>
      </c>
      <c r="BT172" s="38">
        <f>-SUM(BR$24:BR172)/BR$23</f>
        <v>14.777077756937356</v>
      </c>
      <c r="BU172" s="1">
        <f t="shared" si="193"/>
        <v>2679.8362962568317</v>
      </c>
      <c r="BV172" s="1">
        <f t="shared" si="194"/>
        <v>237654.59130716938</v>
      </c>
      <c r="BW172" s="38">
        <f>-SUM(BU$24:BU172)/BU$23</f>
        <v>14.777077756937356</v>
      </c>
      <c r="BX172" s="1"/>
      <c r="BY172" s="1"/>
      <c r="BZ172" s="1"/>
      <c r="CA172" s="1"/>
      <c r="CB172" s="1"/>
      <c r="CC172" s="1"/>
      <c r="CD172" s="1"/>
      <c r="CE172" s="1"/>
      <c r="CF172" s="1"/>
      <c r="CG172" s="1"/>
      <c r="CH172" s="1"/>
      <c r="CI172" s="1"/>
      <c r="CJ172" s="1"/>
      <c r="CK172" s="1"/>
      <c r="CL172" s="1"/>
      <c r="CM172" s="1"/>
      <c r="CN172" s="1"/>
      <c r="CO172" s="1"/>
    </row>
    <row r="173" spans="1:93" ht="14.7" thickBot="1" x14ac:dyDescent="0.6">
      <c r="A173" s="32">
        <v>150</v>
      </c>
      <c r="B173" s="10">
        <f t="shared" si="135"/>
        <v>1621.0513229898563</v>
      </c>
      <c r="C173" s="10">
        <f t="shared" si="136"/>
        <v>744.2247195709441</v>
      </c>
      <c r="D173" s="10">
        <f t="shared" si="137"/>
        <v>876.8266034189121</v>
      </c>
      <c r="E173" s="10">
        <f t="shared" si="149"/>
        <v>254285.93439233355</v>
      </c>
      <c r="F173" s="10">
        <f t="shared" si="150"/>
        <v>125714.06560766662</v>
      </c>
      <c r="G173" s="10">
        <f t="shared" si="132"/>
        <v>444992.01711613382</v>
      </c>
      <c r="H173" s="1">
        <f t="shared" si="151"/>
        <v>0</v>
      </c>
      <c r="I173" s="1">
        <f t="shared" si="138"/>
        <v>136.15961583090979</v>
      </c>
      <c r="J173" s="1">
        <f t="shared" si="139"/>
        <v>136.15961583090979</v>
      </c>
      <c r="K173" s="1">
        <f t="shared" si="140"/>
        <v>408.47884749272936</v>
      </c>
      <c r="L173" s="1">
        <f t="shared" si="141"/>
        <v>136.15961583090979</v>
      </c>
      <c r="M173" s="1">
        <f t="shared" si="142"/>
        <v>1.3615961583090979</v>
      </c>
      <c r="N173" s="1">
        <f t="shared" si="195"/>
        <v>816.95769498545883</v>
      </c>
      <c r="O173" s="1">
        <f t="shared" si="143"/>
        <v>1.840205135548598</v>
      </c>
      <c r="P173" s="1">
        <f t="shared" si="144"/>
        <v>7360.8205421943921</v>
      </c>
      <c r="Q173" s="1">
        <f t="shared" si="145"/>
        <v>6992.7795150846723</v>
      </c>
      <c r="R173" s="1">
        <f t="shared" si="146"/>
        <v>1.840205135548598</v>
      </c>
      <c r="S173" s="1">
        <f t="shared" si="133"/>
        <v>699277.9515084672</v>
      </c>
      <c r="T173" s="1">
        <f t="shared" si="147"/>
        <v>4554.7704971093572</v>
      </c>
      <c r="U173" s="6">
        <f t="shared" si="152"/>
        <v>416108.7163069775</v>
      </c>
      <c r="V173" s="23">
        <f>-SUM(T$24:T173)/T$23</f>
        <v>21.805435815348869</v>
      </c>
      <c r="W173" s="14">
        <f t="shared" si="134"/>
        <v>0</v>
      </c>
      <c r="X173" s="14">
        <f t="shared" si="153"/>
        <v>494478.63807538874</v>
      </c>
      <c r="Y173" s="23">
        <f>-SUM(W$24:W173)/W$23</f>
        <v>25.723931903769437</v>
      </c>
      <c r="Z173" s="36"/>
      <c r="AA173" s="37">
        <f t="shared" si="154"/>
        <v>1621.0513229898563</v>
      </c>
      <c r="AB173" s="10">
        <f t="shared" si="155"/>
        <v>744.2247195709441</v>
      </c>
      <c r="AC173" s="10">
        <f t="shared" si="156"/>
        <v>876.8266034189121</v>
      </c>
      <c r="AD173" s="1">
        <f t="shared" si="157"/>
        <v>254285.93439233355</v>
      </c>
      <c r="AE173" s="1">
        <f t="shared" si="158"/>
        <v>122964.06560766662</v>
      </c>
      <c r="AF173" s="1">
        <f t="shared" si="159"/>
        <v>396030.73466096097</v>
      </c>
      <c r="AG173" s="1">
        <f t="shared" si="160"/>
        <v>0</v>
      </c>
      <c r="AH173" s="1">
        <f t="shared" si="161"/>
        <v>136.15961583090979</v>
      </c>
      <c r="AI173" s="1">
        <f t="shared" si="162"/>
        <v>136.15961583090979</v>
      </c>
      <c r="AJ173" s="1">
        <f t="shared" si="163"/>
        <v>408.47884749272936</v>
      </c>
      <c r="AK173" s="1">
        <f t="shared" si="164"/>
        <v>136.15961583090979</v>
      </c>
      <c r="AL173" s="1">
        <f t="shared" si="165"/>
        <v>1.3615961583090979</v>
      </c>
      <c r="AM173" s="1">
        <f t="shared" si="196"/>
        <v>816.95769498545883</v>
      </c>
      <c r="AN173" s="1">
        <f t="shared" si="166"/>
        <v>1.840205135548598</v>
      </c>
      <c r="AO173" s="1">
        <f t="shared" si="167"/>
        <v>4600.5128388714948</v>
      </c>
      <c r="AP173" s="1">
        <f t="shared" si="168"/>
        <v>4370.4871969279202</v>
      </c>
      <c r="AQ173" s="1">
        <f t="shared" si="169"/>
        <v>1.840205135548598</v>
      </c>
      <c r="AR173" s="1">
        <f t="shared" si="170"/>
        <v>598066.66905329435</v>
      </c>
      <c r="AS173" s="1">
        <f t="shared" si="171"/>
        <v>1932.4781789526048</v>
      </c>
      <c r="AT173" s="1">
        <f t="shared" si="172"/>
        <v>123868.39111466284</v>
      </c>
      <c r="AU173" s="38">
        <f>-SUM(AS$24:AS173)/AS$23</f>
        <v>8.1807762965021968</v>
      </c>
      <c r="AV173" s="1">
        <f t="shared" si="148"/>
        <v>1932.4781789526048</v>
      </c>
      <c r="AW173" s="1">
        <f t="shared" si="173"/>
        <v>123868.39111466284</v>
      </c>
      <c r="AX173" s="38">
        <f>-SUM(AV$24:AV173)/AV$23</f>
        <v>8.1807762965021968</v>
      </c>
      <c r="AY173" s="40"/>
      <c r="AZ173" s="10">
        <f t="shared" si="174"/>
        <v>857.63888888888891</v>
      </c>
      <c r="BA173" s="10">
        <f t="shared" si="175"/>
        <v>636.50798384357063</v>
      </c>
      <c r="BB173" s="10">
        <f t="shared" si="176"/>
        <v>749.91748976617498</v>
      </c>
      <c r="BC173" s="1">
        <f t="shared" si="177"/>
        <v>217481.39125660065</v>
      </c>
      <c r="BD173" s="1">
        <f t="shared" si="178"/>
        <v>107518.60874339909</v>
      </c>
      <c r="BE173" s="1">
        <f t="shared" si="179"/>
        <v>705585.27779669338</v>
      </c>
      <c r="BF173" s="1">
        <f t="shared" si="180"/>
        <v>0</v>
      </c>
      <c r="BG173" s="1">
        <f t="shared" si="181"/>
        <v>136.15961583090979</v>
      </c>
      <c r="BH173" s="1">
        <f t="shared" si="182"/>
        <v>136.15961583090979</v>
      </c>
      <c r="BI173" s="1">
        <f t="shared" si="183"/>
        <v>408.47884749272936</v>
      </c>
      <c r="BJ173" s="1">
        <f t="shared" si="184"/>
        <v>136.15961583090979</v>
      </c>
      <c r="BK173" s="1">
        <f t="shared" si="185"/>
        <v>1.3615961583090979</v>
      </c>
      <c r="BL173" s="1">
        <f t="shared" si="197"/>
        <v>816.95769498545883</v>
      </c>
      <c r="BM173" s="1">
        <f t="shared" si="186"/>
        <v>1.840205135548598</v>
      </c>
      <c r="BN173" s="1">
        <f t="shared" si="187"/>
        <v>4600.5128388714948</v>
      </c>
      <c r="BO173" s="1">
        <f t="shared" si="188"/>
        <v>4370.4871969279202</v>
      </c>
      <c r="BP173" s="1">
        <f t="shared" si="189"/>
        <v>1.840205135548598</v>
      </c>
      <c r="BQ173" s="1">
        <f t="shared" si="190"/>
        <v>598066.66905329435</v>
      </c>
      <c r="BR173" s="1">
        <f t="shared" si="191"/>
        <v>2695.8906130535725</v>
      </c>
      <c r="BS173" s="1">
        <f t="shared" si="192"/>
        <v>240350.48192022296</v>
      </c>
      <c r="BT173" s="38">
        <f>-SUM(BR$24:BR173)/BR$23</f>
        <v>14.933361270737562</v>
      </c>
      <c r="BU173" s="1">
        <f t="shared" si="193"/>
        <v>2695.8906130535725</v>
      </c>
      <c r="BV173" s="1">
        <f t="shared" si="194"/>
        <v>240350.48192022296</v>
      </c>
      <c r="BW173" s="38">
        <f>-SUM(BU$24:BU173)/BU$23</f>
        <v>14.933361270737562</v>
      </c>
      <c r="BX173" s="1"/>
      <c r="BY173" s="1"/>
      <c r="BZ173" s="1"/>
      <c r="CA173" s="1"/>
      <c r="CB173" s="1"/>
      <c r="CC173" s="1"/>
      <c r="CD173" s="1"/>
      <c r="CE173" s="1"/>
      <c r="CF173" s="1"/>
      <c r="CG173" s="1"/>
      <c r="CH173" s="1"/>
      <c r="CI173" s="1"/>
      <c r="CJ173" s="1"/>
      <c r="CK173" s="1"/>
      <c r="CL173" s="1"/>
      <c r="CM173" s="1"/>
      <c r="CN173" s="1"/>
      <c r="CO173" s="1"/>
    </row>
    <row r="174" spans="1:93" ht="14.7" thickBot="1" x14ac:dyDescent="0.6">
      <c r="A174" s="32">
        <v>151</v>
      </c>
      <c r="B174" s="10">
        <f t="shared" si="135"/>
        <v>1621.0513229898563</v>
      </c>
      <c r="C174" s="10">
        <f t="shared" si="136"/>
        <v>741.66730864430576</v>
      </c>
      <c r="D174" s="10">
        <f t="shared" si="137"/>
        <v>879.38401434555067</v>
      </c>
      <c r="E174" s="10">
        <f t="shared" si="149"/>
        <v>253406.55037798799</v>
      </c>
      <c r="F174" s="10">
        <f t="shared" si="150"/>
        <v>126593.44962201217</v>
      </c>
      <c r="G174" s="10">
        <f t="shared" si="132"/>
        <v>448720.34606410097</v>
      </c>
      <c r="H174" s="1">
        <f t="shared" si="151"/>
        <v>0</v>
      </c>
      <c r="I174" s="1">
        <f t="shared" si="138"/>
        <v>136.44008234608614</v>
      </c>
      <c r="J174" s="1">
        <f t="shared" si="139"/>
        <v>136.44008234608614</v>
      </c>
      <c r="K174" s="1">
        <f t="shared" si="140"/>
        <v>409.32024703825846</v>
      </c>
      <c r="L174" s="1">
        <f t="shared" si="141"/>
        <v>136.44008234608614</v>
      </c>
      <c r="M174" s="1">
        <f t="shared" si="142"/>
        <v>1.3644008234608616</v>
      </c>
      <c r="N174" s="1">
        <f t="shared" si="195"/>
        <v>818.6404940765168</v>
      </c>
      <c r="O174" s="1">
        <f t="shared" si="143"/>
        <v>1.8477023590581283</v>
      </c>
      <c r="P174" s="1">
        <f t="shared" si="144"/>
        <v>7390.8094362325128</v>
      </c>
      <c r="Q174" s="1">
        <f t="shared" si="145"/>
        <v>7021.2689644208867</v>
      </c>
      <c r="R174" s="1">
        <f t="shared" si="146"/>
        <v>1.8477023590581283</v>
      </c>
      <c r="S174" s="1">
        <f t="shared" si="133"/>
        <v>702126.89644208876</v>
      </c>
      <c r="T174" s="1">
        <f t="shared" si="147"/>
        <v>4581.5771473545137</v>
      </c>
      <c r="U174" s="6">
        <f t="shared" si="152"/>
        <v>420690.29345433199</v>
      </c>
      <c r="V174" s="23">
        <f>-SUM(T$24:T174)/T$23</f>
        <v>22.034514672716593</v>
      </c>
      <c r="W174" s="14">
        <f t="shared" si="134"/>
        <v>0</v>
      </c>
      <c r="X174" s="14">
        <f t="shared" si="153"/>
        <v>494478.63807538874</v>
      </c>
      <c r="Y174" s="23">
        <f>-SUM(W$24:W174)/W$23</f>
        <v>25.723931903769437</v>
      </c>
      <c r="Z174" s="36"/>
      <c r="AA174" s="37">
        <f t="shared" si="154"/>
        <v>1621.0513229898563</v>
      </c>
      <c r="AB174" s="10">
        <f t="shared" si="155"/>
        <v>741.66730864430576</v>
      </c>
      <c r="AC174" s="10">
        <f t="shared" si="156"/>
        <v>879.38401434555067</v>
      </c>
      <c r="AD174" s="1">
        <f t="shared" si="157"/>
        <v>253406.55037798799</v>
      </c>
      <c r="AE174" s="1">
        <f t="shared" si="158"/>
        <v>123843.44962201217</v>
      </c>
      <c r="AF174" s="1">
        <f t="shared" si="159"/>
        <v>399346.71631590393</v>
      </c>
      <c r="AG174" s="1">
        <f t="shared" si="160"/>
        <v>0</v>
      </c>
      <c r="AH174" s="1">
        <f t="shared" si="161"/>
        <v>136.44008234608614</v>
      </c>
      <c r="AI174" s="1">
        <f t="shared" si="162"/>
        <v>136.44008234608614</v>
      </c>
      <c r="AJ174" s="1">
        <f t="shared" si="163"/>
        <v>409.32024703825846</v>
      </c>
      <c r="AK174" s="1">
        <f t="shared" si="164"/>
        <v>136.44008234608614</v>
      </c>
      <c r="AL174" s="1">
        <f t="shared" si="165"/>
        <v>1.3644008234608616</v>
      </c>
      <c r="AM174" s="1">
        <f t="shared" si="196"/>
        <v>818.6404940765168</v>
      </c>
      <c r="AN174" s="1">
        <f t="shared" si="166"/>
        <v>1.8477023590581283</v>
      </c>
      <c r="AO174" s="1">
        <f t="shared" si="167"/>
        <v>4619.2558976453211</v>
      </c>
      <c r="AP174" s="1">
        <f t="shared" si="168"/>
        <v>4388.2931027630548</v>
      </c>
      <c r="AQ174" s="1">
        <f t="shared" si="169"/>
        <v>1.8477023590581283</v>
      </c>
      <c r="AR174" s="1">
        <f t="shared" si="170"/>
        <v>600503.26669389172</v>
      </c>
      <c r="AS174" s="1">
        <f t="shared" si="171"/>
        <v>1948.6012856966815</v>
      </c>
      <c r="AT174" s="1">
        <f t="shared" si="172"/>
        <v>125816.99240035952</v>
      </c>
      <c r="AU174" s="38">
        <f>-SUM(AS$24:AS174)/AS$23</f>
        <v>8.2937386898759176</v>
      </c>
      <c r="AV174" s="1">
        <f t="shared" si="148"/>
        <v>1948.6012856966815</v>
      </c>
      <c r="AW174" s="1">
        <f t="shared" si="173"/>
        <v>125816.99240035952</v>
      </c>
      <c r="AX174" s="38">
        <f>-SUM(AV$24:AV174)/AV$23</f>
        <v>8.2937386898759176</v>
      </c>
      <c r="AY174" s="40"/>
      <c r="AZ174" s="10">
        <f t="shared" si="174"/>
        <v>857.63888888888891</v>
      </c>
      <c r="BA174" s="10">
        <f t="shared" si="175"/>
        <v>634.32072449841939</v>
      </c>
      <c r="BB174" s="10">
        <f t="shared" si="176"/>
        <v>752.10474911132633</v>
      </c>
      <c r="BC174" s="1">
        <f t="shared" si="177"/>
        <v>216729.28650748933</v>
      </c>
      <c r="BD174" s="1">
        <f t="shared" si="178"/>
        <v>108270.71349251042</v>
      </c>
      <c r="BE174" s="1">
        <f t="shared" si="179"/>
        <v>708773.9801864021</v>
      </c>
      <c r="BF174" s="1">
        <f t="shared" si="180"/>
        <v>0</v>
      </c>
      <c r="BG174" s="1">
        <f t="shared" si="181"/>
        <v>136.44008234608614</v>
      </c>
      <c r="BH174" s="1">
        <f t="shared" si="182"/>
        <v>136.44008234608614</v>
      </c>
      <c r="BI174" s="1">
        <f t="shared" si="183"/>
        <v>409.32024703825846</v>
      </c>
      <c r="BJ174" s="1">
        <f t="shared" si="184"/>
        <v>136.44008234608614</v>
      </c>
      <c r="BK174" s="1">
        <f t="shared" si="185"/>
        <v>1.3644008234608616</v>
      </c>
      <c r="BL174" s="1">
        <f t="shared" si="197"/>
        <v>818.6404940765168</v>
      </c>
      <c r="BM174" s="1">
        <f t="shared" si="186"/>
        <v>1.8477023590581283</v>
      </c>
      <c r="BN174" s="1">
        <f t="shared" si="187"/>
        <v>4619.2558976453211</v>
      </c>
      <c r="BO174" s="1">
        <f t="shared" si="188"/>
        <v>4388.2931027630548</v>
      </c>
      <c r="BP174" s="1">
        <f t="shared" si="189"/>
        <v>1.8477023590581283</v>
      </c>
      <c r="BQ174" s="1">
        <f t="shared" si="190"/>
        <v>600503.26669389172</v>
      </c>
      <c r="BR174" s="1">
        <f t="shared" si="191"/>
        <v>2712.0137197976492</v>
      </c>
      <c r="BS174" s="1">
        <f t="shared" si="192"/>
        <v>243062.49564002061</v>
      </c>
      <c r="BT174" s="38">
        <f>-SUM(BR$24:BR174)/BR$23</f>
        <v>15.090579457392499</v>
      </c>
      <c r="BU174" s="1">
        <f t="shared" si="193"/>
        <v>2712.0137197976492</v>
      </c>
      <c r="BV174" s="1">
        <f t="shared" si="194"/>
        <v>243062.49564002061</v>
      </c>
      <c r="BW174" s="38">
        <f>-SUM(BU$24:BU174)/BU$23</f>
        <v>15.090579457392499</v>
      </c>
      <c r="BX174" s="1"/>
      <c r="BY174" s="1"/>
      <c r="BZ174" s="1"/>
      <c r="CA174" s="1"/>
      <c r="CB174" s="1"/>
      <c r="CC174" s="1"/>
      <c r="CD174" s="1"/>
      <c r="CE174" s="1"/>
      <c r="CF174" s="1"/>
      <c r="CG174" s="1"/>
      <c r="CH174" s="1"/>
      <c r="CI174" s="1"/>
      <c r="CJ174" s="1"/>
      <c r="CK174" s="1"/>
      <c r="CL174" s="1"/>
      <c r="CM174" s="1"/>
      <c r="CN174" s="1"/>
      <c r="CO174" s="1"/>
    </row>
    <row r="175" spans="1:93" ht="14.7" thickBot="1" x14ac:dyDescent="0.6">
      <c r="A175" s="32">
        <v>152</v>
      </c>
      <c r="B175" s="10">
        <f t="shared" si="135"/>
        <v>1621.0513229898563</v>
      </c>
      <c r="C175" s="10">
        <f t="shared" si="136"/>
        <v>739.1024386024643</v>
      </c>
      <c r="D175" s="10">
        <f t="shared" si="137"/>
        <v>881.9488843873919</v>
      </c>
      <c r="E175" s="10">
        <f t="shared" si="149"/>
        <v>252524.60149360061</v>
      </c>
      <c r="F175" s="10">
        <f t="shared" si="150"/>
        <v>127475.39850639956</v>
      </c>
      <c r="G175" s="10">
        <f t="shared" si="132"/>
        <v>452462.84683642222</v>
      </c>
      <c r="H175" s="1">
        <f t="shared" si="151"/>
        <v>0</v>
      </c>
      <c r="I175" s="1">
        <f t="shared" si="138"/>
        <v>136.72112657636296</v>
      </c>
      <c r="J175" s="1">
        <f t="shared" si="139"/>
        <v>136.72112657636296</v>
      </c>
      <c r="K175" s="1">
        <f t="shared" si="140"/>
        <v>410.16337972908883</v>
      </c>
      <c r="L175" s="1">
        <f t="shared" si="141"/>
        <v>136.72112657636296</v>
      </c>
      <c r="M175" s="1">
        <f t="shared" si="142"/>
        <v>1.3672112657636295</v>
      </c>
      <c r="N175" s="1">
        <f t="shared" si="195"/>
        <v>820.32675945817766</v>
      </c>
      <c r="O175" s="1">
        <f t="shared" si="143"/>
        <v>1.8552301271842702</v>
      </c>
      <c r="P175" s="1">
        <f t="shared" si="144"/>
        <v>7420.920508737081</v>
      </c>
      <c r="Q175" s="1">
        <f t="shared" si="145"/>
        <v>7049.8744833002265</v>
      </c>
      <c r="R175" s="1">
        <f t="shared" si="146"/>
        <v>1.8552301271842702</v>
      </c>
      <c r="S175" s="1">
        <f t="shared" si="133"/>
        <v>704987.44833002263</v>
      </c>
      <c r="T175" s="1">
        <f t="shared" si="147"/>
        <v>4608.4964008521929</v>
      </c>
      <c r="U175" s="6">
        <f t="shared" si="152"/>
        <v>425298.78985518415</v>
      </c>
      <c r="V175" s="23">
        <f>-SUM(T$24:T175)/T$23</f>
        <v>22.264939492759201</v>
      </c>
      <c r="W175" s="14">
        <f t="shared" si="134"/>
        <v>0</v>
      </c>
      <c r="X175" s="14">
        <f t="shared" si="153"/>
        <v>494478.63807538874</v>
      </c>
      <c r="Y175" s="23">
        <f>-SUM(W$24:W175)/W$23</f>
        <v>25.723931903769437</v>
      </c>
      <c r="Z175" s="36"/>
      <c r="AA175" s="37">
        <f t="shared" si="154"/>
        <v>1621.0513229898563</v>
      </c>
      <c r="AB175" s="10">
        <f t="shared" si="155"/>
        <v>739.1024386024643</v>
      </c>
      <c r="AC175" s="10">
        <f t="shared" si="156"/>
        <v>881.9488843873919</v>
      </c>
      <c r="AD175" s="1">
        <f t="shared" si="157"/>
        <v>252524.60149360061</v>
      </c>
      <c r="AE175" s="1">
        <f t="shared" si="158"/>
        <v>124725.39850639956</v>
      </c>
      <c r="AF175" s="1">
        <f t="shared" si="159"/>
        <v>402675.18984128744</v>
      </c>
      <c r="AG175" s="1">
        <f t="shared" si="160"/>
        <v>0</v>
      </c>
      <c r="AH175" s="1">
        <f t="shared" si="161"/>
        <v>136.72112657636296</v>
      </c>
      <c r="AI175" s="1">
        <f t="shared" si="162"/>
        <v>136.72112657636296</v>
      </c>
      <c r="AJ175" s="1">
        <f t="shared" si="163"/>
        <v>410.16337972908883</v>
      </c>
      <c r="AK175" s="1">
        <f t="shared" si="164"/>
        <v>136.72112657636296</v>
      </c>
      <c r="AL175" s="1">
        <f t="shared" si="165"/>
        <v>1.3672112657636295</v>
      </c>
      <c r="AM175" s="1">
        <f t="shared" si="196"/>
        <v>820.32675945817766</v>
      </c>
      <c r="AN175" s="1">
        <f t="shared" si="166"/>
        <v>1.8552301271842702</v>
      </c>
      <c r="AO175" s="1">
        <f t="shared" si="167"/>
        <v>4638.0753179606754</v>
      </c>
      <c r="AP175" s="1">
        <f t="shared" si="168"/>
        <v>4406.1715520626412</v>
      </c>
      <c r="AQ175" s="1">
        <f t="shared" si="169"/>
        <v>1.8552301271842702</v>
      </c>
      <c r="AR175" s="1">
        <f t="shared" si="170"/>
        <v>602949.79133488785</v>
      </c>
      <c r="AS175" s="1">
        <f t="shared" si="171"/>
        <v>1964.7934696146074</v>
      </c>
      <c r="AT175" s="1">
        <f t="shared" si="172"/>
        <v>127781.78586997413</v>
      </c>
      <c r="AU175" s="38">
        <f>-SUM(AS$24:AS175)/AS$23</f>
        <v>8.4076397605782134</v>
      </c>
      <c r="AV175" s="1">
        <f t="shared" si="148"/>
        <v>1964.7934696146074</v>
      </c>
      <c r="AW175" s="1">
        <f t="shared" si="173"/>
        <v>127781.78586997413</v>
      </c>
      <c r="AX175" s="38">
        <f>-SUM(AV$24:AV175)/AV$23</f>
        <v>8.4076397605782134</v>
      </c>
      <c r="AY175" s="40"/>
      <c r="AZ175" s="10">
        <f t="shared" si="174"/>
        <v>857.63888888888891</v>
      </c>
      <c r="BA175" s="10">
        <f t="shared" si="175"/>
        <v>632.12708564684465</v>
      </c>
      <c r="BB175" s="10">
        <f t="shared" si="176"/>
        <v>754.29838796290107</v>
      </c>
      <c r="BC175" s="1">
        <f t="shared" si="177"/>
        <v>215974.98811952645</v>
      </c>
      <c r="BD175" s="1">
        <f t="shared" si="178"/>
        <v>109025.01188047332</v>
      </c>
      <c r="BE175" s="1">
        <f t="shared" si="179"/>
        <v>711974.8032153612</v>
      </c>
      <c r="BF175" s="1">
        <f t="shared" si="180"/>
        <v>0</v>
      </c>
      <c r="BG175" s="1">
        <f t="shared" si="181"/>
        <v>136.72112657636296</v>
      </c>
      <c r="BH175" s="1">
        <f t="shared" si="182"/>
        <v>136.72112657636296</v>
      </c>
      <c r="BI175" s="1">
        <f t="shared" si="183"/>
        <v>410.16337972908883</v>
      </c>
      <c r="BJ175" s="1">
        <f t="shared" si="184"/>
        <v>136.72112657636296</v>
      </c>
      <c r="BK175" s="1">
        <f t="shared" si="185"/>
        <v>1.3672112657636295</v>
      </c>
      <c r="BL175" s="1">
        <f t="shared" si="197"/>
        <v>820.32675945817766</v>
      </c>
      <c r="BM175" s="1">
        <f t="shared" si="186"/>
        <v>1.8552301271842702</v>
      </c>
      <c r="BN175" s="1">
        <f t="shared" si="187"/>
        <v>4638.0753179606754</v>
      </c>
      <c r="BO175" s="1">
        <f t="shared" si="188"/>
        <v>4406.1715520626412</v>
      </c>
      <c r="BP175" s="1">
        <f t="shared" si="189"/>
        <v>1.8552301271842702</v>
      </c>
      <c r="BQ175" s="1">
        <f t="shared" si="190"/>
        <v>602949.79133488785</v>
      </c>
      <c r="BR175" s="1">
        <f t="shared" si="191"/>
        <v>2728.205903715575</v>
      </c>
      <c r="BS175" s="1">
        <f t="shared" si="192"/>
        <v>245790.70154373618</v>
      </c>
      <c r="BT175" s="38">
        <f>-SUM(BR$24:BR175)/BR$23</f>
        <v>15.248736321376013</v>
      </c>
      <c r="BU175" s="1">
        <f t="shared" si="193"/>
        <v>2728.205903715575</v>
      </c>
      <c r="BV175" s="1">
        <f t="shared" si="194"/>
        <v>245790.70154373618</v>
      </c>
      <c r="BW175" s="38">
        <f>-SUM(BU$24:BU175)/BU$23</f>
        <v>15.248736321376013</v>
      </c>
      <c r="BX175" s="1"/>
      <c r="BY175" s="1"/>
      <c r="BZ175" s="1"/>
      <c r="CA175" s="1"/>
      <c r="CB175" s="1"/>
      <c r="CC175" s="1"/>
      <c r="CD175" s="1"/>
      <c r="CE175" s="1"/>
      <c r="CF175" s="1"/>
      <c r="CG175" s="1"/>
      <c r="CH175" s="1"/>
      <c r="CI175" s="1"/>
      <c r="CJ175" s="1"/>
      <c r="CK175" s="1"/>
      <c r="CL175" s="1"/>
      <c r="CM175" s="1"/>
      <c r="CN175" s="1"/>
      <c r="CO175" s="1"/>
    </row>
    <row r="176" spans="1:93" ht="14.7" thickBot="1" x14ac:dyDescent="0.6">
      <c r="A176" s="32">
        <v>153</v>
      </c>
      <c r="B176" s="10">
        <f t="shared" si="135"/>
        <v>1621.0513229898563</v>
      </c>
      <c r="C176" s="10">
        <f t="shared" si="136"/>
        <v>736.53008768966811</v>
      </c>
      <c r="D176" s="10">
        <f t="shared" si="137"/>
        <v>884.52123530018844</v>
      </c>
      <c r="E176" s="10">
        <f t="shared" si="149"/>
        <v>251640.08025830041</v>
      </c>
      <c r="F176" s="10">
        <f t="shared" si="150"/>
        <v>128359.91974169975</v>
      </c>
      <c r="G176" s="10">
        <f t="shared" si="132"/>
        <v>456219.5742021373</v>
      </c>
      <c r="H176" s="1">
        <f t="shared" si="151"/>
        <v>0</v>
      </c>
      <c r="I176" s="1">
        <f t="shared" si="138"/>
        <v>137.00274971173872</v>
      </c>
      <c r="J176" s="1">
        <f t="shared" si="139"/>
        <v>137.00274971173872</v>
      </c>
      <c r="K176" s="1">
        <f t="shared" si="140"/>
        <v>411.00824913521615</v>
      </c>
      <c r="L176" s="1">
        <f t="shared" si="141"/>
        <v>137.00274971173872</v>
      </c>
      <c r="M176" s="1">
        <f t="shared" si="142"/>
        <v>1.3700274971173871</v>
      </c>
      <c r="N176" s="1">
        <f t="shared" si="195"/>
        <v>822.01649827043229</v>
      </c>
      <c r="O176" s="1">
        <f t="shared" si="143"/>
        <v>1.8627885643695725</v>
      </c>
      <c r="P176" s="1">
        <f t="shared" si="144"/>
        <v>7451.1542574782898</v>
      </c>
      <c r="Q176" s="1">
        <f t="shared" si="145"/>
        <v>7078.5965446043747</v>
      </c>
      <c r="R176" s="1">
        <f t="shared" si="146"/>
        <v>1.8627885643695725</v>
      </c>
      <c r="S176" s="1">
        <f t="shared" si="133"/>
        <v>707859.6544604376</v>
      </c>
      <c r="T176" s="1">
        <f t="shared" si="147"/>
        <v>4635.5287233440858</v>
      </c>
      <c r="U176" s="6">
        <f t="shared" si="152"/>
        <v>429934.31857852824</v>
      </c>
      <c r="V176" s="23">
        <f>-SUM(T$24:T176)/T$23</f>
        <v>22.496715928926406</v>
      </c>
      <c r="W176" s="14">
        <f t="shared" si="134"/>
        <v>0</v>
      </c>
      <c r="X176" s="14">
        <f t="shared" si="153"/>
        <v>494478.63807538874</v>
      </c>
      <c r="Y176" s="23">
        <f>-SUM(W$24:W176)/W$23</f>
        <v>25.723931903769437</v>
      </c>
      <c r="Z176" s="36"/>
      <c r="AA176" s="37">
        <f t="shared" si="154"/>
        <v>1621.0513229898563</v>
      </c>
      <c r="AB176" s="10">
        <f t="shared" si="155"/>
        <v>736.53008768966811</v>
      </c>
      <c r="AC176" s="10">
        <f t="shared" si="156"/>
        <v>884.52123530018844</v>
      </c>
      <c r="AD176" s="1">
        <f t="shared" si="157"/>
        <v>251640.08025830041</v>
      </c>
      <c r="AE176" s="1">
        <f t="shared" si="158"/>
        <v>125609.91974169975</v>
      </c>
      <c r="AF176" s="1">
        <f t="shared" si="159"/>
        <v>406016.20316181076</v>
      </c>
      <c r="AG176" s="1">
        <f t="shared" si="160"/>
        <v>0</v>
      </c>
      <c r="AH176" s="1">
        <f t="shared" si="161"/>
        <v>137.00274971173872</v>
      </c>
      <c r="AI176" s="1">
        <f t="shared" si="162"/>
        <v>137.00274971173872</v>
      </c>
      <c r="AJ176" s="1">
        <f t="shared" si="163"/>
        <v>411.00824913521615</v>
      </c>
      <c r="AK176" s="1">
        <f t="shared" si="164"/>
        <v>137.00274971173872</v>
      </c>
      <c r="AL176" s="1">
        <f t="shared" si="165"/>
        <v>1.3700274971173871</v>
      </c>
      <c r="AM176" s="1">
        <f t="shared" si="196"/>
        <v>822.01649827043229</v>
      </c>
      <c r="AN176" s="1">
        <f t="shared" si="166"/>
        <v>1.8627885643695725</v>
      </c>
      <c r="AO176" s="1">
        <f t="shared" si="167"/>
        <v>4656.9714109239312</v>
      </c>
      <c r="AP176" s="1">
        <f t="shared" si="168"/>
        <v>4424.1228403777341</v>
      </c>
      <c r="AQ176" s="1">
        <f t="shared" si="169"/>
        <v>1.8627885643695725</v>
      </c>
      <c r="AR176" s="1">
        <f t="shared" si="170"/>
        <v>605406.28342011105</v>
      </c>
      <c r="AS176" s="1">
        <f t="shared" si="171"/>
        <v>1981.0550191174455</v>
      </c>
      <c r="AT176" s="1">
        <f t="shared" si="172"/>
        <v>129762.84088909157</v>
      </c>
      <c r="AU176" s="38">
        <f>-SUM(AS$24:AS176)/AS$23</f>
        <v>8.5224835298024129</v>
      </c>
      <c r="AV176" s="1">
        <f t="shared" si="148"/>
        <v>1981.0550191174455</v>
      </c>
      <c r="AW176" s="1">
        <f t="shared" si="173"/>
        <v>129762.84088909157</v>
      </c>
      <c r="AX176" s="38">
        <f>-SUM(AV$24:AV176)/AV$23</f>
        <v>8.5224835298024129</v>
      </c>
      <c r="AY176" s="40"/>
      <c r="AZ176" s="10">
        <f t="shared" si="174"/>
        <v>857.63888888888891</v>
      </c>
      <c r="BA176" s="10">
        <f t="shared" si="175"/>
        <v>629.9270486819529</v>
      </c>
      <c r="BB176" s="10">
        <f t="shared" si="176"/>
        <v>756.49842492779283</v>
      </c>
      <c r="BC176" s="1">
        <f t="shared" si="177"/>
        <v>215218.48969459865</v>
      </c>
      <c r="BD176" s="1">
        <f t="shared" si="178"/>
        <v>109781.51030540111</v>
      </c>
      <c r="BE176" s="1">
        <f t="shared" si="179"/>
        <v>715187.79372551222</v>
      </c>
      <c r="BF176" s="1">
        <f t="shared" si="180"/>
        <v>0</v>
      </c>
      <c r="BG176" s="1">
        <f t="shared" si="181"/>
        <v>137.00274971173872</v>
      </c>
      <c r="BH176" s="1">
        <f t="shared" si="182"/>
        <v>137.00274971173872</v>
      </c>
      <c r="BI176" s="1">
        <f t="shared" si="183"/>
        <v>411.00824913521615</v>
      </c>
      <c r="BJ176" s="1">
        <f t="shared" si="184"/>
        <v>137.00274971173872</v>
      </c>
      <c r="BK176" s="1">
        <f t="shared" si="185"/>
        <v>1.3700274971173871</v>
      </c>
      <c r="BL176" s="1">
        <f t="shared" si="197"/>
        <v>822.01649827043229</v>
      </c>
      <c r="BM176" s="1">
        <f t="shared" si="186"/>
        <v>1.8627885643695725</v>
      </c>
      <c r="BN176" s="1">
        <f t="shared" si="187"/>
        <v>4656.9714109239312</v>
      </c>
      <c r="BO176" s="1">
        <f t="shared" si="188"/>
        <v>4424.1228403777341</v>
      </c>
      <c r="BP176" s="1">
        <f t="shared" si="189"/>
        <v>1.8627885643695725</v>
      </c>
      <c r="BQ176" s="1">
        <f t="shared" si="190"/>
        <v>605406.28342011105</v>
      </c>
      <c r="BR176" s="1">
        <f t="shared" si="191"/>
        <v>2744.4674532184126</v>
      </c>
      <c r="BS176" s="1">
        <f t="shared" si="192"/>
        <v>248535.1689969546</v>
      </c>
      <c r="BT176" s="38">
        <f>-SUM(BR$24:BR176)/BR$23</f>
        <v>15.407835883881427</v>
      </c>
      <c r="BU176" s="1">
        <f t="shared" si="193"/>
        <v>2744.4674532184126</v>
      </c>
      <c r="BV176" s="1">
        <f t="shared" si="194"/>
        <v>248535.1689969546</v>
      </c>
      <c r="BW176" s="38">
        <f>-SUM(BU$24:BU176)/BU$23</f>
        <v>15.407835883881427</v>
      </c>
      <c r="BX176" s="1"/>
      <c r="BY176" s="1"/>
      <c r="BZ176" s="1"/>
      <c r="CA176" s="1"/>
      <c r="CB176" s="1"/>
      <c r="CC176" s="1"/>
      <c r="CD176" s="1"/>
      <c r="CE176" s="1"/>
      <c r="CF176" s="1"/>
      <c r="CG176" s="1"/>
      <c r="CH176" s="1"/>
      <c r="CI176" s="1"/>
      <c r="CJ176" s="1"/>
      <c r="CK176" s="1"/>
      <c r="CL176" s="1"/>
      <c r="CM176" s="1"/>
      <c r="CN176" s="1"/>
      <c r="CO176" s="1"/>
    </row>
    <row r="177" spans="1:93" ht="14.7" thickBot="1" x14ac:dyDescent="0.6">
      <c r="A177" s="32">
        <v>154</v>
      </c>
      <c r="B177" s="10">
        <f t="shared" si="135"/>
        <v>1621.0513229898563</v>
      </c>
      <c r="C177" s="10">
        <f t="shared" si="136"/>
        <v>733.95023408670886</v>
      </c>
      <c r="D177" s="10">
        <f t="shared" si="137"/>
        <v>887.10108890314734</v>
      </c>
      <c r="E177" s="10">
        <f t="shared" si="149"/>
        <v>250752.97916939727</v>
      </c>
      <c r="F177" s="10">
        <f t="shared" si="150"/>
        <v>129247.02083060289</v>
      </c>
      <c r="G177" s="10">
        <f t="shared" si="132"/>
        <v>459990.58314476279</v>
      </c>
      <c r="H177" s="1">
        <f t="shared" si="151"/>
        <v>0</v>
      </c>
      <c r="I177" s="1">
        <f t="shared" si="138"/>
        <v>137.28495294466313</v>
      </c>
      <c r="J177" s="1">
        <f t="shared" si="139"/>
        <v>137.28495294466313</v>
      </c>
      <c r="K177" s="1">
        <f t="shared" si="140"/>
        <v>411.8548588339894</v>
      </c>
      <c r="L177" s="1">
        <f t="shared" si="141"/>
        <v>137.28495294466313</v>
      </c>
      <c r="M177" s="1">
        <f t="shared" si="142"/>
        <v>1.3728495294466314</v>
      </c>
      <c r="N177" s="1">
        <f t="shared" si="195"/>
        <v>823.70971766797879</v>
      </c>
      <c r="O177" s="1">
        <f t="shared" si="143"/>
        <v>1.8703777955635787</v>
      </c>
      <c r="P177" s="1">
        <f t="shared" si="144"/>
        <v>7481.5111822543149</v>
      </c>
      <c r="Q177" s="1">
        <f t="shared" si="145"/>
        <v>7107.4356231415986</v>
      </c>
      <c r="R177" s="1">
        <f t="shared" si="146"/>
        <v>1.8703777955635787</v>
      </c>
      <c r="S177" s="1">
        <f t="shared" si="133"/>
        <v>710743.56231415994</v>
      </c>
      <c r="T177" s="1">
        <f t="shared" si="147"/>
        <v>4662.6745824837635</v>
      </c>
      <c r="U177" s="6">
        <f t="shared" si="152"/>
        <v>434596.99316101201</v>
      </c>
      <c r="V177" s="23">
        <f>-SUM(T$24:T177)/T$23</f>
        <v>22.729849658050593</v>
      </c>
      <c r="W177" s="14">
        <f t="shared" si="134"/>
        <v>0</v>
      </c>
      <c r="X177" s="14">
        <f t="shared" si="153"/>
        <v>494478.63807538874</v>
      </c>
      <c r="Y177" s="23">
        <f>-SUM(W$24:W177)/W$23</f>
        <v>25.723931903769437</v>
      </c>
      <c r="Z177" s="36"/>
      <c r="AA177" s="37">
        <f t="shared" si="154"/>
        <v>1621.0513229898563</v>
      </c>
      <c r="AB177" s="10">
        <f t="shared" si="155"/>
        <v>733.95023408670886</v>
      </c>
      <c r="AC177" s="10">
        <f t="shared" si="156"/>
        <v>887.10108890314734</v>
      </c>
      <c r="AD177" s="1">
        <f t="shared" si="157"/>
        <v>250752.97916939727</v>
      </c>
      <c r="AE177" s="1">
        <f t="shared" si="158"/>
        <v>126497.02083060289</v>
      </c>
      <c r="AF177" s="1">
        <f t="shared" si="159"/>
        <v>409369.80438876594</v>
      </c>
      <c r="AG177" s="1">
        <f t="shared" si="160"/>
        <v>0</v>
      </c>
      <c r="AH177" s="1">
        <f t="shared" si="161"/>
        <v>137.28495294466313</v>
      </c>
      <c r="AI177" s="1">
        <f t="shared" si="162"/>
        <v>137.28495294466313</v>
      </c>
      <c r="AJ177" s="1">
        <f t="shared" si="163"/>
        <v>411.8548588339894</v>
      </c>
      <c r="AK177" s="1">
        <f t="shared" si="164"/>
        <v>137.28495294466313</v>
      </c>
      <c r="AL177" s="1">
        <f t="shared" si="165"/>
        <v>1.3728495294466314</v>
      </c>
      <c r="AM177" s="1">
        <f t="shared" si="196"/>
        <v>823.70971766797879</v>
      </c>
      <c r="AN177" s="1">
        <f t="shared" si="166"/>
        <v>1.8703777955635787</v>
      </c>
      <c r="AO177" s="1">
        <f t="shared" si="167"/>
        <v>4675.9444889089473</v>
      </c>
      <c r="AP177" s="1">
        <f t="shared" si="168"/>
        <v>4442.1472644634996</v>
      </c>
      <c r="AQ177" s="1">
        <f t="shared" si="169"/>
        <v>1.8703777955635787</v>
      </c>
      <c r="AR177" s="1">
        <f t="shared" si="170"/>
        <v>607872.78355816309</v>
      </c>
      <c r="AS177" s="1">
        <f t="shared" si="171"/>
        <v>1997.3862238056643</v>
      </c>
      <c r="AT177" s="1">
        <f t="shared" si="172"/>
        <v>131760.22711289724</v>
      </c>
      <c r="AU177" s="38">
        <f>-SUM(AS$24:AS177)/AS$23</f>
        <v>8.6382740355302783</v>
      </c>
      <c r="AV177" s="1">
        <f t="shared" si="148"/>
        <v>1997.3862238056643</v>
      </c>
      <c r="AW177" s="1">
        <f t="shared" si="173"/>
        <v>131760.22711289724</v>
      </c>
      <c r="AX177" s="38">
        <f>-SUM(AV$24:AV177)/AV$23</f>
        <v>8.6382740355302783</v>
      </c>
      <c r="AY177" s="40"/>
      <c r="AZ177" s="10">
        <f t="shared" si="174"/>
        <v>857.63888888888891</v>
      </c>
      <c r="BA177" s="10">
        <f t="shared" si="175"/>
        <v>627.72059494258008</v>
      </c>
      <c r="BB177" s="10">
        <f t="shared" si="176"/>
        <v>758.70487866716542</v>
      </c>
      <c r="BC177" s="1">
        <f t="shared" si="177"/>
        <v>214459.78481593149</v>
      </c>
      <c r="BD177" s="1">
        <f t="shared" si="178"/>
        <v>110540.21518406828</v>
      </c>
      <c r="BE177" s="1">
        <f t="shared" si="179"/>
        <v>718412.9987422314</v>
      </c>
      <c r="BF177" s="1">
        <f t="shared" si="180"/>
        <v>0</v>
      </c>
      <c r="BG177" s="1">
        <f t="shared" si="181"/>
        <v>137.28495294466313</v>
      </c>
      <c r="BH177" s="1">
        <f t="shared" si="182"/>
        <v>137.28495294466313</v>
      </c>
      <c r="BI177" s="1">
        <f t="shared" si="183"/>
        <v>411.8548588339894</v>
      </c>
      <c r="BJ177" s="1">
        <f t="shared" si="184"/>
        <v>137.28495294466313</v>
      </c>
      <c r="BK177" s="1">
        <f t="shared" si="185"/>
        <v>1.3728495294466314</v>
      </c>
      <c r="BL177" s="1">
        <f t="shared" si="197"/>
        <v>823.70971766797879</v>
      </c>
      <c r="BM177" s="1">
        <f t="shared" si="186"/>
        <v>1.8703777955635787</v>
      </c>
      <c r="BN177" s="1">
        <f t="shared" si="187"/>
        <v>4675.9444889089473</v>
      </c>
      <c r="BO177" s="1">
        <f t="shared" si="188"/>
        <v>4442.1472644634996</v>
      </c>
      <c r="BP177" s="1">
        <f t="shared" si="189"/>
        <v>1.8703777955635787</v>
      </c>
      <c r="BQ177" s="1">
        <f t="shared" si="190"/>
        <v>607872.78355816309</v>
      </c>
      <c r="BR177" s="1">
        <f t="shared" si="191"/>
        <v>2760.7986579066319</v>
      </c>
      <c r="BS177" s="1">
        <f t="shared" si="192"/>
        <v>251295.96765486122</v>
      </c>
      <c r="BT177" s="38">
        <f>-SUM(BR$24:BR177)/BR$23</f>
        <v>15.567882182890509</v>
      </c>
      <c r="BU177" s="1">
        <f t="shared" si="193"/>
        <v>2760.7986579066319</v>
      </c>
      <c r="BV177" s="1">
        <f t="shared" si="194"/>
        <v>251295.96765486122</v>
      </c>
      <c r="BW177" s="38">
        <f>-SUM(BU$24:BU177)/BU$23</f>
        <v>15.567882182890509</v>
      </c>
      <c r="BX177" s="1"/>
      <c r="BY177" s="1"/>
      <c r="BZ177" s="1"/>
      <c r="CA177" s="1"/>
      <c r="CB177" s="1"/>
      <c r="CC177" s="1"/>
      <c r="CD177" s="1"/>
      <c r="CE177" s="1"/>
      <c r="CF177" s="1"/>
      <c r="CG177" s="1"/>
      <c r="CH177" s="1"/>
      <c r="CI177" s="1"/>
      <c r="CJ177" s="1"/>
      <c r="CK177" s="1"/>
      <c r="CL177" s="1"/>
      <c r="CM177" s="1"/>
      <c r="CN177" s="1"/>
      <c r="CO177" s="1"/>
    </row>
    <row r="178" spans="1:93" ht="14.7" thickBot="1" x14ac:dyDescent="0.6">
      <c r="A178" s="32">
        <v>155</v>
      </c>
      <c r="B178" s="10">
        <f t="shared" si="135"/>
        <v>1621.0513229898563</v>
      </c>
      <c r="C178" s="10">
        <f t="shared" si="136"/>
        <v>731.36285591074159</v>
      </c>
      <c r="D178" s="10">
        <f t="shared" si="137"/>
        <v>889.68846707911496</v>
      </c>
      <c r="E178" s="10">
        <f t="shared" si="149"/>
        <v>249863.29070231816</v>
      </c>
      <c r="F178" s="10">
        <f t="shared" si="150"/>
        <v>130136.70929768201</v>
      </c>
      <c r="G178" s="10">
        <f t="shared" si="132"/>
        <v>463775.9288631411</v>
      </c>
      <c r="H178" s="1">
        <f t="shared" si="151"/>
        <v>0</v>
      </c>
      <c r="I178" s="1">
        <f t="shared" si="138"/>
        <v>137.5677374700422</v>
      </c>
      <c r="J178" s="1">
        <f t="shared" si="139"/>
        <v>137.5677374700422</v>
      </c>
      <c r="K178" s="1">
        <f t="shared" si="140"/>
        <v>412.70321241012664</v>
      </c>
      <c r="L178" s="1">
        <f t="shared" si="141"/>
        <v>137.5677374700422</v>
      </c>
      <c r="M178" s="1">
        <f t="shared" si="142"/>
        <v>1.3756773747004221</v>
      </c>
      <c r="N178" s="1">
        <f t="shared" si="195"/>
        <v>825.40642482025328</v>
      </c>
      <c r="O178" s="1">
        <f t="shared" si="143"/>
        <v>1.8779979462248921</v>
      </c>
      <c r="P178" s="1">
        <f t="shared" si="144"/>
        <v>7511.9917848995683</v>
      </c>
      <c r="Q178" s="1">
        <f t="shared" si="145"/>
        <v>7136.3921956545892</v>
      </c>
      <c r="R178" s="1">
        <f t="shared" si="146"/>
        <v>1.8779979462248921</v>
      </c>
      <c r="S178" s="1">
        <f t="shared" si="133"/>
        <v>713639.21956545906</v>
      </c>
      <c r="T178" s="1">
        <f t="shared" si="147"/>
        <v>4689.93444784448</v>
      </c>
      <c r="U178" s="6">
        <f t="shared" si="152"/>
        <v>439286.92760885647</v>
      </c>
      <c r="V178" s="23">
        <f>-SUM(T$24:T178)/T$23</f>
        <v>22.964346380442816</v>
      </c>
      <c r="W178" s="14">
        <f t="shared" si="134"/>
        <v>0</v>
      </c>
      <c r="X178" s="14">
        <f t="shared" si="153"/>
        <v>494478.63807538874</v>
      </c>
      <c r="Y178" s="23">
        <f>-SUM(W$24:W178)/W$23</f>
        <v>25.723931903769437</v>
      </c>
      <c r="Z178" s="36"/>
      <c r="AA178" s="37">
        <f t="shared" si="154"/>
        <v>1621.0513229898563</v>
      </c>
      <c r="AB178" s="10">
        <f t="shared" si="155"/>
        <v>731.36285591074159</v>
      </c>
      <c r="AC178" s="10">
        <f t="shared" si="156"/>
        <v>889.68846707911496</v>
      </c>
      <c r="AD178" s="1">
        <f t="shared" si="157"/>
        <v>249863.29070231816</v>
      </c>
      <c r="AE178" s="1">
        <f t="shared" si="158"/>
        <v>127386.70929768201</v>
      </c>
      <c r="AF178" s="1">
        <f t="shared" si="159"/>
        <v>412736.04182077199</v>
      </c>
      <c r="AG178" s="1">
        <f t="shared" si="160"/>
        <v>0</v>
      </c>
      <c r="AH178" s="1">
        <f t="shared" si="161"/>
        <v>137.5677374700422</v>
      </c>
      <c r="AI178" s="1">
        <f t="shared" si="162"/>
        <v>137.5677374700422</v>
      </c>
      <c r="AJ178" s="1">
        <f t="shared" si="163"/>
        <v>412.70321241012664</v>
      </c>
      <c r="AK178" s="1">
        <f t="shared" si="164"/>
        <v>137.5677374700422</v>
      </c>
      <c r="AL178" s="1">
        <f t="shared" si="165"/>
        <v>1.3756773747004221</v>
      </c>
      <c r="AM178" s="1">
        <f t="shared" si="196"/>
        <v>825.40642482025328</v>
      </c>
      <c r="AN178" s="1">
        <f t="shared" si="166"/>
        <v>1.8779979462248921</v>
      </c>
      <c r="AO178" s="1">
        <f t="shared" si="167"/>
        <v>4694.9948655622302</v>
      </c>
      <c r="AP178" s="1">
        <f t="shared" si="168"/>
        <v>4460.2451222841182</v>
      </c>
      <c r="AQ178" s="1">
        <f t="shared" si="169"/>
        <v>1.8779979462248921</v>
      </c>
      <c r="AR178" s="1">
        <f t="shared" si="170"/>
        <v>610349.33252308995</v>
      </c>
      <c r="AS178" s="1">
        <f t="shared" si="171"/>
        <v>2013.7873744740089</v>
      </c>
      <c r="AT178" s="1">
        <f t="shared" si="172"/>
        <v>133774.01448737126</v>
      </c>
      <c r="AU178" s="38">
        <f>-SUM(AS$24:AS178)/AS$23</f>
        <v>8.7550153326012357</v>
      </c>
      <c r="AV178" s="1">
        <f t="shared" si="148"/>
        <v>2013.7873744740089</v>
      </c>
      <c r="AW178" s="1">
        <f t="shared" si="173"/>
        <v>133774.01448737126</v>
      </c>
      <c r="AX178" s="38">
        <f>-SUM(AV$24:AV178)/AV$23</f>
        <v>8.7550153326012357</v>
      </c>
      <c r="AY178" s="40"/>
      <c r="AZ178" s="10">
        <f t="shared" si="174"/>
        <v>857.63888888888891</v>
      </c>
      <c r="BA178" s="10">
        <f t="shared" si="175"/>
        <v>625.50770571313433</v>
      </c>
      <c r="BB178" s="10">
        <f t="shared" si="176"/>
        <v>760.91776789661151</v>
      </c>
      <c r="BC178" s="1">
        <f t="shared" si="177"/>
        <v>213698.86704803488</v>
      </c>
      <c r="BD178" s="1">
        <f t="shared" si="178"/>
        <v>111301.13295196489</v>
      </c>
      <c r="BE178" s="1">
        <f t="shared" si="179"/>
        <v>721650.46547505481</v>
      </c>
      <c r="BF178" s="1">
        <f t="shared" si="180"/>
        <v>0</v>
      </c>
      <c r="BG178" s="1">
        <f t="shared" si="181"/>
        <v>137.5677374700422</v>
      </c>
      <c r="BH178" s="1">
        <f t="shared" si="182"/>
        <v>137.5677374700422</v>
      </c>
      <c r="BI178" s="1">
        <f t="shared" si="183"/>
        <v>412.70321241012664</v>
      </c>
      <c r="BJ178" s="1">
        <f t="shared" si="184"/>
        <v>137.5677374700422</v>
      </c>
      <c r="BK178" s="1">
        <f t="shared" si="185"/>
        <v>1.3756773747004221</v>
      </c>
      <c r="BL178" s="1">
        <f t="shared" si="197"/>
        <v>825.40642482025328</v>
      </c>
      <c r="BM178" s="1">
        <f t="shared" si="186"/>
        <v>1.8779979462248921</v>
      </c>
      <c r="BN178" s="1">
        <f t="shared" si="187"/>
        <v>4694.9948655622302</v>
      </c>
      <c r="BO178" s="1">
        <f t="shared" si="188"/>
        <v>4460.2451222841182</v>
      </c>
      <c r="BP178" s="1">
        <f t="shared" si="189"/>
        <v>1.8779979462248921</v>
      </c>
      <c r="BQ178" s="1">
        <f t="shared" si="190"/>
        <v>610349.33252308995</v>
      </c>
      <c r="BR178" s="1">
        <f t="shared" si="191"/>
        <v>2777.1998085749765</v>
      </c>
      <c r="BS178" s="1">
        <f t="shared" si="192"/>
        <v>254073.1674634362</v>
      </c>
      <c r="BT178" s="38">
        <f>-SUM(BR$24:BR178)/BR$23</f>
        <v>15.728879273242681</v>
      </c>
      <c r="BU178" s="1">
        <f t="shared" si="193"/>
        <v>2777.1998085749765</v>
      </c>
      <c r="BV178" s="1">
        <f t="shared" si="194"/>
        <v>254073.1674634362</v>
      </c>
      <c r="BW178" s="38">
        <f>-SUM(BU$24:BU178)/BU$23</f>
        <v>15.728879273242681</v>
      </c>
      <c r="BX178" s="1"/>
      <c r="BY178" s="1"/>
      <c r="BZ178" s="1"/>
      <c r="CA178" s="1"/>
      <c r="CB178" s="1"/>
      <c r="CC178" s="1"/>
      <c r="CD178" s="1"/>
      <c r="CE178" s="1"/>
      <c r="CF178" s="1"/>
      <c r="CG178" s="1"/>
      <c r="CH178" s="1"/>
      <c r="CI178" s="1"/>
      <c r="CJ178" s="1"/>
      <c r="CK178" s="1"/>
      <c r="CL178" s="1"/>
      <c r="CM178" s="1"/>
      <c r="CN178" s="1"/>
      <c r="CO178" s="1"/>
    </row>
    <row r="179" spans="1:93" ht="14.7" thickBot="1" x14ac:dyDescent="0.6">
      <c r="A179" s="32">
        <v>156</v>
      </c>
      <c r="B179" s="10">
        <f t="shared" si="135"/>
        <v>1621.0513229898563</v>
      </c>
      <c r="C179" s="10">
        <f t="shared" si="136"/>
        <v>728.76793121509411</v>
      </c>
      <c r="D179" s="10">
        <f t="shared" si="137"/>
        <v>892.28339177476232</v>
      </c>
      <c r="E179" s="10">
        <f t="shared" si="149"/>
        <v>248971.00731054341</v>
      </c>
      <c r="F179" s="10">
        <f t="shared" si="150"/>
        <v>131028.99268945678</v>
      </c>
      <c r="G179" s="10">
        <f t="shared" si="132"/>
        <v>467575.66677229165</v>
      </c>
      <c r="H179" s="1">
        <f t="shared" si="151"/>
        <v>0</v>
      </c>
      <c r="I179" s="1">
        <f t="shared" si="138"/>
        <v>137.85110448524321</v>
      </c>
      <c r="J179" s="1">
        <f t="shared" si="139"/>
        <v>137.85110448524321</v>
      </c>
      <c r="K179" s="1">
        <f t="shared" si="140"/>
        <v>413.55331345572961</v>
      </c>
      <c r="L179" s="1">
        <f t="shared" si="141"/>
        <v>137.85110448524321</v>
      </c>
      <c r="M179" s="1">
        <f t="shared" si="142"/>
        <v>1.378511044852432</v>
      </c>
      <c r="N179" s="1">
        <f t="shared" si="195"/>
        <v>827.10662691145922</v>
      </c>
      <c r="O179" s="1">
        <f t="shared" si="143"/>
        <v>1.8856491423232498</v>
      </c>
      <c r="P179" s="1">
        <f t="shared" si="144"/>
        <v>7542.5965692929994</v>
      </c>
      <c r="Q179" s="1">
        <f t="shared" si="145"/>
        <v>7165.4667408283494</v>
      </c>
      <c r="R179" s="1">
        <f t="shared" si="146"/>
        <v>1.8856491423232498</v>
      </c>
      <c r="S179" s="1">
        <f t="shared" si="133"/>
        <v>716546.67408283486</v>
      </c>
      <c r="T179" s="1">
        <f t="shared" si="147"/>
        <v>4717.3087909270344</v>
      </c>
      <c r="U179" s="6">
        <f t="shared" si="152"/>
        <v>444004.23639978352</v>
      </c>
      <c r="V179" s="23">
        <f>-SUM(T$24:T179)/T$23</f>
        <v>23.200211819989171</v>
      </c>
      <c r="W179" s="14">
        <f t="shared" si="134"/>
        <v>0</v>
      </c>
      <c r="X179" s="14">
        <f t="shared" si="153"/>
        <v>494478.63807538874</v>
      </c>
      <c r="Y179" s="23">
        <f>-SUM(W$24:W179)/W$23</f>
        <v>25.723931903769437</v>
      </c>
      <c r="Z179" s="36"/>
      <c r="AA179" s="37">
        <f t="shared" si="154"/>
        <v>1621.0513229898563</v>
      </c>
      <c r="AB179" s="10">
        <f t="shared" si="155"/>
        <v>728.76793121509411</v>
      </c>
      <c r="AC179" s="10">
        <f t="shared" si="156"/>
        <v>892.28339177476232</v>
      </c>
      <c r="AD179" s="1">
        <f t="shared" si="157"/>
        <v>248971.00731054341</v>
      </c>
      <c r="AE179" s="1">
        <f t="shared" si="158"/>
        <v>128278.99268945678</v>
      </c>
      <c r="AF179" s="1">
        <f t="shared" si="159"/>
        <v>416114.963944513</v>
      </c>
      <c r="AG179" s="1">
        <f t="shared" si="160"/>
        <v>0</v>
      </c>
      <c r="AH179" s="1">
        <f t="shared" si="161"/>
        <v>137.85110448524321</v>
      </c>
      <c r="AI179" s="1">
        <f t="shared" si="162"/>
        <v>137.85110448524321</v>
      </c>
      <c r="AJ179" s="1">
        <f t="shared" si="163"/>
        <v>413.55331345572961</v>
      </c>
      <c r="AK179" s="1">
        <f t="shared" si="164"/>
        <v>137.85110448524321</v>
      </c>
      <c r="AL179" s="1">
        <f t="shared" si="165"/>
        <v>1.378511044852432</v>
      </c>
      <c r="AM179" s="1">
        <f t="shared" si="196"/>
        <v>827.10662691145922</v>
      </c>
      <c r="AN179" s="1">
        <f t="shared" si="166"/>
        <v>1.8856491423232498</v>
      </c>
      <c r="AO179" s="1">
        <f t="shared" si="167"/>
        <v>4714.1228558081248</v>
      </c>
      <c r="AP179" s="1">
        <f t="shared" si="168"/>
        <v>4478.4167130177184</v>
      </c>
      <c r="AQ179" s="1">
        <f t="shared" si="169"/>
        <v>1.8856491423232498</v>
      </c>
      <c r="AR179" s="1">
        <f t="shared" si="170"/>
        <v>612835.97125505621</v>
      </c>
      <c r="AS179" s="1">
        <f t="shared" si="171"/>
        <v>2030.2587631164031</v>
      </c>
      <c r="AT179" s="1">
        <f t="shared" si="172"/>
        <v>135804.27325048766</v>
      </c>
      <c r="AU179" s="38">
        <f>-SUM(AS$24:AS179)/AS$23</f>
        <v>8.872711492781896</v>
      </c>
      <c r="AV179" s="1">
        <f t="shared" si="148"/>
        <v>2030.2587631164031</v>
      </c>
      <c r="AW179" s="1">
        <f t="shared" si="173"/>
        <v>135804.27325048766</v>
      </c>
      <c r="AX179" s="38">
        <f>-SUM(AV$24:AV179)/AV$23</f>
        <v>8.872711492781896</v>
      </c>
      <c r="AY179" s="40"/>
      <c r="AZ179" s="10">
        <f t="shared" si="174"/>
        <v>857.63888888888891</v>
      </c>
      <c r="BA179" s="10">
        <f t="shared" si="175"/>
        <v>623.2883622234358</v>
      </c>
      <c r="BB179" s="10">
        <f t="shared" si="176"/>
        <v>763.13711138630981</v>
      </c>
      <c r="BC179" s="1">
        <f t="shared" si="177"/>
        <v>212935.72993664857</v>
      </c>
      <c r="BD179" s="1">
        <f t="shared" si="178"/>
        <v>112064.2700633512</v>
      </c>
      <c r="BE179" s="1">
        <f t="shared" si="179"/>
        <v>724900.24131840747</v>
      </c>
      <c r="BF179" s="1">
        <f t="shared" si="180"/>
        <v>0</v>
      </c>
      <c r="BG179" s="1">
        <f t="shared" si="181"/>
        <v>137.85110448524321</v>
      </c>
      <c r="BH179" s="1">
        <f t="shared" si="182"/>
        <v>137.85110448524321</v>
      </c>
      <c r="BI179" s="1">
        <f t="shared" si="183"/>
        <v>413.55331345572961</v>
      </c>
      <c r="BJ179" s="1">
        <f t="shared" si="184"/>
        <v>137.85110448524321</v>
      </c>
      <c r="BK179" s="1">
        <f t="shared" si="185"/>
        <v>1.378511044852432</v>
      </c>
      <c r="BL179" s="1">
        <f t="shared" si="197"/>
        <v>827.10662691145922</v>
      </c>
      <c r="BM179" s="1">
        <f t="shared" si="186"/>
        <v>1.8856491423232498</v>
      </c>
      <c r="BN179" s="1">
        <f t="shared" si="187"/>
        <v>4714.1228558081248</v>
      </c>
      <c r="BO179" s="1">
        <f t="shared" si="188"/>
        <v>4478.4167130177184</v>
      </c>
      <c r="BP179" s="1">
        <f t="shared" si="189"/>
        <v>1.8856491423232498</v>
      </c>
      <c r="BQ179" s="1">
        <f t="shared" si="190"/>
        <v>612835.97125505621</v>
      </c>
      <c r="BR179" s="1">
        <f t="shared" si="191"/>
        <v>2793.6711972173707</v>
      </c>
      <c r="BS179" s="1">
        <f t="shared" si="192"/>
        <v>256866.83866065356</v>
      </c>
      <c r="BT179" s="38">
        <f>-SUM(BR$24:BR179)/BR$23</f>
        <v>15.890831226704558</v>
      </c>
      <c r="BU179" s="1">
        <f t="shared" si="193"/>
        <v>2793.6711972173707</v>
      </c>
      <c r="BV179" s="1">
        <f t="shared" si="194"/>
        <v>256866.83866065356</v>
      </c>
      <c r="BW179" s="38">
        <f>-SUM(BU$24:BU179)/BU$23</f>
        <v>15.890831226704558</v>
      </c>
      <c r="BX179" s="1"/>
      <c r="BY179" s="1"/>
      <c r="BZ179" s="1"/>
      <c r="CA179" s="1"/>
      <c r="CB179" s="1"/>
      <c r="CC179" s="1"/>
      <c r="CD179" s="1"/>
      <c r="CE179" s="1"/>
      <c r="CF179" s="1"/>
      <c r="CG179" s="1"/>
      <c r="CH179" s="1"/>
      <c r="CI179" s="1"/>
      <c r="CJ179" s="1"/>
      <c r="CK179" s="1"/>
      <c r="CL179" s="1"/>
      <c r="CM179" s="1"/>
      <c r="CN179" s="1"/>
      <c r="CO179" s="1"/>
    </row>
    <row r="180" spans="1:93" ht="14.7" thickBot="1" x14ac:dyDescent="0.6">
      <c r="A180" s="32">
        <v>157</v>
      </c>
      <c r="B180" s="10">
        <f t="shared" si="135"/>
        <v>1621.0513229898563</v>
      </c>
      <c r="C180" s="10">
        <f t="shared" si="136"/>
        <v>726.16543798908447</v>
      </c>
      <c r="D180" s="10">
        <f t="shared" si="137"/>
        <v>894.88588500077208</v>
      </c>
      <c r="E180" s="10">
        <f t="shared" si="149"/>
        <v>248076.12142554263</v>
      </c>
      <c r="F180" s="10">
        <f t="shared" si="150"/>
        <v>131923.87857445754</v>
      </c>
      <c r="G180" s="10">
        <f t="shared" si="132"/>
        <v>471389.85250426736</v>
      </c>
      <c r="H180" s="1">
        <f t="shared" si="151"/>
        <v>0</v>
      </c>
      <c r="I180" s="1">
        <f t="shared" si="138"/>
        <v>138.13505519009979</v>
      </c>
      <c r="J180" s="1">
        <f t="shared" si="139"/>
        <v>138.13505519009979</v>
      </c>
      <c r="K180" s="1">
        <f t="shared" si="140"/>
        <v>414.40516557029935</v>
      </c>
      <c r="L180" s="1">
        <f t="shared" si="141"/>
        <v>138.13505519009979</v>
      </c>
      <c r="M180" s="1">
        <f t="shared" si="142"/>
        <v>1.3813505519009979</v>
      </c>
      <c r="N180" s="1">
        <f t="shared" si="195"/>
        <v>828.81033114059869</v>
      </c>
      <c r="O180" s="1">
        <f t="shared" si="143"/>
        <v>1.8933315103416051</v>
      </c>
      <c r="P180" s="1">
        <f t="shared" si="144"/>
        <v>7573.3260413664202</v>
      </c>
      <c r="Q180" s="1">
        <f t="shared" si="145"/>
        <v>7194.6597392980984</v>
      </c>
      <c r="R180" s="1">
        <f t="shared" si="146"/>
        <v>1.8933315103416051</v>
      </c>
      <c r="S180" s="1">
        <f t="shared" si="133"/>
        <v>719465.97392980987</v>
      </c>
      <c r="T180" s="1">
        <f t="shared" si="147"/>
        <v>4744.7980851676439</v>
      </c>
      <c r="U180" s="6">
        <f t="shared" si="152"/>
        <v>448749.03448495117</v>
      </c>
      <c r="V180" s="23">
        <f>-SUM(T$24:T180)/T$23</f>
        <v>23.437451724247552</v>
      </c>
      <c r="W180" s="14">
        <f t="shared" si="134"/>
        <v>0</v>
      </c>
      <c r="X180" s="14">
        <f t="shared" si="153"/>
        <v>494478.63807538874</v>
      </c>
      <c r="Y180" s="23">
        <f>-SUM(W$24:W180)/W$23</f>
        <v>25.723931903769437</v>
      </c>
      <c r="Z180" s="36"/>
      <c r="AA180" s="37">
        <f t="shared" si="154"/>
        <v>1621.0513229898563</v>
      </c>
      <c r="AB180" s="10">
        <f t="shared" si="155"/>
        <v>726.16543798908447</v>
      </c>
      <c r="AC180" s="10">
        <f t="shared" si="156"/>
        <v>894.88588500077208</v>
      </c>
      <c r="AD180" s="1">
        <f t="shared" si="157"/>
        <v>248076.12142554263</v>
      </c>
      <c r="AE180" s="1">
        <f t="shared" si="158"/>
        <v>129173.87857445754</v>
      </c>
      <c r="AF180" s="1">
        <f t="shared" si="159"/>
        <v>419506.61943547917</v>
      </c>
      <c r="AG180" s="1">
        <f t="shared" si="160"/>
        <v>0</v>
      </c>
      <c r="AH180" s="1">
        <f t="shared" si="161"/>
        <v>138.13505519009979</v>
      </c>
      <c r="AI180" s="1">
        <f t="shared" si="162"/>
        <v>138.13505519009979</v>
      </c>
      <c r="AJ180" s="1">
        <f t="shared" si="163"/>
        <v>414.40516557029935</v>
      </c>
      <c r="AK180" s="1">
        <f t="shared" si="164"/>
        <v>138.13505519009979</v>
      </c>
      <c r="AL180" s="1">
        <f t="shared" si="165"/>
        <v>1.3813505519009979</v>
      </c>
      <c r="AM180" s="1">
        <f t="shared" si="196"/>
        <v>828.81033114059869</v>
      </c>
      <c r="AN180" s="1">
        <f t="shared" si="166"/>
        <v>1.8933315103416051</v>
      </c>
      <c r="AO180" s="1">
        <f t="shared" si="167"/>
        <v>4733.3287758540127</v>
      </c>
      <c r="AP180" s="1">
        <f t="shared" si="168"/>
        <v>4496.6623370613115</v>
      </c>
      <c r="AQ180" s="1">
        <f t="shared" si="169"/>
        <v>1.8933315103416051</v>
      </c>
      <c r="AR180" s="1">
        <f t="shared" si="170"/>
        <v>615332.74086102168</v>
      </c>
      <c r="AS180" s="1">
        <f t="shared" si="171"/>
        <v>2046.8006829308567</v>
      </c>
      <c r="AT180" s="1">
        <f t="shared" si="172"/>
        <v>137851.07393341852</v>
      </c>
      <c r="AU180" s="38">
        <f>-SUM(AS$24:AS180)/AS$23</f>
        <v>8.9913666048358589</v>
      </c>
      <c r="AV180" s="1">
        <f t="shared" si="148"/>
        <v>2046.8006829308567</v>
      </c>
      <c r="AW180" s="1">
        <f t="shared" si="173"/>
        <v>137851.07393341852</v>
      </c>
      <c r="AX180" s="38">
        <f>-SUM(AV$24:AV180)/AV$23</f>
        <v>8.9913666048358589</v>
      </c>
      <c r="AY180" s="40"/>
      <c r="AZ180" s="10">
        <f t="shared" si="174"/>
        <v>857.63888888888891</v>
      </c>
      <c r="BA180" s="10">
        <f t="shared" si="175"/>
        <v>621.06254564855908</v>
      </c>
      <c r="BB180" s="10">
        <f t="shared" si="176"/>
        <v>765.36292796118664</v>
      </c>
      <c r="BC180" s="1">
        <f t="shared" si="177"/>
        <v>212170.36700868738</v>
      </c>
      <c r="BD180" s="1">
        <f t="shared" si="178"/>
        <v>112829.63299131239</v>
      </c>
      <c r="BE180" s="1">
        <f t="shared" si="179"/>
        <v>728162.3738523341</v>
      </c>
      <c r="BF180" s="1">
        <f t="shared" si="180"/>
        <v>0</v>
      </c>
      <c r="BG180" s="1">
        <f t="shared" si="181"/>
        <v>138.13505519009979</v>
      </c>
      <c r="BH180" s="1">
        <f t="shared" si="182"/>
        <v>138.13505519009979</v>
      </c>
      <c r="BI180" s="1">
        <f t="shared" si="183"/>
        <v>414.40516557029935</v>
      </c>
      <c r="BJ180" s="1">
        <f t="shared" si="184"/>
        <v>138.13505519009979</v>
      </c>
      <c r="BK180" s="1">
        <f t="shared" si="185"/>
        <v>1.3813505519009979</v>
      </c>
      <c r="BL180" s="1">
        <f t="shared" si="197"/>
        <v>828.81033114059869</v>
      </c>
      <c r="BM180" s="1">
        <f t="shared" si="186"/>
        <v>1.8933315103416051</v>
      </c>
      <c r="BN180" s="1">
        <f t="shared" si="187"/>
        <v>4733.3287758540127</v>
      </c>
      <c r="BO180" s="1">
        <f t="shared" si="188"/>
        <v>4496.6623370613115</v>
      </c>
      <c r="BP180" s="1">
        <f t="shared" si="189"/>
        <v>1.8933315103416051</v>
      </c>
      <c r="BQ180" s="1">
        <f t="shared" si="190"/>
        <v>615332.74086102168</v>
      </c>
      <c r="BR180" s="1">
        <f t="shared" si="191"/>
        <v>2810.2131170318244</v>
      </c>
      <c r="BS180" s="1">
        <f t="shared" si="192"/>
        <v>259677.05177768538</v>
      </c>
      <c r="BT180" s="38">
        <f>-SUM(BR$24:BR180)/BR$23</f>
        <v>16.053742132039737</v>
      </c>
      <c r="BU180" s="1">
        <f t="shared" si="193"/>
        <v>2810.2131170318244</v>
      </c>
      <c r="BV180" s="1">
        <f t="shared" si="194"/>
        <v>259677.05177768538</v>
      </c>
      <c r="BW180" s="38">
        <f>-SUM(BU$24:BU180)/BU$23</f>
        <v>16.053742132039737</v>
      </c>
      <c r="BX180" s="1"/>
      <c r="BY180" s="1"/>
      <c r="BZ180" s="1"/>
      <c r="CA180" s="1"/>
      <c r="CB180" s="1"/>
      <c r="CC180" s="1"/>
      <c r="CD180" s="1"/>
      <c r="CE180" s="1"/>
      <c r="CF180" s="1"/>
      <c r="CG180" s="1"/>
      <c r="CH180" s="1"/>
      <c r="CI180" s="1"/>
      <c r="CJ180" s="1"/>
      <c r="CK180" s="1"/>
      <c r="CL180" s="1"/>
      <c r="CM180" s="1"/>
      <c r="CN180" s="1"/>
      <c r="CO180" s="1"/>
    </row>
    <row r="181" spans="1:93" ht="14.7" thickBot="1" x14ac:dyDescent="0.6">
      <c r="A181" s="32">
        <v>158</v>
      </c>
      <c r="B181" s="10">
        <f t="shared" si="135"/>
        <v>1621.0513229898563</v>
      </c>
      <c r="C181" s="10">
        <f t="shared" si="136"/>
        <v>723.55535415783208</v>
      </c>
      <c r="D181" s="10">
        <f t="shared" si="137"/>
        <v>897.49596883202435</v>
      </c>
      <c r="E181" s="10">
        <f t="shared" si="149"/>
        <v>247178.62545671061</v>
      </c>
      <c r="F181" s="10">
        <f t="shared" si="150"/>
        <v>132821.37454328957</v>
      </c>
      <c r="G181" s="10">
        <f t="shared" si="132"/>
        <v>475218.54190901259</v>
      </c>
      <c r="H181" s="1">
        <f t="shared" si="151"/>
        <v>0</v>
      </c>
      <c r="I181" s="1">
        <f t="shared" si="138"/>
        <v>138.41959078691707</v>
      </c>
      <c r="J181" s="1">
        <f t="shared" si="139"/>
        <v>138.41959078691707</v>
      </c>
      <c r="K181" s="1">
        <f t="shared" si="140"/>
        <v>415.25877236075127</v>
      </c>
      <c r="L181" s="1">
        <f t="shared" si="141"/>
        <v>138.41959078691707</v>
      </c>
      <c r="M181" s="1">
        <f t="shared" si="142"/>
        <v>1.3841959078691708</v>
      </c>
      <c r="N181" s="1">
        <f t="shared" si="195"/>
        <v>830.51754472150242</v>
      </c>
      <c r="O181" s="1">
        <f t="shared" si="143"/>
        <v>1.9010451772782186</v>
      </c>
      <c r="P181" s="1">
        <f t="shared" si="144"/>
        <v>7604.1807091128749</v>
      </c>
      <c r="Q181" s="1">
        <f t="shared" si="145"/>
        <v>7223.9716736572309</v>
      </c>
      <c r="R181" s="1">
        <f t="shared" si="146"/>
        <v>1.9010451772782186</v>
      </c>
      <c r="S181" s="1">
        <f t="shared" si="133"/>
        <v>722397.16736572306</v>
      </c>
      <c r="T181" s="1">
        <f t="shared" si="147"/>
        <v>4772.4028059458724</v>
      </c>
      <c r="U181" s="6">
        <f t="shared" si="152"/>
        <v>453521.43729089707</v>
      </c>
      <c r="V181" s="23">
        <f>-SUM(T$24:T181)/T$23</f>
        <v>23.676071864544848</v>
      </c>
      <c r="W181" s="14">
        <f t="shared" si="134"/>
        <v>0</v>
      </c>
      <c r="X181" s="14">
        <f t="shared" si="153"/>
        <v>494478.63807538874</v>
      </c>
      <c r="Y181" s="23">
        <f>-SUM(W$24:W181)/W$23</f>
        <v>25.723931903769437</v>
      </c>
      <c r="Z181" s="36"/>
      <c r="AA181" s="37">
        <f t="shared" si="154"/>
        <v>1621.0513229898563</v>
      </c>
      <c r="AB181" s="10">
        <f t="shared" si="155"/>
        <v>723.55535415783208</v>
      </c>
      <c r="AC181" s="10">
        <f t="shared" si="156"/>
        <v>897.49596883202435</v>
      </c>
      <c r="AD181" s="1">
        <f t="shared" si="157"/>
        <v>247178.62545671061</v>
      </c>
      <c r="AE181" s="1">
        <f t="shared" si="158"/>
        <v>130071.37454328957</v>
      </c>
      <c r="AF181" s="1">
        <f t="shared" si="159"/>
        <v>422911.05715871055</v>
      </c>
      <c r="AG181" s="1">
        <f t="shared" si="160"/>
        <v>0</v>
      </c>
      <c r="AH181" s="1">
        <f t="shared" si="161"/>
        <v>138.41959078691707</v>
      </c>
      <c r="AI181" s="1">
        <f t="shared" si="162"/>
        <v>138.41959078691707</v>
      </c>
      <c r="AJ181" s="1">
        <f t="shared" si="163"/>
        <v>415.25877236075127</v>
      </c>
      <c r="AK181" s="1">
        <f t="shared" si="164"/>
        <v>138.41959078691707</v>
      </c>
      <c r="AL181" s="1">
        <f t="shared" si="165"/>
        <v>1.3841959078691708</v>
      </c>
      <c r="AM181" s="1">
        <f t="shared" si="196"/>
        <v>830.51754472150242</v>
      </c>
      <c r="AN181" s="1">
        <f t="shared" si="166"/>
        <v>1.9010451772782186</v>
      </c>
      <c r="AO181" s="1">
        <f t="shared" si="167"/>
        <v>4752.6129431955469</v>
      </c>
      <c r="AP181" s="1">
        <f t="shared" si="168"/>
        <v>4514.9822960357697</v>
      </c>
      <c r="AQ181" s="1">
        <f t="shared" si="169"/>
        <v>1.9010451772782186</v>
      </c>
      <c r="AR181" s="1">
        <f t="shared" si="170"/>
        <v>617839.68261542101</v>
      </c>
      <c r="AS181" s="1">
        <f t="shared" si="171"/>
        <v>2063.4134283244111</v>
      </c>
      <c r="AT181" s="1">
        <f t="shared" si="172"/>
        <v>139914.48736174294</v>
      </c>
      <c r="AU181" s="38">
        <f>-SUM(AS$24:AS181)/AS$23</f>
        <v>9.1109847745937973</v>
      </c>
      <c r="AV181" s="1">
        <f t="shared" si="148"/>
        <v>2063.4134283244111</v>
      </c>
      <c r="AW181" s="1">
        <f t="shared" si="173"/>
        <v>139914.48736174294</v>
      </c>
      <c r="AX181" s="38">
        <f>-SUM(AV$24:AV181)/AV$23</f>
        <v>9.1109847745937973</v>
      </c>
      <c r="AY181" s="40"/>
      <c r="AZ181" s="10">
        <f t="shared" si="174"/>
        <v>857.63888888888891</v>
      </c>
      <c r="BA181" s="10">
        <f t="shared" si="175"/>
        <v>618.83023710867224</v>
      </c>
      <c r="BB181" s="10">
        <f t="shared" si="176"/>
        <v>767.59523650107349</v>
      </c>
      <c r="BC181" s="1">
        <f t="shared" si="177"/>
        <v>211402.7717721863</v>
      </c>
      <c r="BD181" s="1">
        <f t="shared" si="178"/>
        <v>113597.22822781347</v>
      </c>
      <c r="BE181" s="1">
        <f t="shared" si="179"/>
        <v>731436.91084323451</v>
      </c>
      <c r="BF181" s="1">
        <f t="shared" si="180"/>
        <v>0</v>
      </c>
      <c r="BG181" s="1">
        <f t="shared" si="181"/>
        <v>138.41959078691707</v>
      </c>
      <c r="BH181" s="1">
        <f t="shared" si="182"/>
        <v>138.41959078691707</v>
      </c>
      <c r="BI181" s="1">
        <f t="shared" si="183"/>
        <v>415.25877236075127</v>
      </c>
      <c r="BJ181" s="1">
        <f t="shared" si="184"/>
        <v>138.41959078691707</v>
      </c>
      <c r="BK181" s="1">
        <f t="shared" si="185"/>
        <v>1.3841959078691708</v>
      </c>
      <c r="BL181" s="1">
        <f t="shared" si="197"/>
        <v>830.51754472150242</v>
      </c>
      <c r="BM181" s="1">
        <f t="shared" si="186"/>
        <v>1.9010451772782186</v>
      </c>
      <c r="BN181" s="1">
        <f t="shared" si="187"/>
        <v>4752.6129431955469</v>
      </c>
      <c r="BO181" s="1">
        <f t="shared" si="188"/>
        <v>4514.9822960357697</v>
      </c>
      <c r="BP181" s="1">
        <f t="shared" si="189"/>
        <v>1.9010451772782186</v>
      </c>
      <c r="BQ181" s="1">
        <f t="shared" si="190"/>
        <v>617839.68261542101</v>
      </c>
      <c r="BR181" s="1">
        <f t="shared" si="191"/>
        <v>2826.8258624253785</v>
      </c>
      <c r="BS181" s="1">
        <f t="shared" si="192"/>
        <v>262503.87764011073</v>
      </c>
      <c r="BT181" s="38">
        <f>-SUM(BR$24:BR181)/BR$23</f>
        <v>16.217616095078888</v>
      </c>
      <c r="BU181" s="1">
        <f t="shared" si="193"/>
        <v>2826.8258624253785</v>
      </c>
      <c r="BV181" s="1">
        <f t="shared" si="194"/>
        <v>262503.87764011073</v>
      </c>
      <c r="BW181" s="38">
        <f>-SUM(BU$24:BU181)/BU$23</f>
        <v>16.217616095078888</v>
      </c>
      <c r="BX181" s="1"/>
      <c r="BY181" s="1"/>
      <c r="BZ181" s="1"/>
      <c r="CA181" s="1"/>
      <c r="CB181" s="1"/>
      <c r="CC181" s="1"/>
      <c r="CD181" s="1"/>
      <c r="CE181" s="1"/>
      <c r="CF181" s="1"/>
      <c r="CG181" s="1"/>
      <c r="CH181" s="1"/>
      <c r="CI181" s="1"/>
      <c r="CJ181" s="1"/>
      <c r="CK181" s="1"/>
      <c r="CL181" s="1"/>
      <c r="CM181" s="1"/>
      <c r="CN181" s="1"/>
      <c r="CO181" s="1"/>
    </row>
    <row r="182" spans="1:93" ht="14.7" thickBot="1" x14ac:dyDescent="0.6">
      <c r="A182" s="32">
        <v>159</v>
      </c>
      <c r="B182" s="10">
        <f t="shared" si="135"/>
        <v>1621.0513229898563</v>
      </c>
      <c r="C182" s="10">
        <f t="shared" si="136"/>
        <v>720.93765758207201</v>
      </c>
      <c r="D182" s="10">
        <f t="shared" si="137"/>
        <v>900.11366540778431</v>
      </c>
      <c r="E182" s="10">
        <f t="shared" si="149"/>
        <v>246278.51179130282</v>
      </c>
      <c r="F182" s="10">
        <f t="shared" si="150"/>
        <v>133721.48820869735</v>
      </c>
      <c r="G182" s="10">
        <f t="shared" si="132"/>
        <v>479061.7910552253</v>
      </c>
      <c r="H182" s="1">
        <f t="shared" si="151"/>
        <v>0</v>
      </c>
      <c r="I182" s="1">
        <f t="shared" si="138"/>
        <v>138.70471248047676</v>
      </c>
      <c r="J182" s="1">
        <f t="shared" si="139"/>
        <v>138.70471248047676</v>
      </c>
      <c r="K182" s="1">
        <f t="shared" si="140"/>
        <v>416.11413744143027</v>
      </c>
      <c r="L182" s="1">
        <f t="shared" si="141"/>
        <v>138.70471248047676</v>
      </c>
      <c r="M182" s="1">
        <f t="shared" si="142"/>
        <v>1.3870471248047676</v>
      </c>
      <c r="N182" s="1">
        <f t="shared" si="195"/>
        <v>832.22827488286043</v>
      </c>
      <c r="O182" s="1">
        <f t="shared" si="143"/>
        <v>1.9087902706487578</v>
      </c>
      <c r="P182" s="1">
        <f t="shared" si="144"/>
        <v>7635.1610825950311</v>
      </c>
      <c r="Q182" s="1">
        <f t="shared" si="145"/>
        <v>7253.403028465279</v>
      </c>
      <c r="R182" s="1">
        <f t="shared" si="146"/>
        <v>1.9087902706487578</v>
      </c>
      <c r="S182" s="1">
        <f t="shared" si="133"/>
        <v>725340.30284652801</v>
      </c>
      <c r="T182" s="1">
        <f t="shared" si="147"/>
        <v>4800.1234305925627</v>
      </c>
      <c r="U182" s="6">
        <f t="shared" si="152"/>
        <v>458321.56072148966</v>
      </c>
      <c r="V182" s="23">
        <f>-SUM(T$24:T182)/T$23</f>
        <v>23.916078036074477</v>
      </c>
      <c r="W182" s="14">
        <f t="shared" si="134"/>
        <v>0</v>
      </c>
      <c r="X182" s="14">
        <f t="shared" si="153"/>
        <v>494478.63807538874</v>
      </c>
      <c r="Y182" s="23">
        <f>-SUM(W$24:W182)/W$23</f>
        <v>25.723931903769437</v>
      </c>
      <c r="Z182" s="36"/>
      <c r="AA182" s="37">
        <f t="shared" si="154"/>
        <v>1621.0513229898563</v>
      </c>
      <c r="AB182" s="10">
        <f t="shared" si="155"/>
        <v>720.93765758207201</v>
      </c>
      <c r="AC182" s="10">
        <f t="shared" si="156"/>
        <v>900.11366540778431</v>
      </c>
      <c r="AD182" s="1">
        <f t="shared" si="157"/>
        <v>246278.51179130282</v>
      </c>
      <c r="AE182" s="1">
        <f t="shared" si="158"/>
        <v>130971.48820869735</v>
      </c>
      <c r="AF182" s="1">
        <f t="shared" si="159"/>
        <v>426328.32616954367</v>
      </c>
      <c r="AG182" s="1">
        <f t="shared" si="160"/>
        <v>0</v>
      </c>
      <c r="AH182" s="1">
        <f t="shared" si="161"/>
        <v>138.70471248047676</v>
      </c>
      <c r="AI182" s="1">
        <f t="shared" si="162"/>
        <v>138.70471248047676</v>
      </c>
      <c r="AJ182" s="1">
        <f t="shared" si="163"/>
        <v>416.11413744143027</v>
      </c>
      <c r="AK182" s="1">
        <f t="shared" si="164"/>
        <v>138.70471248047676</v>
      </c>
      <c r="AL182" s="1">
        <f t="shared" si="165"/>
        <v>1.3870471248047676</v>
      </c>
      <c r="AM182" s="1">
        <f t="shared" si="196"/>
        <v>832.22827488286043</v>
      </c>
      <c r="AN182" s="1">
        <f t="shared" si="166"/>
        <v>1.9087902706487578</v>
      </c>
      <c r="AO182" s="1">
        <f t="shared" si="167"/>
        <v>4771.9756766218943</v>
      </c>
      <c r="AP182" s="1">
        <f t="shared" si="168"/>
        <v>4533.3768927907995</v>
      </c>
      <c r="AQ182" s="1">
        <f t="shared" si="169"/>
        <v>1.9087902706487578</v>
      </c>
      <c r="AR182" s="1">
        <f t="shared" si="170"/>
        <v>620356.83796084626</v>
      </c>
      <c r="AS182" s="1">
        <f t="shared" si="171"/>
        <v>2080.0972949180832</v>
      </c>
      <c r="AT182" s="1">
        <f t="shared" si="172"/>
        <v>141994.58465666103</v>
      </c>
      <c r="AU182" s="38">
        <f>-SUM(AS$24:AS182)/AS$23</f>
        <v>9.2315701250238309</v>
      </c>
      <c r="AV182" s="1">
        <f t="shared" si="148"/>
        <v>2080.0972949180832</v>
      </c>
      <c r="AW182" s="1">
        <f t="shared" si="173"/>
        <v>141994.58465666103</v>
      </c>
      <c r="AX182" s="38">
        <f>-SUM(AV$24:AV182)/AV$23</f>
        <v>9.2315701250238309</v>
      </c>
      <c r="AY182" s="40"/>
      <c r="AZ182" s="10">
        <f t="shared" si="174"/>
        <v>857.63888888888891</v>
      </c>
      <c r="BA182" s="10">
        <f t="shared" si="175"/>
        <v>616.5914176688774</v>
      </c>
      <c r="BB182" s="10">
        <f t="shared" si="176"/>
        <v>769.8340559408681</v>
      </c>
      <c r="BC182" s="1">
        <f t="shared" si="177"/>
        <v>210632.93771624542</v>
      </c>
      <c r="BD182" s="1">
        <f t="shared" si="178"/>
        <v>114367.06228375433</v>
      </c>
      <c r="BE182" s="1">
        <f t="shared" si="179"/>
        <v>734723.90024460061</v>
      </c>
      <c r="BF182" s="1">
        <f t="shared" si="180"/>
        <v>0</v>
      </c>
      <c r="BG182" s="1">
        <f t="shared" si="181"/>
        <v>138.70471248047676</v>
      </c>
      <c r="BH182" s="1">
        <f t="shared" si="182"/>
        <v>138.70471248047676</v>
      </c>
      <c r="BI182" s="1">
        <f t="shared" si="183"/>
        <v>416.11413744143027</v>
      </c>
      <c r="BJ182" s="1">
        <f t="shared" si="184"/>
        <v>138.70471248047676</v>
      </c>
      <c r="BK182" s="1">
        <f t="shared" si="185"/>
        <v>1.3870471248047676</v>
      </c>
      <c r="BL182" s="1">
        <f t="shared" si="197"/>
        <v>832.22827488286043</v>
      </c>
      <c r="BM182" s="1">
        <f t="shared" si="186"/>
        <v>1.9087902706487578</v>
      </c>
      <c r="BN182" s="1">
        <f t="shared" si="187"/>
        <v>4771.9756766218943</v>
      </c>
      <c r="BO182" s="1">
        <f t="shared" si="188"/>
        <v>4533.3768927907995</v>
      </c>
      <c r="BP182" s="1">
        <f t="shared" si="189"/>
        <v>1.9087902706487578</v>
      </c>
      <c r="BQ182" s="1">
        <f t="shared" si="190"/>
        <v>620356.83796084626</v>
      </c>
      <c r="BR182" s="1">
        <f t="shared" si="191"/>
        <v>2843.5097290190506</v>
      </c>
      <c r="BS182" s="1">
        <f t="shared" si="192"/>
        <v>265347.38736912981</v>
      </c>
      <c r="BT182" s="38">
        <f>-SUM(BR$24:BR182)/BR$23</f>
        <v>16.382457238790142</v>
      </c>
      <c r="BU182" s="1">
        <f t="shared" si="193"/>
        <v>2843.5097290190506</v>
      </c>
      <c r="BV182" s="1">
        <f t="shared" si="194"/>
        <v>265347.38736912981</v>
      </c>
      <c r="BW182" s="38">
        <f>-SUM(BU$24:BU182)/BU$23</f>
        <v>16.382457238790142</v>
      </c>
      <c r="BX182" s="1"/>
      <c r="BY182" s="1"/>
      <c r="BZ182" s="1"/>
      <c r="CA182" s="1"/>
      <c r="CB182" s="1"/>
      <c r="CC182" s="1"/>
      <c r="CD182" s="1"/>
      <c r="CE182" s="1"/>
      <c r="CF182" s="1"/>
      <c r="CG182" s="1"/>
      <c r="CH182" s="1"/>
      <c r="CI182" s="1"/>
      <c r="CJ182" s="1"/>
      <c r="CK182" s="1"/>
      <c r="CL182" s="1"/>
      <c r="CM182" s="1"/>
      <c r="CN182" s="1"/>
      <c r="CO182" s="1"/>
    </row>
    <row r="183" spans="1:93" ht="14.7" thickBot="1" x14ac:dyDescent="0.6">
      <c r="A183" s="32">
        <v>160</v>
      </c>
      <c r="B183" s="10">
        <f t="shared" si="135"/>
        <v>1621.0513229898563</v>
      </c>
      <c r="C183" s="10">
        <f t="shared" si="136"/>
        <v>718.31232605796606</v>
      </c>
      <c r="D183" s="10">
        <f t="shared" si="137"/>
        <v>902.73899693189026</v>
      </c>
      <c r="E183" s="10">
        <f t="shared" si="149"/>
        <v>245375.77279437092</v>
      </c>
      <c r="F183" s="10">
        <f t="shared" si="150"/>
        <v>134624.22720562926</v>
      </c>
      <c r="G183" s="10">
        <f t="shared" si="132"/>
        <v>482919.65623122291</v>
      </c>
      <c r="H183" s="1">
        <f t="shared" si="151"/>
        <v>0</v>
      </c>
      <c r="I183" s="1">
        <f t="shared" si="138"/>
        <v>138.99042147804215</v>
      </c>
      <c r="J183" s="1">
        <f t="shared" si="139"/>
        <v>138.99042147804215</v>
      </c>
      <c r="K183" s="1">
        <f t="shared" si="140"/>
        <v>416.97126443412645</v>
      </c>
      <c r="L183" s="1">
        <f t="shared" si="141"/>
        <v>138.99042147804215</v>
      </c>
      <c r="M183" s="1">
        <f t="shared" si="142"/>
        <v>1.3899042147804215</v>
      </c>
      <c r="N183" s="1">
        <f t="shared" si="195"/>
        <v>833.94252886825302</v>
      </c>
      <c r="O183" s="1">
        <f t="shared" si="143"/>
        <v>1.9165669184884044</v>
      </c>
      <c r="P183" s="1">
        <f t="shared" si="144"/>
        <v>7666.2676739536173</v>
      </c>
      <c r="Q183" s="1">
        <f t="shared" si="145"/>
        <v>7282.954290255936</v>
      </c>
      <c r="R183" s="1">
        <f t="shared" si="146"/>
        <v>1.9165669184884044</v>
      </c>
      <c r="S183" s="1">
        <f t="shared" si="133"/>
        <v>728295.42902559368</v>
      </c>
      <c r="T183" s="1">
        <f t="shared" si="147"/>
        <v>4827.9604383978267</v>
      </c>
      <c r="U183" s="6">
        <f t="shared" si="152"/>
        <v>463149.52115988749</v>
      </c>
      <c r="V183" s="23">
        <f>-SUM(T$24:T183)/T$23</f>
        <v>24.157476057994369</v>
      </c>
      <c r="W183" s="14">
        <f t="shared" si="134"/>
        <v>0</v>
      </c>
      <c r="X183" s="14">
        <f t="shared" si="153"/>
        <v>494478.63807538874</v>
      </c>
      <c r="Y183" s="23">
        <f>-SUM(W$24:W183)/W$23</f>
        <v>25.723931903769437</v>
      </c>
      <c r="Z183" s="36"/>
      <c r="AA183" s="37">
        <f t="shared" si="154"/>
        <v>1621.0513229898563</v>
      </c>
      <c r="AB183" s="10">
        <f t="shared" si="155"/>
        <v>718.31232605796606</v>
      </c>
      <c r="AC183" s="10">
        <f t="shared" si="156"/>
        <v>902.73899693189026</v>
      </c>
      <c r="AD183" s="1">
        <f t="shared" si="157"/>
        <v>245375.77279437092</v>
      </c>
      <c r="AE183" s="1">
        <f t="shared" si="158"/>
        <v>131874.22720562926</v>
      </c>
      <c r="AF183" s="1">
        <f t="shared" si="159"/>
        <v>429758.47571436071</v>
      </c>
      <c r="AG183" s="1">
        <f t="shared" si="160"/>
        <v>0</v>
      </c>
      <c r="AH183" s="1">
        <f t="shared" si="161"/>
        <v>138.99042147804215</v>
      </c>
      <c r="AI183" s="1">
        <f t="shared" si="162"/>
        <v>138.99042147804215</v>
      </c>
      <c r="AJ183" s="1">
        <f t="shared" si="163"/>
        <v>416.97126443412645</v>
      </c>
      <c r="AK183" s="1">
        <f t="shared" si="164"/>
        <v>138.99042147804215</v>
      </c>
      <c r="AL183" s="1">
        <f t="shared" si="165"/>
        <v>1.3899042147804215</v>
      </c>
      <c r="AM183" s="1">
        <f t="shared" si="196"/>
        <v>833.94252886825302</v>
      </c>
      <c r="AN183" s="1">
        <f t="shared" si="166"/>
        <v>1.9165669184884044</v>
      </c>
      <c r="AO183" s="1">
        <f t="shared" si="167"/>
        <v>4791.4172962210114</v>
      </c>
      <c r="AP183" s="1">
        <f t="shared" si="168"/>
        <v>4551.846431409961</v>
      </c>
      <c r="AQ183" s="1">
        <f t="shared" si="169"/>
        <v>1.9165669184884044</v>
      </c>
      <c r="AR183" s="1">
        <f t="shared" si="170"/>
        <v>622884.24850873149</v>
      </c>
      <c r="AS183" s="1">
        <f t="shared" si="171"/>
        <v>2096.8525795518517</v>
      </c>
      <c r="AT183" s="1">
        <f t="shared" si="172"/>
        <v>144091.43723621289</v>
      </c>
      <c r="AU183" s="38">
        <f>-SUM(AS$24:AS183)/AS$23</f>
        <v>9.3531267963022007</v>
      </c>
      <c r="AV183" s="1">
        <f t="shared" si="148"/>
        <v>2096.8525795518517</v>
      </c>
      <c r="AW183" s="1">
        <f t="shared" si="173"/>
        <v>144091.43723621289</v>
      </c>
      <c r="AX183" s="38">
        <f>-SUM(AV$24:AV183)/AV$23</f>
        <v>9.3531267963022007</v>
      </c>
      <c r="AY183" s="40"/>
      <c r="AZ183" s="10">
        <f t="shared" si="174"/>
        <v>857.63888888888891</v>
      </c>
      <c r="BA183" s="10">
        <f t="shared" si="175"/>
        <v>614.34606833904991</v>
      </c>
      <c r="BB183" s="10">
        <f t="shared" si="176"/>
        <v>772.07940527069559</v>
      </c>
      <c r="BC183" s="1">
        <f t="shared" si="177"/>
        <v>209860.85831097473</v>
      </c>
      <c r="BD183" s="1">
        <f t="shared" si="178"/>
        <v>115139.14168902503</v>
      </c>
      <c r="BE183" s="1">
        <f t="shared" si="179"/>
        <v>738023.39019775647</v>
      </c>
      <c r="BF183" s="1">
        <f t="shared" si="180"/>
        <v>0</v>
      </c>
      <c r="BG183" s="1">
        <f t="shared" si="181"/>
        <v>138.99042147804215</v>
      </c>
      <c r="BH183" s="1">
        <f t="shared" si="182"/>
        <v>138.99042147804215</v>
      </c>
      <c r="BI183" s="1">
        <f t="shared" si="183"/>
        <v>416.97126443412645</v>
      </c>
      <c r="BJ183" s="1">
        <f t="shared" si="184"/>
        <v>138.99042147804215</v>
      </c>
      <c r="BK183" s="1">
        <f t="shared" si="185"/>
        <v>1.3899042147804215</v>
      </c>
      <c r="BL183" s="1">
        <f t="shared" si="197"/>
        <v>833.94252886825302</v>
      </c>
      <c r="BM183" s="1">
        <f t="shared" si="186"/>
        <v>1.9165669184884044</v>
      </c>
      <c r="BN183" s="1">
        <f t="shared" si="187"/>
        <v>4791.4172962210114</v>
      </c>
      <c r="BO183" s="1">
        <f t="shared" si="188"/>
        <v>4551.846431409961</v>
      </c>
      <c r="BP183" s="1">
        <f t="shared" si="189"/>
        <v>1.9165669184884044</v>
      </c>
      <c r="BQ183" s="1">
        <f t="shared" si="190"/>
        <v>622884.24850873149</v>
      </c>
      <c r="BR183" s="1">
        <f t="shared" si="191"/>
        <v>2860.2650136528191</v>
      </c>
      <c r="BS183" s="1">
        <f t="shared" si="192"/>
        <v>268207.6523827826</v>
      </c>
      <c r="BT183" s="38">
        <f>-SUM(BR$24:BR183)/BR$23</f>
        <v>16.548269703349725</v>
      </c>
      <c r="BU183" s="1">
        <f t="shared" si="193"/>
        <v>2860.2650136528191</v>
      </c>
      <c r="BV183" s="1">
        <f t="shared" si="194"/>
        <v>268207.6523827826</v>
      </c>
      <c r="BW183" s="38">
        <f>-SUM(BU$24:BU183)/BU$23</f>
        <v>16.548269703349725</v>
      </c>
      <c r="BX183" s="1"/>
      <c r="BY183" s="1"/>
      <c r="BZ183" s="1"/>
      <c r="CA183" s="1"/>
      <c r="CB183" s="1"/>
      <c r="CC183" s="1"/>
      <c r="CD183" s="1"/>
      <c r="CE183" s="1"/>
      <c r="CF183" s="1"/>
      <c r="CG183" s="1"/>
      <c r="CH183" s="1"/>
      <c r="CI183" s="1"/>
      <c r="CJ183" s="1"/>
      <c r="CK183" s="1"/>
      <c r="CL183" s="1"/>
      <c r="CM183" s="1"/>
      <c r="CN183" s="1"/>
      <c r="CO183" s="1"/>
    </row>
    <row r="184" spans="1:93" ht="14.7" thickBot="1" x14ac:dyDescent="0.6">
      <c r="A184" s="32">
        <v>161</v>
      </c>
      <c r="B184" s="10">
        <f t="shared" si="135"/>
        <v>1621.0513229898563</v>
      </c>
      <c r="C184" s="10">
        <f t="shared" si="136"/>
        <v>715.6793373169146</v>
      </c>
      <c r="D184" s="10">
        <f t="shared" si="137"/>
        <v>905.37198567294172</v>
      </c>
      <c r="E184" s="10">
        <f t="shared" si="149"/>
        <v>244470.40080869797</v>
      </c>
      <c r="F184" s="10">
        <f t="shared" si="150"/>
        <v>135529.5991913022</v>
      </c>
      <c r="G184" s="10">
        <f t="shared" si="132"/>
        <v>486792.19394581148</v>
      </c>
      <c r="H184" s="1">
        <f t="shared" si="151"/>
        <v>0</v>
      </c>
      <c r="I184" s="1">
        <f t="shared" si="138"/>
        <v>139.27671898936336</v>
      </c>
      <c r="J184" s="1">
        <f t="shared" si="139"/>
        <v>139.27671898936336</v>
      </c>
      <c r="K184" s="1">
        <f t="shared" si="140"/>
        <v>417.83015696809008</v>
      </c>
      <c r="L184" s="1">
        <f t="shared" si="141"/>
        <v>139.27671898936336</v>
      </c>
      <c r="M184" s="1">
        <f t="shared" si="142"/>
        <v>1.3927671898936336</v>
      </c>
      <c r="N184" s="1">
        <f t="shared" si="195"/>
        <v>835.66031393618027</v>
      </c>
      <c r="O184" s="1">
        <f t="shared" si="143"/>
        <v>1.9243752493539716</v>
      </c>
      <c r="P184" s="1">
        <f t="shared" si="144"/>
        <v>7697.5009974158866</v>
      </c>
      <c r="Q184" s="1">
        <f t="shared" si="145"/>
        <v>7312.6259475450915</v>
      </c>
      <c r="R184" s="1">
        <f t="shared" si="146"/>
        <v>1.9243752493539716</v>
      </c>
      <c r="S184" s="1">
        <f t="shared" si="133"/>
        <v>731262.59475450928</v>
      </c>
      <c r="T184" s="1">
        <f t="shared" si="147"/>
        <v>4855.914310619055</v>
      </c>
      <c r="U184" s="6">
        <f t="shared" si="152"/>
        <v>468005.43547050655</v>
      </c>
      <c r="V184" s="23">
        <f>-SUM(T$24:T184)/T$23</f>
        <v>24.400271773525322</v>
      </c>
      <c r="W184" s="14">
        <f t="shared" si="134"/>
        <v>0</v>
      </c>
      <c r="X184" s="14">
        <f t="shared" si="153"/>
        <v>494478.63807538874</v>
      </c>
      <c r="Y184" s="23">
        <f>-SUM(W$24:W184)/W$23</f>
        <v>25.723931903769437</v>
      </c>
      <c r="Z184" s="36"/>
      <c r="AA184" s="37">
        <f t="shared" si="154"/>
        <v>1621.0513229898563</v>
      </c>
      <c r="AB184" s="10">
        <f t="shared" si="155"/>
        <v>715.6793373169146</v>
      </c>
      <c r="AC184" s="10">
        <f t="shared" si="156"/>
        <v>905.37198567294172</v>
      </c>
      <c r="AD184" s="1">
        <f t="shared" si="157"/>
        <v>244470.40080869797</v>
      </c>
      <c r="AE184" s="1">
        <f t="shared" si="158"/>
        <v>132779.5991913022</v>
      </c>
      <c r="AF184" s="1">
        <f t="shared" si="159"/>
        <v>433201.55523134302</v>
      </c>
      <c r="AG184" s="1">
        <f t="shared" si="160"/>
        <v>0</v>
      </c>
      <c r="AH184" s="1">
        <f t="shared" si="161"/>
        <v>139.27671898936336</v>
      </c>
      <c r="AI184" s="1">
        <f t="shared" si="162"/>
        <v>139.27671898936336</v>
      </c>
      <c r="AJ184" s="1">
        <f t="shared" si="163"/>
        <v>417.83015696809008</v>
      </c>
      <c r="AK184" s="1">
        <f t="shared" si="164"/>
        <v>139.27671898936336</v>
      </c>
      <c r="AL184" s="1">
        <f t="shared" si="165"/>
        <v>1.3927671898936336</v>
      </c>
      <c r="AM184" s="1">
        <f t="shared" si="196"/>
        <v>835.66031393618027</v>
      </c>
      <c r="AN184" s="1">
        <f t="shared" si="166"/>
        <v>1.9243752493539716</v>
      </c>
      <c r="AO184" s="1">
        <f t="shared" si="167"/>
        <v>4810.938123384929</v>
      </c>
      <c r="AP184" s="1">
        <f t="shared" si="168"/>
        <v>4570.3912172156824</v>
      </c>
      <c r="AQ184" s="1">
        <f t="shared" si="169"/>
        <v>1.9243752493539716</v>
      </c>
      <c r="AR184" s="1">
        <f t="shared" si="170"/>
        <v>625421.95604004082</v>
      </c>
      <c r="AS184" s="1">
        <f t="shared" si="171"/>
        <v>2113.6795802896459</v>
      </c>
      <c r="AT184" s="1">
        <f t="shared" si="172"/>
        <v>146205.11681650253</v>
      </c>
      <c r="AU184" s="38">
        <f>-SUM(AS$24:AS184)/AS$23</f>
        <v>9.4756589458842075</v>
      </c>
      <c r="AV184" s="1">
        <f t="shared" si="148"/>
        <v>2113.6795802896459</v>
      </c>
      <c r="AW184" s="1">
        <f t="shared" si="173"/>
        <v>146205.11681650253</v>
      </c>
      <c r="AX184" s="38">
        <f>-SUM(AV$24:AV184)/AV$23</f>
        <v>9.4756589458842075</v>
      </c>
      <c r="AY184" s="40"/>
      <c r="AZ184" s="10">
        <f t="shared" si="174"/>
        <v>857.63888888888891</v>
      </c>
      <c r="BA184" s="10">
        <f t="shared" si="175"/>
        <v>612.09417007367711</v>
      </c>
      <c r="BB184" s="10">
        <f t="shared" si="176"/>
        <v>774.33130353606862</v>
      </c>
      <c r="BC184" s="1">
        <f t="shared" si="177"/>
        <v>209086.52700743865</v>
      </c>
      <c r="BD184" s="1">
        <f t="shared" si="178"/>
        <v>115913.47299256109</v>
      </c>
      <c r="BE184" s="1">
        <f t="shared" si="179"/>
        <v>741335.42903260188</v>
      </c>
      <c r="BF184" s="1">
        <f t="shared" si="180"/>
        <v>0</v>
      </c>
      <c r="BG184" s="1">
        <f t="shared" si="181"/>
        <v>139.27671898936336</v>
      </c>
      <c r="BH184" s="1">
        <f t="shared" si="182"/>
        <v>139.27671898936336</v>
      </c>
      <c r="BI184" s="1">
        <f t="shared" si="183"/>
        <v>417.83015696809008</v>
      </c>
      <c r="BJ184" s="1">
        <f t="shared" si="184"/>
        <v>139.27671898936336</v>
      </c>
      <c r="BK184" s="1">
        <f t="shared" si="185"/>
        <v>1.3927671898936336</v>
      </c>
      <c r="BL184" s="1">
        <f t="shared" si="197"/>
        <v>835.66031393618027</v>
      </c>
      <c r="BM184" s="1">
        <f t="shared" si="186"/>
        <v>1.9243752493539716</v>
      </c>
      <c r="BN184" s="1">
        <f t="shared" si="187"/>
        <v>4810.938123384929</v>
      </c>
      <c r="BO184" s="1">
        <f t="shared" si="188"/>
        <v>4570.3912172156824</v>
      </c>
      <c r="BP184" s="1">
        <f t="shared" si="189"/>
        <v>1.9243752493539716</v>
      </c>
      <c r="BQ184" s="1">
        <f t="shared" si="190"/>
        <v>625421.95604004082</v>
      </c>
      <c r="BR184" s="1">
        <f t="shared" si="191"/>
        <v>2877.0920143906133</v>
      </c>
      <c r="BS184" s="1">
        <f t="shared" si="192"/>
        <v>271084.74439717323</v>
      </c>
      <c r="BT184" s="38">
        <f>-SUM(BR$24:BR184)/BR$23</f>
        <v>16.715057646212948</v>
      </c>
      <c r="BU184" s="1">
        <f t="shared" si="193"/>
        <v>2877.0920143906133</v>
      </c>
      <c r="BV184" s="1">
        <f t="shared" si="194"/>
        <v>271084.74439717323</v>
      </c>
      <c r="BW184" s="38">
        <f>-SUM(BU$24:BU184)/BU$23</f>
        <v>16.715057646212948</v>
      </c>
      <c r="BX184" s="1"/>
      <c r="BY184" s="1"/>
      <c r="BZ184" s="1"/>
      <c r="CA184" s="1"/>
      <c r="CB184" s="1"/>
      <c r="CC184" s="1"/>
      <c r="CD184" s="1"/>
      <c r="CE184" s="1"/>
      <c r="CF184" s="1"/>
      <c r="CG184" s="1"/>
      <c r="CH184" s="1"/>
      <c r="CI184" s="1"/>
      <c r="CJ184" s="1"/>
      <c r="CK184" s="1"/>
      <c r="CL184" s="1"/>
      <c r="CM184" s="1"/>
      <c r="CN184" s="1"/>
      <c r="CO184" s="1"/>
    </row>
    <row r="185" spans="1:93" ht="14.7" thickBot="1" x14ac:dyDescent="0.6">
      <c r="A185" s="32">
        <v>162</v>
      </c>
      <c r="B185" s="10">
        <f t="shared" si="135"/>
        <v>1621.0513229898563</v>
      </c>
      <c r="C185" s="10">
        <f t="shared" si="136"/>
        <v>713.03866902536845</v>
      </c>
      <c r="D185" s="10">
        <f t="shared" si="137"/>
        <v>908.01265396448775</v>
      </c>
      <c r="E185" s="10">
        <f t="shared" si="149"/>
        <v>243562.38815473349</v>
      </c>
      <c r="F185" s="10">
        <f t="shared" si="150"/>
        <v>136437.61184526669</v>
      </c>
      <c r="G185" s="10">
        <f t="shared" si="132"/>
        <v>490679.46092915756</v>
      </c>
      <c r="H185" s="1">
        <f t="shared" si="151"/>
        <v>0</v>
      </c>
      <c r="I185" s="1">
        <f t="shared" si="138"/>
        <v>139.56360622668234</v>
      </c>
      <c r="J185" s="1">
        <f t="shared" si="139"/>
        <v>139.56360622668234</v>
      </c>
      <c r="K185" s="1">
        <f t="shared" si="140"/>
        <v>418.69081868004702</v>
      </c>
      <c r="L185" s="1">
        <f t="shared" si="141"/>
        <v>139.56360622668234</v>
      </c>
      <c r="M185" s="1">
        <f t="shared" si="142"/>
        <v>1.3956360622668234</v>
      </c>
      <c r="N185" s="1">
        <f t="shared" si="195"/>
        <v>837.38163736009415</v>
      </c>
      <c r="O185" s="1">
        <f t="shared" si="143"/>
        <v>1.9322153923260288</v>
      </c>
      <c r="P185" s="1">
        <f t="shared" si="144"/>
        <v>7728.8615693041156</v>
      </c>
      <c r="Q185" s="1">
        <f t="shared" si="145"/>
        <v>7342.4184908389097</v>
      </c>
      <c r="R185" s="1">
        <f t="shared" si="146"/>
        <v>1.9322153923260288</v>
      </c>
      <c r="S185" s="1">
        <f t="shared" si="133"/>
        <v>734241.84908389091</v>
      </c>
      <c r="T185" s="1">
        <f t="shared" si="147"/>
        <v>4883.9855304889597</v>
      </c>
      <c r="U185" s="6">
        <f t="shared" si="152"/>
        <v>472889.4210009955</v>
      </c>
      <c r="V185" s="23">
        <f>-SUM(T$24:T185)/T$23</f>
        <v>24.64447105004977</v>
      </c>
      <c r="W185" s="14">
        <f t="shared" si="134"/>
        <v>0</v>
      </c>
      <c r="X185" s="14">
        <f t="shared" si="153"/>
        <v>494478.63807538874</v>
      </c>
      <c r="Y185" s="23">
        <f>-SUM(W$24:W185)/W$23</f>
        <v>25.723931903769437</v>
      </c>
      <c r="Z185" s="36"/>
      <c r="AA185" s="37">
        <f t="shared" si="154"/>
        <v>1621.0513229898563</v>
      </c>
      <c r="AB185" s="10">
        <f t="shared" si="155"/>
        <v>713.03866902536845</v>
      </c>
      <c r="AC185" s="10">
        <f t="shared" si="156"/>
        <v>908.01265396448775</v>
      </c>
      <c r="AD185" s="1">
        <f t="shared" si="157"/>
        <v>243562.38815473349</v>
      </c>
      <c r="AE185" s="1">
        <f t="shared" si="158"/>
        <v>133687.61184526669</v>
      </c>
      <c r="AF185" s="1">
        <f t="shared" si="159"/>
        <v>436657.61435122602</v>
      </c>
      <c r="AG185" s="1">
        <f t="shared" si="160"/>
        <v>0</v>
      </c>
      <c r="AH185" s="1">
        <f t="shared" si="161"/>
        <v>139.56360622668234</v>
      </c>
      <c r="AI185" s="1">
        <f t="shared" si="162"/>
        <v>139.56360622668234</v>
      </c>
      <c r="AJ185" s="1">
        <f t="shared" si="163"/>
        <v>418.69081868004702</v>
      </c>
      <c r="AK185" s="1">
        <f t="shared" si="164"/>
        <v>139.56360622668234</v>
      </c>
      <c r="AL185" s="1">
        <f t="shared" si="165"/>
        <v>1.3956360622668234</v>
      </c>
      <c r="AM185" s="1">
        <f t="shared" si="196"/>
        <v>837.38163736009415</v>
      </c>
      <c r="AN185" s="1">
        <f t="shared" si="166"/>
        <v>1.9322153923260288</v>
      </c>
      <c r="AO185" s="1">
        <f t="shared" si="167"/>
        <v>4830.538480815072</v>
      </c>
      <c r="AP185" s="1">
        <f t="shared" si="168"/>
        <v>4589.0115567743178</v>
      </c>
      <c r="AQ185" s="1">
        <f t="shared" si="169"/>
        <v>1.9322153923260288</v>
      </c>
      <c r="AR185" s="1">
        <f t="shared" si="170"/>
        <v>627970.00250595936</v>
      </c>
      <c r="AS185" s="1">
        <f t="shared" si="171"/>
        <v>2130.5785964243678</v>
      </c>
      <c r="AT185" s="1">
        <f t="shared" si="172"/>
        <v>148335.6954129269</v>
      </c>
      <c r="AU185" s="38">
        <f>-SUM(AS$24:AS185)/AS$23</f>
        <v>9.5991707485754763</v>
      </c>
      <c r="AV185" s="1">
        <f t="shared" si="148"/>
        <v>2130.5785964243678</v>
      </c>
      <c r="AW185" s="1">
        <f t="shared" si="173"/>
        <v>148335.6954129269</v>
      </c>
      <c r="AX185" s="38">
        <f>-SUM(AV$24:AV185)/AV$23</f>
        <v>9.5991707485754763</v>
      </c>
      <c r="AY185" s="40"/>
      <c r="AZ185" s="10">
        <f t="shared" si="174"/>
        <v>857.63888888888891</v>
      </c>
      <c r="BA185" s="10">
        <f t="shared" si="175"/>
        <v>609.83570377169679</v>
      </c>
      <c r="BB185" s="10">
        <f t="shared" si="176"/>
        <v>776.58976983804871</v>
      </c>
      <c r="BC185" s="1">
        <f t="shared" si="177"/>
        <v>208309.93723760059</v>
      </c>
      <c r="BD185" s="1">
        <f t="shared" si="178"/>
        <v>116690.06276239913</v>
      </c>
      <c r="BE185" s="1">
        <f t="shared" si="179"/>
        <v>744660.06526835845</v>
      </c>
      <c r="BF185" s="1">
        <f t="shared" si="180"/>
        <v>0</v>
      </c>
      <c r="BG185" s="1">
        <f t="shared" si="181"/>
        <v>139.56360622668234</v>
      </c>
      <c r="BH185" s="1">
        <f t="shared" si="182"/>
        <v>139.56360622668234</v>
      </c>
      <c r="BI185" s="1">
        <f t="shared" si="183"/>
        <v>418.69081868004702</v>
      </c>
      <c r="BJ185" s="1">
        <f t="shared" si="184"/>
        <v>139.56360622668234</v>
      </c>
      <c r="BK185" s="1">
        <f t="shared" si="185"/>
        <v>1.3956360622668234</v>
      </c>
      <c r="BL185" s="1">
        <f t="shared" si="197"/>
        <v>837.38163736009415</v>
      </c>
      <c r="BM185" s="1">
        <f t="shared" si="186"/>
        <v>1.9322153923260288</v>
      </c>
      <c r="BN185" s="1">
        <f t="shared" si="187"/>
        <v>4830.538480815072</v>
      </c>
      <c r="BO185" s="1">
        <f t="shared" si="188"/>
        <v>4589.0115567743178</v>
      </c>
      <c r="BP185" s="1">
        <f t="shared" si="189"/>
        <v>1.9322153923260288</v>
      </c>
      <c r="BQ185" s="1">
        <f t="shared" si="190"/>
        <v>627970.00250595936</v>
      </c>
      <c r="BR185" s="1">
        <f t="shared" si="191"/>
        <v>2893.9910305253352</v>
      </c>
      <c r="BS185" s="1">
        <f t="shared" si="192"/>
        <v>273978.73542769859</v>
      </c>
      <c r="BT185" s="38">
        <f>-SUM(BR$24:BR185)/BR$23</f>
        <v>16.882825242185433</v>
      </c>
      <c r="BU185" s="1">
        <f t="shared" si="193"/>
        <v>2893.9910305253352</v>
      </c>
      <c r="BV185" s="1">
        <f t="shared" si="194"/>
        <v>273978.73542769859</v>
      </c>
      <c r="BW185" s="38">
        <f>-SUM(BU$24:BU185)/BU$23</f>
        <v>16.882825242185433</v>
      </c>
      <c r="BX185" s="1"/>
      <c r="BY185" s="1"/>
      <c r="BZ185" s="1"/>
      <c r="CA185" s="1"/>
      <c r="CB185" s="1"/>
      <c r="CC185" s="1"/>
      <c r="CD185" s="1"/>
      <c r="CE185" s="1"/>
      <c r="CF185" s="1"/>
      <c r="CG185" s="1"/>
      <c r="CH185" s="1"/>
      <c r="CI185" s="1"/>
      <c r="CJ185" s="1"/>
      <c r="CK185" s="1"/>
      <c r="CL185" s="1"/>
      <c r="CM185" s="1"/>
      <c r="CN185" s="1"/>
      <c r="CO185" s="1"/>
    </row>
    <row r="186" spans="1:93" ht="14.7" thickBot="1" x14ac:dyDescent="0.6">
      <c r="A186" s="32">
        <v>163</v>
      </c>
      <c r="B186" s="10">
        <f t="shared" si="135"/>
        <v>1621.0513229898563</v>
      </c>
      <c r="C186" s="10">
        <f t="shared" si="136"/>
        <v>710.39029878463873</v>
      </c>
      <c r="D186" s="10">
        <f t="shared" si="137"/>
        <v>910.66102420521759</v>
      </c>
      <c r="E186" s="10">
        <f t="shared" si="149"/>
        <v>242651.72713052828</v>
      </c>
      <c r="F186" s="10">
        <f t="shared" si="150"/>
        <v>137348.2728694719</v>
      </c>
      <c r="G186" s="10">
        <f t="shared" si="132"/>
        <v>494581.51413366548</v>
      </c>
      <c r="H186" s="1">
        <f t="shared" si="151"/>
        <v>0</v>
      </c>
      <c r="I186" s="1">
        <f t="shared" si="138"/>
        <v>139.85108440473809</v>
      </c>
      <c r="J186" s="1">
        <f t="shared" si="139"/>
        <v>139.85108440473809</v>
      </c>
      <c r="K186" s="1">
        <f t="shared" si="140"/>
        <v>419.55325321421429</v>
      </c>
      <c r="L186" s="1">
        <f t="shared" si="141"/>
        <v>139.85108440473809</v>
      </c>
      <c r="M186" s="1">
        <f t="shared" si="142"/>
        <v>1.398510844047381</v>
      </c>
      <c r="N186" s="1">
        <f t="shared" si="195"/>
        <v>839.10650642842859</v>
      </c>
      <c r="O186" s="1">
        <f t="shared" si="143"/>
        <v>1.9400874770110357</v>
      </c>
      <c r="P186" s="1">
        <f t="shared" si="144"/>
        <v>7760.3499080441425</v>
      </c>
      <c r="Q186" s="1">
        <f t="shared" si="145"/>
        <v>7372.3324126419348</v>
      </c>
      <c r="R186" s="1">
        <f t="shared" si="146"/>
        <v>1.9400874770110357</v>
      </c>
      <c r="S186" s="1">
        <f t="shared" si="133"/>
        <v>737233.24126419355</v>
      </c>
      <c r="T186" s="1">
        <f t="shared" si="147"/>
        <v>4912.1745832236502</v>
      </c>
      <c r="U186" s="6">
        <f t="shared" si="152"/>
        <v>477801.59558421915</v>
      </c>
      <c r="V186" s="23">
        <f>-SUM(T$24:T186)/T$23</f>
        <v>24.89007977921095</v>
      </c>
      <c r="W186" s="14">
        <f t="shared" si="134"/>
        <v>0</v>
      </c>
      <c r="X186" s="14">
        <f t="shared" si="153"/>
        <v>494478.63807538874</v>
      </c>
      <c r="Y186" s="23">
        <f>-SUM(W$24:W186)/W$23</f>
        <v>25.723931903769437</v>
      </c>
      <c r="Z186" s="36"/>
      <c r="AA186" s="37">
        <f t="shared" si="154"/>
        <v>1621.0513229898563</v>
      </c>
      <c r="AB186" s="10">
        <f t="shared" si="155"/>
        <v>710.39029878463873</v>
      </c>
      <c r="AC186" s="10">
        <f t="shared" si="156"/>
        <v>910.66102420521759</v>
      </c>
      <c r="AD186" s="1">
        <f t="shared" si="157"/>
        <v>242651.72713052828</v>
      </c>
      <c r="AE186" s="1">
        <f t="shared" si="158"/>
        <v>134598.2728694719</v>
      </c>
      <c r="AF186" s="1">
        <f t="shared" si="159"/>
        <v>440126.70289805857</v>
      </c>
      <c r="AG186" s="1">
        <f t="shared" si="160"/>
        <v>0</v>
      </c>
      <c r="AH186" s="1">
        <f t="shared" si="161"/>
        <v>139.85108440473809</v>
      </c>
      <c r="AI186" s="1">
        <f t="shared" si="162"/>
        <v>139.85108440473809</v>
      </c>
      <c r="AJ186" s="1">
        <f t="shared" si="163"/>
        <v>419.55325321421429</v>
      </c>
      <c r="AK186" s="1">
        <f t="shared" si="164"/>
        <v>139.85108440473809</v>
      </c>
      <c r="AL186" s="1">
        <f t="shared" si="165"/>
        <v>1.398510844047381</v>
      </c>
      <c r="AM186" s="1">
        <f t="shared" si="196"/>
        <v>839.10650642842859</v>
      </c>
      <c r="AN186" s="1">
        <f t="shared" si="166"/>
        <v>1.9400874770110357</v>
      </c>
      <c r="AO186" s="1">
        <f t="shared" si="167"/>
        <v>4850.2186925275892</v>
      </c>
      <c r="AP186" s="1">
        <f t="shared" si="168"/>
        <v>4607.7077579012093</v>
      </c>
      <c r="AQ186" s="1">
        <f t="shared" si="169"/>
        <v>1.9400874770110357</v>
      </c>
      <c r="AR186" s="1">
        <f t="shared" si="170"/>
        <v>630528.43002858665</v>
      </c>
      <c r="AS186" s="1">
        <f t="shared" si="171"/>
        <v>2147.5499284829248</v>
      </c>
      <c r="AT186" s="1">
        <f t="shared" si="172"/>
        <v>150483.24534140981</v>
      </c>
      <c r="AU186" s="38">
        <f>-SUM(AS$24:AS186)/AS$23</f>
        <v>9.7236663966034715</v>
      </c>
      <c r="AV186" s="1">
        <f t="shared" si="148"/>
        <v>2147.5499284829248</v>
      </c>
      <c r="AW186" s="1">
        <f t="shared" si="173"/>
        <v>150483.24534140981</v>
      </c>
      <c r="AX186" s="38">
        <f>-SUM(AV$24:AV186)/AV$23</f>
        <v>9.7236663966034715</v>
      </c>
      <c r="AY186" s="40"/>
      <c r="AZ186" s="10">
        <f t="shared" si="174"/>
        <v>857.63888888888891</v>
      </c>
      <c r="BA186" s="10">
        <f t="shared" si="175"/>
        <v>607.57065027633575</v>
      </c>
      <c r="BB186" s="10">
        <f t="shared" si="176"/>
        <v>778.85482333340974</v>
      </c>
      <c r="BC186" s="1">
        <f t="shared" si="177"/>
        <v>207531.08241426718</v>
      </c>
      <c r="BD186" s="1">
        <f t="shared" si="178"/>
        <v>117468.91758573255</v>
      </c>
      <c r="BE186" s="1">
        <f t="shared" si="179"/>
        <v>747997.34761431918</v>
      </c>
      <c r="BF186" s="1">
        <f t="shared" si="180"/>
        <v>0</v>
      </c>
      <c r="BG186" s="1">
        <f t="shared" si="181"/>
        <v>139.85108440473809</v>
      </c>
      <c r="BH186" s="1">
        <f t="shared" si="182"/>
        <v>139.85108440473809</v>
      </c>
      <c r="BI186" s="1">
        <f t="shared" si="183"/>
        <v>419.55325321421429</v>
      </c>
      <c r="BJ186" s="1">
        <f t="shared" si="184"/>
        <v>139.85108440473809</v>
      </c>
      <c r="BK186" s="1">
        <f t="shared" si="185"/>
        <v>1.398510844047381</v>
      </c>
      <c r="BL186" s="1">
        <f t="shared" si="197"/>
        <v>839.10650642842859</v>
      </c>
      <c r="BM186" s="1">
        <f t="shared" si="186"/>
        <v>1.9400874770110357</v>
      </c>
      <c r="BN186" s="1">
        <f t="shared" si="187"/>
        <v>4850.2186925275892</v>
      </c>
      <c r="BO186" s="1">
        <f t="shared" si="188"/>
        <v>4607.7077579012093</v>
      </c>
      <c r="BP186" s="1">
        <f t="shared" si="189"/>
        <v>1.9400874770110357</v>
      </c>
      <c r="BQ186" s="1">
        <f t="shared" si="190"/>
        <v>630528.43002858665</v>
      </c>
      <c r="BR186" s="1">
        <f t="shared" si="191"/>
        <v>2910.9623625838922</v>
      </c>
      <c r="BS186" s="1">
        <f t="shared" si="192"/>
        <v>276889.69779028249</v>
      </c>
      <c r="BT186" s="38">
        <f>-SUM(BR$24:BR186)/BR$23</f>
        <v>17.051576683494645</v>
      </c>
      <c r="BU186" s="1">
        <f t="shared" si="193"/>
        <v>2910.9623625838922</v>
      </c>
      <c r="BV186" s="1">
        <f t="shared" si="194"/>
        <v>276889.69779028249</v>
      </c>
      <c r="BW186" s="38">
        <f>-SUM(BU$24:BU186)/BU$23</f>
        <v>17.051576683494645</v>
      </c>
      <c r="BX186" s="1"/>
      <c r="BY186" s="1"/>
      <c r="BZ186" s="1"/>
      <c r="CA186" s="1"/>
      <c r="CB186" s="1"/>
      <c r="CC186" s="1"/>
      <c r="CD186" s="1"/>
      <c r="CE186" s="1"/>
      <c r="CF186" s="1"/>
      <c r="CG186" s="1"/>
      <c r="CH186" s="1"/>
      <c r="CI186" s="1"/>
      <c r="CJ186" s="1"/>
      <c r="CK186" s="1"/>
      <c r="CL186" s="1"/>
      <c r="CM186" s="1"/>
      <c r="CN186" s="1"/>
      <c r="CO186" s="1"/>
    </row>
    <row r="187" spans="1:93" ht="14.7" thickBot="1" x14ac:dyDescent="0.6">
      <c r="A187" s="32">
        <v>164</v>
      </c>
      <c r="B187" s="10">
        <f t="shared" si="135"/>
        <v>1621.0513229898563</v>
      </c>
      <c r="C187" s="10">
        <f t="shared" si="136"/>
        <v>707.73420413070687</v>
      </c>
      <c r="D187" s="10">
        <f t="shared" si="137"/>
        <v>913.31711885914945</v>
      </c>
      <c r="E187" s="10">
        <f t="shared" si="149"/>
        <v>241738.41001166913</v>
      </c>
      <c r="F187" s="10">
        <f t="shared" si="150"/>
        <v>138261.58998833105</v>
      </c>
      <c r="G187" s="10">
        <f t="shared" si="132"/>
        <v>498498.41073485522</v>
      </c>
      <c r="H187" s="1">
        <f t="shared" si="151"/>
        <v>0</v>
      </c>
      <c r="I187" s="1">
        <f t="shared" si="138"/>
        <v>140.1391547407718</v>
      </c>
      <c r="J187" s="1">
        <f t="shared" si="139"/>
        <v>140.1391547407718</v>
      </c>
      <c r="K187" s="1">
        <f t="shared" si="140"/>
        <v>420.4174642223154</v>
      </c>
      <c r="L187" s="1">
        <f t="shared" si="141"/>
        <v>140.1391547407718</v>
      </c>
      <c r="M187" s="1">
        <f t="shared" si="142"/>
        <v>1.4013915474077181</v>
      </c>
      <c r="N187" s="1">
        <f t="shared" si="195"/>
        <v>840.8349284446308</v>
      </c>
      <c r="O187" s="1">
        <f t="shared" si="143"/>
        <v>1.9479916335434846</v>
      </c>
      <c r="P187" s="1">
        <f t="shared" si="144"/>
        <v>7791.9665341739383</v>
      </c>
      <c r="Q187" s="1">
        <f t="shared" si="145"/>
        <v>7402.3682074652406</v>
      </c>
      <c r="R187" s="1">
        <f t="shared" si="146"/>
        <v>1.9479916335434846</v>
      </c>
      <c r="S187" s="1">
        <f t="shared" si="133"/>
        <v>740236.82074652414</v>
      </c>
      <c r="T187" s="1">
        <f t="shared" si="147"/>
        <v>4940.4819560307542</v>
      </c>
      <c r="U187" s="6">
        <f t="shared" si="152"/>
        <v>482742.07754024991</v>
      </c>
      <c r="V187" s="23">
        <f>-SUM(T$24:T187)/T$23</f>
        <v>25.137103877012489</v>
      </c>
      <c r="W187" s="14">
        <f t="shared" si="134"/>
        <v>0</v>
      </c>
      <c r="X187" s="14">
        <f t="shared" si="153"/>
        <v>494478.63807538874</v>
      </c>
      <c r="Y187" s="23">
        <f>-SUM(W$24:W187)/W$23</f>
        <v>25.723931903769437</v>
      </c>
      <c r="Z187" s="36"/>
      <c r="AA187" s="37">
        <f t="shared" si="154"/>
        <v>1621.0513229898563</v>
      </c>
      <c r="AB187" s="10">
        <f t="shared" si="155"/>
        <v>707.73420413070687</v>
      </c>
      <c r="AC187" s="10">
        <f t="shared" si="156"/>
        <v>913.31711885914945</v>
      </c>
      <c r="AD187" s="1">
        <f t="shared" si="157"/>
        <v>241738.41001166913</v>
      </c>
      <c r="AE187" s="1">
        <f t="shared" si="158"/>
        <v>135511.58998833105</v>
      </c>
      <c r="AF187" s="1">
        <f t="shared" si="159"/>
        <v>443608.87088996358</v>
      </c>
      <c r="AG187" s="1">
        <f t="shared" si="160"/>
        <v>0</v>
      </c>
      <c r="AH187" s="1">
        <f t="shared" si="161"/>
        <v>140.1391547407718</v>
      </c>
      <c r="AI187" s="1">
        <f t="shared" si="162"/>
        <v>140.1391547407718</v>
      </c>
      <c r="AJ187" s="1">
        <f t="shared" si="163"/>
        <v>420.4174642223154</v>
      </c>
      <c r="AK187" s="1">
        <f t="shared" si="164"/>
        <v>140.1391547407718</v>
      </c>
      <c r="AL187" s="1">
        <f t="shared" si="165"/>
        <v>1.4013915474077181</v>
      </c>
      <c r="AM187" s="1">
        <f t="shared" si="196"/>
        <v>840.8349284446308</v>
      </c>
      <c r="AN187" s="1">
        <f t="shared" si="166"/>
        <v>1.9479916335434846</v>
      </c>
      <c r="AO187" s="1">
        <f t="shared" si="167"/>
        <v>4869.9790838587114</v>
      </c>
      <c r="AP187" s="1">
        <f t="shared" si="168"/>
        <v>4626.4801296657761</v>
      </c>
      <c r="AQ187" s="1">
        <f t="shared" si="169"/>
        <v>1.9479916335434846</v>
      </c>
      <c r="AR187" s="1">
        <f t="shared" si="170"/>
        <v>633097.2809016325</v>
      </c>
      <c r="AS187" s="1">
        <f t="shared" si="171"/>
        <v>2164.5938782312887</v>
      </c>
      <c r="AT187" s="1">
        <f t="shared" si="172"/>
        <v>152647.83921964112</v>
      </c>
      <c r="AU187" s="38">
        <f>-SUM(AS$24:AS187)/AS$23</f>
        <v>9.8491500996893429</v>
      </c>
      <c r="AV187" s="1">
        <f t="shared" si="148"/>
        <v>2164.5938782312887</v>
      </c>
      <c r="AW187" s="1">
        <f t="shared" si="173"/>
        <v>152647.83921964112</v>
      </c>
      <c r="AX187" s="38">
        <f>-SUM(AV$24:AV187)/AV$23</f>
        <v>9.8491500996893429</v>
      </c>
      <c r="AY187" s="40"/>
      <c r="AZ187" s="10">
        <f t="shared" si="174"/>
        <v>857.63888888888891</v>
      </c>
      <c r="BA187" s="10">
        <f t="shared" si="175"/>
        <v>605.29899037494658</v>
      </c>
      <c r="BB187" s="10">
        <f t="shared" si="176"/>
        <v>781.1264832347988</v>
      </c>
      <c r="BC187" s="1">
        <f t="shared" si="177"/>
        <v>206749.95593103237</v>
      </c>
      <c r="BD187" s="1">
        <f t="shared" si="178"/>
        <v>118250.04406896734</v>
      </c>
      <c r="BE187" s="1">
        <f t="shared" si="179"/>
        <v>751347.32497059985</v>
      </c>
      <c r="BF187" s="1">
        <f t="shared" si="180"/>
        <v>0</v>
      </c>
      <c r="BG187" s="1">
        <f t="shared" si="181"/>
        <v>140.1391547407718</v>
      </c>
      <c r="BH187" s="1">
        <f t="shared" si="182"/>
        <v>140.1391547407718</v>
      </c>
      <c r="BI187" s="1">
        <f t="shared" si="183"/>
        <v>420.4174642223154</v>
      </c>
      <c r="BJ187" s="1">
        <f t="shared" si="184"/>
        <v>140.1391547407718</v>
      </c>
      <c r="BK187" s="1">
        <f t="shared" si="185"/>
        <v>1.4013915474077181</v>
      </c>
      <c r="BL187" s="1">
        <f t="shared" si="197"/>
        <v>840.8349284446308</v>
      </c>
      <c r="BM187" s="1">
        <f t="shared" si="186"/>
        <v>1.9479916335434846</v>
      </c>
      <c r="BN187" s="1">
        <f t="shared" si="187"/>
        <v>4869.9790838587114</v>
      </c>
      <c r="BO187" s="1">
        <f t="shared" si="188"/>
        <v>4626.4801296657761</v>
      </c>
      <c r="BP187" s="1">
        <f t="shared" si="189"/>
        <v>1.9479916335434846</v>
      </c>
      <c r="BQ187" s="1">
        <f t="shared" si="190"/>
        <v>633097.2809016325</v>
      </c>
      <c r="BR187" s="1">
        <f t="shared" si="191"/>
        <v>2928.0063123322561</v>
      </c>
      <c r="BS187" s="1">
        <f t="shared" si="192"/>
        <v>279817.70410261472</v>
      </c>
      <c r="BT187" s="38">
        <f>-SUM(BR$24:BR187)/BR$23</f>
        <v>17.221316179861731</v>
      </c>
      <c r="BU187" s="1">
        <f t="shared" si="193"/>
        <v>2928.0063123322561</v>
      </c>
      <c r="BV187" s="1">
        <f t="shared" si="194"/>
        <v>279817.70410261472</v>
      </c>
      <c r="BW187" s="38">
        <f>-SUM(BU$24:BU187)/BU$23</f>
        <v>17.221316179861731</v>
      </c>
      <c r="BX187" s="1"/>
      <c r="BY187" s="1"/>
      <c r="BZ187" s="1"/>
      <c r="CA187" s="1"/>
      <c r="CB187" s="1"/>
      <c r="CC187" s="1"/>
      <c r="CD187" s="1"/>
      <c r="CE187" s="1"/>
      <c r="CF187" s="1"/>
      <c r="CG187" s="1"/>
      <c r="CH187" s="1"/>
      <c r="CI187" s="1"/>
      <c r="CJ187" s="1"/>
      <c r="CK187" s="1"/>
      <c r="CL187" s="1"/>
      <c r="CM187" s="1"/>
      <c r="CN187" s="1"/>
      <c r="CO187" s="1"/>
    </row>
    <row r="188" spans="1:93" ht="14.7" thickBot="1" x14ac:dyDescent="0.6">
      <c r="A188" s="32">
        <v>165</v>
      </c>
      <c r="B188" s="10">
        <f t="shared" si="135"/>
        <v>1621.0513229898563</v>
      </c>
      <c r="C188" s="10">
        <f t="shared" si="136"/>
        <v>705.07036253403453</v>
      </c>
      <c r="D188" s="10">
        <f t="shared" si="137"/>
        <v>915.9809604558219</v>
      </c>
      <c r="E188" s="10">
        <f t="shared" si="149"/>
        <v>240822.42905121332</v>
      </c>
      <c r="F188" s="10">
        <f t="shared" si="150"/>
        <v>139177.57094878686</v>
      </c>
      <c r="G188" s="10">
        <f t="shared" si="132"/>
        <v>502430.20813224674</v>
      </c>
      <c r="H188" s="1">
        <f t="shared" si="151"/>
        <v>0</v>
      </c>
      <c r="I188" s="1">
        <f t="shared" si="138"/>
        <v>140.42781845453197</v>
      </c>
      <c r="J188" s="1">
        <f t="shared" si="139"/>
        <v>140.42781845453197</v>
      </c>
      <c r="K188" s="1">
        <f t="shared" si="140"/>
        <v>421.28345536359586</v>
      </c>
      <c r="L188" s="1">
        <f t="shared" si="141"/>
        <v>140.42781845453197</v>
      </c>
      <c r="M188" s="1">
        <f t="shared" si="142"/>
        <v>1.4042781845453196</v>
      </c>
      <c r="N188" s="1">
        <f t="shared" si="195"/>
        <v>842.56691072719173</v>
      </c>
      <c r="O188" s="1">
        <f t="shared" si="143"/>
        <v>1.9559279925880522</v>
      </c>
      <c r="P188" s="1">
        <f t="shared" si="144"/>
        <v>7823.7119703522085</v>
      </c>
      <c r="Q188" s="1">
        <f t="shared" si="145"/>
        <v>7432.5263718345977</v>
      </c>
      <c r="R188" s="1">
        <f t="shared" si="146"/>
        <v>1.9559279925880522</v>
      </c>
      <c r="S188" s="1">
        <f t="shared" si="133"/>
        <v>743252.63718345982</v>
      </c>
      <c r="T188" s="1">
        <f t="shared" si="147"/>
        <v>4968.9081381175502</v>
      </c>
      <c r="U188" s="6">
        <f t="shared" si="152"/>
        <v>487710.98567836749</v>
      </c>
      <c r="V188" s="23">
        <f>-SUM(T$24:T188)/T$23</f>
        <v>25.385549283918369</v>
      </c>
      <c r="W188" s="14">
        <f t="shared" si="134"/>
        <v>0</v>
      </c>
      <c r="X188" s="14">
        <f t="shared" si="153"/>
        <v>494478.63807538874</v>
      </c>
      <c r="Y188" s="23">
        <f>-SUM(W$24:W188)/W$23</f>
        <v>25.723931903769437</v>
      </c>
      <c r="Z188" s="36"/>
      <c r="AA188" s="37">
        <f t="shared" si="154"/>
        <v>1621.0513229898563</v>
      </c>
      <c r="AB188" s="10">
        <f t="shared" si="155"/>
        <v>705.07036253403453</v>
      </c>
      <c r="AC188" s="10">
        <f t="shared" si="156"/>
        <v>915.9809604558219</v>
      </c>
      <c r="AD188" s="1">
        <f t="shared" si="157"/>
        <v>240822.42905121332</v>
      </c>
      <c r="AE188" s="1">
        <f t="shared" si="158"/>
        <v>136427.57094878686</v>
      </c>
      <c r="AF188" s="1">
        <f t="shared" si="159"/>
        <v>447104.16853990383</v>
      </c>
      <c r="AG188" s="1">
        <f t="shared" si="160"/>
        <v>0</v>
      </c>
      <c r="AH188" s="1">
        <f t="shared" si="161"/>
        <v>140.42781845453197</v>
      </c>
      <c r="AI188" s="1">
        <f t="shared" si="162"/>
        <v>140.42781845453197</v>
      </c>
      <c r="AJ188" s="1">
        <f t="shared" si="163"/>
        <v>421.28345536359586</v>
      </c>
      <c r="AK188" s="1">
        <f t="shared" si="164"/>
        <v>140.42781845453197</v>
      </c>
      <c r="AL188" s="1">
        <f t="shared" si="165"/>
        <v>1.4042781845453196</v>
      </c>
      <c r="AM188" s="1">
        <f t="shared" si="196"/>
        <v>842.56691072719173</v>
      </c>
      <c r="AN188" s="1">
        <f t="shared" si="166"/>
        <v>1.9559279925880522</v>
      </c>
      <c r="AO188" s="1">
        <f t="shared" si="167"/>
        <v>4889.8199814701302</v>
      </c>
      <c r="AP188" s="1">
        <f t="shared" si="168"/>
        <v>4645.3289823966234</v>
      </c>
      <c r="AQ188" s="1">
        <f t="shared" si="169"/>
        <v>1.9559279925880522</v>
      </c>
      <c r="AR188" s="1">
        <f t="shared" si="170"/>
        <v>635676.59759111691</v>
      </c>
      <c r="AS188" s="1">
        <f t="shared" si="171"/>
        <v>2181.7107486795758</v>
      </c>
      <c r="AT188" s="1">
        <f t="shared" si="172"/>
        <v>154829.5499683207</v>
      </c>
      <c r="AU188" s="38">
        <f>-SUM(AS$24:AS188)/AS$23</f>
        <v>9.9756260851200445</v>
      </c>
      <c r="AV188" s="1">
        <f t="shared" si="148"/>
        <v>2181.7107486795758</v>
      </c>
      <c r="AW188" s="1">
        <f t="shared" si="173"/>
        <v>154829.5499683207</v>
      </c>
      <c r="AX188" s="38">
        <f>-SUM(AV$24:AV188)/AV$23</f>
        <v>9.9756260851200445</v>
      </c>
      <c r="AY188" s="40"/>
      <c r="AZ188" s="10">
        <f t="shared" si="174"/>
        <v>857.63888888888891</v>
      </c>
      <c r="BA188" s="10">
        <f t="shared" si="175"/>
        <v>603.02070479884537</v>
      </c>
      <c r="BB188" s="10">
        <f t="shared" si="176"/>
        <v>783.40476881090058</v>
      </c>
      <c r="BC188" s="1">
        <f t="shared" si="177"/>
        <v>205966.55116222147</v>
      </c>
      <c r="BD188" s="1">
        <f t="shared" si="178"/>
        <v>119033.44883777824</v>
      </c>
      <c r="BE188" s="1">
        <f t="shared" si="179"/>
        <v>754710.04642889509</v>
      </c>
      <c r="BF188" s="1">
        <f t="shared" si="180"/>
        <v>0</v>
      </c>
      <c r="BG188" s="1">
        <f t="shared" si="181"/>
        <v>140.42781845453197</v>
      </c>
      <c r="BH188" s="1">
        <f t="shared" si="182"/>
        <v>140.42781845453197</v>
      </c>
      <c r="BI188" s="1">
        <f t="shared" si="183"/>
        <v>421.28345536359586</v>
      </c>
      <c r="BJ188" s="1">
        <f t="shared" si="184"/>
        <v>140.42781845453197</v>
      </c>
      <c r="BK188" s="1">
        <f t="shared" si="185"/>
        <v>1.4042781845453196</v>
      </c>
      <c r="BL188" s="1">
        <f t="shared" si="197"/>
        <v>842.56691072719173</v>
      </c>
      <c r="BM188" s="1">
        <f t="shared" si="186"/>
        <v>1.9559279925880522</v>
      </c>
      <c r="BN188" s="1">
        <f t="shared" si="187"/>
        <v>4889.8199814701302</v>
      </c>
      <c r="BO188" s="1">
        <f t="shared" si="188"/>
        <v>4645.3289823966234</v>
      </c>
      <c r="BP188" s="1">
        <f t="shared" si="189"/>
        <v>1.9559279925880522</v>
      </c>
      <c r="BQ188" s="1">
        <f t="shared" si="190"/>
        <v>635676.59759111691</v>
      </c>
      <c r="BR188" s="1">
        <f t="shared" si="191"/>
        <v>2945.1231827805432</v>
      </c>
      <c r="BS188" s="1">
        <f t="shared" si="192"/>
        <v>282762.82728539524</v>
      </c>
      <c r="BT188" s="38">
        <f>-SUM(BR$24:BR188)/BR$23</f>
        <v>17.392047958573645</v>
      </c>
      <c r="BU188" s="1">
        <f t="shared" si="193"/>
        <v>2945.1231827805432</v>
      </c>
      <c r="BV188" s="1">
        <f t="shared" si="194"/>
        <v>282762.82728539524</v>
      </c>
      <c r="BW188" s="38">
        <f>-SUM(BU$24:BU188)/BU$23</f>
        <v>17.392047958573645</v>
      </c>
      <c r="BX188" s="1"/>
      <c r="BY188" s="1"/>
      <c r="BZ188" s="1"/>
      <c r="CA188" s="1"/>
      <c r="CB188" s="1"/>
      <c r="CC188" s="1"/>
      <c r="CD188" s="1"/>
      <c r="CE188" s="1"/>
      <c r="CF188" s="1"/>
      <c r="CG188" s="1"/>
      <c r="CH188" s="1"/>
      <c r="CI188" s="1"/>
      <c r="CJ188" s="1"/>
      <c r="CK188" s="1"/>
      <c r="CL188" s="1"/>
      <c r="CM188" s="1"/>
      <c r="CN188" s="1"/>
      <c r="CO188" s="1"/>
    </row>
    <row r="189" spans="1:93" ht="14.7" thickBot="1" x14ac:dyDescent="0.6">
      <c r="A189" s="32">
        <v>166</v>
      </c>
      <c r="B189" s="10">
        <f t="shared" si="135"/>
        <v>1621.0513229898563</v>
      </c>
      <c r="C189" s="10">
        <f t="shared" si="136"/>
        <v>702.39875139937158</v>
      </c>
      <c r="D189" s="10">
        <f t="shared" si="137"/>
        <v>918.65257159048463</v>
      </c>
      <c r="E189" s="10">
        <f t="shared" si="149"/>
        <v>239903.77647962284</v>
      </c>
      <c r="F189" s="10">
        <f t="shared" si="150"/>
        <v>140096.22352037733</v>
      </c>
      <c r="G189" s="10">
        <f t="shared" si="132"/>
        <v>506376.96395024564</v>
      </c>
      <c r="H189" s="1">
        <f t="shared" si="151"/>
        <v>0</v>
      </c>
      <c r="I189" s="1">
        <f t="shared" si="138"/>
        <v>140.7170767682795</v>
      </c>
      <c r="J189" s="1">
        <f t="shared" si="139"/>
        <v>140.7170767682795</v>
      </c>
      <c r="K189" s="1">
        <f t="shared" si="140"/>
        <v>422.15123030483846</v>
      </c>
      <c r="L189" s="1">
        <f t="shared" si="141"/>
        <v>140.7170767682795</v>
      </c>
      <c r="M189" s="1">
        <f t="shared" si="142"/>
        <v>1.4071707676827949</v>
      </c>
      <c r="N189" s="1">
        <f t="shared" si="195"/>
        <v>844.30246060967704</v>
      </c>
      <c r="O189" s="1">
        <f t="shared" si="143"/>
        <v>1.9638966853417588</v>
      </c>
      <c r="P189" s="1">
        <f t="shared" si="144"/>
        <v>7855.5867413670348</v>
      </c>
      <c r="Q189" s="1">
        <f t="shared" si="145"/>
        <v>7462.8074042986827</v>
      </c>
      <c r="R189" s="1">
        <f t="shared" si="146"/>
        <v>1.9638966853417588</v>
      </c>
      <c r="S189" s="1">
        <f t="shared" si="133"/>
        <v>746280.74042986834</v>
      </c>
      <c r="T189" s="1">
        <f t="shared" si="147"/>
        <v>4997.4536206991497</v>
      </c>
      <c r="U189" s="6">
        <f t="shared" si="152"/>
        <v>492708.43929906667</v>
      </c>
      <c r="V189" s="23">
        <f>-SUM(T$24:T189)/T$23</f>
        <v>25.635421964953327</v>
      </c>
      <c r="W189" s="14">
        <f t="shared" si="134"/>
        <v>0</v>
      </c>
      <c r="X189" s="14">
        <f t="shared" si="153"/>
        <v>494478.63807538874</v>
      </c>
      <c r="Y189" s="23">
        <f>-SUM(W$24:W189)/W$23</f>
        <v>25.723931903769437</v>
      </c>
      <c r="Z189" s="36"/>
      <c r="AA189" s="37">
        <f t="shared" si="154"/>
        <v>1621.0513229898563</v>
      </c>
      <c r="AB189" s="10">
        <f t="shared" si="155"/>
        <v>702.39875139937158</v>
      </c>
      <c r="AC189" s="10">
        <f t="shared" si="156"/>
        <v>918.65257159048463</v>
      </c>
      <c r="AD189" s="1">
        <f t="shared" si="157"/>
        <v>239903.77647962284</v>
      </c>
      <c r="AE189" s="1">
        <f t="shared" si="158"/>
        <v>137346.22352037733</v>
      </c>
      <c r="AF189" s="1">
        <f t="shared" si="159"/>
        <v>450612.64625644893</v>
      </c>
      <c r="AG189" s="1">
        <f t="shared" si="160"/>
        <v>0</v>
      </c>
      <c r="AH189" s="1">
        <f t="shared" si="161"/>
        <v>140.7170767682795</v>
      </c>
      <c r="AI189" s="1">
        <f t="shared" si="162"/>
        <v>140.7170767682795</v>
      </c>
      <c r="AJ189" s="1">
        <f t="shared" si="163"/>
        <v>422.15123030483846</v>
      </c>
      <c r="AK189" s="1">
        <f t="shared" si="164"/>
        <v>140.7170767682795</v>
      </c>
      <c r="AL189" s="1">
        <f t="shared" si="165"/>
        <v>1.4071707676827949</v>
      </c>
      <c r="AM189" s="1">
        <f t="shared" si="196"/>
        <v>844.30246060967704</v>
      </c>
      <c r="AN189" s="1">
        <f t="shared" si="166"/>
        <v>1.9638966853417588</v>
      </c>
      <c r="AO189" s="1">
        <f t="shared" si="167"/>
        <v>4909.7417133543968</v>
      </c>
      <c r="AP189" s="1">
        <f t="shared" si="168"/>
        <v>4664.2546276866769</v>
      </c>
      <c r="AQ189" s="1">
        <f t="shared" si="169"/>
        <v>1.9638966853417588</v>
      </c>
      <c r="AR189" s="1">
        <f t="shared" si="170"/>
        <v>638266.42273607163</v>
      </c>
      <c r="AS189" s="1">
        <f t="shared" si="171"/>
        <v>2198.9008440871439</v>
      </c>
      <c r="AT189" s="1">
        <f t="shared" si="172"/>
        <v>157028.45081240786</v>
      </c>
      <c r="AU189" s="38">
        <f>-SUM(AS$24:AS189)/AS$23</f>
        <v>10.103098597820749</v>
      </c>
      <c r="AV189" s="1">
        <f t="shared" si="148"/>
        <v>2198.9008440871439</v>
      </c>
      <c r="AW189" s="1">
        <f t="shared" si="173"/>
        <v>157028.45081240786</v>
      </c>
      <c r="AX189" s="38">
        <f>-SUM(AV$24:AV189)/AV$23</f>
        <v>10.103098597820749</v>
      </c>
      <c r="AY189" s="40"/>
      <c r="AZ189" s="10">
        <f t="shared" si="174"/>
        <v>857.63888888888891</v>
      </c>
      <c r="BA189" s="10">
        <f t="shared" si="175"/>
        <v>600.73577422314679</v>
      </c>
      <c r="BB189" s="10">
        <f t="shared" si="176"/>
        <v>785.68969938659882</v>
      </c>
      <c r="BC189" s="1">
        <f t="shared" si="177"/>
        <v>205180.86146283487</v>
      </c>
      <c r="BD189" s="1">
        <f t="shared" si="178"/>
        <v>119819.13853716484</v>
      </c>
      <c r="BE189" s="1">
        <f t="shared" si="179"/>
        <v>758085.56127323653</v>
      </c>
      <c r="BF189" s="1">
        <f t="shared" si="180"/>
        <v>0</v>
      </c>
      <c r="BG189" s="1">
        <f t="shared" si="181"/>
        <v>140.7170767682795</v>
      </c>
      <c r="BH189" s="1">
        <f t="shared" si="182"/>
        <v>140.7170767682795</v>
      </c>
      <c r="BI189" s="1">
        <f t="shared" si="183"/>
        <v>422.15123030483846</v>
      </c>
      <c r="BJ189" s="1">
        <f t="shared" si="184"/>
        <v>140.7170767682795</v>
      </c>
      <c r="BK189" s="1">
        <f t="shared" si="185"/>
        <v>1.4071707676827949</v>
      </c>
      <c r="BL189" s="1">
        <f t="shared" si="197"/>
        <v>844.30246060967704</v>
      </c>
      <c r="BM189" s="1">
        <f t="shared" si="186"/>
        <v>1.9638966853417588</v>
      </c>
      <c r="BN189" s="1">
        <f t="shared" si="187"/>
        <v>4909.7417133543968</v>
      </c>
      <c r="BO189" s="1">
        <f t="shared" si="188"/>
        <v>4664.2546276866769</v>
      </c>
      <c r="BP189" s="1">
        <f t="shared" si="189"/>
        <v>1.9638966853417588</v>
      </c>
      <c r="BQ189" s="1">
        <f t="shared" si="190"/>
        <v>638266.42273607163</v>
      </c>
      <c r="BR189" s="1">
        <f t="shared" si="191"/>
        <v>2962.3132781881113</v>
      </c>
      <c r="BS189" s="1">
        <f t="shared" si="192"/>
        <v>285725.14056358335</v>
      </c>
      <c r="BT189" s="38">
        <f>-SUM(BR$24:BR189)/BR$23</f>
        <v>17.563776264555564</v>
      </c>
      <c r="BU189" s="1">
        <f t="shared" si="193"/>
        <v>2962.3132781881113</v>
      </c>
      <c r="BV189" s="1">
        <f t="shared" si="194"/>
        <v>285725.14056358335</v>
      </c>
      <c r="BW189" s="38">
        <f>-SUM(BU$24:BU189)/BU$23</f>
        <v>17.563776264555564</v>
      </c>
      <c r="BX189" s="1"/>
      <c r="BY189" s="1"/>
      <c r="BZ189" s="1"/>
      <c r="CA189" s="1"/>
      <c r="CB189" s="1"/>
      <c r="CC189" s="1"/>
      <c r="CD189" s="1"/>
      <c r="CE189" s="1"/>
      <c r="CF189" s="1"/>
      <c r="CG189" s="1"/>
      <c r="CH189" s="1"/>
      <c r="CI189" s="1"/>
      <c r="CJ189" s="1"/>
      <c r="CK189" s="1"/>
      <c r="CL189" s="1"/>
      <c r="CM189" s="1"/>
      <c r="CN189" s="1"/>
      <c r="CO189" s="1"/>
    </row>
    <row r="190" spans="1:93" ht="14.7" thickBot="1" x14ac:dyDescent="0.6">
      <c r="A190" s="32">
        <v>167</v>
      </c>
      <c r="B190" s="10">
        <f t="shared" si="135"/>
        <v>1621.0513229898563</v>
      </c>
      <c r="C190" s="10">
        <f t="shared" si="136"/>
        <v>699.71934806556601</v>
      </c>
      <c r="D190" s="10">
        <f t="shared" si="137"/>
        <v>921.33197492429031</v>
      </c>
      <c r="E190" s="10">
        <f t="shared" si="149"/>
        <v>238982.44450469856</v>
      </c>
      <c r="F190" s="10">
        <f t="shared" si="150"/>
        <v>141017.55549530161</v>
      </c>
      <c r="G190" s="10">
        <f t="shared" si="132"/>
        <v>510338.73603903397</v>
      </c>
      <c r="H190" s="1">
        <f t="shared" si="151"/>
        <v>0</v>
      </c>
      <c r="I190" s="1">
        <f t="shared" si="138"/>
        <v>141.00693090679303</v>
      </c>
      <c r="J190" s="1">
        <f t="shared" si="139"/>
        <v>141.00693090679303</v>
      </c>
      <c r="K190" s="1">
        <f t="shared" si="140"/>
        <v>423.02079272037912</v>
      </c>
      <c r="L190" s="1">
        <f t="shared" si="141"/>
        <v>141.00693090679303</v>
      </c>
      <c r="M190" s="1">
        <f t="shared" si="142"/>
        <v>1.4100693090679304</v>
      </c>
      <c r="N190" s="1">
        <f t="shared" si="195"/>
        <v>846.04158544075824</v>
      </c>
      <c r="O190" s="1">
        <f t="shared" si="143"/>
        <v>1.9718978435361378</v>
      </c>
      <c r="P190" s="1">
        <f t="shared" si="144"/>
        <v>7887.5913741445511</v>
      </c>
      <c r="Q190" s="1">
        <f t="shared" si="145"/>
        <v>7493.2118054373232</v>
      </c>
      <c r="R190" s="1">
        <f t="shared" si="146"/>
        <v>1.9718978435361378</v>
      </c>
      <c r="S190" s="1">
        <f t="shared" si="133"/>
        <v>749321.18054373236</v>
      </c>
      <c r="T190" s="1">
        <f t="shared" si="147"/>
        <v>5026.1188970067087</v>
      </c>
      <c r="U190" s="6">
        <f t="shared" si="152"/>
        <v>497734.5581960734</v>
      </c>
      <c r="V190" s="23">
        <f>-SUM(T$24:T190)/T$23</f>
        <v>25.886727909803664</v>
      </c>
      <c r="W190" s="14">
        <f t="shared" si="134"/>
        <v>0</v>
      </c>
      <c r="X190" s="14">
        <f t="shared" si="153"/>
        <v>494478.63807538874</v>
      </c>
      <c r="Y190" s="23">
        <f>-SUM(W$24:W190)/W$23</f>
        <v>25.723931903769437</v>
      </c>
      <c r="Z190" s="36"/>
      <c r="AA190" s="37">
        <f t="shared" si="154"/>
        <v>1621.0513229898563</v>
      </c>
      <c r="AB190" s="10">
        <f t="shared" si="155"/>
        <v>699.71934806556601</v>
      </c>
      <c r="AC190" s="10">
        <f t="shared" si="156"/>
        <v>921.33197492429031</v>
      </c>
      <c r="AD190" s="1">
        <f t="shared" si="157"/>
        <v>238982.44450469856</v>
      </c>
      <c r="AE190" s="1">
        <f t="shared" si="158"/>
        <v>138267.55549530161</v>
      </c>
      <c r="AF190" s="1">
        <f t="shared" si="159"/>
        <v>454134.3546445464</v>
      </c>
      <c r="AG190" s="1">
        <f t="shared" si="160"/>
        <v>0</v>
      </c>
      <c r="AH190" s="1">
        <f t="shared" si="161"/>
        <v>141.00693090679303</v>
      </c>
      <c r="AI190" s="1">
        <f t="shared" si="162"/>
        <v>141.00693090679303</v>
      </c>
      <c r="AJ190" s="1">
        <f t="shared" si="163"/>
        <v>423.02079272037912</v>
      </c>
      <c r="AK190" s="1">
        <f t="shared" si="164"/>
        <v>141.00693090679303</v>
      </c>
      <c r="AL190" s="1">
        <f t="shared" si="165"/>
        <v>1.4100693090679304</v>
      </c>
      <c r="AM190" s="1">
        <f t="shared" si="196"/>
        <v>846.04158544075824</v>
      </c>
      <c r="AN190" s="1">
        <f t="shared" si="166"/>
        <v>1.9718978435361378</v>
      </c>
      <c r="AO190" s="1">
        <f t="shared" si="167"/>
        <v>4929.7446088403449</v>
      </c>
      <c r="AP190" s="1">
        <f t="shared" si="168"/>
        <v>4683.2573783983271</v>
      </c>
      <c r="AQ190" s="1">
        <f t="shared" si="169"/>
        <v>1.9718978435361378</v>
      </c>
      <c r="AR190" s="1">
        <f t="shared" si="170"/>
        <v>640866.79914924479</v>
      </c>
      <c r="AS190" s="1">
        <f t="shared" si="171"/>
        <v>2216.1644699677126</v>
      </c>
      <c r="AT190" s="1">
        <f t="shared" si="172"/>
        <v>159244.61528237557</v>
      </c>
      <c r="AU190" s="38">
        <f>-SUM(AS$24:AS190)/AS$23</f>
        <v>10.231571900427573</v>
      </c>
      <c r="AV190" s="1">
        <f t="shared" si="148"/>
        <v>2216.1644699677126</v>
      </c>
      <c r="AW190" s="1">
        <f t="shared" si="173"/>
        <v>159244.61528237557</v>
      </c>
      <c r="AX190" s="38">
        <f>-SUM(AV$24:AV190)/AV$23</f>
        <v>10.231571900427573</v>
      </c>
      <c r="AY190" s="40"/>
      <c r="AZ190" s="10">
        <f t="shared" si="174"/>
        <v>857.63888888888891</v>
      </c>
      <c r="BA190" s="10">
        <f t="shared" si="175"/>
        <v>598.44417926660253</v>
      </c>
      <c r="BB190" s="10">
        <f t="shared" si="176"/>
        <v>787.98129434314308</v>
      </c>
      <c r="BC190" s="1">
        <f t="shared" si="177"/>
        <v>204392.88016849174</v>
      </c>
      <c r="BD190" s="1">
        <f t="shared" si="178"/>
        <v>120607.11983150798</v>
      </c>
      <c r="BE190" s="1">
        <f t="shared" si="179"/>
        <v>761473.91898075282</v>
      </c>
      <c r="BF190" s="1">
        <f t="shared" si="180"/>
        <v>0</v>
      </c>
      <c r="BG190" s="1">
        <f t="shared" si="181"/>
        <v>141.00693090679303</v>
      </c>
      <c r="BH190" s="1">
        <f t="shared" si="182"/>
        <v>141.00693090679303</v>
      </c>
      <c r="BI190" s="1">
        <f t="shared" si="183"/>
        <v>423.02079272037912</v>
      </c>
      <c r="BJ190" s="1">
        <f t="shared" si="184"/>
        <v>141.00693090679303</v>
      </c>
      <c r="BK190" s="1">
        <f t="shared" si="185"/>
        <v>1.4100693090679304</v>
      </c>
      <c r="BL190" s="1">
        <f t="shared" si="197"/>
        <v>846.04158544075824</v>
      </c>
      <c r="BM190" s="1">
        <f t="shared" si="186"/>
        <v>1.9718978435361378</v>
      </c>
      <c r="BN190" s="1">
        <f t="shared" si="187"/>
        <v>4929.7446088403449</v>
      </c>
      <c r="BO190" s="1">
        <f t="shared" si="188"/>
        <v>4683.2573783983271</v>
      </c>
      <c r="BP190" s="1">
        <f t="shared" si="189"/>
        <v>1.9718978435361378</v>
      </c>
      <c r="BQ190" s="1">
        <f t="shared" si="190"/>
        <v>640866.79914924479</v>
      </c>
      <c r="BR190" s="1">
        <f t="shared" si="191"/>
        <v>2979.5769040686801</v>
      </c>
      <c r="BS190" s="1">
        <f t="shared" si="192"/>
        <v>288704.71746765205</v>
      </c>
      <c r="BT190" s="38">
        <f>-SUM(BR$24:BR190)/BR$23</f>
        <v>17.736505360443605</v>
      </c>
      <c r="BU190" s="1">
        <f t="shared" si="193"/>
        <v>2979.5769040686801</v>
      </c>
      <c r="BV190" s="1">
        <f t="shared" si="194"/>
        <v>288704.71746765205</v>
      </c>
      <c r="BW190" s="38">
        <f>-SUM(BU$24:BU190)/BU$23</f>
        <v>17.736505360443605</v>
      </c>
      <c r="BX190" s="1"/>
      <c r="BY190" s="1"/>
      <c r="BZ190" s="1"/>
      <c r="CA190" s="1"/>
      <c r="CB190" s="1"/>
      <c r="CC190" s="1"/>
      <c r="CD190" s="1"/>
      <c r="CE190" s="1"/>
      <c r="CF190" s="1"/>
      <c r="CG190" s="1"/>
      <c r="CH190" s="1"/>
      <c r="CI190" s="1"/>
      <c r="CJ190" s="1"/>
      <c r="CK190" s="1"/>
      <c r="CL190" s="1"/>
      <c r="CM190" s="1"/>
      <c r="CN190" s="1"/>
      <c r="CO190" s="1"/>
    </row>
    <row r="191" spans="1:93" ht="14.7" thickBot="1" x14ac:dyDescent="0.6">
      <c r="A191" s="32">
        <v>168</v>
      </c>
      <c r="B191" s="10">
        <f t="shared" si="135"/>
        <v>1621.0513229898563</v>
      </c>
      <c r="C191" s="10">
        <f t="shared" si="136"/>
        <v>697.03212980537012</v>
      </c>
      <c r="D191" s="10">
        <f t="shared" si="137"/>
        <v>924.0191931844862</v>
      </c>
      <c r="E191" s="10">
        <f t="shared" si="149"/>
        <v>238058.42531151409</v>
      </c>
      <c r="F191" s="10">
        <f t="shared" si="150"/>
        <v>141941.57468848609</v>
      </c>
      <c r="G191" s="10">
        <f t="shared" si="132"/>
        <v>514315.58247546316</v>
      </c>
      <c r="H191" s="1">
        <f t="shared" si="151"/>
        <v>0</v>
      </c>
      <c r="I191" s="1">
        <f t="shared" si="138"/>
        <v>141.29738209737405</v>
      </c>
      <c r="J191" s="1">
        <f t="shared" si="139"/>
        <v>141.29738209737405</v>
      </c>
      <c r="K191" s="1">
        <f t="shared" si="140"/>
        <v>423.89214629212216</v>
      </c>
      <c r="L191" s="1">
        <f t="shared" si="141"/>
        <v>141.29738209737405</v>
      </c>
      <c r="M191" s="1">
        <f t="shared" si="142"/>
        <v>1.4129738209737406</v>
      </c>
      <c r="N191" s="1">
        <f t="shared" si="195"/>
        <v>847.78429258424444</v>
      </c>
      <c r="O191" s="1">
        <f t="shared" si="143"/>
        <v>1.9799315994394133</v>
      </c>
      <c r="P191" s="1">
        <f t="shared" si="144"/>
        <v>7919.7263977576531</v>
      </c>
      <c r="Q191" s="1">
        <f t="shared" si="145"/>
        <v>7523.7400778697702</v>
      </c>
      <c r="R191" s="1">
        <f t="shared" si="146"/>
        <v>1.9799315994394133</v>
      </c>
      <c r="S191" s="1">
        <f t="shared" si="133"/>
        <v>752374.0077869771</v>
      </c>
      <c r="T191" s="1">
        <f t="shared" si="147"/>
        <v>5054.9044622956699</v>
      </c>
      <c r="U191" s="6">
        <f t="shared" si="152"/>
        <v>502789.46265836904</v>
      </c>
      <c r="V191" s="23">
        <f>-SUM(T$24:T191)/T$23</f>
        <v>26.139473132918447</v>
      </c>
      <c r="W191" s="14">
        <f t="shared" si="134"/>
        <v>0</v>
      </c>
      <c r="X191" s="14">
        <f t="shared" si="153"/>
        <v>494478.63807538874</v>
      </c>
      <c r="Y191" s="23">
        <f>-SUM(W$24:W191)/W$23</f>
        <v>25.723931903769437</v>
      </c>
      <c r="Z191" s="36"/>
      <c r="AA191" s="37">
        <f t="shared" si="154"/>
        <v>1621.0513229898563</v>
      </c>
      <c r="AB191" s="10">
        <f t="shared" si="155"/>
        <v>697.03212980537012</v>
      </c>
      <c r="AC191" s="10">
        <f t="shared" si="156"/>
        <v>924.0191931844862</v>
      </c>
      <c r="AD191" s="1">
        <f t="shared" si="157"/>
        <v>238058.42531151409</v>
      </c>
      <c r="AE191" s="1">
        <f t="shared" si="158"/>
        <v>139191.57468848609</v>
      </c>
      <c r="AF191" s="1">
        <f t="shared" si="159"/>
        <v>457669.3445062954</v>
      </c>
      <c r="AG191" s="1">
        <f t="shared" si="160"/>
        <v>0</v>
      </c>
      <c r="AH191" s="1">
        <f t="shared" si="161"/>
        <v>141.29738209737405</v>
      </c>
      <c r="AI191" s="1">
        <f t="shared" si="162"/>
        <v>141.29738209737405</v>
      </c>
      <c r="AJ191" s="1">
        <f t="shared" si="163"/>
        <v>423.89214629212216</v>
      </c>
      <c r="AK191" s="1">
        <f t="shared" si="164"/>
        <v>141.29738209737405</v>
      </c>
      <c r="AL191" s="1">
        <f t="shared" si="165"/>
        <v>1.4129738209737406</v>
      </c>
      <c r="AM191" s="1">
        <f t="shared" si="196"/>
        <v>847.78429258424444</v>
      </c>
      <c r="AN191" s="1">
        <f t="shared" si="166"/>
        <v>1.9799315994394133</v>
      </c>
      <c r="AO191" s="1">
        <f t="shared" si="167"/>
        <v>4949.828998598533</v>
      </c>
      <c r="AP191" s="1">
        <f t="shared" si="168"/>
        <v>4702.3375486686064</v>
      </c>
      <c r="AQ191" s="1">
        <f t="shared" si="169"/>
        <v>1.9799315994394133</v>
      </c>
      <c r="AR191" s="1">
        <f t="shared" si="170"/>
        <v>643477.76981780934</v>
      </c>
      <c r="AS191" s="1">
        <f t="shared" si="171"/>
        <v>2233.5019330945061</v>
      </c>
      <c r="AT191" s="1">
        <f t="shared" si="172"/>
        <v>161478.11721547006</v>
      </c>
      <c r="AU191" s="38">
        <f>-SUM(AS$24:AS191)/AS$23</f>
        <v>10.361050273360586</v>
      </c>
      <c r="AV191" s="1">
        <f t="shared" si="148"/>
        <v>2233.5019330945061</v>
      </c>
      <c r="AW191" s="1">
        <f t="shared" si="173"/>
        <v>161478.11721547006</v>
      </c>
      <c r="AX191" s="38">
        <f>-SUM(AV$24:AV191)/AV$23</f>
        <v>10.361050273360586</v>
      </c>
      <c r="AY191" s="40"/>
      <c r="AZ191" s="10">
        <f t="shared" si="174"/>
        <v>857.63888888888891</v>
      </c>
      <c r="BA191" s="10">
        <f t="shared" si="175"/>
        <v>596.1459004914351</v>
      </c>
      <c r="BB191" s="10">
        <f t="shared" si="176"/>
        <v>790.27957311831051</v>
      </c>
      <c r="BC191" s="1">
        <f t="shared" si="177"/>
        <v>203602.60059537343</v>
      </c>
      <c r="BD191" s="1">
        <f t="shared" si="178"/>
        <v>121397.3994046263</v>
      </c>
      <c r="BE191" s="1">
        <f t="shared" si="179"/>
        <v>764875.16922243568</v>
      </c>
      <c r="BF191" s="1">
        <f t="shared" si="180"/>
        <v>0</v>
      </c>
      <c r="BG191" s="1">
        <f t="shared" si="181"/>
        <v>141.29738209737405</v>
      </c>
      <c r="BH191" s="1">
        <f t="shared" si="182"/>
        <v>141.29738209737405</v>
      </c>
      <c r="BI191" s="1">
        <f t="shared" si="183"/>
        <v>423.89214629212216</v>
      </c>
      <c r="BJ191" s="1">
        <f t="shared" si="184"/>
        <v>141.29738209737405</v>
      </c>
      <c r="BK191" s="1">
        <f t="shared" si="185"/>
        <v>1.4129738209737406</v>
      </c>
      <c r="BL191" s="1">
        <f t="shared" si="197"/>
        <v>847.78429258424444</v>
      </c>
      <c r="BM191" s="1">
        <f t="shared" si="186"/>
        <v>1.9799315994394133</v>
      </c>
      <c r="BN191" s="1">
        <f t="shared" si="187"/>
        <v>4949.828998598533</v>
      </c>
      <c r="BO191" s="1">
        <f t="shared" si="188"/>
        <v>4702.3375486686064</v>
      </c>
      <c r="BP191" s="1">
        <f t="shared" si="189"/>
        <v>1.9799315994394133</v>
      </c>
      <c r="BQ191" s="1">
        <f t="shared" si="190"/>
        <v>643477.76981780934</v>
      </c>
      <c r="BR191" s="1">
        <f t="shared" si="191"/>
        <v>2996.9143671954735</v>
      </c>
      <c r="BS191" s="1">
        <f t="shared" si="192"/>
        <v>291701.6318348475</v>
      </c>
      <c r="BT191" s="38">
        <f>-SUM(BR$24:BR191)/BR$23</f>
        <v>17.910239526657833</v>
      </c>
      <c r="BU191" s="1">
        <f t="shared" si="193"/>
        <v>2996.9143671954735</v>
      </c>
      <c r="BV191" s="1">
        <f t="shared" si="194"/>
        <v>291701.6318348475</v>
      </c>
      <c r="BW191" s="38">
        <f>-SUM(BU$24:BU191)/BU$23</f>
        <v>17.910239526657833</v>
      </c>
      <c r="BX191" s="1"/>
      <c r="BY191" s="1"/>
      <c r="BZ191" s="1"/>
      <c r="CA191" s="1"/>
      <c r="CB191" s="1"/>
      <c r="CC191" s="1"/>
      <c r="CD191" s="1"/>
      <c r="CE191" s="1"/>
      <c r="CF191" s="1"/>
      <c r="CG191" s="1"/>
      <c r="CH191" s="1"/>
      <c r="CI191" s="1"/>
      <c r="CJ191" s="1"/>
      <c r="CK191" s="1"/>
      <c r="CL191" s="1"/>
      <c r="CM191" s="1"/>
      <c r="CN191" s="1"/>
      <c r="CO191" s="1"/>
    </row>
    <row r="192" spans="1:93" ht="14.7" thickBot="1" x14ac:dyDescent="0.6">
      <c r="A192" s="32">
        <v>169</v>
      </c>
      <c r="B192" s="10">
        <f t="shared" si="135"/>
        <v>1621.0513229898563</v>
      </c>
      <c r="C192" s="10">
        <f t="shared" si="136"/>
        <v>694.33707382524881</v>
      </c>
      <c r="D192" s="10">
        <f t="shared" si="137"/>
        <v>926.71424916460762</v>
      </c>
      <c r="E192" s="10">
        <f t="shared" si="149"/>
        <v>237131.7110623495</v>
      </c>
      <c r="F192" s="10">
        <f t="shared" si="150"/>
        <v>142868.28893765068</v>
      </c>
      <c r="G192" s="10">
        <f t="shared" si="132"/>
        <v>518307.56156395143</v>
      </c>
      <c r="H192" s="1">
        <f t="shared" si="151"/>
        <v>0</v>
      </c>
      <c r="I192" s="1">
        <f t="shared" si="138"/>
        <v>141.58843156985205</v>
      </c>
      <c r="J192" s="1">
        <f t="shared" si="139"/>
        <v>141.58843156985205</v>
      </c>
      <c r="K192" s="1">
        <f t="shared" si="140"/>
        <v>424.7652947095562</v>
      </c>
      <c r="L192" s="1">
        <f t="shared" si="141"/>
        <v>141.58843156985205</v>
      </c>
      <c r="M192" s="1">
        <f t="shared" si="142"/>
        <v>1.4158843156985206</v>
      </c>
      <c r="N192" s="1">
        <f t="shared" si="195"/>
        <v>849.5305894191124</v>
      </c>
      <c r="O192" s="1">
        <f t="shared" si="143"/>
        <v>1.9879980858586863</v>
      </c>
      <c r="P192" s="1">
        <f t="shared" si="144"/>
        <v>7951.9923434347456</v>
      </c>
      <c r="Q192" s="1">
        <f t="shared" si="145"/>
        <v>7554.3927262630077</v>
      </c>
      <c r="R192" s="1">
        <f t="shared" si="146"/>
        <v>1.9879980858586863</v>
      </c>
      <c r="S192" s="1">
        <f t="shared" si="133"/>
        <v>755439.27262630081</v>
      </c>
      <c r="T192" s="1">
        <f t="shared" si="147"/>
        <v>5083.8108138540392</v>
      </c>
      <c r="U192" s="6">
        <f t="shared" si="152"/>
        <v>507873.27347222308</v>
      </c>
      <c r="V192" s="23">
        <f>-SUM(T$24:T192)/T$23</f>
        <v>26.393663673611147</v>
      </c>
      <c r="W192" s="14">
        <f t="shared" si="134"/>
        <v>0</v>
      </c>
      <c r="X192" s="14">
        <f t="shared" si="153"/>
        <v>494478.63807538874</v>
      </c>
      <c r="Y192" s="23">
        <f>-SUM(W$24:W192)/W$23</f>
        <v>25.723931903769437</v>
      </c>
      <c r="Z192" s="36"/>
      <c r="AA192" s="37">
        <f t="shared" si="154"/>
        <v>1621.0513229898563</v>
      </c>
      <c r="AB192" s="10">
        <f t="shared" si="155"/>
        <v>694.33707382524881</v>
      </c>
      <c r="AC192" s="10">
        <f t="shared" si="156"/>
        <v>926.71424916460762</v>
      </c>
      <c r="AD192" s="1">
        <f t="shared" si="157"/>
        <v>237131.7110623495</v>
      </c>
      <c r="AE192" s="1">
        <f t="shared" si="158"/>
        <v>140118.28893765068</v>
      </c>
      <c r="AF192" s="1">
        <f t="shared" si="159"/>
        <v>461217.66684172372</v>
      </c>
      <c r="AG192" s="1">
        <f t="shared" si="160"/>
        <v>0</v>
      </c>
      <c r="AH192" s="1">
        <f t="shared" si="161"/>
        <v>141.58843156985205</v>
      </c>
      <c r="AI192" s="1">
        <f t="shared" si="162"/>
        <v>141.58843156985205</v>
      </c>
      <c r="AJ192" s="1">
        <f t="shared" si="163"/>
        <v>424.7652947095562</v>
      </c>
      <c r="AK192" s="1">
        <f t="shared" si="164"/>
        <v>141.58843156985205</v>
      </c>
      <c r="AL192" s="1">
        <f t="shared" si="165"/>
        <v>1.4158843156985206</v>
      </c>
      <c r="AM192" s="1">
        <f t="shared" si="196"/>
        <v>849.5305894191124</v>
      </c>
      <c r="AN192" s="1">
        <f t="shared" si="166"/>
        <v>1.9879980858586863</v>
      </c>
      <c r="AO192" s="1">
        <f t="shared" si="167"/>
        <v>4969.9952146467158</v>
      </c>
      <c r="AP192" s="1">
        <f t="shared" si="168"/>
        <v>4721.4954539143801</v>
      </c>
      <c r="AQ192" s="1">
        <f t="shared" si="169"/>
        <v>1.9879980858586863</v>
      </c>
      <c r="AR192" s="1">
        <f t="shared" si="170"/>
        <v>646099.3779040731</v>
      </c>
      <c r="AS192" s="1">
        <f t="shared" si="171"/>
        <v>2250.9135415054116</v>
      </c>
      <c r="AT192" s="1">
        <f t="shared" si="172"/>
        <v>163729.03075697547</v>
      </c>
      <c r="AU192" s="38">
        <f>-SUM(AS$24:AS192)/AS$23</f>
        <v>10.491538014897133</v>
      </c>
      <c r="AV192" s="1">
        <f t="shared" si="148"/>
        <v>2250.9135415054116</v>
      </c>
      <c r="AW192" s="1">
        <f t="shared" si="173"/>
        <v>163729.03075697547</v>
      </c>
      <c r="AX192" s="38">
        <f>-SUM(AV$24:AV192)/AV$23</f>
        <v>10.491538014897133</v>
      </c>
      <c r="AY192" s="40"/>
      <c r="AZ192" s="10">
        <f t="shared" si="174"/>
        <v>857.63888888888891</v>
      </c>
      <c r="BA192" s="10">
        <f t="shared" si="175"/>
        <v>593.8409184031733</v>
      </c>
      <c r="BB192" s="10">
        <f t="shared" si="176"/>
        <v>792.5845552065723</v>
      </c>
      <c r="BC192" s="1">
        <f t="shared" si="177"/>
        <v>202810.01604016687</v>
      </c>
      <c r="BD192" s="1">
        <f t="shared" si="178"/>
        <v>122189.98395983287</v>
      </c>
      <c r="BE192" s="1">
        <f t="shared" si="179"/>
        <v>768289.36186390603</v>
      </c>
      <c r="BF192" s="1">
        <f t="shared" si="180"/>
        <v>0</v>
      </c>
      <c r="BG192" s="1">
        <f t="shared" si="181"/>
        <v>141.58843156985205</v>
      </c>
      <c r="BH192" s="1">
        <f t="shared" si="182"/>
        <v>141.58843156985205</v>
      </c>
      <c r="BI192" s="1">
        <f t="shared" si="183"/>
        <v>424.7652947095562</v>
      </c>
      <c r="BJ192" s="1">
        <f t="shared" si="184"/>
        <v>141.58843156985205</v>
      </c>
      <c r="BK192" s="1">
        <f t="shared" si="185"/>
        <v>1.4158843156985206</v>
      </c>
      <c r="BL192" s="1">
        <f t="shared" si="197"/>
        <v>849.5305894191124</v>
      </c>
      <c r="BM192" s="1">
        <f t="shared" si="186"/>
        <v>1.9879980858586863</v>
      </c>
      <c r="BN192" s="1">
        <f t="shared" si="187"/>
        <v>4969.9952146467158</v>
      </c>
      <c r="BO192" s="1">
        <f t="shared" si="188"/>
        <v>4721.4954539143801</v>
      </c>
      <c r="BP192" s="1">
        <f t="shared" si="189"/>
        <v>1.9879980858586863</v>
      </c>
      <c r="BQ192" s="1">
        <f t="shared" si="190"/>
        <v>646099.3779040731</v>
      </c>
      <c r="BR192" s="1">
        <f t="shared" si="191"/>
        <v>3014.325975606379</v>
      </c>
      <c r="BS192" s="1">
        <f t="shared" si="192"/>
        <v>294715.9578104539</v>
      </c>
      <c r="BT192" s="38">
        <f>-SUM(BR$24:BR192)/BR$23</f>
        <v>18.084983061475594</v>
      </c>
      <c r="BU192" s="1">
        <f t="shared" si="193"/>
        <v>3014.325975606379</v>
      </c>
      <c r="BV192" s="1">
        <f t="shared" si="194"/>
        <v>294715.9578104539</v>
      </c>
      <c r="BW192" s="38">
        <f>-SUM(BU$24:BU192)/BU$23</f>
        <v>18.084983061475594</v>
      </c>
      <c r="BX192" s="1"/>
      <c r="BY192" s="1"/>
      <c r="BZ192" s="1"/>
      <c r="CA192" s="1"/>
      <c r="CB192" s="1"/>
      <c r="CC192" s="1"/>
      <c r="CD192" s="1"/>
      <c r="CE192" s="1"/>
      <c r="CF192" s="1"/>
      <c r="CG192" s="1"/>
      <c r="CH192" s="1"/>
      <c r="CI192" s="1"/>
      <c r="CJ192" s="1"/>
      <c r="CK192" s="1"/>
      <c r="CL192" s="1"/>
      <c r="CM192" s="1"/>
      <c r="CN192" s="1"/>
      <c r="CO192" s="1"/>
    </row>
    <row r="193" spans="1:93" ht="14.7" thickBot="1" x14ac:dyDescent="0.6">
      <c r="A193" s="32">
        <v>170</v>
      </c>
      <c r="B193" s="10">
        <f t="shared" si="135"/>
        <v>1621.0513229898563</v>
      </c>
      <c r="C193" s="10">
        <f t="shared" si="136"/>
        <v>691.63415726518542</v>
      </c>
      <c r="D193" s="10">
        <f t="shared" si="137"/>
        <v>929.41716572467101</v>
      </c>
      <c r="E193" s="10">
        <f t="shared" si="149"/>
        <v>236202.29389662482</v>
      </c>
      <c r="F193" s="10">
        <f t="shared" si="150"/>
        <v>143797.70610337536</v>
      </c>
      <c r="G193" s="10">
        <f t="shared" si="132"/>
        <v>522314.7318373851</v>
      </c>
      <c r="H193" s="1">
        <f t="shared" si="151"/>
        <v>0</v>
      </c>
      <c r="I193" s="1">
        <f t="shared" si="138"/>
        <v>141.88008055658977</v>
      </c>
      <c r="J193" s="1">
        <f t="shared" si="139"/>
        <v>141.88008055658977</v>
      </c>
      <c r="K193" s="1">
        <f t="shared" si="140"/>
        <v>425.64024166976935</v>
      </c>
      <c r="L193" s="1">
        <f t="shared" si="141"/>
        <v>141.88008055658977</v>
      </c>
      <c r="M193" s="1">
        <f t="shared" si="142"/>
        <v>1.4188008055658978</v>
      </c>
      <c r="N193" s="1">
        <f t="shared" si="195"/>
        <v>851.2804833395387</v>
      </c>
      <c r="O193" s="1">
        <f t="shared" si="143"/>
        <v>1.9960974361421306</v>
      </c>
      <c r="P193" s="1">
        <f t="shared" si="144"/>
        <v>7984.3897445685225</v>
      </c>
      <c r="Q193" s="1">
        <f t="shared" si="145"/>
        <v>7585.1702573400962</v>
      </c>
      <c r="R193" s="1">
        <f t="shared" si="146"/>
        <v>1.9960974361421306</v>
      </c>
      <c r="S193" s="1">
        <f t="shared" si="133"/>
        <v>758517.02573400969</v>
      </c>
      <c r="T193" s="1">
        <f t="shared" si="147"/>
        <v>5112.8384510107016</v>
      </c>
      <c r="U193" s="6">
        <f t="shared" si="152"/>
        <v>512986.11192323378</v>
      </c>
      <c r="V193" s="23">
        <f>-SUM(T$24:T193)/T$23</f>
        <v>26.649305596161685</v>
      </c>
      <c r="W193" s="14">
        <f t="shared" si="134"/>
        <v>0</v>
      </c>
      <c r="X193" s="14">
        <f t="shared" si="153"/>
        <v>494478.63807538874</v>
      </c>
      <c r="Y193" s="23">
        <f>-SUM(W$24:W193)/W$23</f>
        <v>25.723931903769437</v>
      </c>
      <c r="Z193" s="36"/>
      <c r="AA193" s="37">
        <f t="shared" si="154"/>
        <v>1621.0513229898563</v>
      </c>
      <c r="AB193" s="10">
        <f t="shared" si="155"/>
        <v>691.63415726518542</v>
      </c>
      <c r="AC193" s="10">
        <f t="shared" si="156"/>
        <v>929.41716572467101</v>
      </c>
      <c r="AD193" s="1">
        <f t="shared" si="157"/>
        <v>236202.29389662482</v>
      </c>
      <c r="AE193" s="1">
        <f t="shared" si="158"/>
        <v>141047.70610337536</v>
      </c>
      <c r="AF193" s="1">
        <f t="shared" si="159"/>
        <v>464779.37284956779</v>
      </c>
      <c r="AG193" s="1">
        <f t="shared" si="160"/>
        <v>0</v>
      </c>
      <c r="AH193" s="1">
        <f t="shared" si="161"/>
        <v>141.88008055658977</v>
      </c>
      <c r="AI193" s="1">
        <f t="shared" si="162"/>
        <v>141.88008055658977</v>
      </c>
      <c r="AJ193" s="1">
        <f t="shared" si="163"/>
        <v>425.64024166976935</v>
      </c>
      <c r="AK193" s="1">
        <f t="shared" si="164"/>
        <v>141.88008055658977</v>
      </c>
      <c r="AL193" s="1">
        <f t="shared" si="165"/>
        <v>1.4188008055658978</v>
      </c>
      <c r="AM193" s="1">
        <f t="shared" si="196"/>
        <v>851.2804833395387</v>
      </c>
      <c r="AN193" s="1">
        <f t="shared" si="166"/>
        <v>1.9960974361421306</v>
      </c>
      <c r="AO193" s="1">
        <f t="shared" si="167"/>
        <v>4990.2435903553269</v>
      </c>
      <c r="AP193" s="1">
        <f t="shared" si="168"/>
        <v>4740.7314108375604</v>
      </c>
      <c r="AQ193" s="1">
        <f t="shared" si="169"/>
        <v>1.9960974361421306</v>
      </c>
      <c r="AR193" s="1">
        <f t="shared" si="170"/>
        <v>648731.6667461925</v>
      </c>
      <c r="AS193" s="1">
        <f t="shared" si="171"/>
        <v>2268.3996045081658</v>
      </c>
      <c r="AT193" s="1">
        <f t="shared" si="172"/>
        <v>165997.43036148362</v>
      </c>
      <c r="AU193" s="38">
        <f>-SUM(AS$24:AS193)/AS$23</f>
        <v>10.623039441245432</v>
      </c>
      <c r="AV193" s="1">
        <f t="shared" si="148"/>
        <v>2268.3996045081658</v>
      </c>
      <c r="AW193" s="1">
        <f t="shared" si="173"/>
        <v>165997.43036148362</v>
      </c>
      <c r="AX193" s="38">
        <f>-SUM(AV$24:AV193)/AV$23</f>
        <v>10.623039441245432</v>
      </c>
      <c r="AY193" s="40"/>
      <c r="AZ193" s="10">
        <f t="shared" si="174"/>
        <v>857.63888888888891</v>
      </c>
      <c r="BA193" s="10">
        <f t="shared" si="175"/>
        <v>591.52921345048753</v>
      </c>
      <c r="BB193" s="10">
        <f t="shared" si="176"/>
        <v>794.89626015925819</v>
      </c>
      <c r="BC193" s="1">
        <f t="shared" si="177"/>
        <v>202015.1197800076</v>
      </c>
      <c r="BD193" s="1">
        <f t="shared" si="178"/>
        <v>122984.88021999213</v>
      </c>
      <c r="BE193" s="1">
        <f t="shared" si="179"/>
        <v>771716.54696618463</v>
      </c>
      <c r="BF193" s="1">
        <f t="shared" si="180"/>
        <v>0</v>
      </c>
      <c r="BG193" s="1">
        <f t="shared" si="181"/>
        <v>141.88008055658977</v>
      </c>
      <c r="BH193" s="1">
        <f t="shared" si="182"/>
        <v>141.88008055658977</v>
      </c>
      <c r="BI193" s="1">
        <f t="shared" si="183"/>
        <v>425.64024166976935</v>
      </c>
      <c r="BJ193" s="1">
        <f t="shared" si="184"/>
        <v>141.88008055658977</v>
      </c>
      <c r="BK193" s="1">
        <f t="shared" si="185"/>
        <v>1.4188008055658978</v>
      </c>
      <c r="BL193" s="1">
        <f t="shared" si="197"/>
        <v>851.2804833395387</v>
      </c>
      <c r="BM193" s="1">
        <f t="shared" si="186"/>
        <v>1.9960974361421306</v>
      </c>
      <c r="BN193" s="1">
        <f t="shared" si="187"/>
        <v>4990.2435903553269</v>
      </c>
      <c r="BO193" s="1">
        <f t="shared" si="188"/>
        <v>4740.7314108375604</v>
      </c>
      <c r="BP193" s="1">
        <f t="shared" si="189"/>
        <v>1.9960974361421306</v>
      </c>
      <c r="BQ193" s="1">
        <f t="shared" si="190"/>
        <v>648731.6667461925</v>
      </c>
      <c r="BR193" s="1">
        <f t="shared" si="191"/>
        <v>3031.8120386091332</v>
      </c>
      <c r="BS193" s="1">
        <f t="shared" si="192"/>
        <v>297747.76984906301</v>
      </c>
      <c r="BT193" s="38">
        <f>-SUM(BR$24:BR193)/BR$23</f>
        <v>18.260740281105107</v>
      </c>
      <c r="BU193" s="1">
        <f t="shared" si="193"/>
        <v>3031.8120386091332</v>
      </c>
      <c r="BV193" s="1">
        <f t="shared" si="194"/>
        <v>297747.76984906301</v>
      </c>
      <c r="BW193" s="38">
        <f>-SUM(BU$24:BU193)/BU$23</f>
        <v>18.260740281105107</v>
      </c>
      <c r="BX193" s="1"/>
      <c r="BY193" s="1"/>
      <c r="BZ193" s="1"/>
      <c r="CA193" s="1"/>
      <c r="CB193" s="1"/>
      <c r="CC193" s="1"/>
      <c r="CD193" s="1"/>
      <c r="CE193" s="1"/>
      <c r="CF193" s="1"/>
      <c r="CG193" s="1"/>
      <c r="CH193" s="1"/>
      <c r="CI193" s="1"/>
      <c r="CJ193" s="1"/>
      <c r="CK193" s="1"/>
      <c r="CL193" s="1"/>
      <c r="CM193" s="1"/>
      <c r="CN193" s="1"/>
      <c r="CO193" s="1"/>
    </row>
    <row r="194" spans="1:93" ht="14.7" thickBot="1" x14ac:dyDescent="0.6">
      <c r="A194" s="32">
        <v>171</v>
      </c>
      <c r="B194" s="10">
        <f t="shared" si="135"/>
        <v>1621.0513229898563</v>
      </c>
      <c r="C194" s="10">
        <f t="shared" si="136"/>
        <v>688.92335719848825</v>
      </c>
      <c r="D194" s="10">
        <f t="shared" si="137"/>
        <v>932.12796579136796</v>
      </c>
      <c r="E194" s="10">
        <f t="shared" si="149"/>
        <v>235270.16593083346</v>
      </c>
      <c r="F194" s="10">
        <f t="shared" si="150"/>
        <v>144729.83406916671</v>
      </c>
      <c r="G194" s="10">
        <f t="shared" si="132"/>
        <v>526337.15205802151</v>
      </c>
      <c r="H194" s="1">
        <f t="shared" si="151"/>
        <v>0</v>
      </c>
      <c r="I194" s="1">
        <f t="shared" si="138"/>
        <v>142.17233029248845</v>
      </c>
      <c r="J194" s="1">
        <f t="shared" si="139"/>
        <v>142.17233029248845</v>
      </c>
      <c r="K194" s="1">
        <f t="shared" si="140"/>
        <v>426.51699087746539</v>
      </c>
      <c r="L194" s="1">
        <f t="shared" si="141"/>
        <v>142.17233029248845</v>
      </c>
      <c r="M194" s="1">
        <f t="shared" si="142"/>
        <v>1.4217233029248846</v>
      </c>
      <c r="N194" s="1">
        <f t="shared" si="195"/>
        <v>853.03398175493078</v>
      </c>
      <c r="O194" s="1">
        <f t="shared" si="143"/>
        <v>2.0042297841811969</v>
      </c>
      <c r="P194" s="1">
        <f t="shared" si="144"/>
        <v>8016.9191367247877</v>
      </c>
      <c r="Q194" s="1">
        <f t="shared" si="145"/>
        <v>7616.0731798885481</v>
      </c>
      <c r="R194" s="1">
        <f t="shared" si="146"/>
        <v>2.0042297841811969</v>
      </c>
      <c r="S194" s="1">
        <f t="shared" si="133"/>
        <v>761607.31798885483</v>
      </c>
      <c r="T194" s="1">
        <f t="shared" si="147"/>
        <v>5141.9878751437609</v>
      </c>
      <c r="U194" s="6">
        <f t="shared" si="152"/>
        <v>518128.09979837755</v>
      </c>
      <c r="V194" s="23">
        <f>-SUM(T$24:T194)/T$23</f>
        <v>26.906404989918876</v>
      </c>
      <c r="W194" s="14">
        <f t="shared" si="134"/>
        <v>0</v>
      </c>
      <c r="X194" s="14">
        <f t="shared" si="153"/>
        <v>494478.63807538874</v>
      </c>
      <c r="Y194" s="23">
        <f>-SUM(W$24:W194)/W$23</f>
        <v>25.723931903769437</v>
      </c>
      <c r="Z194" s="36"/>
      <c r="AA194" s="37">
        <f t="shared" si="154"/>
        <v>1621.0513229898563</v>
      </c>
      <c r="AB194" s="10">
        <f t="shared" si="155"/>
        <v>688.92335719848825</v>
      </c>
      <c r="AC194" s="10">
        <f t="shared" si="156"/>
        <v>932.12796579136796</v>
      </c>
      <c r="AD194" s="1">
        <f t="shared" si="157"/>
        <v>235270.16593083346</v>
      </c>
      <c r="AE194" s="1">
        <f t="shared" si="158"/>
        <v>141979.83406916671</v>
      </c>
      <c r="AF194" s="1">
        <f t="shared" si="159"/>
        <v>468354.51392805565</v>
      </c>
      <c r="AG194" s="1">
        <f t="shared" si="160"/>
        <v>0</v>
      </c>
      <c r="AH194" s="1">
        <f t="shared" si="161"/>
        <v>142.17233029248845</v>
      </c>
      <c r="AI194" s="1">
        <f t="shared" si="162"/>
        <v>142.17233029248845</v>
      </c>
      <c r="AJ194" s="1">
        <f t="shared" si="163"/>
        <v>426.51699087746539</v>
      </c>
      <c r="AK194" s="1">
        <f t="shared" si="164"/>
        <v>142.17233029248845</v>
      </c>
      <c r="AL194" s="1">
        <f t="shared" si="165"/>
        <v>1.4217233029248846</v>
      </c>
      <c r="AM194" s="1">
        <f t="shared" si="196"/>
        <v>853.03398175493078</v>
      </c>
      <c r="AN194" s="1">
        <f t="shared" si="166"/>
        <v>2.0042297841811969</v>
      </c>
      <c r="AO194" s="1">
        <f t="shared" si="167"/>
        <v>5010.5744604529918</v>
      </c>
      <c r="AP194" s="1">
        <f t="shared" si="168"/>
        <v>4760.0457374303423</v>
      </c>
      <c r="AQ194" s="1">
        <f t="shared" si="169"/>
        <v>2.0042297841811969</v>
      </c>
      <c r="AR194" s="1">
        <f t="shared" si="170"/>
        <v>651374.67985888897</v>
      </c>
      <c r="AS194" s="1">
        <f t="shared" si="171"/>
        <v>2285.9604326855551</v>
      </c>
      <c r="AT194" s="1">
        <f t="shared" si="172"/>
        <v>168283.39079416919</v>
      </c>
      <c r="AU194" s="38">
        <f>-SUM(AS$24:AS194)/AS$23</f>
        <v>10.755558886618507</v>
      </c>
      <c r="AV194" s="1">
        <f t="shared" si="148"/>
        <v>2285.9604326855551</v>
      </c>
      <c r="AW194" s="1">
        <f t="shared" si="173"/>
        <v>168283.39079416919</v>
      </c>
      <c r="AX194" s="38">
        <f>-SUM(AV$24:AV194)/AV$23</f>
        <v>10.755558886618507</v>
      </c>
      <c r="AY194" s="40"/>
      <c r="AZ194" s="10">
        <f t="shared" si="174"/>
        <v>857.63888888888891</v>
      </c>
      <c r="BA194" s="10">
        <f t="shared" si="175"/>
        <v>589.21076602502285</v>
      </c>
      <c r="BB194" s="10">
        <f t="shared" si="176"/>
        <v>797.21470758472265</v>
      </c>
      <c r="BC194" s="1">
        <f t="shared" si="177"/>
        <v>201217.90507242287</v>
      </c>
      <c r="BD194" s="1">
        <f t="shared" si="178"/>
        <v>123782.09492757685</v>
      </c>
      <c r="BE194" s="1">
        <f t="shared" si="179"/>
        <v>775156.7747864658</v>
      </c>
      <c r="BF194" s="1">
        <f t="shared" si="180"/>
        <v>0</v>
      </c>
      <c r="BG194" s="1">
        <f t="shared" si="181"/>
        <v>142.17233029248845</v>
      </c>
      <c r="BH194" s="1">
        <f t="shared" si="182"/>
        <v>142.17233029248845</v>
      </c>
      <c r="BI194" s="1">
        <f t="shared" si="183"/>
        <v>426.51699087746539</v>
      </c>
      <c r="BJ194" s="1">
        <f t="shared" si="184"/>
        <v>142.17233029248845</v>
      </c>
      <c r="BK194" s="1">
        <f t="shared" si="185"/>
        <v>1.4217233029248846</v>
      </c>
      <c r="BL194" s="1">
        <f t="shared" si="197"/>
        <v>853.03398175493078</v>
      </c>
      <c r="BM194" s="1">
        <f t="shared" si="186"/>
        <v>2.0042297841811969</v>
      </c>
      <c r="BN194" s="1">
        <f t="shared" si="187"/>
        <v>5010.5744604529918</v>
      </c>
      <c r="BO194" s="1">
        <f t="shared" si="188"/>
        <v>4760.0457374303423</v>
      </c>
      <c r="BP194" s="1">
        <f t="shared" si="189"/>
        <v>2.0042297841811969</v>
      </c>
      <c r="BQ194" s="1">
        <f t="shared" si="190"/>
        <v>651374.67985888897</v>
      </c>
      <c r="BR194" s="1">
        <f t="shared" si="191"/>
        <v>3049.3728667865225</v>
      </c>
      <c r="BS194" s="1">
        <f t="shared" si="192"/>
        <v>300797.14271584956</v>
      </c>
      <c r="BT194" s="38">
        <f>-SUM(BR$24:BR194)/BR$23</f>
        <v>18.437515519759401</v>
      </c>
      <c r="BU194" s="1">
        <f t="shared" si="193"/>
        <v>3049.3728667865225</v>
      </c>
      <c r="BV194" s="1">
        <f t="shared" si="194"/>
        <v>300797.14271584956</v>
      </c>
      <c r="BW194" s="38">
        <f>-SUM(BU$24:BU194)/BU$23</f>
        <v>18.437515519759401</v>
      </c>
      <c r="BX194" s="1"/>
      <c r="BY194" s="1"/>
      <c r="BZ194" s="1"/>
      <c r="CA194" s="1"/>
      <c r="CB194" s="1"/>
      <c r="CC194" s="1"/>
      <c r="CD194" s="1"/>
      <c r="CE194" s="1"/>
      <c r="CF194" s="1"/>
      <c r="CG194" s="1"/>
      <c r="CH194" s="1"/>
      <c r="CI194" s="1"/>
      <c r="CJ194" s="1"/>
      <c r="CK194" s="1"/>
      <c r="CL194" s="1"/>
      <c r="CM194" s="1"/>
      <c r="CN194" s="1"/>
      <c r="CO194" s="1"/>
    </row>
    <row r="195" spans="1:93" ht="14.7" thickBot="1" x14ac:dyDescent="0.6">
      <c r="A195" s="32">
        <v>172</v>
      </c>
      <c r="B195" s="10">
        <f t="shared" si="135"/>
        <v>1621.0513229898563</v>
      </c>
      <c r="C195" s="10">
        <f t="shared" si="136"/>
        <v>686.20465063159691</v>
      </c>
      <c r="D195" s="10">
        <f t="shared" si="137"/>
        <v>934.84667235825953</v>
      </c>
      <c r="E195" s="10">
        <f t="shared" si="149"/>
        <v>234335.31925847521</v>
      </c>
      <c r="F195" s="10">
        <f t="shared" si="150"/>
        <v>145664.68074152496</v>
      </c>
      <c r="G195" s="10">
        <f t="shared" si="132"/>
        <v>530374.88121839892</v>
      </c>
      <c r="H195" s="1">
        <f t="shared" si="151"/>
        <v>0</v>
      </c>
      <c r="I195" s="1">
        <f t="shared" si="138"/>
        <v>142.46518201499299</v>
      </c>
      <c r="J195" s="1">
        <f t="shared" si="139"/>
        <v>142.46518201499299</v>
      </c>
      <c r="K195" s="1">
        <f t="shared" si="140"/>
        <v>427.39554604497897</v>
      </c>
      <c r="L195" s="1">
        <f t="shared" si="141"/>
        <v>142.46518201499299</v>
      </c>
      <c r="M195" s="1">
        <f t="shared" si="142"/>
        <v>1.4246518201499299</v>
      </c>
      <c r="N195" s="1">
        <f t="shared" si="195"/>
        <v>854.79109208995783</v>
      </c>
      <c r="O195" s="1">
        <f t="shared" si="143"/>
        <v>2.012395264412826</v>
      </c>
      <c r="P195" s="1">
        <f t="shared" si="144"/>
        <v>8049.581057651304</v>
      </c>
      <c r="Q195" s="1">
        <f t="shared" si="145"/>
        <v>7647.1020047687389</v>
      </c>
      <c r="R195" s="1">
        <f t="shared" si="146"/>
        <v>2.012395264412826</v>
      </c>
      <c r="S195" s="1">
        <f t="shared" si="133"/>
        <v>764710.2004768739</v>
      </c>
      <c r="T195" s="1">
        <f t="shared" si="147"/>
        <v>5171.2595896889252</v>
      </c>
      <c r="U195" s="6">
        <f t="shared" si="152"/>
        <v>523299.35938806646</v>
      </c>
      <c r="V195" s="23">
        <f>-SUM(T$24:T195)/T$23</f>
        <v>27.164967969403321</v>
      </c>
      <c r="W195" s="14">
        <f t="shared" si="134"/>
        <v>0</v>
      </c>
      <c r="X195" s="14">
        <f t="shared" si="153"/>
        <v>494478.63807538874</v>
      </c>
      <c r="Y195" s="23">
        <f>-SUM(W$24:W195)/W$23</f>
        <v>25.723931903769437</v>
      </c>
      <c r="Z195" s="36"/>
      <c r="AA195" s="37">
        <f t="shared" si="154"/>
        <v>1621.0513229898563</v>
      </c>
      <c r="AB195" s="10">
        <f t="shared" si="155"/>
        <v>686.20465063159691</v>
      </c>
      <c r="AC195" s="10">
        <f t="shared" si="156"/>
        <v>934.84667235825953</v>
      </c>
      <c r="AD195" s="1">
        <f t="shared" si="157"/>
        <v>234335.31925847521</v>
      </c>
      <c r="AE195" s="1">
        <f t="shared" si="158"/>
        <v>142914.68074152496</v>
      </c>
      <c r="AF195" s="1">
        <f t="shared" si="159"/>
        <v>471943.14167569345</v>
      </c>
      <c r="AG195" s="1">
        <f t="shared" si="160"/>
        <v>0</v>
      </c>
      <c r="AH195" s="1">
        <f t="shared" si="161"/>
        <v>142.46518201499299</v>
      </c>
      <c r="AI195" s="1">
        <f t="shared" si="162"/>
        <v>142.46518201499299</v>
      </c>
      <c r="AJ195" s="1">
        <f t="shared" si="163"/>
        <v>427.39554604497897</v>
      </c>
      <c r="AK195" s="1">
        <f t="shared" si="164"/>
        <v>142.46518201499299</v>
      </c>
      <c r="AL195" s="1">
        <f t="shared" si="165"/>
        <v>1.4246518201499299</v>
      </c>
      <c r="AM195" s="1">
        <f t="shared" si="196"/>
        <v>854.79109208995783</v>
      </c>
      <c r="AN195" s="1">
        <f t="shared" si="166"/>
        <v>2.012395264412826</v>
      </c>
      <c r="AO195" s="1">
        <f t="shared" si="167"/>
        <v>5030.9881610320654</v>
      </c>
      <c r="AP195" s="1">
        <f t="shared" si="168"/>
        <v>4779.4387529804617</v>
      </c>
      <c r="AQ195" s="1">
        <f t="shared" si="169"/>
        <v>2.012395264412826</v>
      </c>
      <c r="AR195" s="1">
        <f t="shared" si="170"/>
        <v>654028.46093416843</v>
      </c>
      <c r="AS195" s="1">
        <f t="shared" si="171"/>
        <v>2303.596337900648</v>
      </c>
      <c r="AT195" s="1">
        <f t="shared" si="172"/>
        <v>170586.98713206983</v>
      </c>
      <c r="AU195" s="38">
        <f>-SUM(AS$24:AS195)/AS$23</f>
        <v>10.889100703308399</v>
      </c>
      <c r="AV195" s="1">
        <f t="shared" si="148"/>
        <v>2303.596337900648</v>
      </c>
      <c r="AW195" s="1">
        <f t="shared" si="173"/>
        <v>170586.98713206983</v>
      </c>
      <c r="AX195" s="38">
        <f>-SUM(AV$24:AV195)/AV$23</f>
        <v>10.889100703308399</v>
      </c>
      <c r="AY195" s="40"/>
      <c r="AZ195" s="10">
        <f t="shared" si="174"/>
        <v>857.63888888888891</v>
      </c>
      <c r="BA195" s="10">
        <f t="shared" si="175"/>
        <v>586.88555646123416</v>
      </c>
      <c r="BB195" s="10">
        <f t="shared" si="176"/>
        <v>799.53991714851134</v>
      </c>
      <c r="BC195" s="1">
        <f t="shared" si="177"/>
        <v>200418.36515527437</v>
      </c>
      <c r="BD195" s="1">
        <f t="shared" si="178"/>
        <v>124581.63484472535</v>
      </c>
      <c r="BE195" s="1">
        <f t="shared" si="179"/>
        <v>778610.0957788938</v>
      </c>
      <c r="BF195" s="1">
        <f t="shared" si="180"/>
        <v>0</v>
      </c>
      <c r="BG195" s="1">
        <f t="shared" si="181"/>
        <v>142.46518201499299</v>
      </c>
      <c r="BH195" s="1">
        <f t="shared" si="182"/>
        <v>142.46518201499299</v>
      </c>
      <c r="BI195" s="1">
        <f t="shared" si="183"/>
        <v>427.39554604497897</v>
      </c>
      <c r="BJ195" s="1">
        <f t="shared" si="184"/>
        <v>142.46518201499299</v>
      </c>
      <c r="BK195" s="1">
        <f t="shared" si="185"/>
        <v>1.4246518201499299</v>
      </c>
      <c r="BL195" s="1">
        <f t="shared" si="197"/>
        <v>854.79109208995783</v>
      </c>
      <c r="BM195" s="1">
        <f t="shared" si="186"/>
        <v>2.012395264412826</v>
      </c>
      <c r="BN195" s="1">
        <f t="shared" si="187"/>
        <v>5030.9881610320654</v>
      </c>
      <c r="BO195" s="1">
        <f t="shared" si="188"/>
        <v>4779.4387529804617</v>
      </c>
      <c r="BP195" s="1">
        <f t="shared" si="189"/>
        <v>2.012395264412826</v>
      </c>
      <c r="BQ195" s="1">
        <f t="shared" si="190"/>
        <v>654028.46093416843</v>
      </c>
      <c r="BR195" s="1">
        <f t="shared" si="191"/>
        <v>3067.0087720016154</v>
      </c>
      <c r="BS195" s="1">
        <f t="shared" si="192"/>
        <v>303864.15148785117</v>
      </c>
      <c r="BT195" s="38">
        <f>-SUM(BR$24:BR195)/BR$23</f>
        <v>18.615313129730509</v>
      </c>
      <c r="BU195" s="1">
        <f t="shared" si="193"/>
        <v>3067.0087720016154</v>
      </c>
      <c r="BV195" s="1">
        <f t="shared" si="194"/>
        <v>303864.15148785117</v>
      </c>
      <c r="BW195" s="38">
        <f>-SUM(BU$24:BU195)/BU$23</f>
        <v>18.615313129730509</v>
      </c>
      <c r="BX195" s="1"/>
      <c r="BY195" s="1"/>
      <c r="BZ195" s="1"/>
      <c r="CA195" s="1"/>
      <c r="CB195" s="1"/>
      <c r="CC195" s="1"/>
      <c r="CD195" s="1"/>
      <c r="CE195" s="1"/>
      <c r="CF195" s="1"/>
      <c r="CG195" s="1"/>
      <c r="CH195" s="1"/>
      <c r="CI195" s="1"/>
      <c r="CJ195" s="1"/>
      <c r="CK195" s="1"/>
      <c r="CL195" s="1"/>
      <c r="CM195" s="1"/>
      <c r="CN195" s="1"/>
      <c r="CO195" s="1"/>
    </row>
    <row r="196" spans="1:93" ht="14.7" thickBot="1" x14ac:dyDescent="0.6">
      <c r="A196" s="32">
        <v>173</v>
      </c>
      <c r="B196" s="10">
        <f t="shared" si="135"/>
        <v>1621.0513229898563</v>
      </c>
      <c r="C196" s="10">
        <f t="shared" si="136"/>
        <v>683.47801450388533</v>
      </c>
      <c r="D196" s="10">
        <f t="shared" si="137"/>
        <v>937.5733084859711</v>
      </c>
      <c r="E196" s="10">
        <f t="shared" si="149"/>
        <v>233397.74594998924</v>
      </c>
      <c r="F196" s="10">
        <f t="shared" si="150"/>
        <v>146602.25405001093</v>
      </c>
      <c r="G196" s="10">
        <f t="shared" si="132"/>
        <v>534427.97854224616</v>
      </c>
      <c r="H196" s="1">
        <f t="shared" si="151"/>
        <v>0</v>
      </c>
      <c r="I196" s="1">
        <f t="shared" si="138"/>
        <v>142.75863696409721</v>
      </c>
      <c r="J196" s="1">
        <f t="shared" si="139"/>
        <v>142.75863696409721</v>
      </c>
      <c r="K196" s="1">
        <f t="shared" si="140"/>
        <v>428.27591089229162</v>
      </c>
      <c r="L196" s="1">
        <f t="shared" si="141"/>
        <v>142.75863696409721</v>
      </c>
      <c r="M196" s="1">
        <f t="shared" si="142"/>
        <v>1.4275863696409721</v>
      </c>
      <c r="N196" s="1">
        <f t="shared" si="195"/>
        <v>856.55182178458313</v>
      </c>
      <c r="O196" s="1">
        <f t="shared" si="143"/>
        <v>2.0205940118216716</v>
      </c>
      <c r="P196" s="1">
        <f t="shared" si="144"/>
        <v>8082.376047286687</v>
      </c>
      <c r="Q196" s="1">
        <f t="shared" si="145"/>
        <v>7678.2572449223526</v>
      </c>
      <c r="R196" s="1">
        <f t="shared" si="146"/>
        <v>2.0205940118216716</v>
      </c>
      <c r="S196" s="1">
        <f t="shared" si="133"/>
        <v>767825.72449223523</v>
      </c>
      <c r="T196" s="1">
        <f t="shared" si="147"/>
        <v>5200.6541001479136</v>
      </c>
      <c r="U196" s="6">
        <f t="shared" si="152"/>
        <v>528500.01348821435</v>
      </c>
      <c r="V196" s="23">
        <f>-SUM(T$24:T196)/T$23</f>
        <v>27.425000674410718</v>
      </c>
      <c r="W196" s="14">
        <f t="shared" si="134"/>
        <v>0</v>
      </c>
      <c r="X196" s="14">
        <f t="shared" si="153"/>
        <v>494478.63807538874</v>
      </c>
      <c r="Y196" s="23">
        <f>-SUM(W$24:W196)/W$23</f>
        <v>25.723931903769437</v>
      </c>
      <c r="Z196" s="36"/>
      <c r="AA196" s="37">
        <f t="shared" si="154"/>
        <v>1621.0513229898563</v>
      </c>
      <c r="AB196" s="10">
        <f t="shared" si="155"/>
        <v>683.47801450388533</v>
      </c>
      <c r="AC196" s="10">
        <f t="shared" si="156"/>
        <v>937.5733084859711</v>
      </c>
      <c r="AD196" s="1">
        <f t="shared" si="157"/>
        <v>233397.74594998924</v>
      </c>
      <c r="AE196" s="1">
        <f t="shared" si="158"/>
        <v>143852.25405001093</v>
      </c>
      <c r="AF196" s="1">
        <f t="shared" si="159"/>
        <v>475545.3078920542</v>
      </c>
      <c r="AG196" s="1">
        <f t="shared" si="160"/>
        <v>0</v>
      </c>
      <c r="AH196" s="1">
        <f t="shared" si="161"/>
        <v>142.75863696409721</v>
      </c>
      <c r="AI196" s="1">
        <f t="shared" si="162"/>
        <v>142.75863696409721</v>
      </c>
      <c r="AJ196" s="1">
        <f t="shared" si="163"/>
        <v>428.27591089229162</v>
      </c>
      <c r="AK196" s="1">
        <f t="shared" si="164"/>
        <v>142.75863696409721</v>
      </c>
      <c r="AL196" s="1">
        <f t="shared" si="165"/>
        <v>1.4275863696409721</v>
      </c>
      <c r="AM196" s="1">
        <f t="shared" si="196"/>
        <v>856.55182178458313</v>
      </c>
      <c r="AN196" s="1">
        <f t="shared" si="166"/>
        <v>2.0205940118216716</v>
      </c>
      <c r="AO196" s="1">
        <f t="shared" si="167"/>
        <v>5051.4850295541792</v>
      </c>
      <c r="AP196" s="1">
        <f t="shared" si="168"/>
        <v>4798.9107780764698</v>
      </c>
      <c r="AQ196" s="1">
        <f t="shared" si="169"/>
        <v>2.0205940118216716</v>
      </c>
      <c r="AR196" s="1">
        <f t="shared" si="170"/>
        <v>656693.05384204327</v>
      </c>
      <c r="AS196" s="1">
        <f t="shared" si="171"/>
        <v>2321.3076333020308</v>
      </c>
      <c r="AT196" s="1">
        <f t="shared" si="172"/>
        <v>172908.29476537186</v>
      </c>
      <c r="AU196" s="38">
        <f>-SUM(AS$24:AS196)/AS$23</f>
        <v>11.023669261760691</v>
      </c>
      <c r="AV196" s="1">
        <f t="shared" si="148"/>
        <v>2321.3076333020308</v>
      </c>
      <c r="AW196" s="1">
        <f t="shared" si="173"/>
        <v>172908.29476537186</v>
      </c>
      <c r="AX196" s="38">
        <f>-SUM(AV$24:AV196)/AV$23</f>
        <v>11.023669261760691</v>
      </c>
      <c r="AY196" s="40"/>
      <c r="AZ196" s="10">
        <f t="shared" si="174"/>
        <v>857.63888888888891</v>
      </c>
      <c r="BA196" s="10">
        <f t="shared" si="175"/>
        <v>584.55356503621783</v>
      </c>
      <c r="BB196" s="10">
        <f t="shared" si="176"/>
        <v>801.87190857352789</v>
      </c>
      <c r="BC196" s="1">
        <f t="shared" si="177"/>
        <v>199616.49324670085</v>
      </c>
      <c r="BD196" s="1">
        <f t="shared" si="178"/>
        <v>125383.50675329888</v>
      </c>
      <c r="BE196" s="1">
        <f t="shared" si="179"/>
        <v>782076.56059534219</v>
      </c>
      <c r="BF196" s="1">
        <f t="shared" si="180"/>
        <v>0</v>
      </c>
      <c r="BG196" s="1">
        <f t="shared" si="181"/>
        <v>142.75863696409721</v>
      </c>
      <c r="BH196" s="1">
        <f t="shared" si="182"/>
        <v>142.75863696409721</v>
      </c>
      <c r="BI196" s="1">
        <f t="shared" si="183"/>
        <v>428.27591089229162</v>
      </c>
      <c r="BJ196" s="1">
        <f t="shared" si="184"/>
        <v>142.75863696409721</v>
      </c>
      <c r="BK196" s="1">
        <f t="shared" si="185"/>
        <v>1.4275863696409721</v>
      </c>
      <c r="BL196" s="1">
        <f t="shared" si="197"/>
        <v>856.55182178458313</v>
      </c>
      <c r="BM196" s="1">
        <f t="shared" si="186"/>
        <v>2.0205940118216716</v>
      </c>
      <c r="BN196" s="1">
        <f t="shared" si="187"/>
        <v>5051.4850295541792</v>
      </c>
      <c r="BO196" s="1">
        <f t="shared" si="188"/>
        <v>4798.9107780764698</v>
      </c>
      <c r="BP196" s="1">
        <f t="shared" si="189"/>
        <v>2.0205940118216716</v>
      </c>
      <c r="BQ196" s="1">
        <f t="shared" si="190"/>
        <v>656693.05384204327</v>
      </c>
      <c r="BR196" s="1">
        <f t="shared" si="191"/>
        <v>3084.7200674029982</v>
      </c>
      <c r="BS196" s="1">
        <f t="shared" si="192"/>
        <v>306948.87155525415</v>
      </c>
      <c r="BT196" s="38">
        <f>-SUM(BR$24:BR196)/BR$23</f>
        <v>18.794137481464016</v>
      </c>
      <c r="BU196" s="1">
        <f t="shared" si="193"/>
        <v>3084.7200674029982</v>
      </c>
      <c r="BV196" s="1">
        <f t="shared" si="194"/>
        <v>306948.87155525415</v>
      </c>
      <c r="BW196" s="38">
        <f>-SUM(BU$24:BU196)/BU$23</f>
        <v>18.794137481464016</v>
      </c>
      <c r="BX196" s="1"/>
      <c r="BY196" s="1"/>
      <c r="BZ196" s="1"/>
      <c r="CA196" s="1"/>
      <c r="CB196" s="1"/>
      <c r="CC196" s="1"/>
      <c r="CD196" s="1"/>
      <c r="CE196" s="1"/>
      <c r="CF196" s="1"/>
      <c r="CG196" s="1"/>
      <c r="CH196" s="1"/>
      <c r="CI196" s="1"/>
      <c r="CJ196" s="1"/>
      <c r="CK196" s="1"/>
      <c r="CL196" s="1"/>
      <c r="CM196" s="1"/>
      <c r="CN196" s="1"/>
      <c r="CO196" s="1"/>
    </row>
    <row r="197" spans="1:93" ht="14.7" thickBot="1" x14ac:dyDescent="0.6">
      <c r="A197" s="32">
        <v>174</v>
      </c>
      <c r="B197" s="10">
        <f t="shared" si="135"/>
        <v>1621.0513229898563</v>
      </c>
      <c r="C197" s="10">
        <f t="shared" si="136"/>
        <v>680.74342568746783</v>
      </c>
      <c r="D197" s="10">
        <f t="shared" si="137"/>
        <v>940.30789730238848</v>
      </c>
      <c r="E197" s="10">
        <f t="shared" si="149"/>
        <v>232457.43805268686</v>
      </c>
      <c r="F197" s="10">
        <f t="shared" si="150"/>
        <v>147542.56194731331</v>
      </c>
      <c r="G197" s="10">
        <f t="shared" si="132"/>
        <v>538496.5034853993</v>
      </c>
      <c r="H197" s="1">
        <f t="shared" si="151"/>
        <v>0</v>
      </c>
      <c r="I197" s="1">
        <f t="shared" si="138"/>
        <v>143.05269638234915</v>
      </c>
      <c r="J197" s="1">
        <f t="shared" si="139"/>
        <v>143.05269638234915</v>
      </c>
      <c r="K197" s="1">
        <f t="shared" si="140"/>
        <v>429.15808914704752</v>
      </c>
      <c r="L197" s="1">
        <f t="shared" si="141"/>
        <v>143.05269638234915</v>
      </c>
      <c r="M197" s="1">
        <f t="shared" si="142"/>
        <v>1.4305269638234916</v>
      </c>
      <c r="N197" s="1">
        <f t="shared" si="195"/>
        <v>858.31617829409504</v>
      </c>
      <c r="O197" s="1">
        <f t="shared" si="143"/>
        <v>2.0288261619423316</v>
      </c>
      <c r="P197" s="1">
        <f t="shared" si="144"/>
        <v>8115.304647769326</v>
      </c>
      <c r="Q197" s="1">
        <f t="shared" si="145"/>
        <v>7709.5394153808593</v>
      </c>
      <c r="R197" s="1">
        <f t="shared" si="146"/>
        <v>2.0288261619423316</v>
      </c>
      <c r="S197" s="1">
        <f t="shared" si="133"/>
        <v>770953.94153808604</v>
      </c>
      <c r="T197" s="1">
        <f t="shared" si="147"/>
        <v>5230.171914096908</v>
      </c>
      <c r="U197" s="6">
        <f t="shared" si="152"/>
        <v>533730.18540231127</v>
      </c>
      <c r="V197" s="23">
        <f>-SUM(T$24:T197)/T$23</f>
        <v>27.686509270115565</v>
      </c>
      <c r="W197" s="14">
        <f t="shared" si="134"/>
        <v>0</v>
      </c>
      <c r="X197" s="14">
        <f t="shared" si="153"/>
        <v>494478.63807538874</v>
      </c>
      <c r="Y197" s="23">
        <f>-SUM(W$24:W197)/W$23</f>
        <v>25.723931903769437</v>
      </c>
      <c r="Z197" s="36"/>
      <c r="AA197" s="37">
        <f t="shared" si="154"/>
        <v>1621.0513229898563</v>
      </c>
      <c r="AB197" s="10">
        <f t="shared" si="155"/>
        <v>680.74342568746783</v>
      </c>
      <c r="AC197" s="10">
        <f t="shared" si="156"/>
        <v>940.30789730238848</v>
      </c>
      <c r="AD197" s="1">
        <f t="shared" si="157"/>
        <v>232457.43805268686</v>
      </c>
      <c r="AE197" s="1">
        <f t="shared" si="158"/>
        <v>144792.56194731331</v>
      </c>
      <c r="AF197" s="1">
        <f t="shared" si="159"/>
        <v>479161.06457857112</v>
      </c>
      <c r="AG197" s="1">
        <f t="shared" si="160"/>
        <v>0</v>
      </c>
      <c r="AH197" s="1">
        <f t="shared" si="161"/>
        <v>143.05269638234915</v>
      </c>
      <c r="AI197" s="1">
        <f t="shared" si="162"/>
        <v>143.05269638234915</v>
      </c>
      <c r="AJ197" s="1">
        <f t="shared" si="163"/>
        <v>429.15808914704752</v>
      </c>
      <c r="AK197" s="1">
        <f t="shared" si="164"/>
        <v>143.05269638234915</v>
      </c>
      <c r="AL197" s="1">
        <f t="shared" si="165"/>
        <v>1.4305269638234916</v>
      </c>
      <c r="AM197" s="1">
        <f t="shared" si="196"/>
        <v>858.31617829409504</v>
      </c>
      <c r="AN197" s="1">
        <f t="shared" si="166"/>
        <v>2.0288261619423316</v>
      </c>
      <c r="AO197" s="1">
        <f t="shared" si="167"/>
        <v>5072.065404855829</v>
      </c>
      <c r="AP197" s="1">
        <f t="shared" si="168"/>
        <v>4818.4621346130371</v>
      </c>
      <c r="AQ197" s="1">
        <f t="shared" si="169"/>
        <v>2.0288261619423316</v>
      </c>
      <c r="AR197" s="1">
        <f t="shared" si="170"/>
        <v>659368.50263125775</v>
      </c>
      <c r="AS197" s="1">
        <f t="shared" si="171"/>
        <v>2339.0946333290858</v>
      </c>
      <c r="AT197" s="1">
        <f t="shared" si="172"/>
        <v>175247.38939870094</v>
      </c>
      <c r="AU197" s="38">
        <f>-SUM(AS$24:AS197)/AS$23</f>
        <v>11.159268950649333</v>
      </c>
      <c r="AV197" s="1">
        <f t="shared" si="148"/>
        <v>2339.0946333290858</v>
      </c>
      <c r="AW197" s="1">
        <f t="shared" si="173"/>
        <v>175247.38939870094</v>
      </c>
      <c r="AX197" s="38">
        <f>-SUM(AV$24:AV197)/AV$23</f>
        <v>11.159268950649333</v>
      </c>
      <c r="AY197" s="40"/>
      <c r="AZ197" s="10">
        <f t="shared" si="174"/>
        <v>857.63888888888891</v>
      </c>
      <c r="BA197" s="10">
        <f t="shared" si="175"/>
        <v>582.21477196954481</v>
      </c>
      <c r="BB197" s="10">
        <f t="shared" si="176"/>
        <v>804.2107016402008</v>
      </c>
      <c r="BC197" s="1">
        <f t="shared" si="177"/>
        <v>198812.28254506065</v>
      </c>
      <c r="BD197" s="1">
        <f t="shared" si="178"/>
        <v>126187.71745493908</v>
      </c>
      <c r="BE197" s="1">
        <f t="shared" si="179"/>
        <v>785556.22008619679</v>
      </c>
      <c r="BF197" s="1">
        <f t="shared" si="180"/>
        <v>0</v>
      </c>
      <c r="BG197" s="1">
        <f t="shared" si="181"/>
        <v>143.05269638234915</v>
      </c>
      <c r="BH197" s="1">
        <f t="shared" si="182"/>
        <v>143.05269638234915</v>
      </c>
      <c r="BI197" s="1">
        <f t="shared" si="183"/>
        <v>429.15808914704752</v>
      </c>
      <c r="BJ197" s="1">
        <f t="shared" si="184"/>
        <v>143.05269638234915</v>
      </c>
      <c r="BK197" s="1">
        <f t="shared" si="185"/>
        <v>1.4305269638234916</v>
      </c>
      <c r="BL197" s="1">
        <f t="shared" si="197"/>
        <v>858.31617829409504</v>
      </c>
      <c r="BM197" s="1">
        <f t="shared" si="186"/>
        <v>2.0288261619423316</v>
      </c>
      <c r="BN197" s="1">
        <f t="shared" si="187"/>
        <v>5072.065404855829</v>
      </c>
      <c r="BO197" s="1">
        <f t="shared" si="188"/>
        <v>4818.4621346130371</v>
      </c>
      <c r="BP197" s="1">
        <f t="shared" si="189"/>
        <v>2.0288261619423316</v>
      </c>
      <c r="BQ197" s="1">
        <f t="shared" si="190"/>
        <v>659368.50263125775</v>
      </c>
      <c r="BR197" s="1">
        <f t="shared" si="191"/>
        <v>3102.5070674300532</v>
      </c>
      <c r="BS197" s="1">
        <f t="shared" si="192"/>
        <v>310051.37862268422</v>
      </c>
      <c r="BT197" s="38">
        <f>-SUM(BR$24:BR197)/BR$23</f>
        <v>18.973992963633876</v>
      </c>
      <c r="BU197" s="1">
        <f t="shared" si="193"/>
        <v>3102.5070674300532</v>
      </c>
      <c r="BV197" s="1">
        <f t="shared" si="194"/>
        <v>310051.37862268422</v>
      </c>
      <c r="BW197" s="38">
        <f>-SUM(BU$24:BU197)/BU$23</f>
        <v>18.973992963633876</v>
      </c>
      <c r="BX197" s="1"/>
      <c r="BY197" s="1"/>
      <c r="BZ197" s="1"/>
      <c r="CA197" s="1"/>
      <c r="CB197" s="1"/>
      <c r="CC197" s="1"/>
      <c r="CD197" s="1"/>
      <c r="CE197" s="1"/>
      <c r="CF197" s="1"/>
      <c r="CG197" s="1"/>
      <c r="CH197" s="1"/>
      <c r="CI197" s="1"/>
      <c r="CJ197" s="1"/>
      <c r="CK197" s="1"/>
      <c r="CL197" s="1"/>
      <c r="CM197" s="1"/>
      <c r="CN197" s="1"/>
      <c r="CO197" s="1"/>
    </row>
    <row r="198" spans="1:93" ht="14.7" thickBot="1" x14ac:dyDescent="0.6">
      <c r="A198" s="32">
        <v>175</v>
      </c>
      <c r="B198" s="10">
        <f t="shared" si="135"/>
        <v>1621.0513229898563</v>
      </c>
      <c r="C198" s="10">
        <f t="shared" si="136"/>
        <v>678.0008609870024</v>
      </c>
      <c r="D198" s="10">
        <f t="shared" si="137"/>
        <v>943.05046200285369</v>
      </c>
      <c r="E198" s="10">
        <f t="shared" si="149"/>
        <v>231514.387590684</v>
      </c>
      <c r="F198" s="10">
        <f t="shared" si="150"/>
        <v>148485.61240931618</v>
      </c>
      <c r="G198" s="10">
        <f t="shared" si="132"/>
        <v>542580.51573672006</v>
      </c>
      <c r="H198" s="1">
        <f t="shared" si="151"/>
        <v>0</v>
      </c>
      <c r="I198" s="1">
        <f t="shared" si="138"/>
        <v>143.34736151485632</v>
      </c>
      <c r="J198" s="1">
        <f t="shared" si="139"/>
        <v>143.34736151485632</v>
      </c>
      <c r="K198" s="1">
        <f t="shared" si="140"/>
        <v>430.04208454456898</v>
      </c>
      <c r="L198" s="1">
        <f t="shared" si="141"/>
        <v>143.34736151485632</v>
      </c>
      <c r="M198" s="1">
        <f t="shared" si="142"/>
        <v>1.4334736151485632</v>
      </c>
      <c r="N198" s="1">
        <f t="shared" si="195"/>
        <v>860.08416908913784</v>
      </c>
      <c r="O198" s="1">
        <f t="shared" si="143"/>
        <v>2.0370918508615889</v>
      </c>
      <c r="P198" s="1">
        <f t="shared" si="144"/>
        <v>8148.3674034463556</v>
      </c>
      <c r="Q198" s="1">
        <f t="shared" si="145"/>
        <v>7740.9490332740379</v>
      </c>
      <c r="R198" s="1">
        <f t="shared" si="146"/>
        <v>2.0370918508615889</v>
      </c>
      <c r="S198" s="1">
        <f t="shared" si="133"/>
        <v>774094.90332740382</v>
      </c>
      <c r="T198" s="1">
        <f t="shared" si="147"/>
        <v>5259.8135411950443</v>
      </c>
      <c r="U198" s="6">
        <f t="shared" si="152"/>
        <v>538989.99894350627</v>
      </c>
      <c r="V198" s="23">
        <f>-SUM(T$24:T198)/T$23</f>
        <v>27.949499947175315</v>
      </c>
      <c r="W198" s="14">
        <f t="shared" si="134"/>
        <v>0</v>
      </c>
      <c r="X198" s="14">
        <f t="shared" si="153"/>
        <v>494478.63807538874</v>
      </c>
      <c r="Y198" s="23">
        <f>-SUM(W$24:W198)/W$23</f>
        <v>25.723931903769437</v>
      </c>
      <c r="Z198" s="36"/>
      <c r="AA198" s="37">
        <f t="shared" si="154"/>
        <v>1621.0513229898563</v>
      </c>
      <c r="AB198" s="10">
        <f t="shared" si="155"/>
        <v>678.0008609870024</v>
      </c>
      <c r="AC198" s="10">
        <f t="shared" si="156"/>
        <v>943.05046200285369</v>
      </c>
      <c r="AD198" s="1">
        <f t="shared" si="157"/>
        <v>231514.387590684</v>
      </c>
      <c r="AE198" s="1">
        <f t="shared" si="158"/>
        <v>145735.61240931618</v>
      </c>
      <c r="AF198" s="1">
        <f t="shared" si="159"/>
        <v>482790.46393933264</v>
      </c>
      <c r="AG198" s="1">
        <f t="shared" si="160"/>
        <v>0</v>
      </c>
      <c r="AH198" s="1">
        <f t="shared" si="161"/>
        <v>143.34736151485632</v>
      </c>
      <c r="AI198" s="1">
        <f t="shared" si="162"/>
        <v>143.34736151485632</v>
      </c>
      <c r="AJ198" s="1">
        <f t="shared" si="163"/>
        <v>430.04208454456898</v>
      </c>
      <c r="AK198" s="1">
        <f t="shared" si="164"/>
        <v>143.34736151485632</v>
      </c>
      <c r="AL198" s="1">
        <f t="shared" si="165"/>
        <v>1.4334736151485632</v>
      </c>
      <c r="AM198" s="1">
        <f t="shared" si="196"/>
        <v>860.08416908913784</v>
      </c>
      <c r="AN198" s="1">
        <f t="shared" si="166"/>
        <v>2.0370918508615889</v>
      </c>
      <c r="AO198" s="1">
        <f t="shared" si="167"/>
        <v>5092.7296271539726</v>
      </c>
      <c r="AP198" s="1">
        <f t="shared" si="168"/>
        <v>4838.0931457962733</v>
      </c>
      <c r="AQ198" s="1">
        <f t="shared" si="169"/>
        <v>2.0370918508615889</v>
      </c>
      <c r="AR198" s="1">
        <f t="shared" si="170"/>
        <v>662054.8515300164</v>
      </c>
      <c r="AS198" s="1">
        <f t="shared" si="171"/>
        <v>2356.9576537172788</v>
      </c>
      <c r="AT198" s="1">
        <f t="shared" si="172"/>
        <v>177604.34705241822</v>
      </c>
      <c r="AU198" s="38">
        <f>-SUM(AS$24:AS198)/AS$23</f>
        <v>11.295904176951785</v>
      </c>
      <c r="AV198" s="1">
        <f t="shared" si="148"/>
        <v>2356.9576537172788</v>
      </c>
      <c r="AW198" s="1">
        <f t="shared" si="173"/>
        <v>177604.34705241822</v>
      </c>
      <c r="AX198" s="38">
        <f>-SUM(AV$24:AV198)/AV$23</f>
        <v>11.295904176951785</v>
      </c>
      <c r="AY198" s="40"/>
      <c r="AZ198" s="10">
        <f t="shared" si="174"/>
        <v>857.63888888888891</v>
      </c>
      <c r="BA198" s="10">
        <f t="shared" si="175"/>
        <v>579.86915742309429</v>
      </c>
      <c r="BB198" s="10">
        <f t="shared" si="176"/>
        <v>806.55631618665132</v>
      </c>
      <c r="BC198" s="1">
        <f t="shared" si="177"/>
        <v>198005.726228874</v>
      </c>
      <c r="BD198" s="1">
        <f t="shared" si="178"/>
        <v>126994.27377112572</v>
      </c>
      <c r="BE198" s="1">
        <f t="shared" si="179"/>
        <v>789049.12530114211</v>
      </c>
      <c r="BF198" s="1">
        <f t="shared" si="180"/>
        <v>0</v>
      </c>
      <c r="BG198" s="1">
        <f t="shared" si="181"/>
        <v>143.34736151485632</v>
      </c>
      <c r="BH198" s="1">
        <f t="shared" si="182"/>
        <v>143.34736151485632</v>
      </c>
      <c r="BI198" s="1">
        <f t="shared" si="183"/>
        <v>430.04208454456898</v>
      </c>
      <c r="BJ198" s="1">
        <f t="shared" si="184"/>
        <v>143.34736151485632</v>
      </c>
      <c r="BK198" s="1">
        <f t="shared" si="185"/>
        <v>1.4334736151485632</v>
      </c>
      <c r="BL198" s="1">
        <f t="shared" si="197"/>
        <v>860.08416908913784</v>
      </c>
      <c r="BM198" s="1">
        <f t="shared" si="186"/>
        <v>2.0370918508615889</v>
      </c>
      <c r="BN198" s="1">
        <f t="shared" si="187"/>
        <v>5092.7296271539726</v>
      </c>
      <c r="BO198" s="1">
        <f t="shared" si="188"/>
        <v>4838.0931457962733</v>
      </c>
      <c r="BP198" s="1">
        <f t="shared" si="189"/>
        <v>2.0370918508615889</v>
      </c>
      <c r="BQ198" s="1">
        <f t="shared" si="190"/>
        <v>662054.8515300164</v>
      </c>
      <c r="BR198" s="1">
        <f t="shared" si="191"/>
        <v>3120.3700878182462</v>
      </c>
      <c r="BS198" s="1">
        <f t="shared" si="192"/>
        <v>313171.74871050246</v>
      </c>
      <c r="BT198" s="38">
        <f>-SUM(BR$24:BR198)/BR$23</f>
        <v>19.154883983217541</v>
      </c>
      <c r="BU198" s="1">
        <f t="shared" si="193"/>
        <v>3120.3700878182462</v>
      </c>
      <c r="BV198" s="1">
        <f t="shared" si="194"/>
        <v>313171.74871050246</v>
      </c>
      <c r="BW198" s="38">
        <f>-SUM(BU$24:BU198)/BU$23</f>
        <v>19.154883983217541</v>
      </c>
      <c r="BX198" s="1"/>
      <c r="BY198" s="1"/>
      <c r="BZ198" s="1"/>
      <c r="CA198" s="1"/>
      <c r="CB198" s="1"/>
      <c r="CC198" s="1"/>
      <c r="CD198" s="1"/>
      <c r="CE198" s="1"/>
      <c r="CF198" s="1"/>
      <c r="CG198" s="1"/>
      <c r="CH198" s="1"/>
      <c r="CI198" s="1"/>
      <c r="CJ198" s="1"/>
      <c r="CK198" s="1"/>
      <c r="CL198" s="1"/>
      <c r="CM198" s="1"/>
      <c r="CN198" s="1"/>
      <c r="CO198" s="1"/>
    </row>
    <row r="199" spans="1:93" ht="14.7" thickBot="1" x14ac:dyDescent="0.6">
      <c r="A199" s="32">
        <v>176</v>
      </c>
      <c r="B199" s="10">
        <f t="shared" si="135"/>
        <v>1621.0513229898563</v>
      </c>
      <c r="C199" s="10">
        <f t="shared" si="136"/>
        <v>675.25029713949425</v>
      </c>
      <c r="D199" s="10">
        <f t="shared" si="137"/>
        <v>945.80102585036195</v>
      </c>
      <c r="E199" s="10">
        <f t="shared" si="149"/>
        <v>230568.58656483365</v>
      </c>
      <c r="F199" s="10">
        <f t="shared" si="150"/>
        <v>149431.41343516653</v>
      </c>
      <c r="G199" s="10">
        <f t="shared" si="132"/>
        <v>546680.07521901745</v>
      </c>
      <c r="H199" s="1">
        <f t="shared" si="151"/>
        <v>0</v>
      </c>
      <c r="I199" s="1">
        <f t="shared" si="138"/>
        <v>143.64263360929087</v>
      </c>
      <c r="J199" s="1">
        <f t="shared" si="139"/>
        <v>143.64263360929087</v>
      </c>
      <c r="K199" s="1">
        <f t="shared" si="140"/>
        <v>430.92790082787263</v>
      </c>
      <c r="L199" s="1">
        <f t="shared" si="141"/>
        <v>143.64263360929087</v>
      </c>
      <c r="M199" s="1">
        <f t="shared" si="142"/>
        <v>1.4364263360929088</v>
      </c>
      <c r="N199" s="1">
        <f t="shared" si="195"/>
        <v>861.85580165574527</v>
      </c>
      <c r="O199" s="1">
        <f t="shared" si="143"/>
        <v>2.0453912152206604</v>
      </c>
      <c r="P199" s="1">
        <f t="shared" si="144"/>
        <v>8181.5648608826414</v>
      </c>
      <c r="Q199" s="1">
        <f t="shared" si="145"/>
        <v>7772.4866178385091</v>
      </c>
      <c r="R199" s="1">
        <f t="shared" si="146"/>
        <v>2.0453912152206604</v>
      </c>
      <c r="S199" s="1">
        <f t="shared" si="133"/>
        <v>777248.66178385098</v>
      </c>
      <c r="T199" s="1">
        <f t="shared" si="147"/>
        <v>5289.5794931929076</v>
      </c>
      <c r="U199" s="6">
        <f t="shared" si="152"/>
        <v>544279.57843669923</v>
      </c>
      <c r="V199" s="23">
        <f>-SUM(T$24:T199)/T$23</f>
        <v>28.213978921834961</v>
      </c>
      <c r="W199" s="14">
        <f t="shared" si="134"/>
        <v>0</v>
      </c>
      <c r="X199" s="14">
        <f t="shared" si="153"/>
        <v>494478.63807538874</v>
      </c>
      <c r="Y199" s="23">
        <f>-SUM(W$24:W199)/W$23</f>
        <v>25.723931903769437</v>
      </c>
      <c r="Z199" s="36"/>
      <c r="AA199" s="37">
        <f t="shared" si="154"/>
        <v>1621.0513229898563</v>
      </c>
      <c r="AB199" s="10">
        <f t="shared" si="155"/>
        <v>675.25029713949425</v>
      </c>
      <c r="AC199" s="10">
        <f t="shared" si="156"/>
        <v>945.80102585036195</v>
      </c>
      <c r="AD199" s="1">
        <f t="shared" si="157"/>
        <v>230568.58656483365</v>
      </c>
      <c r="AE199" s="1">
        <f t="shared" si="158"/>
        <v>146681.41343516653</v>
      </c>
      <c r="AF199" s="1">
        <f t="shared" si="159"/>
        <v>486433.5583818811</v>
      </c>
      <c r="AG199" s="1">
        <f t="shared" si="160"/>
        <v>0</v>
      </c>
      <c r="AH199" s="1">
        <f t="shared" si="161"/>
        <v>143.64263360929087</v>
      </c>
      <c r="AI199" s="1">
        <f t="shared" si="162"/>
        <v>143.64263360929087</v>
      </c>
      <c r="AJ199" s="1">
        <f t="shared" si="163"/>
        <v>430.92790082787263</v>
      </c>
      <c r="AK199" s="1">
        <f t="shared" si="164"/>
        <v>143.64263360929087</v>
      </c>
      <c r="AL199" s="1">
        <f t="shared" si="165"/>
        <v>1.4364263360929088</v>
      </c>
      <c r="AM199" s="1">
        <f t="shared" si="196"/>
        <v>861.85580165574527</v>
      </c>
      <c r="AN199" s="1">
        <f t="shared" si="166"/>
        <v>2.0453912152206604</v>
      </c>
      <c r="AO199" s="1">
        <f t="shared" si="167"/>
        <v>5113.4780380516513</v>
      </c>
      <c r="AP199" s="1">
        <f t="shared" si="168"/>
        <v>4857.8041361490687</v>
      </c>
      <c r="AQ199" s="1">
        <f t="shared" si="169"/>
        <v>2.0453912152206604</v>
      </c>
      <c r="AR199" s="1">
        <f t="shared" si="170"/>
        <v>664752.14494671463</v>
      </c>
      <c r="AS199" s="1">
        <f t="shared" si="171"/>
        <v>2374.8970115034672</v>
      </c>
      <c r="AT199" s="1">
        <f t="shared" si="172"/>
        <v>179979.24406392168</v>
      </c>
      <c r="AU199" s="38">
        <f>-SUM(AS$24:AS199)/AS$23</f>
        <v>11.433579366024448</v>
      </c>
      <c r="AV199" s="1">
        <f t="shared" si="148"/>
        <v>2374.8970115034672</v>
      </c>
      <c r="AW199" s="1">
        <f t="shared" si="173"/>
        <v>179979.24406392168</v>
      </c>
      <c r="AX199" s="38">
        <f>-SUM(AV$24:AV199)/AV$23</f>
        <v>11.433579366024448</v>
      </c>
      <c r="AY199" s="40"/>
      <c r="AZ199" s="10">
        <f t="shared" si="174"/>
        <v>857.63888888888891</v>
      </c>
      <c r="BA199" s="10">
        <f t="shared" si="175"/>
        <v>577.51670150088319</v>
      </c>
      <c r="BB199" s="10">
        <f t="shared" si="176"/>
        <v>808.90877210886231</v>
      </c>
      <c r="BC199" s="1">
        <f t="shared" si="177"/>
        <v>197196.81745676513</v>
      </c>
      <c r="BD199" s="1">
        <f t="shared" si="178"/>
        <v>127803.18254323458</v>
      </c>
      <c r="BE199" s="1">
        <f t="shared" si="179"/>
        <v>792555.32748994918</v>
      </c>
      <c r="BF199" s="1">
        <f t="shared" si="180"/>
        <v>0</v>
      </c>
      <c r="BG199" s="1">
        <f t="shared" si="181"/>
        <v>143.64263360929087</v>
      </c>
      <c r="BH199" s="1">
        <f t="shared" si="182"/>
        <v>143.64263360929087</v>
      </c>
      <c r="BI199" s="1">
        <f t="shared" si="183"/>
        <v>430.92790082787263</v>
      </c>
      <c r="BJ199" s="1">
        <f t="shared" si="184"/>
        <v>143.64263360929087</v>
      </c>
      <c r="BK199" s="1">
        <f t="shared" si="185"/>
        <v>1.4364263360929088</v>
      </c>
      <c r="BL199" s="1">
        <f t="shared" si="197"/>
        <v>861.85580165574527</v>
      </c>
      <c r="BM199" s="1">
        <f t="shared" si="186"/>
        <v>2.0453912152206604</v>
      </c>
      <c r="BN199" s="1">
        <f t="shared" si="187"/>
        <v>5113.4780380516513</v>
      </c>
      <c r="BO199" s="1">
        <f t="shared" si="188"/>
        <v>4857.8041361490687</v>
      </c>
      <c r="BP199" s="1">
        <f t="shared" si="189"/>
        <v>2.0453912152206604</v>
      </c>
      <c r="BQ199" s="1">
        <f t="shared" si="190"/>
        <v>664752.14494671463</v>
      </c>
      <c r="BR199" s="1">
        <f t="shared" si="191"/>
        <v>3138.3094456044346</v>
      </c>
      <c r="BS199" s="1">
        <f t="shared" si="192"/>
        <v>316310.05815610691</v>
      </c>
      <c r="BT199" s="38">
        <f>-SUM(BR$24:BR199)/BR$23</f>
        <v>19.336814965571421</v>
      </c>
      <c r="BU199" s="1">
        <f t="shared" si="193"/>
        <v>3138.3094456044346</v>
      </c>
      <c r="BV199" s="1">
        <f t="shared" si="194"/>
        <v>316310.05815610691</v>
      </c>
      <c r="BW199" s="38">
        <f>-SUM(BU$24:BU199)/BU$23</f>
        <v>19.336814965571421</v>
      </c>
      <c r="BX199" s="1"/>
      <c r="BY199" s="1"/>
      <c r="BZ199" s="1"/>
      <c r="CA199" s="1"/>
      <c r="CB199" s="1"/>
      <c r="CC199" s="1"/>
      <c r="CD199" s="1"/>
      <c r="CE199" s="1"/>
      <c r="CF199" s="1"/>
      <c r="CG199" s="1"/>
      <c r="CH199" s="1"/>
      <c r="CI199" s="1"/>
      <c r="CJ199" s="1"/>
      <c r="CK199" s="1"/>
      <c r="CL199" s="1"/>
      <c r="CM199" s="1"/>
      <c r="CN199" s="1"/>
      <c r="CO199" s="1"/>
    </row>
    <row r="200" spans="1:93" ht="14.7" thickBot="1" x14ac:dyDescent="0.6">
      <c r="A200" s="32">
        <v>177</v>
      </c>
      <c r="B200" s="10">
        <f t="shared" si="135"/>
        <v>1621.0513229898563</v>
      </c>
      <c r="C200" s="10">
        <f t="shared" si="136"/>
        <v>672.49171081409736</v>
      </c>
      <c r="D200" s="10">
        <f t="shared" si="137"/>
        <v>948.55961217575907</v>
      </c>
      <c r="E200" s="10">
        <f t="shared" si="149"/>
        <v>229620.02695265788</v>
      </c>
      <c r="F200" s="10">
        <f t="shared" si="150"/>
        <v>150379.9730473423</v>
      </c>
      <c r="G200" s="10">
        <f t="shared" si="132"/>
        <v>550795.24208997563</v>
      </c>
      <c r="H200" s="1">
        <f t="shared" si="151"/>
        <v>0</v>
      </c>
      <c r="I200" s="1">
        <f t="shared" si="138"/>
        <v>143.93851391589502</v>
      </c>
      <c r="J200" s="1">
        <f t="shared" si="139"/>
        <v>143.93851391589502</v>
      </c>
      <c r="K200" s="1">
        <f t="shared" si="140"/>
        <v>431.81554174768507</v>
      </c>
      <c r="L200" s="1">
        <f t="shared" si="141"/>
        <v>143.93851391589502</v>
      </c>
      <c r="M200" s="1">
        <f t="shared" si="142"/>
        <v>1.4393851391589503</v>
      </c>
      <c r="N200" s="1">
        <f t="shared" si="195"/>
        <v>863.63108349537004</v>
      </c>
      <c r="O200" s="1">
        <f t="shared" si="143"/>
        <v>2.0537243922174562</v>
      </c>
      <c r="P200" s="1">
        <f t="shared" si="144"/>
        <v>8214.8975688698247</v>
      </c>
      <c r="Q200" s="1">
        <f t="shared" si="145"/>
        <v>7804.1526904263328</v>
      </c>
      <c r="R200" s="1">
        <f t="shared" si="146"/>
        <v>2.0537243922174562</v>
      </c>
      <c r="S200" s="1">
        <f t="shared" si="133"/>
        <v>780415.26904263336</v>
      </c>
      <c r="T200" s="1">
        <f t="shared" si="147"/>
        <v>5319.4702839411066</v>
      </c>
      <c r="U200" s="6">
        <f t="shared" si="152"/>
        <v>549599.04872064036</v>
      </c>
      <c r="V200" s="23">
        <f>-SUM(T$24:T200)/T$23</f>
        <v>28.479952436032018</v>
      </c>
      <c r="W200" s="14">
        <f t="shared" si="134"/>
        <v>0</v>
      </c>
      <c r="X200" s="14">
        <f t="shared" si="153"/>
        <v>494478.63807538874</v>
      </c>
      <c r="Y200" s="23">
        <f>-SUM(W$24:W200)/W$23</f>
        <v>25.723931903769437</v>
      </c>
      <c r="Z200" s="36"/>
      <c r="AA200" s="37">
        <f t="shared" si="154"/>
        <v>1621.0513229898563</v>
      </c>
      <c r="AB200" s="10">
        <f t="shared" si="155"/>
        <v>672.49171081409736</v>
      </c>
      <c r="AC200" s="10">
        <f t="shared" si="156"/>
        <v>948.55961217575907</v>
      </c>
      <c r="AD200" s="1">
        <f t="shared" si="157"/>
        <v>229620.02695265788</v>
      </c>
      <c r="AE200" s="1">
        <f t="shared" si="158"/>
        <v>147629.9730473423</v>
      </c>
      <c r="AF200" s="1">
        <f t="shared" si="159"/>
        <v>490090.40051801549</v>
      </c>
      <c r="AG200" s="1">
        <f t="shared" si="160"/>
        <v>0</v>
      </c>
      <c r="AH200" s="1">
        <f t="shared" si="161"/>
        <v>143.93851391589502</v>
      </c>
      <c r="AI200" s="1">
        <f t="shared" si="162"/>
        <v>143.93851391589502</v>
      </c>
      <c r="AJ200" s="1">
        <f t="shared" si="163"/>
        <v>431.81554174768507</v>
      </c>
      <c r="AK200" s="1">
        <f t="shared" si="164"/>
        <v>143.93851391589502</v>
      </c>
      <c r="AL200" s="1">
        <f t="shared" si="165"/>
        <v>1.4393851391589503</v>
      </c>
      <c r="AM200" s="1">
        <f t="shared" si="196"/>
        <v>863.63108349537004</v>
      </c>
      <c r="AN200" s="1">
        <f t="shared" si="166"/>
        <v>2.0537243922174562</v>
      </c>
      <c r="AO200" s="1">
        <f t="shared" si="167"/>
        <v>5134.3109805436407</v>
      </c>
      <c r="AP200" s="1">
        <f t="shared" si="168"/>
        <v>4877.5954315164581</v>
      </c>
      <c r="AQ200" s="1">
        <f t="shared" si="169"/>
        <v>2.0537243922174562</v>
      </c>
      <c r="AR200" s="1">
        <f t="shared" si="170"/>
        <v>667460.42747067322</v>
      </c>
      <c r="AS200" s="1">
        <f t="shared" si="171"/>
        <v>2392.9130250312319</v>
      </c>
      <c r="AT200" s="1">
        <f t="shared" si="172"/>
        <v>182372.15708895292</v>
      </c>
      <c r="AU200" s="38">
        <f>-SUM(AS$24:AS200)/AS$23</f>
        <v>11.572298961678435</v>
      </c>
      <c r="AV200" s="1">
        <f t="shared" si="148"/>
        <v>2392.9130250312319</v>
      </c>
      <c r="AW200" s="1">
        <f t="shared" si="173"/>
        <v>182372.15708895292</v>
      </c>
      <c r="AX200" s="38">
        <f>-SUM(AV$24:AV200)/AV$23</f>
        <v>11.572298961678435</v>
      </c>
      <c r="AY200" s="40"/>
      <c r="AZ200" s="10">
        <f t="shared" si="174"/>
        <v>857.63888888888891</v>
      </c>
      <c r="BA200" s="10">
        <f t="shared" si="175"/>
        <v>575.15738424889901</v>
      </c>
      <c r="BB200" s="10">
        <f t="shared" si="176"/>
        <v>811.2680893608466</v>
      </c>
      <c r="BC200" s="1">
        <f t="shared" si="177"/>
        <v>196385.54936740428</v>
      </c>
      <c r="BD200" s="1">
        <f t="shared" si="178"/>
        <v>128614.45063259543</v>
      </c>
      <c r="BE200" s="1">
        <f t="shared" si="179"/>
        <v>796074.87810326868</v>
      </c>
      <c r="BF200" s="1">
        <f t="shared" si="180"/>
        <v>0</v>
      </c>
      <c r="BG200" s="1">
        <f t="shared" si="181"/>
        <v>143.93851391589502</v>
      </c>
      <c r="BH200" s="1">
        <f t="shared" si="182"/>
        <v>143.93851391589502</v>
      </c>
      <c r="BI200" s="1">
        <f t="shared" si="183"/>
        <v>431.81554174768507</v>
      </c>
      <c r="BJ200" s="1">
        <f t="shared" si="184"/>
        <v>143.93851391589502</v>
      </c>
      <c r="BK200" s="1">
        <f t="shared" si="185"/>
        <v>1.4393851391589503</v>
      </c>
      <c r="BL200" s="1">
        <f t="shared" si="197"/>
        <v>863.63108349537004</v>
      </c>
      <c r="BM200" s="1">
        <f t="shared" si="186"/>
        <v>2.0537243922174562</v>
      </c>
      <c r="BN200" s="1">
        <f t="shared" si="187"/>
        <v>5134.3109805436407</v>
      </c>
      <c r="BO200" s="1">
        <f t="shared" si="188"/>
        <v>4877.5954315164581</v>
      </c>
      <c r="BP200" s="1">
        <f t="shared" si="189"/>
        <v>2.0537243922174562</v>
      </c>
      <c r="BQ200" s="1">
        <f t="shared" si="190"/>
        <v>667460.42747067322</v>
      </c>
      <c r="BR200" s="1">
        <f t="shared" si="191"/>
        <v>3156.3254591321993</v>
      </c>
      <c r="BS200" s="1">
        <f t="shared" si="192"/>
        <v>319466.38361523912</v>
      </c>
      <c r="BT200" s="38">
        <f>-SUM(BR$24:BR200)/BR$23</f>
        <v>19.519790354506622</v>
      </c>
      <c r="BU200" s="1">
        <f t="shared" si="193"/>
        <v>3156.3254591321993</v>
      </c>
      <c r="BV200" s="1">
        <f t="shared" si="194"/>
        <v>319466.38361523912</v>
      </c>
      <c r="BW200" s="38">
        <f>-SUM(BU$24:BU200)/BU$23</f>
        <v>19.519790354506622</v>
      </c>
      <c r="BX200" s="1"/>
      <c r="BY200" s="1"/>
      <c r="BZ200" s="1"/>
      <c r="CA200" s="1"/>
      <c r="CB200" s="1"/>
      <c r="CC200" s="1"/>
      <c r="CD200" s="1"/>
      <c r="CE200" s="1"/>
      <c r="CF200" s="1"/>
      <c r="CG200" s="1"/>
      <c r="CH200" s="1"/>
      <c r="CI200" s="1"/>
      <c r="CJ200" s="1"/>
      <c r="CK200" s="1"/>
      <c r="CL200" s="1"/>
      <c r="CM200" s="1"/>
      <c r="CN200" s="1"/>
      <c r="CO200" s="1"/>
    </row>
    <row r="201" spans="1:93" ht="14.7" thickBot="1" x14ac:dyDescent="0.6">
      <c r="A201" s="32">
        <v>178</v>
      </c>
      <c r="B201" s="10">
        <f t="shared" si="135"/>
        <v>1621.0513229898563</v>
      </c>
      <c r="C201" s="10">
        <f t="shared" si="136"/>
        <v>669.72507861191809</v>
      </c>
      <c r="D201" s="10">
        <f t="shared" si="137"/>
        <v>951.32624437793822</v>
      </c>
      <c r="E201" s="10">
        <f t="shared" si="149"/>
        <v>228668.70070827994</v>
      </c>
      <c r="F201" s="10">
        <f t="shared" si="150"/>
        <v>151331.29929172024</v>
      </c>
      <c r="G201" s="10">
        <f t="shared" si="132"/>
        <v>554926.07674308249</v>
      </c>
      <c r="H201" s="1">
        <f t="shared" si="151"/>
        <v>0</v>
      </c>
      <c r="I201" s="1">
        <f t="shared" si="138"/>
        <v>144.23500368748626</v>
      </c>
      <c r="J201" s="1">
        <f t="shared" si="139"/>
        <v>144.23500368748626</v>
      </c>
      <c r="K201" s="1">
        <f t="shared" si="140"/>
        <v>432.70501106245877</v>
      </c>
      <c r="L201" s="1">
        <f t="shared" si="141"/>
        <v>144.23500368748626</v>
      </c>
      <c r="M201" s="1">
        <f t="shared" si="142"/>
        <v>1.4423500368748625</v>
      </c>
      <c r="N201" s="1">
        <f t="shared" si="195"/>
        <v>865.41002212491753</v>
      </c>
      <c r="O201" s="1">
        <f t="shared" si="143"/>
        <v>2.0620915196088481</v>
      </c>
      <c r="P201" s="1">
        <f t="shared" si="144"/>
        <v>8248.3660784353924</v>
      </c>
      <c r="Q201" s="1">
        <f t="shared" si="145"/>
        <v>7835.9477745136228</v>
      </c>
      <c r="R201" s="1">
        <f t="shared" si="146"/>
        <v>2.0620915196088481</v>
      </c>
      <c r="S201" s="1">
        <f t="shared" si="133"/>
        <v>783594.77745136223</v>
      </c>
      <c r="T201" s="1">
        <f t="shared" si="147"/>
        <v>5349.4864293988494</v>
      </c>
      <c r="U201" s="6">
        <f t="shared" si="152"/>
        <v>554948.53515003924</v>
      </c>
      <c r="V201" s="23">
        <f>-SUM(T$24:T201)/T$23</f>
        <v>28.747426757501962</v>
      </c>
      <c r="W201" s="14">
        <f t="shared" si="134"/>
        <v>0</v>
      </c>
      <c r="X201" s="14">
        <f t="shared" si="153"/>
        <v>494478.63807538874</v>
      </c>
      <c r="Y201" s="23">
        <f>-SUM(W$24:W201)/W$23</f>
        <v>25.723931903769437</v>
      </c>
      <c r="Z201" s="36"/>
      <c r="AA201" s="37">
        <f t="shared" si="154"/>
        <v>1621.0513229898563</v>
      </c>
      <c r="AB201" s="10">
        <f t="shared" si="155"/>
        <v>669.72507861191809</v>
      </c>
      <c r="AC201" s="10">
        <f t="shared" si="156"/>
        <v>951.32624437793822</v>
      </c>
      <c r="AD201" s="1">
        <f t="shared" si="157"/>
        <v>228668.70070827994</v>
      </c>
      <c r="AE201" s="1">
        <f t="shared" si="158"/>
        <v>148581.29929172024</v>
      </c>
      <c r="AF201" s="1">
        <f t="shared" si="159"/>
        <v>493761.04316459585</v>
      </c>
      <c r="AG201" s="1">
        <f t="shared" si="160"/>
        <v>0</v>
      </c>
      <c r="AH201" s="1">
        <f t="shared" si="161"/>
        <v>144.23500368748626</v>
      </c>
      <c r="AI201" s="1">
        <f t="shared" si="162"/>
        <v>144.23500368748626</v>
      </c>
      <c r="AJ201" s="1">
        <f t="shared" si="163"/>
        <v>432.70501106245877</v>
      </c>
      <c r="AK201" s="1">
        <f t="shared" si="164"/>
        <v>144.23500368748626</v>
      </c>
      <c r="AL201" s="1">
        <f t="shared" si="165"/>
        <v>1.4423500368748625</v>
      </c>
      <c r="AM201" s="1">
        <f t="shared" si="196"/>
        <v>865.41002212491753</v>
      </c>
      <c r="AN201" s="1">
        <f t="shared" si="166"/>
        <v>2.0620915196088481</v>
      </c>
      <c r="AO201" s="1">
        <f t="shared" si="167"/>
        <v>5155.2287990221203</v>
      </c>
      <c r="AP201" s="1">
        <f t="shared" si="168"/>
        <v>4897.4673590710136</v>
      </c>
      <c r="AQ201" s="1">
        <f t="shared" si="169"/>
        <v>2.0620915196088481</v>
      </c>
      <c r="AR201" s="1">
        <f t="shared" si="170"/>
        <v>670179.74387287558</v>
      </c>
      <c r="AS201" s="1">
        <f t="shared" si="171"/>
        <v>2411.0060139562402</v>
      </c>
      <c r="AT201" s="1">
        <f t="shared" si="172"/>
        <v>184783.16310290917</v>
      </c>
      <c r="AU201" s="38">
        <f>-SUM(AS$24:AS201)/AS$23</f>
        <v>11.712067426255608</v>
      </c>
      <c r="AV201" s="1">
        <f t="shared" si="148"/>
        <v>2411.0060139562402</v>
      </c>
      <c r="AW201" s="1">
        <f t="shared" si="173"/>
        <v>184783.16310290917</v>
      </c>
      <c r="AX201" s="38">
        <f>-SUM(AV$24:AV201)/AV$23</f>
        <v>11.712067426255608</v>
      </c>
      <c r="AY201" s="40"/>
      <c r="AZ201" s="10">
        <f t="shared" si="174"/>
        <v>857.63888888888891</v>
      </c>
      <c r="BA201" s="10">
        <f t="shared" si="175"/>
        <v>572.7911856549299</v>
      </c>
      <c r="BB201" s="10">
        <f t="shared" si="176"/>
        <v>813.6342879548157</v>
      </c>
      <c r="BC201" s="1">
        <f t="shared" si="177"/>
        <v>195571.91507944948</v>
      </c>
      <c r="BD201" s="1">
        <f t="shared" si="178"/>
        <v>129428.08492055025</v>
      </c>
      <c r="BE201" s="1">
        <f t="shared" si="179"/>
        <v>799607.82879342581</v>
      </c>
      <c r="BF201" s="1">
        <f t="shared" si="180"/>
        <v>0</v>
      </c>
      <c r="BG201" s="1">
        <f t="shared" si="181"/>
        <v>144.23500368748626</v>
      </c>
      <c r="BH201" s="1">
        <f t="shared" si="182"/>
        <v>144.23500368748626</v>
      </c>
      <c r="BI201" s="1">
        <f t="shared" si="183"/>
        <v>432.70501106245877</v>
      </c>
      <c r="BJ201" s="1">
        <f t="shared" si="184"/>
        <v>144.23500368748626</v>
      </c>
      <c r="BK201" s="1">
        <f t="shared" si="185"/>
        <v>1.4423500368748625</v>
      </c>
      <c r="BL201" s="1">
        <f t="shared" si="197"/>
        <v>865.41002212491753</v>
      </c>
      <c r="BM201" s="1">
        <f t="shared" si="186"/>
        <v>2.0620915196088481</v>
      </c>
      <c r="BN201" s="1">
        <f t="shared" si="187"/>
        <v>5155.2287990221203</v>
      </c>
      <c r="BO201" s="1">
        <f t="shared" si="188"/>
        <v>4897.4673590710136</v>
      </c>
      <c r="BP201" s="1">
        <f t="shared" si="189"/>
        <v>2.0620915196088481</v>
      </c>
      <c r="BQ201" s="1">
        <f t="shared" si="190"/>
        <v>670179.74387287558</v>
      </c>
      <c r="BR201" s="1">
        <f t="shared" si="191"/>
        <v>3174.4184480572076</v>
      </c>
      <c r="BS201" s="1">
        <f t="shared" si="192"/>
        <v>322640.80206329632</v>
      </c>
      <c r="BT201" s="38">
        <f>-SUM(BR$24:BR201)/BR$23</f>
        <v>19.703814612365012</v>
      </c>
      <c r="BU201" s="1">
        <f t="shared" si="193"/>
        <v>3174.4184480572076</v>
      </c>
      <c r="BV201" s="1">
        <f t="shared" si="194"/>
        <v>322640.80206329632</v>
      </c>
      <c r="BW201" s="38">
        <f>-SUM(BU$24:BU201)/BU$23</f>
        <v>19.703814612365012</v>
      </c>
      <c r="BX201" s="1"/>
      <c r="BY201" s="1"/>
      <c r="BZ201" s="1"/>
      <c r="CA201" s="1"/>
      <c r="CB201" s="1"/>
      <c r="CC201" s="1"/>
      <c r="CD201" s="1"/>
      <c r="CE201" s="1"/>
      <c r="CF201" s="1"/>
      <c r="CG201" s="1"/>
      <c r="CH201" s="1"/>
      <c r="CI201" s="1"/>
      <c r="CJ201" s="1"/>
      <c r="CK201" s="1"/>
      <c r="CL201" s="1"/>
      <c r="CM201" s="1"/>
      <c r="CN201" s="1"/>
      <c r="CO201" s="1"/>
    </row>
    <row r="202" spans="1:93" ht="14.7" thickBot="1" x14ac:dyDescent="0.6">
      <c r="A202" s="32">
        <v>179</v>
      </c>
      <c r="B202" s="10">
        <f t="shared" si="135"/>
        <v>1621.0513229898563</v>
      </c>
      <c r="C202" s="10">
        <f t="shared" si="136"/>
        <v>666.95037706581559</v>
      </c>
      <c r="D202" s="10">
        <f t="shared" si="137"/>
        <v>954.10094592404062</v>
      </c>
      <c r="E202" s="10">
        <f t="shared" si="149"/>
        <v>227714.59976235591</v>
      </c>
      <c r="F202" s="10">
        <f t="shared" si="150"/>
        <v>152285.40023764427</v>
      </c>
      <c r="G202" s="10">
        <f t="shared" si="132"/>
        <v>559072.63980856375</v>
      </c>
      <c r="H202" s="1">
        <f t="shared" si="151"/>
        <v>0</v>
      </c>
      <c r="I202" s="1">
        <f t="shared" si="138"/>
        <v>144.53210417946264</v>
      </c>
      <c r="J202" s="1">
        <f t="shared" si="139"/>
        <v>144.53210417946264</v>
      </c>
      <c r="K202" s="1">
        <f t="shared" si="140"/>
        <v>433.59631253838791</v>
      </c>
      <c r="L202" s="1">
        <f t="shared" si="141"/>
        <v>144.53210417946264</v>
      </c>
      <c r="M202" s="1">
        <f t="shared" si="142"/>
        <v>1.4453210417946263</v>
      </c>
      <c r="N202" s="1">
        <f t="shared" si="195"/>
        <v>867.19262507677581</v>
      </c>
      <c r="O202" s="1">
        <f t="shared" si="143"/>
        <v>2.0704927357129459</v>
      </c>
      <c r="P202" s="1">
        <f t="shared" si="144"/>
        <v>8281.9709428517835</v>
      </c>
      <c r="Q202" s="1">
        <f t="shared" si="145"/>
        <v>7867.8723957091943</v>
      </c>
      <c r="R202" s="1">
        <f t="shared" si="146"/>
        <v>2.0704927357129459</v>
      </c>
      <c r="S202" s="1">
        <f t="shared" si="133"/>
        <v>786787.23957091942</v>
      </c>
      <c r="T202" s="1">
        <f t="shared" si="147"/>
        <v>5379.6284476425626</v>
      </c>
      <c r="U202" s="6">
        <f t="shared" si="152"/>
        <v>560328.16359768179</v>
      </c>
      <c r="V202" s="23">
        <f>-SUM(T$24:T202)/T$23</f>
        <v>29.016408179884088</v>
      </c>
      <c r="W202" s="14">
        <f t="shared" si="134"/>
        <v>0</v>
      </c>
      <c r="X202" s="14">
        <f t="shared" si="153"/>
        <v>494478.63807538874</v>
      </c>
      <c r="Y202" s="23">
        <f>-SUM(W$24:W202)/W$23</f>
        <v>25.723931903769437</v>
      </c>
      <c r="Z202" s="36"/>
      <c r="AA202" s="37">
        <f t="shared" si="154"/>
        <v>1621.0513229898563</v>
      </c>
      <c r="AB202" s="10">
        <f t="shared" si="155"/>
        <v>666.95037706581559</v>
      </c>
      <c r="AC202" s="10">
        <f t="shared" si="156"/>
        <v>954.10094592404062</v>
      </c>
      <c r="AD202" s="1">
        <f t="shared" si="157"/>
        <v>227714.59976235591</v>
      </c>
      <c r="AE202" s="1">
        <f t="shared" si="158"/>
        <v>149535.40023764427</v>
      </c>
      <c r="AF202" s="1">
        <f t="shared" si="159"/>
        <v>497445.53934435174</v>
      </c>
      <c r="AG202" s="1">
        <f t="shared" si="160"/>
        <v>0</v>
      </c>
      <c r="AH202" s="1">
        <f t="shared" si="161"/>
        <v>144.53210417946264</v>
      </c>
      <c r="AI202" s="1">
        <f t="shared" si="162"/>
        <v>144.53210417946264</v>
      </c>
      <c r="AJ202" s="1">
        <f t="shared" si="163"/>
        <v>433.59631253838791</v>
      </c>
      <c r="AK202" s="1">
        <f t="shared" si="164"/>
        <v>144.53210417946264</v>
      </c>
      <c r="AL202" s="1">
        <f t="shared" si="165"/>
        <v>1.4453210417946263</v>
      </c>
      <c r="AM202" s="1">
        <f t="shared" si="196"/>
        <v>867.19262507677581</v>
      </c>
      <c r="AN202" s="1">
        <f t="shared" si="166"/>
        <v>2.0704927357129459</v>
      </c>
      <c r="AO202" s="1">
        <f t="shared" si="167"/>
        <v>5176.2318392823645</v>
      </c>
      <c r="AP202" s="1">
        <f t="shared" si="168"/>
        <v>4917.4202473182459</v>
      </c>
      <c r="AQ202" s="1">
        <f t="shared" si="169"/>
        <v>2.0704927357129459</v>
      </c>
      <c r="AR202" s="1">
        <f t="shared" si="170"/>
        <v>672910.13910670741</v>
      </c>
      <c r="AS202" s="1">
        <f t="shared" si="171"/>
        <v>2429.1762992516142</v>
      </c>
      <c r="AT202" s="1">
        <f t="shared" si="172"/>
        <v>187212.33940216078</v>
      </c>
      <c r="AU202" s="38">
        <f>-SUM(AS$24:AS202)/AS$23</f>
        <v>11.852889240704977</v>
      </c>
      <c r="AV202" s="1">
        <f t="shared" si="148"/>
        <v>2429.1762992516142</v>
      </c>
      <c r="AW202" s="1">
        <f t="shared" si="173"/>
        <v>187212.33940216078</v>
      </c>
      <c r="AX202" s="38">
        <f>-SUM(AV$24:AV202)/AV$23</f>
        <v>11.852889240704977</v>
      </c>
      <c r="AY202" s="40"/>
      <c r="AZ202" s="10">
        <f t="shared" si="174"/>
        <v>857.63888888888891</v>
      </c>
      <c r="BA202" s="10">
        <f t="shared" si="175"/>
        <v>570.41808564839494</v>
      </c>
      <c r="BB202" s="10">
        <f t="shared" si="176"/>
        <v>816.00738796135045</v>
      </c>
      <c r="BC202" s="1">
        <f t="shared" si="177"/>
        <v>194755.90769148813</v>
      </c>
      <c r="BD202" s="1">
        <f t="shared" si="178"/>
        <v>130244.09230851159</v>
      </c>
      <c r="BE202" s="1">
        <f t="shared" si="179"/>
        <v>803154.23141521902</v>
      </c>
      <c r="BF202" s="1">
        <f t="shared" si="180"/>
        <v>0</v>
      </c>
      <c r="BG202" s="1">
        <f t="shared" si="181"/>
        <v>144.53210417946264</v>
      </c>
      <c r="BH202" s="1">
        <f t="shared" si="182"/>
        <v>144.53210417946264</v>
      </c>
      <c r="BI202" s="1">
        <f t="shared" si="183"/>
        <v>433.59631253838791</v>
      </c>
      <c r="BJ202" s="1">
        <f t="shared" si="184"/>
        <v>144.53210417946264</v>
      </c>
      <c r="BK202" s="1">
        <f t="shared" si="185"/>
        <v>1.4453210417946263</v>
      </c>
      <c r="BL202" s="1">
        <f t="shared" si="197"/>
        <v>867.19262507677581</v>
      </c>
      <c r="BM202" s="1">
        <f t="shared" si="186"/>
        <v>2.0704927357129459</v>
      </c>
      <c r="BN202" s="1">
        <f t="shared" si="187"/>
        <v>5176.2318392823645</v>
      </c>
      <c r="BO202" s="1">
        <f t="shared" si="188"/>
        <v>4917.4202473182459</v>
      </c>
      <c r="BP202" s="1">
        <f t="shared" si="189"/>
        <v>2.0704927357129459</v>
      </c>
      <c r="BQ202" s="1">
        <f t="shared" si="190"/>
        <v>672910.13910670741</v>
      </c>
      <c r="BR202" s="1">
        <f t="shared" si="191"/>
        <v>3192.5887333525816</v>
      </c>
      <c r="BS202" s="1">
        <f t="shared" si="192"/>
        <v>325833.39079664892</v>
      </c>
      <c r="BT202" s="38">
        <f>-SUM(BR$24:BR202)/BR$23</f>
        <v>19.888892220095595</v>
      </c>
      <c r="BU202" s="1">
        <f t="shared" si="193"/>
        <v>3192.5887333525816</v>
      </c>
      <c r="BV202" s="1">
        <f t="shared" si="194"/>
        <v>325833.39079664892</v>
      </c>
      <c r="BW202" s="38">
        <f>-SUM(BU$24:BU202)/BU$23</f>
        <v>19.888892220095595</v>
      </c>
      <c r="BX202" s="1"/>
      <c r="BY202" s="1"/>
      <c r="BZ202" s="1"/>
      <c r="CA202" s="1"/>
      <c r="CB202" s="1"/>
      <c r="CC202" s="1"/>
      <c r="CD202" s="1"/>
      <c r="CE202" s="1"/>
      <c r="CF202" s="1"/>
      <c r="CG202" s="1"/>
      <c r="CH202" s="1"/>
      <c r="CI202" s="1"/>
      <c r="CJ202" s="1"/>
      <c r="CK202" s="1"/>
      <c r="CL202" s="1"/>
      <c r="CM202" s="1"/>
      <c r="CN202" s="1"/>
      <c r="CO202" s="1"/>
    </row>
    <row r="203" spans="1:93" ht="14.7" thickBot="1" x14ac:dyDescent="0.6">
      <c r="A203" s="32">
        <v>180</v>
      </c>
      <c r="B203" s="10">
        <f t="shared" si="135"/>
        <v>1621.0513229898563</v>
      </c>
      <c r="C203" s="10">
        <f t="shared" si="136"/>
        <v>664.16758264020393</v>
      </c>
      <c r="D203" s="10">
        <f t="shared" si="137"/>
        <v>956.88374034965238</v>
      </c>
      <c r="E203" s="10">
        <f t="shared" si="149"/>
        <v>226757.71602200627</v>
      </c>
      <c r="F203" s="10">
        <f t="shared" si="150"/>
        <v>153242.28397799391</v>
      </c>
      <c r="G203" s="10">
        <f t="shared" si="132"/>
        <v>563234.99215432024</v>
      </c>
      <c r="H203" s="1">
        <f t="shared" si="151"/>
        <v>0</v>
      </c>
      <c r="I203" s="1">
        <f t="shared" si="138"/>
        <v>144.82981664980818</v>
      </c>
      <c r="J203" s="1">
        <f t="shared" si="139"/>
        <v>144.82981664980818</v>
      </c>
      <c r="K203" s="1">
        <f t="shared" si="140"/>
        <v>434.48944994942457</v>
      </c>
      <c r="L203" s="1">
        <f t="shared" si="141"/>
        <v>144.82981664980818</v>
      </c>
      <c r="M203" s="1">
        <f t="shared" si="142"/>
        <v>1.4482981664980819</v>
      </c>
      <c r="N203" s="1">
        <f t="shared" si="195"/>
        <v>868.97889989884914</v>
      </c>
      <c r="O203" s="1">
        <f t="shared" si="143"/>
        <v>2.0789281794113852</v>
      </c>
      <c r="P203" s="1">
        <f t="shared" si="144"/>
        <v>8315.7127176455415</v>
      </c>
      <c r="Q203" s="1">
        <f t="shared" si="145"/>
        <v>7899.9270817632641</v>
      </c>
      <c r="R203" s="1">
        <f t="shared" si="146"/>
        <v>2.0789281794113852</v>
      </c>
      <c r="S203" s="1">
        <f t="shared" si="133"/>
        <v>789992.70817632636</v>
      </c>
      <c r="T203" s="1">
        <f t="shared" si="147"/>
        <v>5409.8968588745593</v>
      </c>
      <c r="U203" s="6">
        <f t="shared" si="152"/>
        <v>565738.06045655638</v>
      </c>
      <c r="V203" s="23">
        <f>-SUM(T$24:T203)/T$23</f>
        <v>29.286903022827818</v>
      </c>
      <c r="W203" s="14">
        <f t="shared" si="134"/>
        <v>0</v>
      </c>
      <c r="X203" s="14">
        <f t="shared" si="153"/>
        <v>494478.63807538874</v>
      </c>
      <c r="Y203" s="23">
        <f>-SUM(W$24:W203)/W$23</f>
        <v>25.723931903769437</v>
      </c>
      <c r="Z203" s="36"/>
      <c r="AA203" s="37">
        <f t="shared" si="154"/>
        <v>1621.0513229898563</v>
      </c>
      <c r="AB203" s="10">
        <f t="shared" si="155"/>
        <v>664.16758264020393</v>
      </c>
      <c r="AC203" s="10">
        <f t="shared" si="156"/>
        <v>956.88374034965238</v>
      </c>
      <c r="AD203" s="1">
        <f t="shared" si="157"/>
        <v>226757.71602200627</v>
      </c>
      <c r="AE203" s="1">
        <f t="shared" si="158"/>
        <v>150492.28397799391</v>
      </c>
      <c r="AF203" s="1">
        <f t="shared" si="159"/>
        <v>501143.94228669407</v>
      </c>
      <c r="AG203" s="1">
        <f t="shared" si="160"/>
        <v>0</v>
      </c>
      <c r="AH203" s="1">
        <f t="shared" si="161"/>
        <v>144.82981664980818</v>
      </c>
      <c r="AI203" s="1">
        <f t="shared" si="162"/>
        <v>144.82981664980818</v>
      </c>
      <c r="AJ203" s="1">
        <f t="shared" si="163"/>
        <v>434.48944994942457</v>
      </c>
      <c r="AK203" s="1">
        <f t="shared" si="164"/>
        <v>144.82981664980818</v>
      </c>
      <c r="AL203" s="1">
        <f t="shared" si="165"/>
        <v>1.4482981664980819</v>
      </c>
      <c r="AM203" s="1">
        <f t="shared" si="196"/>
        <v>868.97889989884914</v>
      </c>
      <c r="AN203" s="1">
        <f t="shared" si="166"/>
        <v>2.0789281794113852</v>
      </c>
      <c r="AO203" s="1">
        <f t="shared" si="167"/>
        <v>5197.3204485284632</v>
      </c>
      <c r="AP203" s="1">
        <f t="shared" si="168"/>
        <v>4937.4544261020401</v>
      </c>
      <c r="AQ203" s="1">
        <f t="shared" si="169"/>
        <v>2.0789281794113852</v>
      </c>
      <c r="AR203" s="1">
        <f t="shared" si="170"/>
        <v>675651.65830870019</v>
      </c>
      <c r="AS203" s="1">
        <f t="shared" si="171"/>
        <v>2447.4242032133343</v>
      </c>
      <c r="AT203" s="1">
        <f t="shared" si="172"/>
        <v>189659.76360537412</v>
      </c>
      <c r="AU203" s="38">
        <f>-SUM(AS$24:AS203)/AS$23</f>
        <v>11.994768904659372</v>
      </c>
      <c r="AV203" s="1">
        <f t="shared" si="148"/>
        <v>2447.4242032133343</v>
      </c>
      <c r="AW203" s="1">
        <f t="shared" si="173"/>
        <v>189659.76360537412</v>
      </c>
      <c r="AX203" s="38">
        <f>-SUM(AV$24:AV203)/AV$23</f>
        <v>11.994768904659372</v>
      </c>
      <c r="AY203" s="40"/>
      <c r="AZ203" s="10">
        <f t="shared" si="174"/>
        <v>857.63888888888891</v>
      </c>
      <c r="BA203" s="10">
        <f t="shared" si="175"/>
        <v>568.03806410017455</v>
      </c>
      <c r="BB203" s="10">
        <f t="shared" si="176"/>
        <v>818.38740950957117</v>
      </c>
      <c r="BC203" s="1">
        <f t="shared" si="177"/>
        <v>193937.52028197856</v>
      </c>
      <c r="BD203" s="1">
        <f t="shared" si="178"/>
        <v>131062.47971802116</v>
      </c>
      <c r="BE203" s="1">
        <f t="shared" si="179"/>
        <v>806714.13802672131</v>
      </c>
      <c r="BF203" s="1">
        <f t="shared" si="180"/>
        <v>0</v>
      </c>
      <c r="BG203" s="1">
        <f t="shared" si="181"/>
        <v>144.82981664980818</v>
      </c>
      <c r="BH203" s="1">
        <f t="shared" si="182"/>
        <v>144.82981664980818</v>
      </c>
      <c r="BI203" s="1">
        <f t="shared" si="183"/>
        <v>434.48944994942457</v>
      </c>
      <c r="BJ203" s="1">
        <f t="shared" si="184"/>
        <v>144.82981664980818</v>
      </c>
      <c r="BK203" s="1">
        <f t="shared" si="185"/>
        <v>1.4482981664980819</v>
      </c>
      <c r="BL203" s="1">
        <f t="shared" si="197"/>
        <v>868.97889989884914</v>
      </c>
      <c r="BM203" s="1">
        <f t="shared" si="186"/>
        <v>2.0789281794113852</v>
      </c>
      <c r="BN203" s="1">
        <f t="shared" si="187"/>
        <v>5197.3204485284632</v>
      </c>
      <c r="BO203" s="1">
        <f t="shared" si="188"/>
        <v>4937.4544261020401</v>
      </c>
      <c r="BP203" s="1">
        <f t="shared" si="189"/>
        <v>2.0789281794113852</v>
      </c>
      <c r="BQ203" s="1">
        <f t="shared" si="190"/>
        <v>675651.65830870019</v>
      </c>
      <c r="BR203" s="1">
        <f t="shared" si="191"/>
        <v>3210.8366373143017</v>
      </c>
      <c r="BS203" s="1">
        <f t="shared" si="192"/>
        <v>329044.22743396321</v>
      </c>
      <c r="BT203" s="38">
        <f>-SUM(BR$24:BR203)/BR$23</f>
        <v>20.075027677331207</v>
      </c>
      <c r="BU203" s="1">
        <f t="shared" si="193"/>
        <v>3210.8366373143017</v>
      </c>
      <c r="BV203" s="1">
        <f t="shared" si="194"/>
        <v>329044.22743396321</v>
      </c>
      <c r="BW203" s="38">
        <f>-SUM(BU$24:BU203)/BU$23</f>
        <v>20.075027677331207</v>
      </c>
      <c r="BX203" s="1"/>
      <c r="BY203" s="1"/>
      <c r="BZ203" s="1"/>
      <c r="CA203" s="1"/>
      <c r="CB203" s="1"/>
      <c r="CC203" s="1"/>
      <c r="CD203" s="1"/>
      <c r="CE203" s="1"/>
      <c r="CF203" s="1"/>
      <c r="CG203" s="1"/>
      <c r="CH203" s="1"/>
      <c r="CI203" s="1"/>
      <c r="CJ203" s="1"/>
      <c r="CK203" s="1"/>
      <c r="CL203" s="1"/>
      <c r="CM203" s="1"/>
      <c r="CN203" s="1"/>
      <c r="CO203" s="1"/>
    </row>
    <row r="204" spans="1:93" ht="14.7" thickBot="1" x14ac:dyDescent="0.6">
      <c r="A204" s="32">
        <v>181</v>
      </c>
      <c r="B204" s="10">
        <f t="shared" si="135"/>
        <v>1621.0513229898563</v>
      </c>
      <c r="C204" s="10">
        <f t="shared" si="136"/>
        <v>661.37667173085083</v>
      </c>
      <c r="D204" s="10">
        <f t="shared" si="137"/>
        <v>959.67465125900549</v>
      </c>
      <c r="E204" s="10">
        <f t="shared" si="149"/>
        <v>225798.04137074726</v>
      </c>
      <c r="F204" s="10">
        <f t="shared" si="150"/>
        <v>154201.95862925291</v>
      </c>
      <c r="G204" s="10">
        <f t="shared" si="132"/>
        <v>567413.19488686929</v>
      </c>
      <c r="H204" s="1">
        <f t="shared" si="151"/>
        <v>0</v>
      </c>
      <c r="I204" s="1">
        <f t="shared" si="138"/>
        <v>145.12814235909815</v>
      </c>
      <c r="J204" s="1">
        <f t="shared" si="139"/>
        <v>145.12814235909815</v>
      </c>
      <c r="K204" s="1">
        <f t="shared" si="140"/>
        <v>435.38442707729445</v>
      </c>
      <c r="L204" s="1">
        <f t="shared" si="141"/>
        <v>145.12814235909815</v>
      </c>
      <c r="M204" s="1">
        <f t="shared" si="142"/>
        <v>1.4512814235909814</v>
      </c>
      <c r="N204" s="1">
        <f t="shared" si="195"/>
        <v>870.76885415458878</v>
      </c>
      <c r="O204" s="1">
        <f t="shared" si="143"/>
        <v>2.0873979901516218</v>
      </c>
      <c r="P204" s="1">
        <f t="shared" si="144"/>
        <v>8349.5919606064872</v>
      </c>
      <c r="Q204" s="1">
        <f t="shared" si="145"/>
        <v>7932.112362576162</v>
      </c>
      <c r="R204" s="1">
        <f t="shared" si="146"/>
        <v>2.0873979901516218</v>
      </c>
      <c r="S204" s="1">
        <f t="shared" si="133"/>
        <v>793211.23625761631</v>
      </c>
      <c r="T204" s="1">
        <f t="shared" si="147"/>
        <v>5440.2921854317174</v>
      </c>
      <c r="U204" s="6">
        <f t="shared" si="152"/>
        <v>571178.35264198808</v>
      </c>
      <c r="V204" s="23">
        <f>-SUM(T$24:T204)/T$23</f>
        <v>29.558917632099405</v>
      </c>
      <c r="W204" s="14">
        <f t="shared" si="134"/>
        <v>0</v>
      </c>
      <c r="X204" s="14">
        <f t="shared" si="153"/>
        <v>494478.63807538874</v>
      </c>
      <c r="Y204" s="23">
        <f>-SUM(W$24:W204)/W$23</f>
        <v>25.723931903769437</v>
      </c>
      <c r="Z204" s="36"/>
      <c r="AA204" s="37">
        <f t="shared" si="154"/>
        <v>1621.0513229898563</v>
      </c>
      <c r="AB204" s="10">
        <f t="shared" si="155"/>
        <v>661.37667173085083</v>
      </c>
      <c r="AC204" s="10">
        <f t="shared" si="156"/>
        <v>959.67465125900549</v>
      </c>
      <c r="AD204" s="1">
        <f t="shared" si="157"/>
        <v>225798.04137074726</v>
      </c>
      <c r="AE204" s="1">
        <f t="shared" si="158"/>
        <v>151451.95862925291</v>
      </c>
      <c r="AF204" s="1">
        <f t="shared" si="159"/>
        <v>504856.30542853009</v>
      </c>
      <c r="AG204" s="1">
        <f t="shared" si="160"/>
        <v>0</v>
      </c>
      <c r="AH204" s="1">
        <f t="shared" si="161"/>
        <v>145.12814235909815</v>
      </c>
      <c r="AI204" s="1">
        <f t="shared" si="162"/>
        <v>145.12814235909815</v>
      </c>
      <c r="AJ204" s="1">
        <f t="shared" si="163"/>
        <v>435.38442707729445</v>
      </c>
      <c r="AK204" s="1">
        <f t="shared" si="164"/>
        <v>145.12814235909815</v>
      </c>
      <c r="AL204" s="1">
        <f t="shared" si="165"/>
        <v>1.4512814235909814</v>
      </c>
      <c r="AM204" s="1">
        <f t="shared" si="196"/>
        <v>870.76885415458878</v>
      </c>
      <c r="AN204" s="1">
        <f t="shared" si="166"/>
        <v>2.0873979901516218</v>
      </c>
      <c r="AO204" s="1">
        <f t="shared" si="167"/>
        <v>5218.4949753790543</v>
      </c>
      <c r="AP204" s="1">
        <f t="shared" si="168"/>
        <v>4957.5702266101016</v>
      </c>
      <c r="AQ204" s="1">
        <f t="shared" si="169"/>
        <v>2.0873979901516218</v>
      </c>
      <c r="AR204" s="1">
        <f t="shared" si="170"/>
        <v>678404.34679927712</v>
      </c>
      <c r="AS204" s="1">
        <f t="shared" si="171"/>
        <v>2465.750049465657</v>
      </c>
      <c r="AT204" s="1">
        <f t="shared" si="172"/>
        <v>192125.51365483977</v>
      </c>
      <c r="AU204" s="38">
        <f>-SUM(AS$24:AS204)/AS$23</f>
        <v>12.137710936512454</v>
      </c>
      <c r="AV204" s="1">
        <f t="shared" si="148"/>
        <v>2465.750049465657</v>
      </c>
      <c r="AW204" s="1">
        <f t="shared" si="173"/>
        <v>192125.51365483977</v>
      </c>
      <c r="AX204" s="38">
        <f>-SUM(AV$24:AV204)/AV$23</f>
        <v>12.137710936512454</v>
      </c>
      <c r="AY204" s="40"/>
      <c r="AZ204" s="10">
        <f t="shared" si="174"/>
        <v>857.63888888888891</v>
      </c>
      <c r="BA204" s="10">
        <f t="shared" si="175"/>
        <v>565.65110082243814</v>
      </c>
      <c r="BB204" s="10">
        <f t="shared" si="176"/>
        <v>820.77437278730736</v>
      </c>
      <c r="BC204" s="1">
        <f t="shared" si="177"/>
        <v>193116.74590919126</v>
      </c>
      <c r="BD204" s="1">
        <f t="shared" si="178"/>
        <v>131883.25409080848</v>
      </c>
      <c r="BE204" s="1">
        <f t="shared" si="179"/>
        <v>810287.60089008557</v>
      </c>
      <c r="BF204" s="1">
        <f t="shared" si="180"/>
        <v>0</v>
      </c>
      <c r="BG204" s="1">
        <f t="shared" si="181"/>
        <v>145.12814235909815</v>
      </c>
      <c r="BH204" s="1">
        <f t="shared" si="182"/>
        <v>145.12814235909815</v>
      </c>
      <c r="BI204" s="1">
        <f t="shared" si="183"/>
        <v>435.38442707729445</v>
      </c>
      <c r="BJ204" s="1">
        <f t="shared" si="184"/>
        <v>145.12814235909815</v>
      </c>
      <c r="BK204" s="1">
        <f t="shared" si="185"/>
        <v>1.4512814235909814</v>
      </c>
      <c r="BL204" s="1">
        <f t="shared" si="197"/>
        <v>870.76885415458878</v>
      </c>
      <c r="BM204" s="1">
        <f t="shared" si="186"/>
        <v>2.0873979901516218</v>
      </c>
      <c r="BN204" s="1">
        <f t="shared" si="187"/>
        <v>5218.4949753790543</v>
      </c>
      <c r="BO204" s="1">
        <f t="shared" si="188"/>
        <v>4957.5702266101016</v>
      </c>
      <c r="BP204" s="1">
        <f t="shared" si="189"/>
        <v>2.0873979901516218</v>
      </c>
      <c r="BQ204" s="1">
        <f t="shared" si="190"/>
        <v>678404.34679927712</v>
      </c>
      <c r="BR204" s="1">
        <f t="shared" si="191"/>
        <v>3229.1624835666244</v>
      </c>
      <c r="BS204" s="1">
        <f t="shared" si="192"/>
        <v>332273.38991752983</v>
      </c>
      <c r="BT204" s="38">
        <f>-SUM(BR$24:BR204)/BR$23</f>
        <v>20.262225502465505</v>
      </c>
      <c r="BU204" s="1">
        <f t="shared" si="193"/>
        <v>3229.1624835666244</v>
      </c>
      <c r="BV204" s="1">
        <f t="shared" si="194"/>
        <v>332273.38991752983</v>
      </c>
      <c r="BW204" s="38">
        <f>-SUM(BU$24:BU204)/BU$23</f>
        <v>20.262225502465505</v>
      </c>
      <c r="BX204" s="1"/>
      <c r="BY204" s="1"/>
      <c r="BZ204" s="1"/>
      <c r="CA204" s="1"/>
      <c r="CB204" s="1"/>
      <c r="CC204" s="1"/>
      <c r="CD204" s="1"/>
      <c r="CE204" s="1"/>
      <c r="CF204" s="1"/>
      <c r="CG204" s="1"/>
      <c r="CH204" s="1"/>
      <c r="CI204" s="1"/>
      <c r="CJ204" s="1"/>
      <c r="CK204" s="1"/>
      <c r="CL204" s="1"/>
      <c r="CM204" s="1"/>
      <c r="CN204" s="1"/>
      <c r="CO204" s="1"/>
    </row>
    <row r="205" spans="1:93" ht="14.7" thickBot="1" x14ac:dyDescent="0.6">
      <c r="A205" s="32">
        <v>182</v>
      </c>
      <c r="B205" s="10">
        <f t="shared" si="135"/>
        <v>1621.0513229898563</v>
      </c>
      <c r="C205" s="10">
        <f t="shared" si="136"/>
        <v>658.57762066467876</v>
      </c>
      <c r="D205" s="10">
        <f t="shared" si="137"/>
        <v>962.47370232517767</v>
      </c>
      <c r="E205" s="10">
        <f t="shared" si="149"/>
        <v>224835.5676684221</v>
      </c>
      <c r="F205" s="10">
        <f t="shared" si="150"/>
        <v>155164.43233157808</v>
      </c>
      <c r="G205" s="10">
        <f t="shared" si="132"/>
        <v>571607.3093522886</v>
      </c>
      <c r="H205" s="1">
        <f t="shared" si="151"/>
        <v>0</v>
      </c>
      <c r="I205" s="1">
        <f t="shared" si="138"/>
        <v>145.42708257050433</v>
      </c>
      <c r="J205" s="1">
        <f t="shared" si="139"/>
        <v>145.42708257050433</v>
      </c>
      <c r="K205" s="1">
        <f t="shared" si="140"/>
        <v>436.28124771151295</v>
      </c>
      <c r="L205" s="1">
        <f t="shared" si="141"/>
        <v>145.42708257050433</v>
      </c>
      <c r="M205" s="1">
        <f t="shared" si="142"/>
        <v>1.4542708257050432</v>
      </c>
      <c r="N205" s="1">
        <f t="shared" si="195"/>
        <v>872.56249542302589</v>
      </c>
      <c r="O205" s="1">
        <f t="shared" si="143"/>
        <v>2.0959023079492383</v>
      </c>
      <c r="P205" s="1">
        <f t="shared" si="144"/>
        <v>8383.6092317969524</v>
      </c>
      <c r="Q205" s="1">
        <f t="shared" si="145"/>
        <v>7964.4287702071042</v>
      </c>
      <c r="R205" s="1">
        <f t="shared" si="146"/>
        <v>2.0959023079492383</v>
      </c>
      <c r="S205" s="1">
        <f t="shared" si="133"/>
        <v>796442.8770207105</v>
      </c>
      <c r="T205" s="1">
        <f t="shared" si="147"/>
        <v>5470.814951794222</v>
      </c>
      <c r="U205" s="6">
        <f t="shared" si="152"/>
        <v>576649.1675937823</v>
      </c>
      <c r="V205" s="23">
        <f>-SUM(T$24:T205)/T$23</f>
        <v>29.832458379689115</v>
      </c>
      <c r="W205" s="14">
        <f t="shared" si="134"/>
        <v>0</v>
      </c>
      <c r="X205" s="14">
        <f t="shared" si="153"/>
        <v>494478.63807538874</v>
      </c>
      <c r="Y205" s="23">
        <f>-SUM(W$24:W205)/W$23</f>
        <v>25.723931903769437</v>
      </c>
      <c r="Z205" s="36"/>
      <c r="AA205" s="37">
        <f t="shared" si="154"/>
        <v>1621.0513229898563</v>
      </c>
      <c r="AB205" s="10">
        <f t="shared" si="155"/>
        <v>658.57762066467876</v>
      </c>
      <c r="AC205" s="10">
        <f t="shared" si="156"/>
        <v>962.47370232517767</v>
      </c>
      <c r="AD205" s="1">
        <f t="shared" si="157"/>
        <v>224835.5676684221</v>
      </c>
      <c r="AE205" s="1">
        <f t="shared" si="158"/>
        <v>152414.43233157808</v>
      </c>
      <c r="AF205" s="1">
        <f t="shared" si="159"/>
        <v>508582.68241508049</v>
      </c>
      <c r="AG205" s="1">
        <f t="shared" si="160"/>
        <v>0</v>
      </c>
      <c r="AH205" s="1">
        <f t="shared" si="161"/>
        <v>145.42708257050433</v>
      </c>
      <c r="AI205" s="1">
        <f t="shared" si="162"/>
        <v>145.42708257050433</v>
      </c>
      <c r="AJ205" s="1">
        <f t="shared" si="163"/>
        <v>436.28124771151295</v>
      </c>
      <c r="AK205" s="1">
        <f t="shared" si="164"/>
        <v>145.42708257050433</v>
      </c>
      <c r="AL205" s="1">
        <f t="shared" si="165"/>
        <v>1.4542708257050432</v>
      </c>
      <c r="AM205" s="1">
        <f t="shared" si="196"/>
        <v>872.56249542302589</v>
      </c>
      <c r="AN205" s="1">
        <f t="shared" si="166"/>
        <v>2.0959023079492383</v>
      </c>
      <c r="AO205" s="1">
        <f t="shared" si="167"/>
        <v>5239.7557698730952</v>
      </c>
      <c r="AP205" s="1">
        <f t="shared" si="168"/>
        <v>4977.7679813794402</v>
      </c>
      <c r="AQ205" s="1">
        <f t="shared" si="169"/>
        <v>2.0959023079492383</v>
      </c>
      <c r="AR205" s="1">
        <f t="shared" si="170"/>
        <v>681168.25008350238</v>
      </c>
      <c r="AS205" s="1">
        <f t="shared" si="171"/>
        <v>2484.154162966558</v>
      </c>
      <c r="AT205" s="1">
        <f t="shared" si="172"/>
        <v>194609.66781780633</v>
      </c>
      <c r="AU205" s="38">
        <f>-SUM(AS$24:AS205)/AS$23</f>
        <v>12.281719873496023</v>
      </c>
      <c r="AV205" s="1">
        <f t="shared" si="148"/>
        <v>2484.154162966558</v>
      </c>
      <c r="AW205" s="1">
        <f t="shared" si="173"/>
        <v>194609.66781780633</v>
      </c>
      <c r="AX205" s="38">
        <f>-SUM(AV$24:AV205)/AV$23</f>
        <v>12.281719873496023</v>
      </c>
      <c r="AY205" s="40"/>
      <c r="AZ205" s="10">
        <f t="shared" si="174"/>
        <v>857.63888888888891</v>
      </c>
      <c r="BA205" s="10">
        <f t="shared" si="175"/>
        <v>563.2571755684753</v>
      </c>
      <c r="BB205" s="10">
        <f t="shared" si="176"/>
        <v>823.16829804127042</v>
      </c>
      <c r="BC205" s="1">
        <f t="shared" si="177"/>
        <v>192293.57761114999</v>
      </c>
      <c r="BD205" s="1">
        <f t="shared" si="178"/>
        <v>132706.42238884975</v>
      </c>
      <c r="BE205" s="1">
        <f t="shared" si="179"/>
        <v>813874.67247235216</v>
      </c>
      <c r="BF205" s="1">
        <f t="shared" si="180"/>
        <v>0</v>
      </c>
      <c r="BG205" s="1">
        <f t="shared" si="181"/>
        <v>145.42708257050433</v>
      </c>
      <c r="BH205" s="1">
        <f t="shared" si="182"/>
        <v>145.42708257050433</v>
      </c>
      <c r="BI205" s="1">
        <f t="shared" si="183"/>
        <v>436.28124771151295</v>
      </c>
      <c r="BJ205" s="1">
        <f t="shared" si="184"/>
        <v>145.42708257050433</v>
      </c>
      <c r="BK205" s="1">
        <f t="shared" si="185"/>
        <v>1.4542708257050432</v>
      </c>
      <c r="BL205" s="1">
        <f t="shared" si="197"/>
        <v>872.56249542302589</v>
      </c>
      <c r="BM205" s="1">
        <f t="shared" si="186"/>
        <v>2.0959023079492383</v>
      </c>
      <c r="BN205" s="1">
        <f t="shared" si="187"/>
        <v>5239.7557698730952</v>
      </c>
      <c r="BO205" s="1">
        <f t="shared" si="188"/>
        <v>4977.7679813794402</v>
      </c>
      <c r="BP205" s="1">
        <f t="shared" si="189"/>
        <v>2.0959023079492383</v>
      </c>
      <c r="BQ205" s="1">
        <f t="shared" si="190"/>
        <v>681168.25008350238</v>
      </c>
      <c r="BR205" s="1">
        <f t="shared" si="191"/>
        <v>3247.5665970675254</v>
      </c>
      <c r="BS205" s="1">
        <f t="shared" si="192"/>
        <v>335520.95651459735</v>
      </c>
      <c r="BT205" s="38">
        <f>-SUM(BR$24:BR205)/BR$23</f>
        <v>20.450490232730289</v>
      </c>
      <c r="BU205" s="1">
        <f t="shared" si="193"/>
        <v>3247.5665970675254</v>
      </c>
      <c r="BV205" s="1">
        <f t="shared" si="194"/>
        <v>335520.95651459735</v>
      </c>
      <c r="BW205" s="38">
        <f>-SUM(BU$24:BU205)/BU$23</f>
        <v>20.450490232730289</v>
      </c>
      <c r="BX205" s="1"/>
      <c r="BY205" s="1"/>
      <c r="BZ205" s="1"/>
      <c r="CA205" s="1"/>
      <c r="CB205" s="1"/>
      <c r="CC205" s="1"/>
      <c r="CD205" s="1"/>
      <c r="CE205" s="1"/>
      <c r="CF205" s="1"/>
      <c r="CG205" s="1"/>
      <c r="CH205" s="1"/>
      <c r="CI205" s="1"/>
      <c r="CJ205" s="1"/>
      <c r="CK205" s="1"/>
      <c r="CL205" s="1"/>
      <c r="CM205" s="1"/>
      <c r="CN205" s="1"/>
      <c r="CO205" s="1"/>
    </row>
    <row r="206" spans="1:93" ht="14.7" thickBot="1" x14ac:dyDescent="0.6">
      <c r="A206" s="32">
        <v>183</v>
      </c>
      <c r="B206" s="10">
        <f t="shared" si="135"/>
        <v>1621.0513229898563</v>
      </c>
      <c r="C206" s="10">
        <f t="shared" si="136"/>
        <v>655.77040569956364</v>
      </c>
      <c r="D206" s="10">
        <f t="shared" si="137"/>
        <v>965.28091729029279</v>
      </c>
      <c r="E206" s="10">
        <f t="shared" si="149"/>
        <v>223870.28675113179</v>
      </c>
      <c r="F206" s="10">
        <f t="shared" si="150"/>
        <v>156129.71324886839</v>
      </c>
      <c r="G206" s="10">
        <f t="shared" si="132"/>
        <v>575817.39713716623</v>
      </c>
      <c r="H206" s="1">
        <f t="shared" si="151"/>
        <v>0</v>
      </c>
      <c r="I206" s="1">
        <f t="shared" si="138"/>
        <v>145.72663854980047</v>
      </c>
      <c r="J206" s="1">
        <f t="shared" si="139"/>
        <v>145.72663854980047</v>
      </c>
      <c r="K206" s="1">
        <f t="shared" si="140"/>
        <v>437.17991564940138</v>
      </c>
      <c r="L206" s="1">
        <f t="shared" si="141"/>
        <v>145.72663854980047</v>
      </c>
      <c r="M206" s="1">
        <f t="shared" si="142"/>
        <v>1.4572663854980046</v>
      </c>
      <c r="N206" s="1">
        <f t="shared" si="195"/>
        <v>874.35983129880276</v>
      </c>
      <c r="O206" s="1">
        <f t="shared" si="143"/>
        <v>2.1044412733902575</v>
      </c>
      <c r="P206" s="1">
        <f t="shared" si="144"/>
        <v>8417.7650935610309</v>
      </c>
      <c r="Q206" s="1">
        <f t="shared" si="145"/>
        <v>7996.8768388829785</v>
      </c>
      <c r="R206" s="1">
        <f t="shared" si="146"/>
        <v>2.1044412733902575</v>
      </c>
      <c r="S206" s="1">
        <f t="shared" si="133"/>
        <v>799687.68388829788</v>
      </c>
      <c r="T206" s="1">
        <f t="shared" si="147"/>
        <v>5501.46568459432</v>
      </c>
      <c r="U206" s="6">
        <f t="shared" si="152"/>
        <v>582150.63327837666</v>
      </c>
      <c r="V206" s="23">
        <f>-SUM(T$24:T206)/T$23</f>
        <v>30.107531663918834</v>
      </c>
      <c r="W206" s="14">
        <f t="shared" si="134"/>
        <v>0</v>
      </c>
      <c r="X206" s="14">
        <f t="shared" si="153"/>
        <v>494478.63807538874</v>
      </c>
      <c r="Y206" s="23">
        <f>-SUM(W$24:W206)/W$23</f>
        <v>25.723931903769437</v>
      </c>
      <c r="Z206" s="36"/>
      <c r="AA206" s="37">
        <f t="shared" si="154"/>
        <v>1621.0513229898563</v>
      </c>
      <c r="AB206" s="10">
        <f t="shared" si="155"/>
        <v>655.77040569956364</v>
      </c>
      <c r="AC206" s="10">
        <f t="shared" si="156"/>
        <v>965.28091729029279</v>
      </c>
      <c r="AD206" s="1">
        <f t="shared" si="157"/>
        <v>223870.28675113179</v>
      </c>
      <c r="AE206" s="1">
        <f t="shared" si="158"/>
        <v>153379.71324886839</v>
      </c>
      <c r="AF206" s="1">
        <f t="shared" si="159"/>
        <v>512323.12710070203</v>
      </c>
      <c r="AG206" s="1">
        <f t="shared" si="160"/>
        <v>0</v>
      </c>
      <c r="AH206" s="1">
        <f t="shared" si="161"/>
        <v>145.72663854980047</v>
      </c>
      <c r="AI206" s="1">
        <f t="shared" si="162"/>
        <v>145.72663854980047</v>
      </c>
      <c r="AJ206" s="1">
        <f t="shared" si="163"/>
        <v>437.17991564940138</v>
      </c>
      <c r="AK206" s="1">
        <f t="shared" si="164"/>
        <v>145.72663854980047</v>
      </c>
      <c r="AL206" s="1">
        <f t="shared" si="165"/>
        <v>1.4572663854980046</v>
      </c>
      <c r="AM206" s="1">
        <f t="shared" si="196"/>
        <v>874.35983129880276</v>
      </c>
      <c r="AN206" s="1">
        <f t="shared" si="166"/>
        <v>2.1044412733902575</v>
      </c>
      <c r="AO206" s="1">
        <f t="shared" si="167"/>
        <v>5261.1031834756441</v>
      </c>
      <c r="AP206" s="1">
        <f t="shared" si="168"/>
        <v>4998.0480243018619</v>
      </c>
      <c r="AQ206" s="1">
        <f t="shared" si="169"/>
        <v>2.1044412733902575</v>
      </c>
      <c r="AR206" s="1">
        <f t="shared" si="170"/>
        <v>683943.41385183367</v>
      </c>
      <c r="AS206" s="1">
        <f t="shared" si="171"/>
        <v>2502.6368700132034</v>
      </c>
      <c r="AT206" s="1">
        <f t="shared" si="172"/>
        <v>197112.30468781953</v>
      </c>
      <c r="AU206" s="38">
        <f>-SUM(AS$24:AS206)/AS$23</f>
        <v>12.426800271757658</v>
      </c>
      <c r="AV206" s="1">
        <f t="shared" si="148"/>
        <v>2502.6368700132034</v>
      </c>
      <c r="AW206" s="1">
        <f t="shared" si="173"/>
        <v>197112.30468781953</v>
      </c>
      <c r="AX206" s="38">
        <f>-SUM(AV$24:AV206)/AV$23</f>
        <v>12.426800271757658</v>
      </c>
      <c r="AY206" s="40"/>
      <c r="AZ206" s="10">
        <f t="shared" si="174"/>
        <v>857.63888888888891</v>
      </c>
      <c r="BA206" s="10">
        <f t="shared" si="175"/>
        <v>560.85626803252148</v>
      </c>
      <c r="BB206" s="10">
        <f t="shared" si="176"/>
        <v>825.56920557722412</v>
      </c>
      <c r="BC206" s="1">
        <f t="shared" si="177"/>
        <v>191468.00840557276</v>
      </c>
      <c r="BD206" s="1">
        <f t="shared" si="178"/>
        <v>133531.99159442697</v>
      </c>
      <c r="BE206" s="1">
        <f t="shared" si="179"/>
        <v>817475.4054462607</v>
      </c>
      <c r="BF206" s="1">
        <f t="shared" si="180"/>
        <v>0</v>
      </c>
      <c r="BG206" s="1">
        <f t="shared" si="181"/>
        <v>145.72663854980047</v>
      </c>
      <c r="BH206" s="1">
        <f t="shared" si="182"/>
        <v>145.72663854980047</v>
      </c>
      <c r="BI206" s="1">
        <f t="shared" si="183"/>
        <v>437.17991564940138</v>
      </c>
      <c r="BJ206" s="1">
        <f t="shared" si="184"/>
        <v>145.72663854980047</v>
      </c>
      <c r="BK206" s="1">
        <f t="shared" si="185"/>
        <v>1.4572663854980046</v>
      </c>
      <c r="BL206" s="1">
        <f t="shared" si="197"/>
        <v>874.35983129880276</v>
      </c>
      <c r="BM206" s="1">
        <f t="shared" si="186"/>
        <v>2.1044412733902575</v>
      </c>
      <c r="BN206" s="1">
        <f t="shared" si="187"/>
        <v>5261.1031834756441</v>
      </c>
      <c r="BO206" s="1">
        <f t="shared" si="188"/>
        <v>4998.0480243018619</v>
      </c>
      <c r="BP206" s="1">
        <f t="shared" si="189"/>
        <v>2.1044412733902575</v>
      </c>
      <c r="BQ206" s="1">
        <f t="shared" si="190"/>
        <v>683943.41385183367</v>
      </c>
      <c r="BR206" s="1">
        <f t="shared" si="191"/>
        <v>3266.0493041141708</v>
      </c>
      <c r="BS206" s="1">
        <f t="shared" si="192"/>
        <v>338787.00581871154</v>
      </c>
      <c r="BT206" s="38">
        <f>-SUM(BR$24:BR206)/BR$23</f>
        <v>20.639826424273139</v>
      </c>
      <c r="BU206" s="1">
        <f t="shared" si="193"/>
        <v>3266.0493041141708</v>
      </c>
      <c r="BV206" s="1">
        <f t="shared" si="194"/>
        <v>338787.00581871154</v>
      </c>
      <c r="BW206" s="38">
        <f>-SUM(BU$24:BU206)/BU$23</f>
        <v>20.639826424273139</v>
      </c>
      <c r="BX206" s="1"/>
      <c r="BY206" s="1"/>
      <c r="BZ206" s="1"/>
      <c r="CA206" s="1"/>
      <c r="CB206" s="1"/>
      <c r="CC206" s="1"/>
      <c r="CD206" s="1"/>
      <c r="CE206" s="1"/>
      <c r="CF206" s="1"/>
      <c r="CG206" s="1"/>
      <c r="CH206" s="1"/>
      <c r="CI206" s="1"/>
      <c r="CJ206" s="1"/>
      <c r="CK206" s="1"/>
      <c r="CL206" s="1"/>
      <c r="CM206" s="1"/>
      <c r="CN206" s="1"/>
      <c r="CO206" s="1"/>
    </row>
    <row r="207" spans="1:93" ht="14.7" thickBot="1" x14ac:dyDescent="0.6">
      <c r="A207" s="32">
        <v>184</v>
      </c>
      <c r="B207" s="10">
        <f t="shared" si="135"/>
        <v>1621.0513229898563</v>
      </c>
      <c r="C207" s="10">
        <f t="shared" si="136"/>
        <v>652.95500302413359</v>
      </c>
      <c r="D207" s="10">
        <f t="shared" si="137"/>
        <v>968.09631996572284</v>
      </c>
      <c r="E207" s="10">
        <f t="shared" si="149"/>
        <v>222902.19043116606</v>
      </c>
      <c r="F207" s="10">
        <f t="shared" si="150"/>
        <v>157097.80956883411</v>
      </c>
      <c r="G207" s="10">
        <f t="shared" si="132"/>
        <v>580043.52006955189</v>
      </c>
      <c r="H207" s="1">
        <f t="shared" si="151"/>
        <v>0</v>
      </c>
      <c r="I207" s="1">
        <f t="shared" si="138"/>
        <v>146.02681156536761</v>
      </c>
      <c r="J207" s="1">
        <f t="shared" si="139"/>
        <v>146.02681156536761</v>
      </c>
      <c r="K207" s="1">
        <f t="shared" si="140"/>
        <v>438.08043469610283</v>
      </c>
      <c r="L207" s="1">
        <f t="shared" si="141"/>
        <v>146.02681156536761</v>
      </c>
      <c r="M207" s="1">
        <f t="shared" si="142"/>
        <v>1.4602681156536761</v>
      </c>
      <c r="N207" s="1">
        <f t="shared" si="195"/>
        <v>876.16086939220554</v>
      </c>
      <c r="O207" s="1">
        <f t="shared" si="143"/>
        <v>2.1130150276334678</v>
      </c>
      <c r="P207" s="1">
        <f t="shared" si="144"/>
        <v>8452.0601105338719</v>
      </c>
      <c r="Q207" s="1">
        <f t="shared" si="145"/>
        <v>8029.4571050071781</v>
      </c>
      <c r="R207" s="1">
        <f t="shared" si="146"/>
        <v>2.1130150276334678</v>
      </c>
      <c r="S207" s="1">
        <f t="shared" si="133"/>
        <v>802945.71050071775</v>
      </c>
      <c r="T207" s="1">
        <f t="shared" si="147"/>
        <v>5532.2449126251167</v>
      </c>
      <c r="U207" s="6">
        <f t="shared" si="152"/>
        <v>587682.87819100183</v>
      </c>
      <c r="V207" s="23">
        <f>-SUM(T$24:T207)/T$23</f>
        <v>30.38414390955009</v>
      </c>
      <c r="W207" s="14">
        <f t="shared" si="134"/>
        <v>0</v>
      </c>
      <c r="X207" s="14">
        <f t="shared" si="153"/>
        <v>494478.63807538874</v>
      </c>
      <c r="Y207" s="23">
        <f>-SUM(W$24:W207)/W$23</f>
        <v>25.723931903769437</v>
      </c>
      <c r="Z207" s="36"/>
      <c r="AA207" s="37">
        <f t="shared" si="154"/>
        <v>1621.0513229898563</v>
      </c>
      <c r="AB207" s="10">
        <f t="shared" si="155"/>
        <v>652.95500302413359</v>
      </c>
      <c r="AC207" s="10">
        <f t="shared" si="156"/>
        <v>968.09631996572284</v>
      </c>
      <c r="AD207" s="1">
        <f t="shared" si="157"/>
        <v>222902.19043116606</v>
      </c>
      <c r="AE207" s="1">
        <f t="shared" si="158"/>
        <v>154347.80956883411</v>
      </c>
      <c r="AF207" s="1">
        <f t="shared" si="159"/>
        <v>516077.69354971114</v>
      </c>
      <c r="AG207" s="1">
        <f t="shared" si="160"/>
        <v>0</v>
      </c>
      <c r="AH207" s="1">
        <f t="shared" si="161"/>
        <v>146.02681156536761</v>
      </c>
      <c r="AI207" s="1">
        <f t="shared" si="162"/>
        <v>146.02681156536761</v>
      </c>
      <c r="AJ207" s="1">
        <f t="shared" si="163"/>
        <v>438.08043469610283</v>
      </c>
      <c r="AK207" s="1">
        <f t="shared" si="164"/>
        <v>146.02681156536761</v>
      </c>
      <c r="AL207" s="1">
        <f t="shared" si="165"/>
        <v>1.4602681156536761</v>
      </c>
      <c r="AM207" s="1">
        <f t="shared" si="196"/>
        <v>876.16086939220554</v>
      </c>
      <c r="AN207" s="1">
        <f t="shared" si="166"/>
        <v>2.1130150276334678</v>
      </c>
      <c r="AO207" s="1">
        <f t="shared" si="167"/>
        <v>5282.53756908367</v>
      </c>
      <c r="AP207" s="1">
        <f t="shared" si="168"/>
        <v>5018.4106906294865</v>
      </c>
      <c r="AQ207" s="1">
        <f t="shared" si="169"/>
        <v>2.1130150276334678</v>
      </c>
      <c r="AR207" s="1">
        <f t="shared" si="170"/>
        <v>686729.883980877</v>
      </c>
      <c r="AS207" s="1">
        <f t="shared" si="171"/>
        <v>2521.1984982474251</v>
      </c>
      <c r="AT207" s="1">
        <f t="shared" si="172"/>
        <v>199633.50318606696</v>
      </c>
      <c r="AU207" s="38">
        <f>-SUM(AS$24:AS207)/AS$23</f>
        <v>12.572956706438667</v>
      </c>
      <c r="AV207" s="1">
        <f t="shared" si="148"/>
        <v>2521.1984982474251</v>
      </c>
      <c r="AW207" s="1">
        <f t="shared" si="173"/>
        <v>199633.50318606696</v>
      </c>
      <c r="AX207" s="38">
        <f>-SUM(AV$24:AV207)/AV$23</f>
        <v>12.572956706438667</v>
      </c>
      <c r="AY207" s="40"/>
      <c r="AZ207" s="10">
        <f t="shared" si="174"/>
        <v>857.63888888888891</v>
      </c>
      <c r="BA207" s="10">
        <f t="shared" si="175"/>
        <v>558.44835784958798</v>
      </c>
      <c r="BB207" s="10">
        <f t="shared" si="176"/>
        <v>827.97711576015763</v>
      </c>
      <c r="BC207" s="1">
        <f t="shared" si="177"/>
        <v>190640.03128981261</v>
      </c>
      <c r="BD207" s="1">
        <f t="shared" si="178"/>
        <v>134359.96871018712</v>
      </c>
      <c r="BE207" s="1">
        <f t="shared" si="179"/>
        <v>821089.85269106412</v>
      </c>
      <c r="BF207" s="1">
        <f t="shared" si="180"/>
        <v>0</v>
      </c>
      <c r="BG207" s="1">
        <f t="shared" si="181"/>
        <v>146.02681156536761</v>
      </c>
      <c r="BH207" s="1">
        <f t="shared" si="182"/>
        <v>146.02681156536761</v>
      </c>
      <c r="BI207" s="1">
        <f t="shared" si="183"/>
        <v>438.08043469610283</v>
      </c>
      <c r="BJ207" s="1">
        <f t="shared" si="184"/>
        <v>146.02681156536761</v>
      </c>
      <c r="BK207" s="1">
        <f t="shared" si="185"/>
        <v>1.4602681156536761</v>
      </c>
      <c r="BL207" s="1">
        <f t="shared" si="197"/>
        <v>876.16086939220554</v>
      </c>
      <c r="BM207" s="1">
        <f t="shared" si="186"/>
        <v>2.1130150276334678</v>
      </c>
      <c r="BN207" s="1">
        <f t="shared" si="187"/>
        <v>5282.53756908367</v>
      </c>
      <c r="BO207" s="1">
        <f t="shared" si="188"/>
        <v>5018.4106906294865</v>
      </c>
      <c r="BP207" s="1">
        <f t="shared" si="189"/>
        <v>2.1130150276334678</v>
      </c>
      <c r="BQ207" s="1">
        <f t="shared" si="190"/>
        <v>686729.883980877</v>
      </c>
      <c r="BR207" s="1">
        <f t="shared" si="191"/>
        <v>3284.6109323483925</v>
      </c>
      <c r="BS207" s="1">
        <f t="shared" si="192"/>
        <v>342071.61675105995</v>
      </c>
      <c r="BT207" s="38">
        <f>-SUM(BR$24:BR207)/BR$23</f>
        <v>20.830238652235366</v>
      </c>
      <c r="BU207" s="1">
        <f t="shared" si="193"/>
        <v>3284.6109323483925</v>
      </c>
      <c r="BV207" s="1">
        <f t="shared" si="194"/>
        <v>342071.61675105995</v>
      </c>
      <c r="BW207" s="38">
        <f>-SUM(BU$24:BU207)/BU$23</f>
        <v>20.830238652235366</v>
      </c>
      <c r="BX207" s="1"/>
      <c r="BY207" s="1"/>
      <c r="BZ207" s="1"/>
      <c r="CA207" s="1"/>
      <c r="CB207" s="1"/>
      <c r="CC207" s="1"/>
      <c r="CD207" s="1"/>
      <c r="CE207" s="1"/>
      <c r="CF207" s="1"/>
      <c r="CG207" s="1"/>
      <c r="CH207" s="1"/>
      <c r="CI207" s="1"/>
      <c r="CJ207" s="1"/>
      <c r="CK207" s="1"/>
      <c r="CL207" s="1"/>
      <c r="CM207" s="1"/>
      <c r="CN207" s="1"/>
      <c r="CO207" s="1"/>
    </row>
    <row r="208" spans="1:93" ht="14.7" thickBot="1" x14ac:dyDescent="0.6">
      <c r="A208" s="32">
        <v>185</v>
      </c>
      <c r="B208" s="10">
        <f t="shared" si="135"/>
        <v>1621.0513229898563</v>
      </c>
      <c r="C208" s="10">
        <f t="shared" si="136"/>
        <v>650.13138875756681</v>
      </c>
      <c r="D208" s="10">
        <f t="shared" si="137"/>
        <v>970.91993423228939</v>
      </c>
      <c r="E208" s="10">
        <f t="shared" si="149"/>
        <v>221931.27049693378</v>
      </c>
      <c r="F208" s="10">
        <f t="shared" si="150"/>
        <v>158068.7295030664</v>
      </c>
      <c r="G208" s="10">
        <f t="shared" si="132"/>
        <v>584285.74021991366</v>
      </c>
      <c r="H208" s="1">
        <f t="shared" si="151"/>
        <v>0</v>
      </c>
      <c r="I208" s="1">
        <f t="shared" si="138"/>
        <v>146.32760288819944</v>
      </c>
      <c r="J208" s="1">
        <f t="shared" si="139"/>
        <v>146.32760288819944</v>
      </c>
      <c r="K208" s="1">
        <f t="shared" si="140"/>
        <v>438.98280866459834</v>
      </c>
      <c r="L208" s="1">
        <f t="shared" si="141"/>
        <v>146.32760288819944</v>
      </c>
      <c r="M208" s="1">
        <f t="shared" si="142"/>
        <v>1.4632760288819944</v>
      </c>
      <c r="N208" s="1">
        <f t="shared" si="195"/>
        <v>877.96561732919668</v>
      </c>
      <c r="O208" s="1">
        <f t="shared" si="143"/>
        <v>2.1216237124127559</v>
      </c>
      <c r="P208" s="1">
        <f t="shared" si="144"/>
        <v>8486.4948496510242</v>
      </c>
      <c r="Q208" s="1">
        <f t="shared" si="145"/>
        <v>8062.1701071684729</v>
      </c>
      <c r="R208" s="1">
        <f t="shared" si="146"/>
        <v>2.1216237124127559</v>
      </c>
      <c r="S208" s="1">
        <f t="shared" si="133"/>
        <v>806217.01071684726</v>
      </c>
      <c r="T208" s="1">
        <f t="shared" si="147"/>
        <v>5563.1531668494199</v>
      </c>
      <c r="U208" s="6">
        <f t="shared" si="152"/>
        <v>593246.03135785123</v>
      </c>
      <c r="V208" s="23">
        <f>-SUM(T$24:T208)/T$23</f>
        <v>30.662301567892563</v>
      </c>
      <c r="W208" s="14">
        <f t="shared" si="134"/>
        <v>0</v>
      </c>
      <c r="X208" s="14">
        <f t="shared" si="153"/>
        <v>494478.63807538874</v>
      </c>
      <c r="Y208" s="23">
        <f>-SUM(W$24:W208)/W$23</f>
        <v>25.723931903769437</v>
      </c>
      <c r="Z208" s="36"/>
      <c r="AA208" s="37">
        <f t="shared" si="154"/>
        <v>1621.0513229898563</v>
      </c>
      <c r="AB208" s="10">
        <f t="shared" si="155"/>
        <v>650.13138875756681</v>
      </c>
      <c r="AC208" s="10">
        <f t="shared" si="156"/>
        <v>970.91993423228939</v>
      </c>
      <c r="AD208" s="1">
        <f t="shared" si="157"/>
        <v>221931.27049693378</v>
      </c>
      <c r="AE208" s="1">
        <f t="shared" si="158"/>
        <v>155318.7295030664</v>
      </c>
      <c r="AF208" s="1">
        <f t="shared" si="159"/>
        <v>519846.43603721203</v>
      </c>
      <c r="AG208" s="1">
        <f t="shared" si="160"/>
        <v>0</v>
      </c>
      <c r="AH208" s="1">
        <f t="shared" si="161"/>
        <v>146.32760288819944</v>
      </c>
      <c r="AI208" s="1">
        <f t="shared" si="162"/>
        <v>146.32760288819944</v>
      </c>
      <c r="AJ208" s="1">
        <f t="shared" si="163"/>
        <v>438.98280866459834</v>
      </c>
      <c r="AK208" s="1">
        <f t="shared" si="164"/>
        <v>146.32760288819944</v>
      </c>
      <c r="AL208" s="1">
        <f t="shared" si="165"/>
        <v>1.4632760288819944</v>
      </c>
      <c r="AM208" s="1">
        <f t="shared" si="196"/>
        <v>877.96561732919668</v>
      </c>
      <c r="AN208" s="1">
        <f t="shared" si="166"/>
        <v>2.1216237124127559</v>
      </c>
      <c r="AO208" s="1">
        <f t="shared" si="167"/>
        <v>5304.0592810318894</v>
      </c>
      <c r="AP208" s="1">
        <f t="shared" si="168"/>
        <v>5038.8563169802947</v>
      </c>
      <c r="AQ208" s="1">
        <f t="shared" si="169"/>
        <v>2.1216237124127559</v>
      </c>
      <c r="AR208" s="1">
        <f t="shared" si="170"/>
        <v>689527.70653414563</v>
      </c>
      <c r="AS208" s="1">
        <f t="shared" si="171"/>
        <v>2539.8393766612417</v>
      </c>
      <c r="AT208" s="1">
        <f t="shared" si="172"/>
        <v>202173.34256272818</v>
      </c>
      <c r="AU208" s="38">
        <f>-SUM(AS$24:AS208)/AS$23</f>
        <v>12.720193771752362</v>
      </c>
      <c r="AV208" s="1">
        <f t="shared" si="148"/>
        <v>2539.8393766612417</v>
      </c>
      <c r="AW208" s="1">
        <f t="shared" si="173"/>
        <v>202173.34256272818</v>
      </c>
      <c r="AX208" s="38">
        <f>-SUM(AV$24:AV208)/AV$23</f>
        <v>12.720193771752362</v>
      </c>
      <c r="AY208" s="40"/>
      <c r="AZ208" s="10">
        <f t="shared" si="174"/>
        <v>857.63888888888891</v>
      </c>
      <c r="BA208" s="10">
        <f t="shared" si="175"/>
        <v>556.03342459528744</v>
      </c>
      <c r="BB208" s="10">
        <f t="shared" si="176"/>
        <v>830.39204901445805</v>
      </c>
      <c r="BC208" s="1">
        <f t="shared" si="177"/>
        <v>189809.63924079816</v>
      </c>
      <c r="BD208" s="1">
        <f t="shared" si="178"/>
        <v>135190.36075920158</v>
      </c>
      <c r="BE208" s="1">
        <f t="shared" si="179"/>
        <v>824718.06729334721</v>
      </c>
      <c r="BF208" s="1">
        <f t="shared" si="180"/>
        <v>0</v>
      </c>
      <c r="BG208" s="1">
        <f t="shared" si="181"/>
        <v>146.32760288819944</v>
      </c>
      <c r="BH208" s="1">
        <f t="shared" si="182"/>
        <v>146.32760288819944</v>
      </c>
      <c r="BI208" s="1">
        <f t="shared" si="183"/>
        <v>438.98280866459834</v>
      </c>
      <c r="BJ208" s="1">
        <f t="shared" si="184"/>
        <v>146.32760288819944</v>
      </c>
      <c r="BK208" s="1">
        <f t="shared" si="185"/>
        <v>1.4632760288819944</v>
      </c>
      <c r="BL208" s="1">
        <f t="shared" si="197"/>
        <v>877.96561732919668</v>
      </c>
      <c r="BM208" s="1">
        <f t="shared" si="186"/>
        <v>2.1216237124127559</v>
      </c>
      <c r="BN208" s="1">
        <f t="shared" si="187"/>
        <v>5304.0592810318894</v>
      </c>
      <c r="BO208" s="1">
        <f t="shared" si="188"/>
        <v>5038.8563169802947</v>
      </c>
      <c r="BP208" s="1">
        <f t="shared" si="189"/>
        <v>2.1216237124127559</v>
      </c>
      <c r="BQ208" s="1">
        <f t="shared" si="190"/>
        <v>689527.70653414563</v>
      </c>
      <c r="BR208" s="1">
        <f t="shared" si="191"/>
        <v>3303.2518107622091</v>
      </c>
      <c r="BS208" s="1">
        <f t="shared" si="192"/>
        <v>345374.86856182216</v>
      </c>
      <c r="BT208" s="38">
        <f>-SUM(BR$24:BR208)/BR$23</f>
        <v>21.021731510830278</v>
      </c>
      <c r="BU208" s="1">
        <f t="shared" si="193"/>
        <v>3303.2518107622091</v>
      </c>
      <c r="BV208" s="1">
        <f t="shared" si="194"/>
        <v>345374.86856182216</v>
      </c>
      <c r="BW208" s="38">
        <f>-SUM(BU$24:BU208)/BU$23</f>
        <v>21.021731510830278</v>
      </c>
      <c r="BX208" s="1"/>
      <c r="BY208" s="1"/>
      <c r="BZ208" s="1"/>
      <c r="CA208" s="1"/>
      <c r="CB208" s="1"/>
      <c r="CC208" s="1"/>
      <c r="CD208" s="1"/>
      <c r="CE208" s="1"/>
      <c r="CF208" s="1"/>
      <c r="CG208" s="1"/>
      <c r="CH208" s="1"/>
      <c r="CI208" s="1"/>
      <c r="CJ208" s="1"/>
      <c r="CK208" s="1"/>
      <c r="CL208" s="1"/>
      <c r="CM208" s="1"/>
      <c r="CN208" s="1"/>
      <c r="CO208" s="1"/>
    </row>
    <row r="209" spans="1:93" ht="14.7" thickBot="1" x14ac:dyDescent="0.6">
      <c r="A209" s="32">
        <v>186</v>
      </c>
      <c r="B209" s="10">
        <f t="shared" si="135"/>
        <v>1621.0513229898563</v>
      </c>
      <c r="C209" s="10">
        <f t="shared" si="136"/>
        <v>647.29953894938933</v>
      </c>
      <c r="D209" s="10">
        <f t="shared" si="137"/>
        <v>973.75178404046699</v>
      </c>
      <c r="E209" s="10">
        <f t="shared" si="149"/>
        <v>220957.5187128933</v>
      </c>
      <c r="F209" s="10">
        <f t="shared" si="150"/>
        <v>159042.48128710687</v>
      </c>
      <c r="G209" s="10">
        <f t="shared" si="132"/>
        <v>588544.1199020975</v>
      </c>
      <c r="H209" s="1">
        <f t="shared" si="151"/>
        <v>0</v>
      </c>
      <c r="I209" s="1">
        <f t="shared" si="138"/>
        <v>146.62901379190768</v>
      </c>
      <c r="J209" s="1">
        <f t="shared" si="139"/>
        <v>146.62901379190768</v>
      </c>
      <c r="K209" s="1">
        <f t="shared" si="140"/>
        <v>439.88704137572307</v>
      </c>
      <c r="L209" s="1">
        <f t="shared" si="141"/>
        <v>146.62901379190768</v>
      </c>
      <c r="M209" s="1">
        <f t="shared" si="142"/>
        <v>1.4662901379190769</v>
      </c>
      <c r="N209" s="1">
        <f t="shared" si="195"/>
        <v>879.77408275144614</v>
      </c>
      <c r="O209" s="1">
        <f t="shared" si="143"/>
        <v>2.1302674700394491</v>
      </c>
      <c r="P209" s="1">
        <f t="shared" si="144"/>
        <v>8521.0698801577964</v>
      </c>
      <c r="Q209" s="1">
        <f t="shared" si="145"/>
        <v>8095.0163861499059</v>
      </c>
      <c r="R209" s="1">
        <f t="shared" si="146"/>
        <v>2.1302674700394491</v>
      </c>
      <c r="S209" s="1">
        <f t="shared" si="133"/>
        <v>809501.63861499063</v>
      </c>
      <c r="T209" s="1">
        <f t="shared" si="147"/>
        <v>5594.1909804086035</v>
      </c>
      <c r="U209" s="6">
        <f t="shared" si="152"/>
        <v>598840.2223382598</v>
      </c>
      <c r="V209" s="23">
        <f>-SUM(T$24:T209)/T$23</f>
        <v>30.94201111691299</v>
      </c>
      <c r="W209" s="14">
        <f t="shared" si="134"/>
        <v>0</v>
      </c>
      <c r="X209" s="14">
        <f t="shared" si="153"/>
        <v>494478.63807538874</v>
      </c>
      <c r="Y209" s="23">
        <f>-SUM(W$24:W209)/W$23</f>
        <v>25.723931903769437</v>
      </c>
      <c r="Z209" s="36"/>
      <c r="AA209" s="37">
        <f t="shared" si="154"/>
        <v>1621.0513229898563</v>
      </c>
      <c r="AB209" s="10">
        <f t="shared" si="155"/>
        <v>647.29953894938933</v>
      </c>
      <c r="AC209" s="10">
        <f t="shared" si="156"/>
        <v>973.75178404046699</v>
      </c>
      <c r="AD209" s="1">
        <f t="shared" si="157"/>
        <v>220957.5187128933</v>
      </c>
      <c r="AE209" s="1">
        <f t="shared" si="158"/>
        <v>156292.48128710687</v>
      </c>
      <c r="AF209" s="1">
        <f t="shared" si="159"/>
        <v>523629.40904992784</v>
      </c>
      <c r="AG209" s="1">
        <f t="shared" si="160"/>
        <v>0</v>
      </c>
      <c r="AH209" s="1">
        <f t="shared" si="161"/>
        <v>146.62901379190768</v>
      </c>
      <c r="AI209" s="1">
        <f t="shared" si="162"/>
        <v>146.62901379190768</v>
      </c>
      <c r="AJ209" s="1">
        <f t="shared" si="163"/>
        <v>439.88704137572307</v>
      </c>
      <c r="AK209" s="1">
        <f t="shared" si="164"/>
        <v>146.62901379190768</v>
      </c>
      <c r="AL209" s="1">
        <f t="shared" si="165"/>
        <v>1.4662901379190769</v>
      </c>
      <c r="AM209" s="1">
        <f t="shared" si="196"/>
        <v>879.77408275144614</v>
      </c>
      <c r="AN209" s="1">
        <f t="shared" si="166"/>
        <v>2.1302674700394491</v>
      </c>
      <c r="AO209" s="1">
        <f t="shared" si="167"/>
        <v>5325.6686750986228</v>
      </c>
      <c r="AP209" s="1">
        <f t="shared" si="168"/>
        <v>5059.3852413436916</v>
      </c>
      <c r="AQ209" s="1">
        <f t="shared" si="169"/>
        <v>2.1302674700394491</v>
      </c>
      <c r="AR209" s="1">
        <f t="shared" si="170"/>
        <v>692336.92776282097</v>
      </c>
      <c r="AS209" s="1">
        <f t="shared" si="171"/>
        <v>2558.5598356023893</v>
      </c>
      <c r="AT209" s="1">
        <f t="shared" si="172"/>
        <v>204731.90239833057</v>
      </c>
      <c r="AU209" s="38">
        <f>-SUM(AS$24:AS209)/AS$23</f>
        <v>12.868516081062644</v>
      </c>
      <c r="AV209" s="1">
        <f t="shared" si="148"/>
        <v>2558.5598356023893</v>
      </c>
      <c r="AW209" s="1">
        <f t="shared" si="173"/>
        <v>204731.90239833057</v>
      </c>
      <c r="AX209" s="38">
        <f>-SUM(AV$24:AV209)/AV$23</f>
        <v>12.868516081062644</v>
      </c>
      <c r="AY209" s="40"/>
      <c r="AZ209" s="10">
        <f t="shared" si="174"/>
        <v>857.63888888888891</v>
      </c>
      <c r="BA209" s="10">
        <f t="shared" si="175"/>
        <v>553.61144778566199</v>
      </c>
      <c r="BB209" s="10">
        <f t="shared" si="176"/>
        <v>832.8140258240835</v>
      </c>
      <c r="BC209" s="1">
        <f t="shared" si="177"/>
        <v>188976.82521497409</v>
      </c>
      <c r="BD209" s="1">
        <f t="shared" si="178"/>
        <v>136023.17478502565</v>
      </c>
      <c r="BE209" s="1">
        <f t="shared" si="179"/>
        <v>828360.10254784662</v>
      </c>
      <c r="BF209" s="1">
        <f t="shared" si="180"/>
        <v>0</v>
      </c>
      <c r="BG209" s="1">
        <f t="shared" si="181"/>
        <v>146.62901379190768</v>
      </c>
      <c r="BH209" s="1">
        <f t="shared" si="182"/>
        <v>146.62901379190768</v>
      </c>
      <c r="BI209" s="1">
        <f t="shared" si="183"/>
        <v>439.88704137572307</v>
      </c>
      <c r="BJ209" s="1">
        <f t="shared" si="184"/>
        <v>146.62901379190768</v>
      </c>
      <c r="BK209" s="1">
        <f t="shared" si="185"/>
        <v>1.4662901379190769</v>
      </c>
      <c r="BL209" s="1">
        <f t="shared" si="197"/>
        <v>879.77408275144614</v>
      </c>
      <c r="BM209" s="1">
        <f t="shared" si="186"/>
        <v>2.1302674700394491</v>
      </c>
      <c r="BN209" s="1">
        <f t="shared" si="187"/>
        <v>5325.6686750986228</v>
      </c>
      <c r="BO209" s="1">
        <f t="shared" si="188"/>
        <v>5059.3852413436916</v>
      </c>
      <c r="BP209" s="1">
        <f t="shared" si="189"/>
        <v>2.1302674700394491</v>
      </c>
      <c r="BQ209" s="1">
        <f t="shared" si="190"/>
        <v>692336.92776282097</v>
      </c>
      <c r="BR209" s="1">
        <f t="shared" si="191"/>
        <v>3321.9722697033567</v>
      </c>
      <c r="BS209" s="1">
        <f t="shared" si="192"/>
        <v>348696.84083152551</v>
      </c>
      <c r="BT209" s="38">
        <f>-SUM(BR$24:BR209)/BR$23</f>
        <v>21.214309613421776</v>
      </c>
      <c r="BU209" s="1">
        <f t="shared" si="193"/>
        <v>3321.9722697033567</v>
      </c>
      <c r="BV209" s="1">
        <f t="shared" si="194"/>
        <v>348696.84083152551</v>
      </c>
      <c r="BW209" s="38">
        <f>-SUM(BU$24:BU209)/BU$23</f>
        <v>21.214309613421776</v>
      </c>
      <c r="BX209" s="1"/>
      <c r="BY209" s="1"/>
      <c r="BZ209" s="1"/>
      <c r="CA209" s="1"/>
      <c r="CB209" s="1"/>
      <c r="CC209" s="1"/>
      <c r="CD209" s="1"/>
      <c r="CE209" s="1"/>
      <c r="CF209" s="1"/>
      <c r="CG209" s="1"/>
      <c r="CH209" s="1"/>
      <c r="CI209" s="1"/>
      <c r="CJ209" s="1"/>
      <c r="CK209" s="1"/>
      <c r="CL209" s="1"/>
      <c r="CM209" s="1"/>
      <c r="CN209" s="1"/>
      <c r="CO209" s="1"/>
    </row>
    <row r="210" spans="1:93" ht="14.7" thickBot="1" x14ac:dyDescent="0.6">
      <c r="A210" s="32">
        <v>187</v>
      </c>
      <c r="B210" s="10">
        <f t="shared" si="135"/>
        <v>1621.0513229898563</v>
      </c>
      <c r="C210" s="10">
        <f t="shared" si="136"/>
        <v>644.45942957927139</v>
      </c>
      <c r="D210" s="10">
        <f t="shared" si="137"/>
        <v>976.59189341058504</v>
      </c>
      <c r="E210" s="10">
        <f t="shared" si="149"/>
        <v>219980.92681948273</v>
      </c>
      <c r="F210" s="10">
        <f t="shared" si="150"/>
        <v>160019.07318051744</v>
      </c>
      <c r="G210" s="10">
        <f t="shared" si="132"/>
        <v>592818.72167429177</v>
      </c>
      <c r="H210" s="1">
        <f t="shared" si="151"/>
        <v>0</v>
      </c>
      <c r="I210" s="1">
        <f t="shared" si="138"/>
        <v>146.93104555272754</v>
      </c>
      <c r="J210" s="1">
        <f t="shared" si="139"/>
        <v>146.93104555272754</v>
      </c>
      <c r="K210" s="1">
        <f t="shared" si="140"/>
        <v>440.79313665818262</v>
      </c>
      <c r="L210" s="1">
        <f t="shared" si="141"/>
        <v>146.93104555272754</v>
      </c>
      <c r="M210" s="1">
        <f t="shared" si="142"/>
        <v>1.4693104555272753</v>
      </c>
      <c r="N210" s="1">
        <f t="shared" si="195"/>
        <v>881.58627331636512</v>
      </c>
      <c r="O210" s="1">
        <f t="shared" si="143"/>
        <v>2.1389464434046692</v>
      </c>
      <c r="P210" s="1">
        <f t="shared" si="144"/>
        <v>8555.7857736186761</v>
      </c>
      <c r="Q210" s="1">
        <f t="shared" si="145"/>
        <v>8127.996484937742</v>
      </c>
      <c r="R210" s="1">
        <f t="shared" si="146"/>
        <v>2.1389464434046692</v>
      </c>
      <c r="S210" s="1">
        <f t="shared" si="133"/>
        <v>812799.64849377435</v>
      </c>
      <c r="T210" s="1">
        <f t="shared" si="147"/>
        <v>5625.358888631521</v>
      </c>
      <c r="U210" s="6">
        <f t="shared" si="152"/>
        <v>604465.58122689137</v>
      </c>
      <c r="V210" s="23">
        <f>-SUM(T$24:T210)/T$23</f>
        <v>31.22327906134457</v>
      </c>
      <c r="W210" s="14">
        <f t="shared" si="134"/>
        <v>0</v>
      </c>
      <c r="X210" s="14">
        <f t="shared" si="153"/>
        <v>494478.63807538874</v>
      </c>
      <c r="Y210" s="23">
        <f>-SUM(W$24:W210)/W$23</f>
        <v>25.723931903769437</v>
      </c>
      <c r="Z210" s="36"/>
      <c r="AA210" s="37">
        <f t="shared" si="154"/>
        <v>1621.0513229898563</v>
      </c>
      <c r="AB210" s="10">
        <f t="shared" si="155"/>
        <v>644.45942957927139</v>
      </c>
      <c r="AC210" s="10">
        <f t="shared" si="156"/>
        <v>976.59189341058504</v>
      </c>
      <c r="AD210" s="1">
        <f t="shared" si="157"/>
        <v>219980.92681948273</v>
      </c>
      <c r="AE210" s="1">
        <f t="shared" si="158"/>
        <v>157269.07318051744</v>
      </c>
      <c r="AF210" s="1">
        <f t="shared" si="159"/>
        <v>527426.66728703491</v>
      </c>
      <c r="AG210" s="1">
        <f t="shared" si="160"/>
        <v>0</v>
      </c>
      <c r="AH210" s="1">
        <f t="shared" si="161"/>
        <v>146.93104555272754</v>
      </c>
      <c r="AI210" s="1">
        <f t="shared" si="162"/>
        <v>146.93104555272754</v>
      </c>
      <c r="AJ210" s="1">
        <f t="shared" si="163"/>
        <v>440.79313665818262</v>
      </c>
      <c r="AK210" s="1">
        <f t="shared" si="164"/>
        <v>146.93104555272754</v>
      </c>
      <c r="AL210" s="1">
        <f t="shared" si="165"/>
        <v>1.4693104555272753</v>
      </c>
      <c r="AM210" s="1">
        <f t="shared" si="196"/>
        <v>881.58627331636512</v>
      </c>
      <c r="AN210" s="1">
        <f t="shared" si="166"/>
        <v>2.1389464434046692</v>
      </c>
      <c r="AO210" s="1">
        <f t="shared" si="167"/>
        <v>5347.3661085116728</v>
      </c>
      <c r="AP210" s="1">
        <f t="shared" si="168"/>
        <v>5079.9978030860893</v>
      </c>
      <c r="AQ210" s="1">
        <f t="shared" si="169"/>
        <v>2.1389464434046692</v>
      </c>
      <c r="AR210" s="1">
        <f t="shared" si="170"/>
        <v>695157.5941065175</v>
      </c>
      <c r="AS210" s="1">
        <f t="shared" si="171"/>
        <v>2577.3602067798683</v>
      </c>
      <c r="AT210" s="1">
        <f t="shared" si="172"/>
        <v>207309.26260511045</v>
      </c>
      <c r="AU210" s="38">
        <f>-SUM(AS$24:AS210)/AS$23</f>
        <v>13.017928266962928</v>
      </c>
      <c r="AV210" s="1">
        <f t="shared" si="148"/>
        <v>2577.3602067798683</v>
      </c>
      <c r="AW210" s="1">
        <f t="shared" si="173"/>
        <v>207309.26260511045</v>
      </c>
      <c r="AX210" s="38">
        <f>-SUM(AV$24:AV210)/AV$23</f>
        <v>13.017928266962928</v>
      </c>
      <c r="AY210" s="40"/>
      <c r="AZ210" s="10">
        <f t="shared" si="174"/>
        <v>857.63888888888891</v>
      </c>
      <c r="BA210" s="10">
        <f t="shared" si="175"/>
        <v>551.18240687700848</v>
      </c>
      <c r="BB210" s="10">
        <f t="shared" si="176"/>
        <v>835.24306673273725</v>
      </c>
      <c r="BC210" s="1">
        <f t="shared" si="177"/>
        <v>188141.58214824134</v>
      </c>
      <c r="BD210" s="1">
        <f t="shared" si="178"/>
        <v>136858.41785175839</v>
      </c>
      <c r="BE210" s="1">
        <f t="shared" si="179"/>
        <v>832016.01195827592</v>
      </c>
      <c r="BF210" s="1">
        <f t="shared" si="180"/>
        <v>0</v>
      </c>
      <c r="BG210" s="1">
        <f t="shared" si="181"/>
        <v>146.93104555272754</v>
      </c>
      <c r="BH210" s="1">
        <f t="shared" si="182"/>
        <v>146.93104555272754</v>
      </c>
      <c r="BI210" s="1">
        <f t="shared" si="183"/>
        <v>440.79313665818262</v>
      </c>
      <c r="BJ210" s="1">
        <f t="shared" si="184"/>
        <v>146.93104555272754</v>
      </c>
      <c r="BK210" s="1">
        <f t="shared" si="185"/>
        <v>1.4693104555272753</v>
      </c>
      <c r="BL210" s="1">
        <f t="shared" si="197"/>
        <v>881.58627331636512</v>
      </c>
      <c r="BM210" s="1">
        <f t="shared" si="186"/>
        <v>2.1389464434046692</v>
      </c>
      <c r="BN210" s="1">
        <f t="shared" si="187"/>
        <v>5347.3661085116728</v>
      </c>
      <c r="BO210" s="1">
        <f t="shared" si="188"/>
        <v>5079.9978030860893</v>
      </c>
      <c r="BP210" s="1">
        <f t="shared" si="189"/>
        <v>2.1389464434046692</v>
      </c>
      <c r="BQ210" s="1">
        <f t="shared" si="190"/>
        <v>695157.5941065175</v>
      </c>
      <c r="BR210" s="1">
        <f t="shared" si="191"/>
        <v>3340.7726408808358</v>
      </c>
      <c r="BS210" s="1">
        <f t="shared" si="192"/>
        <v>352037.61347240634</v>
      </c>
      <c r="BT210" s="38">
        <f>-SUM(BR$24:BR210)/BR$23</f>
        <v>21.407977592603274</v>
      </c>
      <c r="BU210" s="1">
        <f t="shared" si="193"/>
        <v>3340.7726408808358</v>
      </c>
      <c r="BV210" s="1">
        <f t="shared" si="194"/>
        <v>352037.61347240634</v>
      </c>
      <c r="BW210" s="38">
        <f>-SUM(BU$24:BU210)/BU$23</f>
        <v>21.407977592603274</v>
      </c>
      <c r="BX210" s="1"/>
      <c r="BY210" s="1"/>
      <c r="BZ210" s="1"/>
      <c r="CA210" s="1"/>
      <c r="CB210" s="1"/>
      <c r="CC210" s="1"/>
      <c r="CD210" s="1"/>
      <c r="CE210" s="1"/>
      <c r="CF210" s="1"/>
      <c r="CG210" s="1"/>
      <c r="CH210" s="1"/>
      <c r="CI210" s="1"/>
      <c r="CJ210" s="1"/>
      <c r="CK210" s="1"/>
      <c r="CL210" s="1"/>
      <c r="CM210" s="1"/>
      <c r="CN210" s="1"/>
      <c r="CO210" s="1"/>
    </row>
    <row r="211" spans="1:93" ht="14.7" thickBot="1" x14ac:dyDescent="0.6">
      <c r="A211" s="32">
        <v>188</v>
      </c>
      <c r="B211" s="10">
        <f t="shared" si="135"/>
        <v>1621.0513229898563</v>
      </c>
      <c r="C211" s="10">
        <f t="shared" si="136"/>
        <v>641.61103655682371</v>
      </c>
      <c r="D211" s="10">
        <f t="shared" si="137"/>
        <v>979.44028643303261</v>
      </c>
      <c r="E211" s="10">
        <f t="shared" si="149"/>
        <v>219001.4865330497</v>
      </c>
      <c r="F211" s="10">
        <f t="shared" si="150"/>
        <v>160998.51346695048</v>
      </c>
      <c r="G211" s="10">
        <f t="shared" si="132"/>
        <v>597109.60833999433</v>
      </c>
      <c r="H211" s="1">
        <f t="shared" si="151"/>
        <v>0</v>
      </c>
      <c r="I211" s="1">
        <f t="shared" si="138"/>
        <v>147.23369944952296</v>
      </c>
      <c r="J211" s="1">
        <f t="shared" si="139"/>
        <v>147.23369944952296</v>
      </c>
      <c r="K211" s="1">
        <f t="shared" si="140"/>
        <v>441.70109834856885</v>
      </c>
      <c r="L211" s="1">
        <f t="shared" si="141"/>
        <v>147.23369944952296</v>
      </c>
      <c r="M211" s="1">
        <f t="shared" si="142"/>
        <v>1.4723369944952296</v>
      </c>
      <c r="N211" s="1">
        <f t="shared" si="195"/>
        <v>883.40219669713781</v>
      </c>
      <c r="O211" s="1">
        <f t="shared" si="143"/>
        <v>2.1476607759816941</v>
      </c>
      <c r="P211" s="1">
        <f t="shared" si="144"/>
        <v>8590.6431039267773</v>
      </c>
      <c r="Q211" s="1">
        <f t="shared" si="145"/>
        <v>8161.1109487304384</v>
      </c>
      <c r="R211" s="1">
        <f t="shared" si="146"/>
        <v>2.1476607759816941</v>
      </c>
      <c r="S211" s="1">
        <f t="shared" si="133"/>
        <v>816111.09487304382</v>
      </c>
      <c r="T211" s="1">
        <f t="shared" si="147"/>
        <v>5656.6574290434446</v>
      </c>
      <c r="U211" s="6">
        <f t="shared" si="152"/>
        <v>610122.23865593481</v>
      </c>
      <c r="V211" s="23">
        <f>-SUM(T$24:T211)/T$23</f>
        <v>31.506111932796742</v>
      </c>
      <c r="W211" s="14">
        <f t="shared" si="134"/>
        <v>0</v>
      </c>
      <c r="X211" s="14">
        <f t="shared" si="153"/>
        <v>494478.63807538874</v>
      </c>
      <c r="Y211" s="23">
        <f>-SUM(W$24:W211)/W$23</f>
        <v>25.723931903769437</v>
      </c>
      <c r="Z211" s="36"/>
      <c r="AA211" s="37">
        <f t="shared" si="154"/>
        <v>1621.0513229898563</v>
      </c>
      <c r="AB211" s="10">
        <f t="shared" si="155"/>
        <v>641.61103655682371</v>
      </c>
      <c r="AC211" s="10">
        <f t="shared" si="156"/>
        <v>979.44028643303261</v>
      </c>
      <c r="AD211" s="1">
        <f t="shared" si="157"/>
        <v>219001.4865330497</v>
      </c>
      <c r="AE211" s="1">
        <f t="shared" si="158"/>
        <v>158248.51346695048</v>
      </c>
      <c r="AF211" s="1">
        <f t="shared" si="159"/>
        <v>531238.26566100109</v>
      </c>
      <c r="AG211" s="1">
        <f t="shared" si="160"/>
        <v>0</v>
      </c>
      <c r="AH211" s="1">
        <f t="shared" si="161"/>
        <v>147.23369944952296</v>
      </c>
      <c r="AI211" s="1">
        <f t="shared" si="162"/>
        <v>147.23369944952296</v>
      </c>
      <c r="AJ211" s="1">
        <f t="shared" si="163"/>
        <v>441.70109834856885</v>
      </c>
      <c r="AK211" s="1">
        <f t="shared" si="164"/>
        <v>147.23369944952296</v>
      </c>
      <c r="AL211" s="1">
        <f t="shared" si="165"/>
        <v>1.4723369944952296</v>
      </c>
      <c r="AM211" s="1">
        <f t="shared" si="196"/>
        <v>883.40219669713781</v>
      </c>
      <c r="AN211" s="1">
        <f t="shared" si="166"/>
        <v>2.1476607759816941</v>
      </c>
      <c r="AO211" s="1">
        <f t="shared" si="167"/>
        <v>5369.1519399542358</v>
      </c>
      <c r="AP211" s="1">
        <f t="shared" si="168"/>
        <v>5100.6943429565235</v>
      </c>
      <c r="AQ211" s="1">
        <f t="shared" si="169"/>
        <v>2.1476607759816941</v>
      </c>
      <c r="AR211" s="1">
        <f t="shared" si="170"/>
        <v>697989.75219405058</v>
      </c>
      <c r="AS211" s="1">
        <f t="shared" si="171"/>
        <v>2596.2408232695298</v>
      </c>
      <c r="AT211" s="1">
        <f t="shared" si="172"/>
        <v>209905.50342837998</v>
      </c>
      <c r="AU211" s="38">
        <f>-SUM(AS$24:AS211)/AS$23</f>
        <v>13.168434981355364</v>
      </c>
      <c r="AV211" s="1">
        <f t="shared" si="148"/>
        <v>2596.2408232695298</v>
      </c>
      <c r="AW211" s="1">
        <f t="shared" si="173"/>
        <v>209905.50342837998</v>
      </c>
      <c r="AX211" s="38">
        <f>-SUM(AV$24:AV211)/AV$23</f>
        <v>13.168434981355364</v>
      </c>
      <c r="AY211" s="40"/>
      <c r="AZ211" s="10">
        <f t="shared" si="174"/>
        <v>857.63888888888891</v>
      </c>
      <c r="BA211" s="10">
        <f t="shared" si="175"/>
        <v>548.74628126570451</v>
      </c>
      <c r="BB211" s="10">
        <f t="shared" si="176"/>
        <v>837.67919234404098</v>
      </c>
      <c r="BC211" s="1">
        <f t="shared" si="177"/>
        <v>187303.9029558973</v>
      </c>
      <c r="BD211" s="1">
        <f t="shared" si="178"/>
        <v>137696.09704410244</v>
      </c>
      <c r="BE211" s="1">
        <f t="shared" si="179"/>
        <v>835685.84923815308</v>
      </c>
      <c r="BF211" s="1">
        <f t="shared" si="180"/>
        <v>0</v>
      </c>
      <c r="BG211" s="1">
        <f t="shared" si="181"/>
        <v>147.23369944952296</v>
      </c>
      <c r="BH211" s="1">
        <f t="shared" si="182"/>
        <v>147.23369944952296</v>
      </c>
      <c r="BI211" s="1">
        <f t="shared" si="183"/>
        <v>441.70109834856885</v>
      </c>
      <c r="BJ211" s="1">
        <f t="shared" si="184"/>
        <v>147.23369944952296</v>
      </c>
      <c r="BK211" s="1">
        <f t="shared" si="185"/>
        <v>1.4723369944952296</v>
      </c>
      <c r="BL211" s="1">
        <f t="shared" si="197"/>
        <v>883.40219669713781</v>
      </c>
      <c r="BM211" s="1">
        <f t="shared" si="186"/>
        <v>2.1476607759816941</v>
      </c>
      <c r="BN211" s="1">
        <f t="shared" si="187"/>
        <v>5369.1519399542358</v>
      </c>
      <c r="BO211" s="1">
        <f t="shared" si="188"/>
        <v>5100.6943429565235</v>
      </c>
      <c r="BP211" s="1">
        <f t="shared" si="189"/>
        <v>2.1476607759816941</v>
      </c>
      <c r="BQ211" s="1">
        <f t="shared" si="190"/>
        <v>697989.75219405058</v>
      </c>
      <c r="BR211" s="1">
        <f t="shared" si="191"/>
        <v>3359.6532573704972</v>
      </c>
      <c r="BS211" s="1">
        <f t="shared" si="192"/>
        <v>355397.26672977686</v>
      </c>
      <c r="BT211" s="38">
        <f>-SUM(BR$24:BR211)/BR$23</f>
        <v>21.602740100276925</v>
      </c>
      <c r="BU211" s="1">
        <f t="shared" si="193"/>
        <v>3359.6532573704972</v>
      </c>
      <c r="BV211" s="1">
        <f t="shared" si="194"/>
        <v>355397.26672977686</v>
      </c>
      <c r="BW211" s="38">
        <f>-SUM(BU$24:BU211)/BU$23</f>
        <v>21.602740100276925</v>
      </c>
      <c r="BX211" s="1"/>
      <c r="BY211" s="1"/>
      <c r="BZ211" s="1"/>
      <c r="CA211" s="1"/>
      <c r="CB211" s="1"/>
      <c r="CC211" s="1"/>
      <c r="CD211" s="1"/>
      <c r="CE211" s="1"/>
      <c r="CF211" s="1"/>
      <c r="CG211" s="1"/>
      <c r="CH211" s="1"/>
      <c r="CI211" s="1"/>
      <c r="CJ211" s="1"/>
      <c r="CK211" s="1"/>
      <c r="CL211" s="1"/>
      <c r="CM211" s="1"/>
      <c r="CN211" s="1"/>
      <c r="CO211" s="1"/>
    </row>
    <row r="212" spans="1:93" ht="14.7" thickBot="1" x14ac:dyDescent="0.6">
      <c r="A212" s="32">
        <v>189</v>
      </c>
      <c r="B212" s="10">
        <f t="shared" si="135"/>
        <v>1621.0513229898563</v>
      </c>
      <c r="C212" s="10">
        <f t="shared" si="136"/>
        <v>638.75433572139423</v>
      </c>
      <c r="D212" s="10">
        <f t="shared" si="137"/>
        <v>982.29698726846232</v>
      </c>
      <c r="E212" s="10">
        <f t="shared" si="149"/>
        <v>218019.18954578124</v>
      </c>
      <c r="F212" s="10">
        <f t="shared" si="150"/>
        <v>161980.81045421894</v>
      </c>
      <c r="G212" s="10">
        <f t="shared" si="132"/>
        <v>601416.84294898435</v>
      </c>
      <c r="H212" s="1">
        <f t="shared" si="151"/>
        <v>0</v>
      </c>
      <c r="I212" s="1">
        <f t="shared" si="138"/>
        <v>147.53697676379221</v>
      </c>
      <c r="J212" s="1">
        <f t="shared" si="139"/>
        <v>147.53697676379221</v>
      </c>
      <c r="K212" s="1">
        <f t="shared" si="140"/>
        <v>442.61093029137663</v>
      </c>
      <c r="L212" s="1">
        <f t="shared" si="141"/>
        <v>147.53697676379221</v>
      </c>
      <c r="M212" s="1">
        <f t="shared" si="142"/>
        <v>1.475369767637922</v>
      </c>
      <c r="N212" s="1">
        <f t="shared" si="195"/>
        <v>885.22186058275315</v>
      </c>
      <c r="O212" s="1">
        <f t="shared" si="143"/>
        <v>2.1564106118283299</v>
      </c>
      <c r="P212" s="1">
        <f t="shared" si="144"/>
        <v>8625.6424473133193</v>
      </c>
      <c r="Q212" s="1">
        <f t="shared" si="145"/>
        <v>8194.3603249476528</v>
      </c>
      <c r="R212" s="1">
        <f t="shared" si="146"/>
        <v>2.1564106118283299</v>
      </c>
      <c r="S212" s="1">
        <f t="shared" si="133"/>
        <v>819436.03249476536</v>
      </c>
      <c r="T212" s="1">
        <f t="shared" si="147"/>
        <v>5688.0871413750438</v>
      </c>
      <c r="U212" s="6">
        <f t="shared" si="152"/>
        <v>615810.32579730987</v>
      </c>
      <c r="V212" s="23">
        <f>-SUM(T$24:T212)/T$23</f>
        <v>31.790516289865494</v>
      </c>
      <c r="W212" s="14">
        <f t="shared" si="134"/>
        <v>0</v>
      </c>
      <c r="X212" s="14">
        <f t="shared" si="153"/>
        <v>494478.63807538874</v>
      </c>
      <c r="Y212" s="23">
        <f>-SUM(W$24:W212)/W$23</f>
        <v>25.723931903769437</v>
      </c>
      <c r="Z212" s="36"/>
      <c r="AA212" s="37">
        <f t="shared" si="154"/>
        <v>1621.0513229898563</v>
      </c>
      <c r="AB212" s="10">
        <f t="shared" si="155"/>
        <v>638.75433572139423</v>
      </c>
      <c r="AC212" s="10">
        <f t="shared" si="156"/>
        <v>982.29698726846232</v>
      </c>
      <c r="AD212" s="1">
        <f t="shared" si="157"/>
        <v>218019.18954578124</v>
      </c>
      <c r="AE212" s="1">
        <f t="shared" si="158"/>
        <v>159230.81045421894</v>
      </c>
      <c r="AF212" s="1">
        <f t="shared" si="159"/>
        <v>535064.2592984261</v>
      </c>
      <c r="AG212" s="1">
        <f t="shared" si="160"/>
        <v>0</v>
      </c>
      <c r="AH212" s="1">
        <f t="shared" si="161"/>
        <v>147.53697676379221</v>
      </c>
      <c r="AI212" s="1">
        <f t="shared" si="162"/>
        <v>147.53697676379221</v>
      </c>
      <c r="AJ212" s="1">
        <f t="shared" si="163"/>
        <v>442.61093029137663</v>
      </c>
      <c r="AK212" s="1">
        <f t="shared" si="164"/>
        <v>147.53697676379221</v>
      </c>
      <c r="AL212" s="1">
        <f t="shared" si="165"/>
        <v>1.475369767637922</v>
      </c>
      <c r="AM212" s="1">
        <f t="shared" si="196"/>
        <v>885.22186058275315</v>
      </c>
      <c r="AN212" s="1">
        <f t="shared" si="166"/>
        <v>2.1564106118283299</v>
      </c>
      <c r="AO212" s="1">
        <f t="shared" si="167"/>
        <v>5391.026529570825</v>
      </c>
      <c r="AP212" s="1">
        <f t="shared" si="168"/>
        <v>5121.4752030922837</v>
      </c>
      <c r="AQ212" s="1">
        <f t="shared" si="169"/>
        <v>2.1564106118283299</v>
      </c>
      <c r="AR212" s="1">
        <f t="shared" si="170"/>
        <v>700833.44884420722</v>
      </c>
      <c r="AS212" s="1">
        <f t="shared" si="171"/>
        <v>2615.2020195196746</v>
      </c>
      <c r="AT212" s="1">
        <f t="shared" si="172"/>
        <v>212520.70544789964</v>
      </c>
      <c r="AU212" s="38">
        <f>-SUM(AS$24:AS212)/AS$23</f>
        <v>13.320040895530418</v>
      </c>
      <c r="AV212" s="1">
        <f t="shared" si="148"/>
        <v>2615.2020195196746</v>
      </c>
      <c r="AW212" s="1">
        <f t="shared" si="173"/>
        <v>212520.70544789964</v>
      </c>
      <c r="AX212" s="38">
        <f>-SUM(AV$24:AV212)/AV$23</f>
        <v>13.320040895530418</v>
      </c>
      <c r="AY212" s="40"/>
      <c r="AZ212" s="10">
        <f t="shared" si="174"/>
        <v>857.63888888888891</v>
      </c>
      <c r="BA212" s="10">
        <f t="shared" si="175"/>
        <v>546.30305028803457</v>
      </c>
      <c r="BB212" s="10">
        <f t="shared" si="176"/>
        <v>840.12242332171127</v>
      </c>
      <c r="BC212" s="1">
        <f t="shared" si="177"/>
        <v>186463.78053257559</v>
      </c>
      <c r="BD212" s="1">
        <f t="shared" si="178"/>
        <v>138536.21946742415</v>
      </c>
      <c r="BE212" s="1">
        <f t="shared" si="179"/>
        <v>839369.66831163131</v>
      </c>
      <c r="BF212" s="1">
        <f t="shared" si="180"/>
        <v>0</v>
      </c>
      <c r="BG212" s="1">
        <f t="shared" si="181"/>
        <v>147.53697676379221</v>
      </c>
      <c r="BH212" s="1">
        <f t="shared" si="182"/>
        <v>147.53697676379221</v>
      </c>
      <c r="BI212" s="1">
        <f t="shared" si="183"/>
        <v>442.61093029137663</v>
      </c>
      <c r="BJ212" s="1">
        <f t="shared" si="184"/>
        <v>147.53697676379221</v>
      </c>
      <c r="BK212" s="1">
        <f t="shared" si="185"/>
        <v>1.475369767637922</v>
      </c>
      <c r="BL212" s="1">
        <f t="shared" si="197"/>
        <v>885.22186058275315</v>
      </c>
      <c r="BM212" s="1">
        <f t="shared" si="186"/>
        <v>2.1564106118283299</v>
      </c>
      <c r="BN212" s="1">
        <f t="shared" si="187"/>
        <v>5391.026529570825</v>
      </c>
      <c r="BO212" s="1">
        <f t="shared" si="188"/>
        <v>5121.4752030922837</v>
      </c>
      <c r="BP212" s="1">
        <f t="shared" si="189"/>
        <v>2.1564106118283299</v>
      </c>
      <c r="BQ212" s="1">
        <f t="shared" si="190"/>
        <v>700833.44884420722</v>
      </c>
      <c r="BR212" s="1">
        <f t="shared" si="191"/>
        <v>3378.6144536206421</v>
      </c>
      <c r="BS212" s="1">
        <f t="shared" si="192"/>
        <v>358775.88118339749</v>
      </c>
      <c r="BT212" s="38">
        <f>-SUM(BR$24:BR212)/BR$23</f>
        <v>21.798601807733196</v>
      </c>
      <c r="BU212" s="1">
        <f t="shared" si="193"/>
        <v>3378.6144536206421</v>
      </c>
      <c r="BV212" s="1">
        <f t="shared" si="194"/>
        <v>358775.88118339749</v>
      </c>
      <c r="BW212" s="38">
        <f>-SUM(BU$24:BU212)/BU$23</f>
        <v>21.798601807733196</v>
      </c>
      <c r="BX212" s="1"/>
      <c r="BY212" s="1"/>
      <c r="BZ212" s="1"/>
      <c r="CA212" s="1"/>
      <c r="CB212" s="1"/>
      <c r="CC212" s="1"/>
      <c r="CD212" s="1"/>
      <c r="CE212" s="1"/>
      <c r="CF212" s="1"/>
      <c r="CG212" s="1"/>
      <c r="CH212" s="1"/>
      <c r="CI212" s="1"/>
      <c r="CJ212" s="1"/>
      <c r="CK212" s="1"/>
      <c r="CL212" s="1"/>
      <c r="CM212" s="1"/>
      <c r="CN212" s="1"/>
      <c r="CO212" s="1"/>
    </row>
    <row r="213" spans="1:93" ht="14.7" thickBot="1" x14ac:dyDescent="0.6">
      <c r="A213" s="32">
        <v>190</v>
      </c>
      <c r="B213" s="10">
        <f t="shared" si="135"/>
        <v>1621.0513229898563</v>
      </c>
      <c r="C213" s="10">
        <f t="shared" si="136"/>
        <v>635.88930284186108</v>
      </c>
      <c r="D213" s="10">
        <f t="shared" si="137"/>
        <v>985.16202014799535</v>
      </c>
      <c r="E213" s="10">
        <f t="shared" si="149"/>
        <v>217034.02752563325</v>
      </c>
      <c r="F213" s="10">
        <f t="shared" si="150"/>
        <v>162965.97247436692</v>
      </c>
      <c r="G213" s="10">
        <f t="shared" si="132"/>
        <v>605740.48879829771</v>
      </c>
      <c r="H213" s="1">
        <f t="shared" si="151"/>
        <v>0</v>
      </c>
      <c r="I213" s="1">
        <f t="shared" si="138"/>
        <v>147.8408787796732</v>
      </c>
      <c r="J213" s="1">
        <f t="shared" si="139"/>
        <v>147.8408787796732</v>
      </c>
      <c r="K213" s="1">
        <f t="shared" si="140"/>
        <v>443.52263633901958</v>
      </c>
      <c r="L213" s="1">
        <f t="shared" si="141"/>
        <v>147.8408787796732</v>
      </c>
      <c r="M213" s="1">
        <f t="shared" si="142"/>
        <v>1.478408787796732</v>
      </c>
      <c r="N213" s="1">
        <f t="shared" si="195"/>
        <v>887.04527267803917</v>
      </c>
      <c r="O213" s="1">
        <f t="shared" si="143"/>
        <v>2.1651960955892915</v>
      </c>
      <c r="P213" s="1">
        <f t="shared" si="144"/>
        <v>8660.7843823571657</v>
      </c>
      <c r="Q213" s="1">
        <f t="shared" si="145"/>
        <v>8227.7451632393077</v>
      </c>
      <c r="R213" s="1">
        <f t="shared" si="146"/>
        <v>2.1651960955892915</v>
      </c>
      <c r="S213" s="1">
        <f t="shared" si="133"/>
        <v>822774.51632393082</v>
      </c>
      <c r="T213" s="1">
        <f t="shared" si="147"/>
        <v>5719.6485675714121</v>
      </c>
      <c r="U213" s="6">
        <f t="shared" si="152"/>
        <v>621529.97436488129</v>
      </c>
      <c r="V213" s="23">
        <f>-SUM(T$24:T213)/T$23</f>
        <v>32.076498718244068</v>
      </c>
      <c r="W213" s="14">
        <f t="shared" si="134"/>
        <v>0</v>
      </c>
      <c r="X213" s="14">
        <f t="shared" si="153"/>
        <v>494478.63807538874</v>
      </c>
      <c r="Y213" s="23">
        <f>-SUM(W$24:W213)/W$23</f>
        <v>25.723931903769437</v>
      </c>
      <c r="Z213" s="36"/>
      <c r="AA213" s="37">
        <f t="shared" si="154"/>
        <v>1621.0513229898563</v>
      </c>
      <c r="AB213" s="10">
        <f t="shared" si="155"/>
        <v>635.88930284186108</v>
      </c>
      <c r="AC213" s="10">
        <f t="shared" si="156"/>
        <v>985.16202014799535</v>
      </c>
      <c r="AD213" s="1">
        <f t="shared" si="157"/>
        <v>217034.02752563325</v>
      </c>
      <c r="AE213" s="1">
        <f t="shared" si="158"/>
        <v>160215.97247436692</v>
      </c>
      <c r="AF213" s="1">
        <f t="shared" si="159"/>
        <v>538904.70354088664</v>
      </c>
      <c r="AG213" s="1">
        <f t="shared" si="160"/>
        <v>0</v>
      </c>
      <c r="AH213" s="1">
        <f t="shared" si="161"/>
        <v>147.8408787796732</v>
      </c>
      <c r="AI213" s="1">
        <f t="shared" si="162"/>
        <v>147.8408787796732</v>
      </c>
      <c r="AJ213" s="1">
        <f t="shared" si="163"/>
        <v>443.52263633901958</v>
      </c>
      <c r="AK213" s="1">
        <f t="shared" si="164"/>
        <v>147.8408787796732</v>
      </c>
      <c r="AL213" s="1">
        <f t="shared" si="165"/>
        <v>1.478408787796732</v>
      </c>
      <c r="AM213" s="1">
        <f t="shared" si="196"/>
        <v>887.04527267803917</v>
      </c>
      <c r="AN213" s="1">
        <f t="shared" si="166"/>
        <v>2.1651960955892915</v>
      </c>
      <c r="AO213" s="1">
        <f t="shared" si="167"/>
        <v>5412.9902389732288</v>
      </c>
      <c r="AP213" s="1">
        <f t="shared" si="168"/>
        <v>5142.3407270245671</v>
      </c>
      <c r="AQ213" s="1">
        <f t="shared" si="169"/>
        <v>2.1651960955892915</v>
      </c>
      <c r="AR213" s="1">
        <f t="shared" si="170"/>
        <v>703688.73106651974</v>
      </c>
      <c r="AS213" s="1">
        <f t="shared" si="171"/>
        <v>2634.2441313566715</v>
      </c>
      <c r="AT213" s="1">
        <f t="shared" si="172"/>
        <v>215154.94957925632</v>
      </c>
      <c r="AU213" s="38">
        <f>-SUM(AS$24:AS213)/AS$23</f>
        <v>13.472750700246747</v>
      </c>
      <c r="AV213" s="1">
        <f t="shared" si="148"/>
        <v>2634.2441313566715</v>
      </c>
      <c r="AW213" s="1">
        <f t="shared" si="173"/>
        <v>215154.94957925632</v>
      </c>
      <c r="AX213" s="38">
        <f>-SUM(AV$24:AV213)/AV$23</f>
        <v>13.472750700246747</v>
      </c>
      <c r="AY213" s="40"/>
      <c r="AZ213" s="10">
        <f t="shared" si="174"/>
        <v>857.63888888888891</v>
      </c>
      <c r="BA213" s="10">
        <f t="shared" si="175"/>
        <v>543.85269322001272</v>
      </c>
      <c r="BB213" s="10">
        <f t="shared" si="176"/>
        <v>842.57278038973288</v>
      </c>
      <c r="BC213" s="1">
        <f t="shared" si="177"/>
        <v>185621.20775218584</v>
      </c>
      <c r="BD213" s="1">
        <f t="shared" si="178"/>
        <v>139378.79224781389</v>
      </c>
      <c r="BE213" s="1">
        <f t="shared" si="179"/>
        <v>843067.52331433364</v>
      </c>
      <c r="BF213" s="1">
        <f t="shared" si="180"/>
        <v>0</v>
      </c>
      <c r="BG213" s="1">
        <f t="shared" si="181"/>
        <v>147.8408787796732</v>
      </c>
      <c r="BH213" s="1">
        <f t="shared" si="182"/>
        <v>147.8408787796732</v>
      </c>
      <c r="BI213" s="1">
        <f t="shared" si="183"/>
        <v>443.52263633901958</v>
      </c>
      <c r="BJ213" s="1">
        <f t="shared" si="184"/>
        <v>147.8408787796732</v>
      </c>
      <c r="BK213" s="1">
        <f t="shared" si="185"/>
        <v>1.478408787796732</v>
      </c>
      <c r="BL213" s="1">
        <f t="shared" si="197"/>
        <v>887.04527267803917</v>
      </c>
      <c r="BM213" s="1">
        <f t="shared" si="186"/>
        <v>2.1651960955892915</v>
      </c>
      <c r="BN213" s="1">
        <f t="shared" si="187"/>
        <v>5412.9902389732288</v>
      </c>
      <c r="BO213" s="1">
        <f t="shared" si="188"/>
        <v>5142.3407270245671</v>
      </c>
      <c r="BP213" s="1">
        <f t="shared" si="189"/>
        <v>2.1651960955892915</v>
      </c>
      <c r="BQ213" s="1">
        <f t="shared" si="190"/>
        <v>703688.73106651974</v>
      </c>
      <c r="BR213" s="1">
        <f t="shared" si="191"/>
        <v>3397.6565654576389</v>
      </c>
      <c r="BS213" s="1">
        <f t="shared" si="192"/>
        <v>362173.53774885513</v>
      </c>
      <c r="BT213" s="38">
        <f>-SUM(BR$24:BR213)/BR$23</f>
        <v>21.995567405730739</v>
      </c>
      <c r="BU213" s="1">
        <f t="shared" si="193"/>
        <v>3397.6565654576389</v>
      </c>
      <c r="BV213" s="1">
        <f t="shared" si="194"/>
        <v>362173.53774885513</v>
      </c>
      <c r="BW213" s="38">
        <f>-SUM(BU$24:BU213)/BU$23</f>
        <v>21.995567405730739</v>
      </c>
      <c r="BX213" s="1"/>
      <c r="BY213" s="1"/>
      <c r="BZ213" s="1"/>
      <c r="CA213" s="1"/>
      <c r="CB213" s="1"/>
      <c r="CC213" s="1"/>
      <c r="CD213" s="1"/>
      <c r="CE213" s="1"/>
      <c r="CF213" s="1"/>
      <c r="CG213" s="1"/>
      <c r="CH213" s="1"/>
      <c r="CI213" s="1"/>
      <c r="CJ213" s="1"/>
      <c r="CK213" s="1"/>
      <c r="CL213" s="1"/>
      <c r="CM213" s="1"/>
      <c r="CN213" s="1"/>
      <c r="CO213" s="1"/>
    </row>
    <row r="214" spans="1:93" ht="14.7" thickBot="1" x14ac:dyDescent="0.6">
      <c r="A214" s="32">
        <v>191</v>
      </c>
      <c r="B214" s="10">
        <f t="shared" si="135"/>
        <v>1621.0513229898563</v>
      </c>
      <c r="C214" s="10">
        <f t="shared" si="136"/>
        <v>633.01591361642943</v>
      </c>
      <c r="D214" s="10">
        <f t="shared" si="137"/>
        <v>988.03540937342689</v>
      </c>
      <c r="E214" s="10">
        <f t="shared" si="149"/>
        <v>216045.99211625982</v>
      </c>
      <c r="F214" s="10">
        <f t="shared" si="150"/>
        <v>163954.00788374036</v>
      </c>
      <c r="G214" s="10">
        <f t="shared" si="132"/>
        <v>610080.60943320615</v>
      </c>
      <c r="H214" s="1">
        <f t="shared" si="151"/>
        <v>0</v>
      </c>
      <c r="I214" s="1">
        <f t="shared" si="138"/>
        <v>148.145406783949</v>
      </c>
      <c r="J214" s="1">
        <f t="shared" si="139"/>
        <v>148.145406783949</v>
      </c>
      <c r="K214" s="1">
        <f t="shared" si="140"/>
        <v>444.436220351847</v>
      </c>
      <c r="L214" s="1">
        <f t="shared" si="141"/>
        <v>148.145406783949</v>
      </c>
      <c r="M214" s="1">
        <f t="shared" si="142"/>
        <v>1.4814540678394901</v>
      </c>
      <c r="N214" s="1">
        <f t="shared" si="195"/>
        <v>888.87244070369411</v>
      </c>
      <c r="O214" s="1">
        <f t="shared" si="143"/>
        <v>2.1740173724985943</v>
      </c>
      <c r="P214" s="1">
        <f t="shared" si="144"/>
        <v>8696.0694899943774</v>
      </c>
      <c r="Q214" s="1">
        <f t="shared" si="145"/>
        <v>8261.2660154946589</v>
      </c>
      <c r="R214" s="1">
        <f t="shared" si="146"/>
        <v>2.1740173724985943</v>
      </c>
      <c r="S214" s="1">
        <f t="shared" si="133"/>
        <v>826126.60154946579</v>
      </c>
      <c r="T214" s="1">
        <f t="shared" si="147"/>
        <v>5751.3422518011084</v>
      </c>
      <c r="U214" s="6">
        <f t="shared" si="152"/>
        <v>627281.31661668245</v>
      </c>
      <c r="V214" s="23">
        <f>-SUM(T$24:T214)/T$23</f>
        <v>32.364065830834122</v>
      </c>
      <c r="W214" s="14">
        <f t="shared" si="134"/>
        <v>0</v>
      </c>
      <c r="X214" s="14">
        <f t="shared" si="153"/>
        <v>494478.63807538874</v>
      </c>
      <c r="Y214" s="23">
        <f>-SUM(W$24:W214)/W$23</f>
        <v>25.723931903769437</v>
      </c>
      <c r="Z214" s="36"/>
      <c r="AA214" s="37">
        <f t="shared" si="154"/>
        <v>1621.0513229898563</v>
      </c>
      <c r="AB214" s="10">
        <f t="shared" si="155"/>
        <v>633.01591361642943</v>
      </c>
      <c r="AC214" s="10">
        <f t="shared" si="156"/>
        <v>988.03540937342689</v>
      </c>
      <c r="AD214" s="1">
        <f t="shared" si="157"/>
        <v>216045.99211625982</v>
      </c>
      <c r="AE214" s="1">
        <f t="shared" si="158"/>
        <v>161204.00788374036</v>
      </c>
      <c r="AF214" s="1">
        <f t="shared" si="159"/>
        <v>542759.6539457835</v>
      </c>
      <c r="AG214" s="1">
        <f t="shared" si="160"/>
        <v>0</v>
      </c>
      <c r="AH214" s="1">
        <f t="shared" si="161"/>
        <v>148.145406783949</v>
      </c>
      <c r="AI214" s="1">
        <f t="shared" si="162"/>
        <v>148.145406783949</v>
      </c>
      <c r="AJ214" s="1">
        <f t="shared" si="163"/>
        <v>444.436220351847</v>
      </c>
      <c r="AK214" s="1">
        <f t="shared" si="164"/>
        <v>148.145406783949</v>
      </c>
      <c r="AL214" s="1">
        <f t="shared" si="165"/>
        <v>1.4814540678394901</v>
      </c>
      <c r="AM214" s="1">
        <f t="shared" si="196"/>
        <v>888.87244070369411</v>
      </c>
      <c r="AN214" s="1">
        <f t="shared" si="166"/>
        <v>2.1740173724985943</v>
      </c>
      <c r="AO214" s="1">
        <f t="shared" si="167"/>
        <v>5435.0434312464859</v>
      </c>
      <c r="AP214" s="1">
        <f t="shared" si="168"/>
        <v>5163.2912596841616</v>
      </c>
      <c r="AQ214" s="1">
        <f t="shared" si="169"/>
        <v>2.1740173724985943</v>
      </c>
      <c r="AR214" s="1">
        <f t="shared" si="170"/>
        <v>706555.64606204315</v>
      </c>
      <c r="AS214" s="1">
        <f t="shared" si="171"/>
        <v>2653.3674959906111</v>
      </c>
      <c r="AT214" s="1">
        <f t="shared" si="172"/>
        <v>217808.31707524695</v>
      </c>
      <c r="AU214" s="38">
        <f>-SUM(AS$24:AS214)/AS$23</f>
        <v>13.62656910581142</v>
      </c>
      <c r="AV214" s="1">
        <f t="shared" si="148"/>
        <v>2653.3674959906111</v>
      </c>
      <c r="AW214" s="1">
        <f t="shared" si="173"/>
        <v>217808.31707524695</v>
      </c>
      <c r="AX214" s="38">
        <f>-SUM(AV$24:AV214)/AV$23</f>
        <v>13.62656910581142</v>
      </c>
      <c r="AY214" s="40"/>
      <c r="AZ214" s="10">
        <f t="shared" si="174"/>
        <v>857.63888888888891</v>
      </c>
      <c r="BA214" s="10">
        <f t="shared" si="175"/>
        <v>541.3951892772094</v>
      </c>
      <c r="BB214" s="10">
        <f t="shared" si="176"/>
        <v>845.03028433253633</v>
      </c>
      <c r="BC214" s="1">
        <f t="shared" si="177"/>
        <v>184776.1774678533</v>
      </c>
      <c r="BD214" s="1">
        <f t="shared" si="178"/>
        <v>140223.82253214644</v>
      </c>
      <c r="BE214" s="1">
        <f t="shared" si="179"/>
        <v>846779.46859418962</v>
      </c>
      <c r="BF214" s="1">
        <f t="shared" si="180"/>
        <v>0</v>
      </c>
      <c r="BG214" s="1">
        <f t="shared" si="181"/>
        <v>148.145406783949</v>
      </c>
      <c r="BH214" s="1">
        <f t="shared" si="182"/>
        <v>148.145406783949</v>
      </c>
      <c r="BI214" s="1">
        <f t="shared" si="183"/>
        <v>444.436220351847</v>
      </c>
      <c r="BJ214" s="1">
        <f t="shared" si="184"/>
        <v>148.145406783949</v>
      </c>
      <c r="BK214" s="1">
        <f t="shared" si="185"/>
        <v>1.4814540678394901</v>
      </c>
      <c r="BL214" s="1">
        <f t="shared" si="197"/>
        <v>888.87244070369411</v>
      </c>
      <c r="BM214" s="1">
        <f t="shared" si="186"/>
        <v>2.1740173724985943</v>
      </c>
      <c r="BN214" s="1">
        <f t="shared" si="187"/>
        <v>5435.0434312464859</v>
      </c>
      <c r="BO214" s="1">
        <f t="shared" si="188"/>
        <v>5163.2912596841616</v>
      </c>
      <c r="BP214" s="1">
        <f t="shared" si="189"/>
        <v>2.1740173724985943</v>
      </c>
      <c r="BQ214" s="1">
        <f t="shared" si="190"/>
        <v>706555.64606204315</v>
      </c>
      <c r="BR214" s="1">
        <f t="shared" si="191"/>
        <v>3416.7799300915785</v>
      </c>
      <c r="BS214" s="1">
        <f t="shared" si="192"/>
        <v>365590.31767894671</v>
      </c>
      <c r="BT214" s="38">
        <f>-SUM(BR$24:BR214)/BR$23</f>
        <v>22.193641604576626</v>
      </c>
      <c r="BU214" s="1">
        <f t="shared" si="193"/>
        <v>3416.7799300915785</v>
      </c>
      <c r="BV214" s="1">
        <f t="shared" si="194"/>
        <v>365590.31767894671</v>
      </c>
      <c r="BW214" s="38">
        <f>-SUM(BU$24:BU214)/BU$23</f>
        <v>22.193641604576626</v>
      </c>
      <c r="BX214" s="1"/>
      <c r="BY214" s="1"/>
      <c r="BZ214" s="1"/>
      <c r="CA214" s="1"/>
      <c r="CB214" s="1"/>
      <c r="CC214" s="1"/>
      <c r="CD214" s="1"/>
      <c r="CE214" s="1"/>
      <c r="CF214" s="1"/>
      <c r="CG214" s="1"/>
      <c r="CH214" s="1"/>
      <c r="CI214" s="1"/>
      <c r="CJ214" s="1"/>
      <c r="CK214" s="1"/>
      <c r="CL214" s="1"/>
      <c r="CM214" s="1"/>
      <c r="CN214" s="1"/>
      <c r="CO214" s="1"/>
    </row>
    <row r="215" spans="1:93" ht="14.7" thickBot="1" x14ac:dyDescent="0.6">
      <c r="A215" s="32">
        <v>192</v>
      </c>
      <c r="B215" s="10">
        <f t="shared" si="135"/>
        <v>1621.0513229898563</v>
      </c>
      <c r="C215" s="10">
        <f t="shared" si="136"/>
        <v>630.13414367242353</v>
      </c>
      <c r="D215" s="10">
        <f t="shared" si="137"/>
        <v>990.91717931743267</v>
      </c>
      <c r="E215" s="10">
        <f t="shared" si="149"/>
        <v>215055.07493694237</v>
      </c>
      <c r="F215" s="10">
        <f t="shared" si="150"/>
        <v>164944.9250630578</v>
      </c>
      <c r="G215" s="10">
        <f t="shared" ref="G215:G278" si="198">F215+S215-L$2</f>
        <v>614437.2686482009</v>
      </c>
      <c r="H215" s="1">
        <f t="shared" si="151"/>
        <v>0</v>
      </c>
      <c r="I215" s="1">
        <f t="shared" si="138"/>
        <v>148.45056206605318</v>
      </c>
      <c r="J215" s="1">
        <f t="shared" si="139"/>
        <v>148.45056206605318</v>
      </c>
      <c r="K215" s="1">
        <f t="shared" si="140"/>
        <v>445.35168619815954</v>
      </c>
      <c r="L215" s="1">
        <f t="shared" si="141"/>
        <v>148.45056206605318</v>
      </c>
      <c r="M215" s="1">
        <f t="shared" si="142"/>
        <v>1.4845056206605318</v>
      </c>
      <c r="N215" s="1">
        <f t="shared" si="195"/>
        <v>890.70337239631908</v>
      </c>
      <c r="O215" s="1">
        <f t="shared" si="143"/>
        <v>2.1828745883819556</v>
      </c>
      <c r="P215" s="1">
        <f t="shared" si="144"/>
        <v>8731.4983535278225</v>
      </c>
      <c r="Q215" s="1">
        <f t="shared" si="145"/>
        <v>8294.9234358514313</v>
      </c>
      <c r="R215" s="1">
        <f t="shared" si="146"/>
        <v>2.1828745883819556</v>
      </c>
      <c r="S215" s="1">
        <f t="shared" ref="S215:S278" si="199">L$2*R215</f>
        <v>829492.3435851431</v>
      </c>
      <c r="T215" s="1">
        <f t="shared" si="147"/>
        <v>5783.1687404652557</v>
      </c>
      <c r="U215" s="6">
        <f t="shared" si="152"/>
        <v>633064.48535714776</v>
      </c>
      <c r="V215" s="23">
        <f>-SUM(T$24:T215)/T$23</f>
        <v>32.653224267857389</v>
      </c>
      <c r="W215" s="14">
        <f t="shared" ref="W215:W278" si="200">IF(A215&lt;=K$2,IF(A215=K$2,T215+G215, T215), 0)</f>
        <v>0</v>
      </c>
      <c r="X215" s="14">
        <f t="shared" si="153"/>
        <v>494478.63807538874</v>
      </c>
      <c r="Y215" s="23">
        <f>-SUM(W$24:W215)/W$23</f>
        <v>25.723931903769437</v>
      </c>
      <c r="Z215" s="36"/>
      <c r="AA215" s="37">
        <f t="shared" si="154"/>
        <v>1621.0513229898563</v>
      </c>
      <c r="AB215" s="10">
        <f t="shared" si="155"/>
        <v>630.13414367242353</v>
      </c>
      <c r="AC215" s="10">
        <f t="shared" si="156"/>
        <v>990.91717931743267</v>
      </c>
      <c r="AD215" s="1">
        <f t="shared" si="157"/>
        <v>215055.07493694237</v>
      </c>
      <c r="AE215" s="1">
        <f t="shared" si="158"/>
        <v>162194.9250630578</v>
      </c>
      <c r="AF215" s="1">
        <f t="shared" si="159"/>
        <v>546629.16628719342</v>
      </c>
      <c r="AG215" s="1">
        <f t="shared" si="160"/>
        <v>0</v>
      </c>
      <c r="AH215" s="1">
        <f t="shared" si="161"/>
        <v>148.45056206605318</v>
      </c>
      <c r="AI215" s="1">
        <f t="shared" si="162"/>
        <v>148.45056206605318</v>
      </c>
      <c r="AJ215" s="1">
        <f t="shared" si="163"/>
        <v>445.35168619815954</v>
      </c>
      <c r="AK215" s="1">
        <f t="shared" si="164"/>
        <v>148.45056206605318</v>
      </c>
      <c r="AL215" s="1">
        <f t="shared" si="165"/>
        <v>1.4845056206605318</v>
      </c>
      <c r="AM215" s="1">
        <f t="shared" si="196"/>
        <v>890.70337239631908</v>
      </c>
      <c r="AN215" s="1">
        <f t="shared" si="166"/>
        <v>2.1828745883819556</v>
      </c>
      <c r="AO215" s="1">
        <f t="shared" si="167"/>
        <v>5457.186470954889</v>
      </c>
      <c r="AP215" s="1">
        <f t="shared" si="168"/>
        <v>5184.3271474071444</v>
      </c>
      <c r="AQ215" s="1">
        <f t="shared" si="169"/>
        <v>2.1828745883819556</v>
      </c>
      <c r="AR215" s="1">
        <f t="shared" si="170"/>
        <v>709434.24122413562</v>
      </c>
      <c r="AS215" s="1">
        <f t="shared" si="171"/>
        <v>2672.5724520209687</v>
      </c>
      <c r="AT215" s="1">
        <f t="shared" si="172"/>
        <v>220480.88952726792</v>
      </c>
      <c r="AU215" s="38">
        <f>-SUM(AS$24:AS215)/AS$23</f>
        <v>13.781500842160463</v>
      </c>
      <c r="AV215" s="1">
        <f t="shared" si="148"/>
        <v>2672.5724520209687</v>
      </c>
      <c r="AW215" s="1">
        <f t="shared" si="173"/>
        <v>220480.88952726792</v>
      </c>
      <c r="AX215" s="38">
        <f>-SUM(AV$24:AV215)/AV$23</f>
        <v>13.781500842160463</v>
      </c>
      <c r="AY215" s="40"/>
      <c r="AZ215" s="10">
        <f t="shared" si="174"/>
        <v>857.63888888888891</v>
      </c>
      <c r="BA215" s="10">
        <f t="shared" si="175"/>
        <v>538.93051761457286</v>
      </c>
      <c r="BB215" s="10">
        <f t="shared" si="176"/>
        <v>847.49495599517286</v>
      </c>
      <c r="BC215" s="1">
        <f t="shared" si="177"/>
        <v>183928.68251185812</v>
      </c>
      <c r="BD215" s="1">
        <f t="shared" si="178"/>
        <v>141071.31748814162</v>
      </c>
      <c r="BE215" s="1">
        <f t="shared" si="179"/>
        <v>850505.55871227721</v>
      </c>
      <c r="BF215" s="1">
        <f t="shared" si="180"/>
        <v>0</v>
      </c>
      <c r="BG215" s="1">
        <f t="shared" si="181"/>
        <v>148.45056206605318</v>
      </c>
      <c r="BH215" s="1">
        <f t="shared" si="182"/>
        <v>148.45056206605318</v>
      </c>
      <c r="BI215" s="1">
        <f t="shared" si="183"/>
        <v>445.35168619815954</v>
      </c>
      <c r="BJ215" s="1">
        <f t="shared" si="184"/>
        <v>148.45056206605318</v>
      </c>
      <c r="BK215" s="1">
        <f t="shared" si="185"/>
        <v>1.4845056206605318</v>
      </c>
      <c r="BL215" s="1">
        <f t="shared" si="197"/>
        <v>890.70337239631908</v>
      </c>
      <c r="BM215" s="1">
        <f t="shared" si="186"/>
        <v>2.1828745883819556</v>
      </c>
      <c r="BN215" s="1">
        <f t="shared" si="187"/>
        <v>5457.186470954889</v>
      </c>
      <c r="BO215" s="1">
        <f t="shared" si="188"/>
        <v>5184.3271474071444</v>
      </c>
      <c r="BP215" s="1">
        <f t="shared" si="189"/>
        <v>2.1828745883819556</v>
      </c>
      <c r="BQ215" s="1">
        <f t="shared" si="190"/>
        <v>709434.24122413562</v>
      </c>
      <c r="BR215" s="1">
        <f t="shared" si="191"/>
        <v>3435.9848861219361</v>
      </c>
      <c r="BS215" s="1">
        <f t="shared" si="192"/>
        <v>369026.30256506865</v>
      </c>
      <c r="BT215" s="38">
        <f>-SUM(BR$24:BR215)/BR$23</f>
        <v>22.392829134206885</v>
      </c>
      <c r="BU215" s="1">
        <f t="shared" si="193"/>
        <v>3435.9848861219361</v>
      </c>
      <c r="BV215" s="1">
        <f t="shared" si="194"/>
        <v>369026.30256506865</v>
      </c>
      <c r="BW215" s="38">
        <f>-SUM(BU$24:BU215)/BU$23</f>
        <v>22.392829134206885</v>
      </c>
      <c r="BX215" s="1"/>
      <c r="BY215" s="1"/>
      <c r="BZ215" s="1"/>
      <c r="CA215" s="1"/>
      <c r="CB215" s="1"/>
      <c r="CC215" s="1"/>
      <c r="CD215" s="1"/>
      <c r="CE215" s="1"/>
      <c r="CF215" s="1"/>
      <c r="CG215" s="1"/>
      <c r="CH215" s="1"/>
      <c r="CI215" s="1"/>
      <c r="CJ215" s="1"/>
      <c r="CK215" s="1"/>
      <c r="CL215" s="1"/>
      <c r="CM215" s="1"/>
      <c r="CN215" s="1"/>
      <c r="CO215" s="1"/>
    </row>
    <row r="216" spans="1:93" ht="14.7" thickBot="1" x14ac:dyDescent="0.6">
      <c r="A216" s="32">
        <v>193</v>
      </c>
      <c r="B216" s="10">
        <f t="shared" ref="B216:B279" si="201">PMT(E$2/12, C$2, -E$23)</f>
        <v>1621.0513229898563</v>
      </c>
      <c r="C216" s="10">
        <f t="shared" ref="C216:C279" si="202">IPMT(E$2/12, A216, C$2, -E$23)</f>
        <v>627.24396856608098</v>
      </c>
      <c r="D216" s="10">
        <f t="shared" ref="D216:D279" si="203">PPMT(E$2/12, A216, C$2, -E$23)</f>
        <v>993.80735442377522</v>
      </c>
      <c r="E216" s="10">
        <f t="shared" si="149"/>
        <v>214061.2675825186</v>
      </c>
      <c r="F216" s="10">
        <f t="shared" si="150"/>
        <v>165938.73241748157</v>
      </c>
      <c r="G216" s="10">
        <f t="shared" si="198"/>
        <v>618810.53048797918</v>
      </c>
      <c r="H216" s="1">
        <f t="shared" si="151"/>
        <v>0</v>
      </c>
      <c r="I216" s="1">
        <f t="shared" ref="I216:I279" si="204">O$2* $M216</f>
        <v>148.7563459180754</v>
      </c>
      <c r="J216" s="1">
        <f t="shared" ref="J216:J279" si="205">P$2* $M216</f>
        <v>148.7563459180754</v>
      </c>
      <c r="K216" s="1">
        <f t="shared" ref="K216:K279" si="206">Q$2* $M216</f>
        <v>446.26903775422613</v>
      </c>
      <c r="L216" s="1">
        <f t="shared" ref="L216:L279" si="207">R$2* $M216</f>
        <v>148.7563459180754</v>
      </c>
      <c r="M216" s="1">
        <f t="shared" ref="M216:M279" si="208">M215*POWER(1 + $I$2, 1/12)</f>
        <v>1.4875634591807538</v>
      </c>
      <c r="N216" s="1">
        <f t="shared" si="195"/>
        <v>892.53807550845227</v>
      </c>
      <c r="O216" s="1">
        <f t="shared" ref="O216:O279" si="209">O215*POWER(1 + $H$2, 1/12)</f>
        <v>2.1917678896592041</v>
      </c>
      <c r="P216" s="1">
        <f t="shared" ref="P216:P279" si="210">$M$2 * O216</f>
        <v>8767.0715586368169</v>
      </c>
      <c r="Q216" s="1">
        <f t="shared" ref="Q216:Q279" si="211" xml:space="preserve"> P216 * (1-$J$2)</f>
        <v>8328.7179807049761</v>
      </c>
      <c r="R216" s="1">
        <f t="shared" ref="R216:R279" si="212">R215*POWER(1+G$2, 1/12)</f>
        <v>2.1917678896592041</v>
      </c>
      <c r="S216" s="1">
        <f t="shared" si="199"/>
        <v>832871.79807049758</v>
      </c>
      <c r="T216" s="1">
        <f t="shared" ref="T216:T279" si="213">Q216-N216-B216</f>
        <v>5815.1285822066675</v>
      </c>
      <c r="U216" s="6">
        <f t="shared" si="152"/>
        <v>638879.61393935443</v>
      </c>
      <c r="V216" s="23">
        <f>-SUM(T$24:T216)/T$23</f>
        <v>32.943980696967721</v>
      </c>
      <c r="W216" s="14">
        <f t="shared" si="200"/>
        <v>0</v>
      </c>
      <c r="X216" s="14">
        <f t="shared" si="153"/>
        <v>494478.63807538874</v>
      </c>
      <c r="Y216" s="23">
        <f>-SUM(W$24:W216)/W$23</f>
        <v>25.723931903769437</v>
      </c>
      <c r="Z216" s="36"/>
      <c r="AA216" s="37">
        <f t="shared" si="154"/>
        <v>1621.0513229898563</v>
      </c>
      <c r="AB216" s="10">
        <f t="shared" si="155"/>
        <v>627.24396856608098</v>
      </c>
      <c r="AC216" s="10">
        <f t="shared" si="156"/>
        <v>993.80735442377522</v>
      </c>
      <c r="AD216" s="1">
        <f t="shared" si="157"/>
        <v>214061.2675825186</v>
      </c>
      <c r="AE216" s="1">
        <f t="shared" si="158"/>
        <v>163188.73241748157</v>
      </c>
      <c r="AF216" s="1">
        <f t="shared" si="159"/>
        <v>550513.29655672295</v>
      </c>
      <c r="AG216" s="1">
        <f t="shared" si="160"/>
        <v>0</v>
      </c>
      <c r="AH216" s="1">
        <f t="shared" si="161"/>
        <v>148.7563459180754</v>
      </c>
      <c r="AI216" s="1">
        <f t="shared" si="162"/>
        <v>148.7563459180754</v>
      </c>
      <c r="AJ216" s="1">
        <f t="shared" si="163"/>
        <v>446.26903775422613</v>
      </c>
      <c r="AK216" s="1">
        <f t="shared" si="164"/>
        <v>148.7563459180754</v>
      </c>
      <c r="AL216" s="1">
        <f t="shared" si="165"/>
        <v>1.4875634591807538</v>
      </c>
      <c r="AM216" s="1">
        <f t="shared" si="196"/>
        <v>892.53807550845227</v>
      </c>
      <c r="AN216" s="1">
        <f t="shared" si="166"/>
        <v>2.1917678896592041</v>
      </c>
      <c r="AO216" s="1">
        <f t="shared" si="167"/>
        <v>5479.4197241480106</v>
      </c>
      <c r="AP216" s="1">
        <f t="shared" si="168"/>
        <v>5205.44873794061</v>
      </c>
      <c r="AQ216" s="1">
        <f t="shared" si="169"/>
        <v>2.1917678896592041</v>
      </c>
      <c r="AR216" s="1">
        <f t="shared" si="170"/>
        <v>712324.56413924135</v>
      </c>
      <c r="AS216" s="1">
        <f t="shared" si="171"/>
        <v>2691.8593394423015</v>
      </c>
      <c r="AT216" s="1">
        <f t="shared" si="172"/>
        <v>223172.74886671023</v>
      </c>
      <c r="AU216" s="38">
        <f>-SUM(AS$24:AS216)/AS$23</f>
        <v>13.937550658939728</v>
      </c>
      <c r="AV216" s="1">
        <f t="shared" ref="AV216:AV279" si="214">IF(Y216&lt;=K$3,IF(Y216=K$3,AS216+AF216, AS216), 0)</f>
        <v>2691.8593394423015</v>
      </c>
      <c r="AW216" s="1">
        <f t="shared" si="173"/>
        <v>223172.74886671023</v>
      </c>
      <c r="AX216" s="38">
        <f>-SUM(AV$24:AV216)/AV$23</f>
        <v>13.937550658939728</v>
      </c>
      <c r="AY216" s="40"/>
      <c r="AZ216" s="10">
        <f t="shared" si="174"/>
        <v>857.63888888888891</v>
      </c>
      <c r="BA216" s="10">
        <f t="shared" si="175"/>
        <v>536.4586573262535</v>
      </c>
      <c r="BB216" s="10">
        <f t="shared" si="176"/>
        <v>849.96681628349211</v>
      </c>
      <c r="BC216" s="1">
        <f t="shared" si="177"/>
        <v>183078.71569557462</v>
      </c>
      <c r="BD216" s="1">
        <f t="shared" si="178"/>
        <v>141921.28430442512</v>
      </c>
      <c r="BE216" s="1">
        <f t="shared" si="179"/>
        <v>854245.84844366647</v>
      </c>
      <c r="BF216" s="1">
        <f t="shared" si="180"/>
        <v>0</v>
      </c>
      <c r="BG216" s="1">
        <f t="shared" si="181"/>
        <v>148.7563459180754</v>
      </c>
      <c r="BH216" s="1">
        <f t="shared" si="182"/>
        <v>148.7563459180754</v>
      </c>
      <c r="BI216" s="1">
        <f t="shared" si="183"/>
        <v>446.26903775422613</v>
      </c>
      <c r="BJ216" s="1">
        <f t="shared" si="184"/>
        <v>148.7563459180754</v>
      </c>
      <c r="BK216" s="1">
        <f t="shared" si="185"/>
        <v>1.4875634591807538</v>
      </c>
      <c r="BL216" s="1">
        <f t="shared" si="197"/>
        <v>892.53807550845227</v>
      </c>
      <c r="BM216" s="1">
        <f t="shared" si="186"/>
        <v>2.1917678896592041</v>
      </c>
      <c r="BN216" s="1">
        <f t="shared" si="187"/>
        <v>5479.4197241480106</v>
      </c>
      <c r="BO216" s="1">
        <f t="shared" si="188"/>
        <v>5205.44873794061</v>
      </c>
      <c r="BP216" s="1">
        <f t="shared" si="189"/>
        <v>2.1917678896592041</v>
      </c>
      <c r="BQ216" s="1">
        <f t="shared" si="190"/>
        <v>712324.56413924135</v>
      </c>
      <c r="BR216" s="1">
        <f t="shared" si="191"/>
        <v>3455.2717735432689</v>
      </c>
      <c r="BS216" s="1">
        <f t="shared" si="192"/>
        <v>372481.57433861191</v>
      </c>
      <c r="BT216" s="38">
        <f>-SUM(BR$24:BR216)/BR$23</f>
        <v>22.593134744267363</v>
      </c>
      <c r="BU216" s="1">
        <f t="shared" si="193"/>
        <v>3455.2717735432689</v>
      </c>
      <c r="BV216" s="1">
        <f t="shared" si="194"/>
        <v>372481.57433861191</v>
      </c>
      <c r="BW216" s="38">
        <f>-SUM(BU$24:BU216)/BU$23</f>
        <v>22.593134744267363</v>
      </c>
      <c r="BX216" s="1"/>
      <c r="BY216" s="1"/>
      <c r="BZ216" s="1"/>
      <c r="CA216" s="1"/>
      <c r="CB216" s="1"/>
      <c r="CC216" s="1"/>
      <c r="CD216" s="1"/>
      <c r="CE216" s="1"/>
      <c r="CF216" s="1"/>
      <c r="CG216" s="1"/>
      <c r="CH216" s="1"/>
      <c r="CI216" s="1"/>
      <c r="CJ216" s="1"/>
      <c r="CK216" s="1"/>
      <c r="CL216" s="1"/>
      <c r="CM216" s="1"/>
      <c r="CN216" s="1"/>
      <c r="CO216" s="1"/>
    </row>
    <row r="217" spans="1:93" ht="14.7" thickBot="1" x14ac:dyDescent="0.6">
      <c r="A217" s="32">
        <v>194</v>
      </c>
      <c r="B217" s="10">
        <f t="shared" si="201"/>
        <v>1621.0513229898563</v>
      </c>
      <c r="C217" s="10">
        <f t="shared" si="202"/>
        <v>624.34536378234509</v>
      </c>
      <c r="D217" s="10">
        <f t="shared" si="203"/>
        <v>996.70595920751134</v>
      </c>
      <c r="E217" s="10">
        <f t="shared" ref="E217:E280" si="215">E216-D217</f>
        <v>213064.56162331108</v>
      </c>
      <c r="F217" s="10">
        <f t="shared" ref="F217:F280" si="216">F216+D217</f>
        <v>166935.4383766891</v>
      </c>
      <c r="G217" s="10">
        <f t="shared" si="198"/>
        <v>623200.45924843568</v>
      </c>
      <c r="H217" s="1">
        <f t="shared" ref="H217:H280" si="217">IF((G217/L$2)&lt;0.2, N$2* $M217, 0)</f>
        <v>0</v>
      </c>
      <c r="I217" s="1">
        <f t="shared" si="204"/>
        <v>149.06275963476671</v>
      </c>
      <c r="J217" s="1">
        <f t="shared" si="205"/>
        <v>149.06275963476671</v>
      </c>
      <c r="K217" s="1">
        <f t="shared" si="206"/>
        <v>447.18827890430015</v>
      </c>
      <c r="L217" s="1">
        <f t="shared" si="207"/>
        <v>149.06275963476671</v>
      </c>
      <c r="M217" s="1">
        <f t="shared" si="208"/>
        <v>1.4906275963476672</v>
      </c>
      <c r="N217" s="1">
        <f t="shared" si="195"/>
        <v>894.3765578086003</v>
      </c>
      <c r="O217" s="1">
        <f t="shared" si="209"/>
        <v>2.2006974233467016</v>
      </c>
      <c r="P217" s="1">
        <f t="shared" si="210"/>
        <v>8802.7896933868069</v>
      </c>
      <c r="Q217" s="1">
        <f t="shared" si="211"/>
        <v>8362.6502087174667</v>
      </c>
      <c r="R217" s="1">
        <f t="shared" si="212"/>
        <v>2.2006974233467016</v>
      </c>
      <c r="S217" s="1">
        <f t="shared" si="199"/>
        <v>836265.02087174659</v>
      </c>
      <c r="T217" s="1">
        <f t="shared" si="213"/>
        <v>5847.2223279190102</v>
      </c>
      <c r="U217" s="6">
        <f t="shared" ref="U217:U280" si="218">U216+T217</f>
        <v>644726.83626727341</v>
      </c>
      <c r="V217" s="23">
        <f>-SUM(T$24:T217)/T$23</f>
        <v>33.236341813363673</v>
      </c>
      <c r="W217" s="14">
        <f t="shared" si="200"/>
        <v>0</v>
      </c>
      <c r="X217" s="14">
        <f t="shared" ref="X217:X280" si="219">X216+W217</f>
        <v>494478.63807538874</v>
      </c>
      <c r="Y217" s="23">
        <f>-SUM(W$24:W217)/W$23</f>
        <v>25.723931903769437</v>
      </c>
      <c r="Z217" s="36"/>
      <c r="AA217" s="37">
        <f t="shared" ref="AA217:AA280" si="220">PMT(E$3/12, C$3, -AD$23)</f>
        <v>1621.0513229898563</v>
      </c>
      <c r="AB217" s="10">
        <f t="shared" ref="AB217:AB280" si="221">IPMT(E$3/12, A217, C$3, -AD$23)</f>
        <v>624.34536378234509</v>
      </c>
      <c r="AC217" s="10">
        <f t="shared" ref="AC217:AC280" si="222">PPMT(E$3/12, A217, C$3, -AD$23)</f>
        <v>996.70595920751134</v>
      </c>
      <c r="AD217" s="1">
        <f t="shared" ref="AD217:AD280" si="223">AD216-AC217</f>
        <v>213064.56162331108</v>
      </c>
      <c r="AE217" s="1">
        <f t="shared" ref="AE217:AE280" si="224">AE216+AC217</f>
        <v>164185.4383766891</v>
      </c>
      <c r="AF217" s="1">
        <f t="shared" ref="AF217:AF280" si="225">AE217+AR217-L$3</f>
        <v>554412.10096436716</v>
      </c>
      <c r="AG217" s="1">
        <f t="shared" ref="AG217:AG280" si="226">IF((AF217/L$3)&lt;0.2, N$3* $AL217, 0)</f>
        <v>0</v>
      </c>
      <c r="AH217" s="1">
        <f t="shared" ref="AH217:AH280" si="227">O$3* $AL217</f>
        <v>149.06275963476671</v>
      </c>
      <c r="AI217" s="1">
        <f t="shared" ref="AI217:AI280" si="228">P$3* $AL217</f>
        <v>149.06275963476671</v>
      </c>
      <c r="AJ217" s="1">
        <f t="shared" ref="AJ217:AJ280" si="229">Q$3* $AL217</f>
        <v>447.18827890430015</v>
      </c>
      <c r="AK217" s="1">
        <f t="shared" ref="AK217:AK280" si="230">R$3* $AL217</f>
        <v>149.06275963476671</v>
      </c>
      <c r="AL217" s="1">
        <f t="shared" ref="AL217:AL280" si="231">AL216*POWER(1 + $I$3, 1/12)</f>
        <v>1.4906275963476672</v>
      </c>
      <c r="AM217" s="1">
        <f t="shared" si="196"/>
        <v>894.3765578086003</v>
      </c>
      <c r="AN217" s="1">
        <f t="shared" ref="AN217:AN280" si="232">AN216*POWER(1 + $H$3, 1/12)</f>
        <v>2.2006974233467016</v>
      </c>
      <c r="AO217" s="1">
        <f t="shared" ref="AO217:AO280" si="233">$M$3 * AN217</f>
        <v>5501.7435583667539</v>
      </c>
      <c r="AP217" s="1">
        <f t="shared" ref="AP217:AP280" si="234" xml:space="preserve"> AO217 * (1-$J$3)</f>
        <v>5226.6563804484158</v>
      </c>
      <c r="AQ217" s="1">
        <f t="shared" ref="AQ217:AQ280" si="235">AQ216*POWER(1+G$3, 1/12)</f>
        <v>2.2006974233467016</v>
      </c>
      <c r="AR217" s="1">
        <f t="shared" ref="AR217:AR280" si="236">L$3*AQ217</f>
        <v>715226.66258767806</v>
      </c>
      <c r="AS217" s="1">
        <f t="shared" ref="AS217:AS280" si="237">AP217-AM217-AA217</f>
        <v>2711.2284996499593</v>
      </c>
      <c r="AT217" s="1">
        <f t="shared" ref="AT217:AT280" si="238">AT216+AS217</f>
        <v>225883.9773663602</v>
      </c>
      <c r="AU217" s="38">
        <f>-SUM(AS$24:AS217)/AS$23</f>
        <v>14.094723325586102</v>
      </c>
      <c r="AV217" s="1">
        <f t="shared" si="214"/>
        <v>2711.2284996499593</v>
      </c>
      <c r="AW217" s="1">
        <f t="shared" ref="AW217:AW280" si="239">AW216+AV217</f>
        <v>225883.9773663602</v>
      </c>
      <c r="AX217" s="38">
        <f>-SUM(AV$24:AV217)/AV$23</f>
        <v>14.094723325586102</v>
      </c>
      <c r="AY217" s="40"/>
      <c r="AZ217" s="10">
        <f t="shared" ref="AZ217:AZ280" si="240">PMT(BC$3/12, C$3, -BC$23)</f>
        <v>857.63888888888891</v>
      </c>
      <c r="BA217" s="10">
        <f t="shared" ref="BA217:BA280" si="241">IPMT(E$4/12, A217, C$4, -BC$23)</f>
        <v>533.97958744542677</v>
      </c>
      <c r="BB217" s="10">
        <f t="shared" ref="BB217:BB280" si="242">PPMT(E$4/12, A217, C$4, -BC$23)</f>
        <v>852.44588616431906</v>
      </c>
      <c r="BC217" s="1">
        <f t="shared" ref="BC217:BC280" si="243">BC216-BB217</f>
        <v>182226.2698094103</v>
      </c>
      <c r="BD217" s="1">
        <f t="shared" ref="BD217:BD280" si="244">BD216+BB217</f>
        <v>142773.73019058944</v>
      </c>
      <c r="BE217" s="1">
        <f t="shared" ref="BE217:BE280" si="245">BD217+BQ217-BJ$2</f>
        <v>858000.3927782675</v>
      </c>
      <c r="BF217" s="1">
        <f t="shared" ref="BF217:BF280" si="246">IF((BE217/L$4)&lt;0.2, N$4* $M217, 0)</f>
        <v>0</v>
      </c>
      <c r="BG217" s="1">
        <f t="shared" ref="BG217:BG280" si="247">O$4* $M217</f>
        <v>149.06275963476671</v>
      </c>
      <c r="BH217" s="1">
        <f t="shared" ref="BH217:BH280" si="248">P$4* $BK217</f>
        <v>149.06275963476671</v>
      </c>
      <c r="BI217" s="1">
        <f t="shared" ref="BI217:BI280" si="249">Q$4* $BK217</f>
        <v>447.18827890430015</v>
      </c>
      <c r="BJ217" s="1">
        <f t="shared" ref="BJ217:BJ280" si="250">R$4* $BK217</f>
        <v>149.06275963476671</v>
      </c>
      <c r="BK217" s="1">
        <f t="shared" ref="BK217:BK280" si="251">BK216*POWER(1 + $I$4, 1/12)</f>
        <v>1.4906275963476672</v>
      </c>
      <c r="BL217" s="1">
        <f t="shared" si="197"/>
        <v>894.3765578086003</v>
      </c>
      <c r="BM217" s="1">
        <f t="shared" ref="BM217:BM280" si="252">BM216*POWER(1 + $H$4, 1/12)</f>
        <v>2.2006974233467016</v>
      </c>
      <c r="BN217" s="1">
        <f t="shared" ref="BN217:BN280" si="253">$M$4 * BM217</f>
        <v>5501.7435583667539</v>
      </c>
      <c r="BO217" s="1">
        <f t="shared" ref="BO217:BO280" si="254" xml:space="preserve"> BN217 * (1-$J$4)</f>
        <v>5226.6563804484158</v>
      </c>
      <c r="BP217" s="1">
        <f t="shared" ref="BP217:BP280" si="255">BP216*POWER(1+G$4, 1/12)</f>
        <v>2.2006974233467016</v>
      </c>
      <c r="BQ217" s="1">
        <f t="shared" ref="BQ217:BQ280" si="256">L$4*BP217</f>
        <v>715226.66258767806</v>
      </c>
      <c r="BR217" s="1">
        <f t="shared" ref="BR217:BR280" si="257">BO217-BL217-AZ217</f>
        <v>3474.6409337509267</v>
      </c>
      <c r="BS217" s="1">
        <f t="shared" ref="BS217:BS280" si="258">BS216+BR217</f>
        <v>375956.21527236287</v>
      </c>
      <c r="BT217" s="38">
        <f>-SUM(BR$24:BR217)/BR$23</f>
        <v>22.794563204194954</v>
      </c>
      <c r="BU217" s="1">
        <f t="shared" ref="BU217:BU280" si="259">IF(AY217&lt;=K$4,IF(AY217=K$4,BR217+BE217, BR217), 0)</f>
        <v>3474.6409337509267</v>
      </c>
      <c r="BV217" s="1">
        <f t="shared" ref="BV217:BV280" si="260">BV216+BU217</f>
        <v>375956.21527236287</v>
      </c>
      <c r="BW217" s="38">
        <f>-SUM(BU$24:BU217)/BU$23</f>
        <v>22.794563204194954</v>
      </c>
      <c r="BX217" s="1"/>
      <c r="BY217" s="1"/>
      <c r="BZ217" s="1"/>
      <c r="CA217" s="1"/>
      <c r="CB217" s="1"/>
      <c r="CC217" s="1"/>
      <c r="CD217" s="1"/>
      <c r="CE217" s="1"/>
      <c r="CF217" s="1"/>
      <c r="CG217" s="1"/>
      <c r="CH217" s="1"/>
      <c r="CI217" s="1"/>
      <c r="CJ217" s="1"/>
      <c r="CK217" s="1"/>
      <c r="CL217" s="1"/>
      <c r="CM217" s="1"/>
      <c r="CN217" s="1"/>
      <c r="CO217" s="1"/>
    </row>
    <row r="218" spans="1:93" ht="14.7" thickBot="1" x14ac:dyDescent="0.6">
      <c r="A218" s="32">
        <v>195</v>
      </c>
      <c r="B218" s="10">
        <f t="shared" si="201"/>
        <v>1621.0513229898563</v>
      </c>
      <c r="C218" s="10">
        <f t="shared" si="202"/>
        <v>621.43830473465653</v>
      </c>
      <c r="D218" s="10">
        <f t="shared" si="203"/>
        <v>999.6130182551999</v>
      </c>
      <c r="E218" s="10">
        <f t="shared" si="215"/>
        <v>212064.94860505589</v>
      </c>
      <c r="F218" s="10">
        <f t="shared" si="216"/>
        <v>167935.05139494428</v>
      </c>
      <c r="G218" s="10">
        <f t="shared" si="198"/>
        <v>627607.11947765772</v>
      </c>
      <c r="H218" s="1">
        <f t="shared" si="217"/>
        <v>0</v>
      </c>
      <c r="I218" s="1">
        <f t="shared" si="204"/>
        <v>149.36980451354526</v>
      </c>
      <c r="J218" s="1">
        <f t="shared" si="205"/>
        <v>149.36980451354526</v>
      </c>
      <c r="K218" s="1">
        <f t="shared" si="206"/>
        <v>448.10941354063579</v>
      </c>
      <c r="L218" s="1">
        <f t="shared" si="207"/>
        <v>149.36980451354526</v>
      </c>
      <c r="M218" s="1">
        <f t="shared" si="208"/>
        <v>1.4936980451354527</v>
      </c>
      <c r="N218" s="1">
        <f t="shared" ref="N218:N281" si="261">SUM(H218:L218)</f>
        <v>896.21882708127146</v>
      </c>
      <c r="O218" s="1">
        <f t="shared" si="209"/>
        <v>2.209663337059772</v>
      </c>
      <c r="P218" s="1">
        <f t="shared" si="210"/>
        <v>8838.6533482390878</v>
      </c>
      <c r="Q218" s="1">
        <f t="shared" si="211"/>
        <v>8396.720680827133</v>
      </c>
      <c r="R218" s="1">
        <f t="shared" si="212"/>
        <v>2.209663337059772</v>
      </c>
      <c r="S218" s="1">
        <f t="shared" si="199"/>
        <v>839672.06808271341</v>
      </c>
      <c r="T218" s="1">
        <f t="shared" si="213"/>
        <v>5879.4505307560057</v>
      </c>
      <c r="U218" s="6">
        <f t="shared" si="218"/>
        <v>650606.28679802944</v>
      </c>
      <c r="V218" s="23">
        <f>-SUM(T$24:T218)/T$23</f>
        <v>33.530314339901473</v>
      </c>
      <c r="W218" s="14">
        <f t="shared" si="200"/>
        <v>0</v>
      </c>
      <c r="X218" s="14">
        <f t="shared" si="219"/>
        <v>494478.63807538874</v>
      </c>
      <c r="Y218" s="23">
        <f>-SUM(W$24:W218)/W$23</f>
        <v>25.723931903769437</v>
      </c>
      <c r="Z218" s="36"/>
      <c r="AA218" s="37">
        <f t="shared" si="220"/>
        <v>1621.0513229898563</v>
      </c>
      <c r="AB218" s="10">
        <f t="shared" si="221"/>
        <v>621.43830473465653</v>
      </c>
      <c r="AC218" s="10">
        <f t="shared" si="222"/>
        <v>999.6130182551999</v>
      </c>
      <c r="AD218" s="1">
        <f t="shared" si="223"/>
        <v>212064.94860505589</v>
      </c>
      <c r="AE218" s="1">
        <f t="shared" si="224"/>
        <v>165185.05139494428</v>
      </c>
      <c r="AF218" s="1">
        <f t="shared" si="225"/>
        <v>558325.63593937026</v>
      </c>
      <c r="AG218" s="1">
        <f t="shared" si="226"/>
        <v>0</v>
      </c>
      <c r="AH218" s="1">
        <f t="shared" si="227"/>
        <v>149.36980451354526</v>
      </c>
      <c r="AI218" s="1">
        <f t="shared" si="228"/>
        <v>149.36980451354526</v>
      </c>
      <c r="AJ218" s="1">
        <f t="shared" si="229"/>
        <v>448.10941354063579</v>
      </c>
      <c r="AK218" s="1">
        <f t="shared" si="230"/>
        <v>149.36980451354526</v>
      </c>
      <c r="AL218" s="1">
        <f t="shared" si="231"/>
        <v>1.4936980451354527</v>
      </c>
      <c r="AM218" s="1">
        <f t="shared" ref="AM218:AM281" si="262">SUM(AG218:AK218)</f>
        <v>896.21882708127146</v>
      </c>
      <c r="AN218" s="1">
        <f t="shared" si="232"/>
        <v>2.209663337059772</v>
      </c>
      <c r="AO218" s="1">
        <f t="shared" si="233"/>
        <v>5524.1583426494299</v>
      </c>
      <c r="AP218" s="1">
        <f t="shared" si="234"/>
        <v>5247.9504255169577</v>
      </c>
      <c r="AQ218" s="1">
        <f t="shared" si="235"/>
        <v>2.209663337059772</v>
      </c>
      <c r="AR218" s="1">
        <f t="shared" si="236"/>
        <v>718140.58454442595</v>
      </c>
      <c r="AS218" s="1">
        <f t="shared" si="237"/>
        <v>2730.6802754458304</v>
      </c>
      <c r="AT218" s="1">
        <f t="shared" si="238"/>
        <v>228614.65764180603</v>
      </c>
      <c r="AU218" s="38">
        <f>-SUM(AS$24:AS218)/AS$23</f>
        <v>14.253023631409048</v>
      </c>
      <c r="AV218" s="1">
        <f t="shared" si="214"/>
        <v>2730.6802754458304</v>
      </c>
      <c r="AW218" s="1">
        <f t="shared" si="239"/>
        <v>228614.65764180603</v>
      </c>
      <c r="AX218" s="38">
        <f>-SUM(AV$24:AV218)/AV$23</f>
        <v>14.253023631409048</v>
      </c>
      <c r="AY218" s="40"/>
      <c r="AZ218" s="10">
        <f t="shared" si="240"/>
        <v>857.63888888888891</v>
      </c>
      <c r="BA218" s="10">
        <f t="shared" si="241"/>
        <v>531.49328694411417</v>
      </c>
      <c r="BB218" s="10">
        <f t="shared" si="242"/>
        <v>854.93218666563155</v>
      </c>
      <c r="BC218" s="1">
        <f t="shared" si="243"/>
        <v>181371.33762274467</v>
      </c>
      <c r="BD218" s="1">
        <f t="shared" si="244"/>
        <v>143628.66237725507</v>
      </c>
      <c r="BE218" s="1">
        <f t="shared" si="245"/>
        <v>861769.24692168098</v>
      </c>
      <c r="BF218" s="1">
        <f t="shared" si="246"/>
        <v>0</v>
      </c>
      <c r="BG218" s="1">
        <f t="shared" si="247"/>
        <v>149.36980451354526</v>
      </c>
      <c r="BH218" s="1">
        <f t="shared" si="248"/>
        <v>149.36980451354526</v>
      </c>
      <c r="BI218" s="1">
        <f t="shared" si="249"/>
        <v>448.10941354063579</v>
      </c>
      <c r="BJ218" s="1">
        <f t="shared" si="250"/>
        <v>149.36980451354526</v>
      </c>
      <c r="BK218" s="1">
        <f t="shared" si="251"/>
        <v>1.4936980451354527</v>
      </c>
      <c r="BL218" s="1">
        <f t="shared" ref="BL218:BL281" si="263">SUM(BF218:BJ218)</f>
        <v>896.21882708127146</v>
      </c>
      <c r="BM218" s="1">
        <f t="shared" si="252"/>
        <v>2.209663337059772</v>
      </c>
      <c r="BN218" s="1">
        <f t="shared" si="253"/>
        <v>5524.1583426494299</v>
      </c>
      <c r="BO218" s="1">
        <f t="shared" si="254"/>
        <v>5247.9504255169577</v>
      </c>
      <c r="BP218" s="1">
        <f t="shared" si="255"/>
        <v>2.209663337059772</v>
      </c>
      <c r="BQ218" s="1">
        <f t="shared" si="256"/>
        <v>718140.58454442595</v>
      </c>
      <c r="BR218" s="1">
        <f t="shared" si="257"/>
        <v>3494.0927095467978</v>
      </c>
      <c r="BS218" s="1">
        <f t="shared" si="258"/>
        <v>379450.30798190966</v>
      </c>
      <c r="BT218" s="38">
        <f>-SUM(BR$24:BR218)/BR$23</f>
        <v>22.997119303299119</v>
      </c>
      <c r="BU218" s="1">
        <f t="shared" si="259"/>
        <v>3494.0927095467978</v>
      </c>
      <c r="BV218" s="1">
        <f t="shared" si="260"/>
        <v>379450.30798190966</v>
      </c>
      <c r="BW218" s="38">
        <f>-SUM(BU$24:BU218)/BU$23</f>
        <v>22.997119303299119</v>
      </c>
      <c r="BX218" s="1"/>
      <c r="BY218" s="1"/>
      <c r="BZ218" s="1"/>
      <c r="CA218" s="1"/>
      <c r="CB218" s="1"/>
      <c r="CC218" s="1"/>
      <c r="CD218" s="1"/>
      <c r="CE218" s="1"/>
      <c r="CF218" s="1"/>
      <c r="CG218" s="1"/>
      <c r="CH218" s="1"/>
      <c r="CI218" s="1"/>
      <c r="CJ218" s="1"/>
      <c r="CK218" s="1"/>
      <c r="CL218" s="1"/>
      <c r="CM218" s="1"/>
      <c r="CN218" s="1"/>
      <c r="CO218" s="1"/>
    </row>
    <row r="219" spans="1:93" ht="14.7" thickBot="1" x14ac:dyDescent="0.6">
      <c r="A219" s="32">
        <v>196</v>
      </c>
      <c r="B219" s="10">
        <f t="shared" si="201"/>
        <v>1621.0513229898563</v>
      </c>
      <c r="C219" s="10">
        <f t="shared" si="202"/>
        <v>618.52276676474548</v>
      </c>
      <c r="D219" s="10">
        <f t="shared" si="203"/>
        <v>1002.5285562251109</v>
      </c>
      <c r="E219" s="10">
        <f t="shared" si="215"/>
        <v>211062.42004883077</v>
      </c>
      <c r="F219" s="10">
        <f t="shared" si="216"/>
        <v>168937.57995116941</v>
      </c>
      <c r="G219" s="10">
        <f t="shared" si="198"/>
        <v>632030.57597692381</v>
      </c>
      <c r="H219" s="1">
        <f t="shared" si="217"/>
        <v>0</v>
      </c>
      <c r="I219" s="1">
        <f t="shared" si="204"/>
        <v>149.67748185450159</v>
      </c>
      <c r="J219" s="1">
        <f t="shared" si="205"/>
        <v>149.67748185450159</v>
      </c>
      <c r="K219" s="1">
        <f t="shared" si="206"/>
        <v>449.03244556350472</v>
      </c>
      <c r="L219" s="1">
        <f t="shared" si="207"/>
        <v>149.67748185450159</v>
      </c>
      <c r="M219" s="1">
        <f t="shared" si="208"/>
        <v>1.4967748185450158</v>
      </c>
      <c r="N219" s="1">
        <f t="shared" si="261"/>
        <v>898.06489112700956</v>
      </c>
      <c r="O219" s="1">
        <f t="shared" si="209"/>
        <v>2.2186657790151432</v>
      </c>
      <c r="P219" s="1">
        <f t="shared" si="210"/>
        <v>8874.6631160605721</v>
      </c>
      <c r="Q219" s="1">
        <f t="shared" si="211"/>
        <v>8430.9299602575429</v>
      </c>
      <c r="R219" s="1">
        <f t="shared" si="212"/>
        <v>2.2186657790151432</v>
      </c>
      <c r="S219" s="1">
        <f t="shared" si="199"/>
        <v>843092.99602575437</v>
      </c>
      <c r="T219" s="1">
        <f t="shared" si="213"/>
        <v>5911.8137461406777</v>
      </c>
      <c r="U219" s="6">
        <f t="shared" si="218"/>
        <v>656518.10054417013</v>
      </c>
      <c r="V219" s="23">
        <f>-SUM(T$24:T219)/T$23</f>
        <v>33.825905027208506</v>
      </c>
      <c r="W219" s="14">
        <f t="shared" si="200"/>
        <v>0</v>
      </c>
      <c r="X219" s="14">
        <f t="shared" si="219"/>
        <v>494478.63807538874</v>
      </c>
      <c r="Y219" s="23">
        <f>-SUM(W$24:W219)/W$23</f>
        <v>25.723931903769437</v>
      </c>
      <c r="Z219" s="36"/>
      <c r="AA219" s="37">
        <f t="shared" si="220"/>
        <v>1621.0513229898563</v>
      </c>
      <c r="AB219" s="10">
        <f t="shared" si="221"/>
        <v>618.52276676474548</v>
      </c>
      <c r="AC219" s="10">
        <f t="shared" si="222"/>
        <v>1002.5285562251109</v>
      </c>
      <c r="AD219" s="1">
        <f t="shared" si="223"/>
        <v>211062.42004883077</v>
      </c>
      <c r="AE219" s="1">
        <f t="shared" si="224"/>
        <v>166187.57995116941</v>
      </c>
      <c r="AF219" s="1">
        <f t="shared" si="225"/>
        <v>562253.95813109097</v>
      </c>
      <c r="AG219" s="1">
        <f t="shared" si="226"/>
        <v>0</v>
      </c>
      <c r="AH219" s="1">
        <f t="shared" si="227"/>
        <v>149.67748185450159</v>
      </c>
      <c r="AI219" s="1">
        <f t="shared" si="228"/>
        <v>149.67748185450159</v>
      </c>
      <c r="AJ219" s="1">
        <f t="shared" si="229"/>
        <v>449.03244556350472</v>
      </c>
      <c r="AK219" s="1">
        <f t="shared" si="230"/>
        <v>149.67748185450159</v>
      </c>
      <c r="AL219" s="1">
        <f t="shared" si="231"/>
        <v>1.4967748185450158</v>
      </c>
      <c r="AM219" s="1">
        <f t="shared" si="262"/>
        <v>898.06489112700956</v>
      </c>
      <c r="AN219" s="1">
        <f t="shared" si="232"/>
        <v>2.2186657790151432</v>
      </c>
      <c r="AO219" s="1">
        <f t="shared" si="233"/>
        <v>5546.664447537858</v>
      </c>
      <c r="AP219" s="1">
        <f t="shared" si="234"/>
        <v>5269.331225160965</v>
      </c>
      <c r="AQ219" s="1">
        <f t="shared" si="235"/>
        <v>2.2186657790151432</v>
      </c>
      <c r="AR219" s="1">
        <f t="shared" si="236"/>
        <v>721066.37817992154</v>
      </c>
      <c r="AS219" s="1">
        <f t="shared" si="237"/>
        <v>2750.2150110440989</v>
      </c>
      <c r="AT219" s="1">
        <f t="shared" si="238"/>
        <v>231364.87265285011</v>
      </c>
      <c r="AU219" s="38">
        <f>-SUM(AS$24:AS219)/AS$23</f>
        <v>14.412456385672474</v>
      </c>
      <c r="AV219" s="1">
        <f t="shared" si="214"/>
        <v>2750.2150110440989</v>
      </c>
      <c r="AW219" s="1">
        <f t="shared" si="239"/>
        <v>231364.87265285011</v>
      </c>
      <c r="AX219" s="38">
        <f>-SUM(AV$24:AV219)/AV$23</f>
        <v>14.412456385672474</v>
      </c>
      <c r="AY219" s="40"/>
      <c r="AZ219" s="10">
        <f t="shared" si="240"/>
        <v>857.63888888888891</v>
      </c>
      <c r="BA219" s="10">
        <f t="shared" si="241"/>
        <v>528.99973473300599</v>
      </c>
      <c r="BB219" s="10">
        <f t="shared" si="242"/>
        <v>857.42573887673962</v>
      </c>
      <c r="BC219" s="1">
        <f t="shared" si="243"/>
        <v>180513.91188386793</v>
      </c>
      <c r="BD219" s="1">
        <f t="shared" si="244"/>
        <v>144486.08811613181</v>
      </c>
      <c r="BE219" s="1">
        <f t="shared" si="245"/>
        <v>865552.46629605338</v>
      </c>
      <c r="BF219" s="1">
        <f t="shared" si="246"/>
        <v>0</v>
      </c>
      <c r="BG219" s="1">
        <f t="shared" si="247"/>
        <v>149.67748185450159</v>
      </c>
      <c r="BH219" s="1">
        <f t="shared" si="248"/>
        <v>149.67748185450159</v>
      </c>
      <c r="BI219" s="1">
        <f t="shared" si="249"/>
        <v>449.03244556350472</v>
      </c>
      <c r="BJ219" s="1">
        <f t="shared" si="250"/>
        <v>149.67748185450159</v>
      </c>
      <c r="BK219" s="1">
        <f t="shared" si="251"/>
        <v>1.4967748185450158</v>
      </c>
      <c r="BL219" s="1">
        <f t="shared" si="263"/>
        <v>898.06489112700956</v>
      </c>
      <c r="BM219" s="1">
        <f t="shared" si="252"/>
        <v>2.2186657790151432</v>
      </c>
      <c r="BN219" s="1">
        <f t="shared" si="253"/>
        <v>5546.664447537858</v>
      </c>
      <c r="BO219" s="1">
        <f t="shared" si="254"/>
        <v>5269.331225160965</v>
      </c>
      <c r="BP219" s="1">
        <f t="shared" si="255"/>
        <v>2.2186657790151432</v>
      </c>
      <c r="BQ219" s="1">
        <f t="shared" si="256"/>
        <v>721066.37817992154</v>
      </c>
      <c r="BR219" s="1">
        <f t="shared" si="257"/>
        <v>3513.6274451450663</v>
      </c>
      <c r="BS219" s="1">
        <f t="shared" si="258"/>
        <v>382963.9354270547</v>
      </c>
      <c r="BT219" s="38">
        <f>-SUM(BR$24:BR219)/BR$23</f>
        <v>23.200807850843759</v>
      </c>
      <c r="BU219" s="1">
        <f t="shared" si="259"/>
        <v>3513.6274451450663</v>
      </c>
      <c r="BV219" s="1">
        <f t="shared" si="260"/>
        <v>382963.9354270547</v>
      </c>
      <c r="BW219" s="38">
        <f>-SUM(BU$24:BU219)/BU$23</f>
        <v>23.200807850843759</v>
      </c>
      <c r="BX219" s="1"/>
      <c r="BY219" s="1"/>
      <c r="BZ219" s="1"/>
      <c r="CA219" s="1"/>
      <c r="CB219" s="1"/>
      <c r="CC219" s="1"/>
      <c r="CD219" s="1"/>
      <c r="CE219" s="1"/>
      <c r="CF219" s="1"/>
      <c r="CG219" s="1"/>
      <c r="CH219" s="1"/>
      <c r="CI219" s="1"/>
      <c r="CJ219" s="1"/>
      <c r="CK219" s="1"/>
      <c r="CL219" s="1"/>
      <c r="CM219" s="1"/>
      <c r="CN219" s="1"/>
      <c r="CO219" s="1"/>
    </row>
    <row r="220" spans="1:93" ht="14.7" thickBot="1" x14ac:dyDescent="0.6">
      <c r="A220" s="32">
        <v>197</v>
      </c>
      <c r="B220" s="10">
        <f t="shared" si="201"/>
        <v>1621.0513229898563</v>
      </c>
      <c r="C220" s="10">
        <f t="shared" si="202"/>
        <v>615.59872514242238</v>
      </c>
      <c r="D220" s="10">
        <f t="shared" si="203"/>
        <v>1005.4525978474342</v>
      </c>
      <c r="E220" s="10">
        <f t="shared" si="215"/>
        <v>210056.96745098333</v>
      </c>
      <c r="F220" s="10">
        <f t="shared" si="216"/>
        <v>169943.03254901685</v>
      </c>
      <c r="G220" s="10">
        <f t="shared" si="198"/>
        <v>636470.89380170708</v>
      </c>
      <c r="H220" s="1">
        <f t="shared" si="217"/>
        <v>0</v>
      </c>
      <c r="I220" s="1">
        <f t="shared" si="204"/>
        <v>149.98579296040421</v>
      </c>
      <c r="J220" s="1">
        <f t="shared" si="205"/>
        <v>149.98579296040421</v>
      </c>
      <c r="K220" s="1">
        <f t="shared" si="206"/>
        <v>449.95737888121266</v>
      </c>
      <c r="L220" s="1">
        <f t="shared" si="207"/>
        <v>149.98579296040421</v>
      </c>
      <c r="M220" s="1">
        <f t="shared" si="208"/>
        <v>1.4998579296040422</v>
      </c>
      <c r="N220" s="1">
        <f t="shared" si="261"/>
        <v>899.91475776242521</v>
      </c>
      <c r="O220" s="1">
        <f t="shared" si="209"/>
        <v>2.2277048980333953</v>
      </c>
      <c r="P220" s="1">
        <f t="shared" si="210"/>
        <v>8910.819592133581</v>
      </c>
      <c r="Q220" s="1">
        <f t="shared" si="211"/>
        <v>8465.2786125269013</v>
      </c>
      <c r="R220" s="1">
        <f t="shared" si="212"/>
        <v>2.2277048980333953</v>
      </c>
      <c r="S220" s="1">
        <f t="shared" si="199"/>
        <v>846527.8612526902</v>
      </c>
      <c r="T220" s="1">
        <f t="shared" si="213"/>
        <v>5944.3125317746199</v>
      </c>
      <c r="U220" s="6">
        <f t="shared" si="218"/>
        <v>662462.41307594476</v>
      </c>
      <c r="V220" s="23">
        <f>-SUM(T$24:T220)/T$23</f>
        <v>34.123120653797237</v>
      </c>
      <c r="W220" s="14">
        <f t="shared" si="200"/>
        <v>0</v>
      </c>
      <c r="X220" s="14">
        <f t="shared" si="219"/>
        <v>494478.63807538874</v>
      </c>
      <c r="Y220" s="23">
        <f>-SUM(W$24:W220)/W$23</f>
        <v>25.723931903769437</v>
      </c>
      <c r="Z220" s="36"/>
      <c r="AA220" s="37">
        <f t="shared" si="220"/>
        <v>1621.0513229898563</v>
      </c>
      <c r="AB220" s="10">
        <f t="shared" si="221"/>
        <v>615.59872514242238</v>
      </c>
      <c r="AC220" s="10">
        <f t="shared" si="222"/>
        <v>1005.4525978474342</v>
      </c>
      <c r="AD220" s="1">
        <f t="shared" si="223"/>
        <v>210056.96745098333</v>
      </c>
      <c r="AE220" s="1">
        <f t="shared" si="224"/>
        <v>167193.03254901685</v>
      </c>
      <c r="AF220" s="1">
        <f t="shared" si="225"/>
        <v>566197.12440987036</v>
      </c>
      <c r="AG220" s="1">
        <f t="shared" si="226"/>
        <v>0</v>
      </c>
      <c r="AH220" s="1">
        <f t="shared" si="227"/>
        <v>149.98579296040421</v>
      </c>
      <c r="AI220" s="1">
        <f t="shared" si="228"/>
        <v>149.98579296040421</v>
      </c>
      <c r="AJ220" s="1">
        <f t="shared" si="229"/>
        <v>449.95737888121266</v>
      </c>
      <c r="AK220" s="1">
        <f t="shared" si="230"/>
        <v>149.98579296040421</v>
      </c>
      <c r="AL220" s="1">
        <f t="shared" si="231"/>
        <v>1.4998579296040422</v>
      </c>
      <c r="AM220" s="1">
        <f t="shared" si="262"/>
        <v>899.91475776242521</v>
      </c>
      <c r="AN220" s="1">
        <f t="shared" si="232"/>
        <v>2.2277048980333953</v>
      </c>
      <c r="AO220" s="1">
        <f t="shared" si="233"/>
        <v>5569.2622450834888</v>
      </c>
      <c r="AP220" s="1">
        <f t="shared" si="234"/>
        <v>5290.7991328293137</v>
      </c>
      <c r="AQ220" s="1">
        <f t="shared" si="235"/>
        <v>2.2277048980333953</v>
      </c>
      <c r="AR220" s="1">
        <f t="shared" si="236"/>
        <v>724004.09186085348</v>
      </c>
      <c r="AS220" s="1">
        <f t="shared" si="237"/>
        <v>2769.8330520770323</v>
      </c>
      <c r="AT220" s="1">
        <f t="shared" si="238"/>
        <v>234134.70570492715</v>
      </c>
      <c r="AU220" s="38">
        <f>-SUM(AS$24:AS220)/AS$23</f>
        <v>14.573026417676941</v>
      </c>
      <c r="AV220" s="1">
        <f t="shared" si="214"/>
        <v>2769.8330520770323</v>
      </c>
      <c r="AW220" s="1">
        <f t="shared" si="239"/>
        <v>234134.70570492715</v>
      </c>
      <c r="AX220" s="38">
        <f>-SUM(AV$24:AV220)/AV$23</f>
        <v>14.573026417676941</v>
      </c>
      <c r="AY220" s="40"/>
      <c r="AZ220" s="10">
        <f t="shared" si="240"/>
        <v>857.63888888888891</v>
      </c>
      <c r="BA220" s="10">
        <f t="shared" si="241"/>
        <v>526.49890966128226</v>
      </c>
      <c r="BB220" s="10">
        <f t="shared" si="242"/>
        <v>859.92656394846347</v>
      </c>
      <c r="BC220" s="1">
        <f t="shared" si="243"/>
        <v>179653.98531991948</v>
      </c>
      <c r="BD220" s="1">
        <f t="shared" si="244"/>
        <v>145346.01468008026</v>
      </c>
      <c r="BE220" s="1">
        <f t="shared" si="245"/>
        <v>869350.10654093372</v>
      </c>
      <c r="BF220" s="1">
        <f t="shared" si="246"/>
        <v>0</v>
      </c>
      <c r="BG220" s="1">
        <f t="shared" si="247"/>
        <v>149.98579296040421</v>
      </c>
      <c r="BH220" s="1">
        <f t="shared" si="248"/>
        <v>149.98579296040421</v>
      </c>
      <c r="BI220" s="1">
        <f t="shared" si="249"/>
        <v>449.95737888121266</v>
      </c>
      <c r="BJ220" s="1">
        <f t="shared" si="250"/>
        <v>149.98579296040421</v>
      </c>
      <c r="BK220" s="1">
        <f t="shared" si="251"/>
        <v>1.4998579296040422</v>
      </c>
      <c r="BL220" s="1">
        <f t="shared" si="263"/>
        <v>899.91475776242521</v>
      </c>
      <c r="BM220" s="1">
        <f t="shared" si="252"/>
        <v>2.2277048980333953</v>
      </c>
      <c r="BN220" s="1">
        <f t="shared" si="253"/>
        <v>5569.2622450834888</v>
      </c>
      <c r="BO220" s="1">
        <f t="shared" si="254"/>
        <v>5290.7991328293137</v>
      </c>
      <c r="BP220" s="1">
        <f t="shared" si="255"/>
        <v>2.2277048980333953</v>
      </c>
      <c r="BQ220" s="1">
        <f t="shared" si="256"/>
        <v>724004.09186085348</v>
      </c>
      <c r="BR220" s="1">
        <f t="shared" si="257"/>
        <v>3533.2454861779997</v>
      </c>
      <c r="BS220" s="1">
        <f t="shared" si="258"/>
        <v>386497.18091323273</v>
      </c>
      <c r="BT220" s="38">
        <f>-SUM(BR$24:BR220)/BR$23</f>
        <v>23.40563367612944</v>
      </c>
      <c r="BU220" s="1">
        <f t="shared" si="259"/>
        <v>3533.2454861779997</v>
      </c>
      <c r="BV220" s="1">
        <f t="shared" si="260"/>
        <v>386497.18091323273</v>
      </c>
      <c r="BW220" s="38">
        <f>-SUM(BU$24:BU220)/BU$23</f>
        <v>23.40563367612944</v>
      </c>
      <c r="BX220" s="1"/>
      <c r="BY220" s="1"/>
      <c r="BZ220" s="1"/>
      <c r="CA220" s="1"/>
      <c r="CB220" s="1"/>
      <c r="CC220" s="1"/>
      <c r="CD220" s="1"/>
      <c r="CE220" s="1"/>
      <c r="CF220" s="1"/>
      <c r="CG220" s="1"/>
      <c r="CH220" s="1"/>
      <c r="CI220" s="1"/>
      <c r="CJ220" s="1"/>
      <c r="CK220" s="1"/>
      <c r="CL220" s="1"/>
      <c r="CM220" s="1"/>
      <c r="CN220" s="1"/>
      <c r="CO220" s="1"/>
    </row>
    <row r="221" spans="1:93" ht="14.7" thickBot="1" x14ac:dyDescent="0.6">
      <c r="A221" s="32">
        <v>198</v>
      </c>
      <c r="B221" s="10">
        <f t="shared" si="201"/>
        <v>1621.0513229898563</v>
      </c>
      <c r="C221" s="10">
        <f t="shared" si="202"/>
        <v>612.66615506536721</v>
      </c>
      <c r="D221" s="10">
        <f t="shared" si="203"/>
        <v>1008.3851679244892</v>
      </c>
      <c r="E221" s="10">
        <f t="shared" si="215"/>
        <v>209048.58228305884</v>
      </c>
      <c r="F221" s="10">
        <f t="shared" si="216"/>
        <v>170951.41771694133</v>
      </c>
      <c r="G221" s="10">
        <f t="shared" si="198"/>
        <v>640928.13826268201</v>
      </c>
      <c r="H221" s="1">
        <f t="shared" si="217"/>
        <v>0</v>
      </c>
      <c r="I221" s="1">
        <f t="shared" si="204"/>
        <v>150.2947391367052</v>
      </c>
      <c r="J221" s="1">
        <f t="shared" si="205"/>
        <v>150.2947391367052</v>
      </c>
      <c r="K221" s="1">
        <f t="shared" si="206"/>
        <v>450.88421741011558</v>
      </c>
      <c r="L221" s="1">
        <f t="shared" si="207"/>
        <v>150.2947391367052</v>
      </c>
      <c r="M221" s="1">
        <f t="shared" si="208"/>
        <v>1.5029473913670519</v>
      </c>
      <c r="N221" s="1">
        <f t="shared" si="261"/>
        <v>901.76843482023116</v>
      </c>
      <c r="O221" s="1">
        <f t="shared" si="209"/>
        <v>2.2367808435414229</v>
      </c>
      <c r="P221" s="1">
        <f t="shared" si="210"/>
        <v>8947.1233741656924</v>
      </c>
      <c r="Q221" s="1">
        <f t="shared" si="211"/>
        <v>8499.7672054574068</v>
      </c>
      <c r="R221" s="1">
        <f t="shared" si="212"/>
        <v>2.2367808435414229</v>
      </c>
      <c r="S221" s="1">
        <f t="shared" si="199"/>
        <v>849976.72054574068</v>
      </c>
      <c r="T221" s="1">
        <f t="shared" si="213"/>
        <v>5976.9474476473197</v>
      </c>
      <c r="U221" s="6">
        <f t="shared" si="218"/>
        <v>668439.3605235921</v>
      </c>
      <c r="V221" s="23">
        <f>-SUM(T$24:T221)/T$23</f>
        <v>34.421968026179606</v>
      </c>
      <c r="W221" s="14">
        <f t="shared" si="200"/>
        <v>0</v>
      </c>
      <c r="X221" s="14">
        <f t="shared" si="219"/>
        <v>494478.63807538874</v>
      </c>
      <c r="Y221" s="23">
        <f>-SUM(W$24:W221)/W$23</f>
        <v>25.723931903769437</v>
      </c>
      <c r="Z221" s="36"/>
      <c r="AA221" s="37">
        <f t="shared" si="220"/>
        <v>1621.0513229898563</v>
      </c>
      <c r="AB221" s="10">
        <f t="shared" si="221"/>
        <v>612.66615506536721</v>
      </c>
      <c r="AC221" s="10">
        <f t="shared" si="222"/>
        <v>1008.3851679244892</v>
      </c>
      <c r="AD221" s="1">
        <f t="shared" si="223"/>
        <v>209048.58228305884</v>
      </c>
      <c r="AE221" s="1">
        <f t="shared" si="224"/>
        <v>168201.41771694133</v>
      </c>
      <c r="AF221" s="1">
        <f t="shared" si="225"/>
        <v>570155.19186790381</v>
      </c>
      <c r="AG221" s="1">
        <f t="shared" si="226"/>
        <v>0</v>
      </c>
      <c r="AH221" s="1">
        <f t="shared" si="227"/>
        <v>150.2947391367052</v>
      </c>
      <c r="AI221" s="1">
        <f t="shared" si="228"/>
        <v>150.2947391367052</v>
      </c>
      <c r="AJ221" s="1">
        <f t="shared" si="229"/>
        <v>450.88421741011558</v>
      </c>
      <c r="AK221" s="1">
        <f t="shared" si="230"/>
        <v>150.2947391367052</v>
      </c>
      <c r="AL221" s="1">
        <f t="shared" si="231"/>
        <v>1.5029473913670519</v>
      </c>
      <c r="AM221" s="1">
        <f t="shared" si="262"/>
        <v>901.76843482023116</v>
      </c>
      <c r="AN221" s="1">
        <f t="shared" si="232"/>
        <v>2.2367808435414229</v>
      </c>
      <c r="AO221" s="1">
        <f t="shared" si="233"/>
        <v>5591.9521088535575</v>
      </c>
      <c r="AP221" s="1">
        <f t="shared" si="234"/>
        <v>5312.3545034108793</v>
      </c>
      <c r="AQ221" s="1">
        <f t="shared" si="235"/>
        <v>2.2367808435414229</v>
      </c>
      <c r="AR221" s="1">
        <f t="shared" si="236"/>
        <v>726953.77415096248</v>
      </c>
      <c r="AS221" s="1">
        <f t="shared" si="237"/>
        <v>2789.5347456007921</v>
      </c>
      <c r="AT221" s="1">
        <f t="shared" si="238"/>
        <v>236924.24045052796</v>
      </c>
      <c r="AU221" s="38">
        <f>-SUM(AS$24:AS221)/AS$23</f>
        <v>14.734738576842204</v>
      </c>
      <c r="AV221" s="1">
        <f t="shared" si="214"/>
        <v>2789.5347456007921</v>
      </c>
      <c r="AW221" s="1">
        <f t="shared" si="239"/>
        <v>236924.24045052796</v>
      </c>
      <c r="AX221" s="38">
        <f>-SUM(AV$24:AV221)/AV$23</f>
        <v>14.734738576842204</v>
      </c>
      <c r="AY221" s="40"/>
      <c r="AZ221" s="10">
        <f t="shared" si="240"/>
        <v>857.63888888888891</v>
      </c>
      <c r="BA221" s="10">
        <f t="shared" si="241"/>
        <v>523.99079051643253</v>
      </c>
      <c r="BB221" s="10">
        <f t="shared" si="242"/>
        <v>862.43468309331308</v>
      </c>
      <c r="BC221" s="1">
        <f t="shared" si="243"/>
        <v>178791.55063682617</v>
      </c>
      <c r="BD221" s="1">
        <f t="shared" si="244"/>
        <v>146208.44936317357</v>
      </c>
      <c r="BE221" s="1">
        <f t="shared" si="245"/>
        <v>873162.22351413604</v>
      </c>
      <c r="BF221" s="1">
        <f t="shared" si="246"/>
        <v>0</v>
      </c>
      <c r="BG221" s="1">
        <f t="shared" si="247"/>
        <v>150.2947391367052</v>
      </c>
      <c r="BH221" s="1">
        <f t="shared" si="248"/>
        <v>150.2947391367052</v>
      </c>
      <c r="BI221" s="1">
        <f t="shared" si="249"/>
        <v>450.88421741011558</v>
      </c>
      <c r="BJ221" s="1">
        <f t="shared" si="250"/>
        <v>150.2947391367052</v>
      </c>
      <c r="BK221" s="1">
        <f t="shared" si="251"/>
        <v>1.5029473913670519</v>
      </c>
      <c r="BL221" s="1">
        <f t="shared" si="263"/>
        <v>901.76843482023116</v>
      </c>
      <c r="BM221" s="1">
        <f t="shared" si="252"/>
        <v>2.2367808435414229</v>
      </c>
      <c r="BN221" s="1">
        <f t="shared" si="253"/>
        <v>5591.9521088535575</v>
      </c>
      <c r="BO221" s="1">
        <f t="shared" si="254"/>
        <v>5312.3545034108793</v>
      </c>
      <c r="BP221" s="1">
        <f t="shared" si="255"/>
        <v>2.2367808435414229</v>
      </c>
      <c r="BQ221" s="1">
        <f t="shared" si="256"/>
        <v>726953.77415096248</v>
      </c>
      <c r="BR221" s="1">
        <f t="shared" si="257"/>
        <v>3552.9471797017595</v>
      </c>
      <c r="BS221" s="1">
        <f t="shared" si="258"/>
        <v>390050.12809293449</v>
      </c>
      <c r="BT221" s="38">
        <f>-SUM(BR$24:BR221)/BR$23</f>
        <v>23.611601628575919</v>
      </c>
      <c r="BU221" s="1">
        <f t="shared" si="259"/>
        <v>3552.9471797017595</v>
      </c>
      <c r="BV221" s="1">
        <f t="shared" si="260"/>
        <v>390050.12809293449</v>
      </c>
      <c r="BW221" s="38">
        <f>-SUM(BU$24:BU221)/BU$23</f>
        <v>23.611601628575919</v>
      </c>
      <c r="BX221" s="1"/>
      <c r="BY221" s="1"/>
      <c r="BZ221" s="1"/>
      <c r="CA221" s="1"/>
      <c r="CB221" s="1"/>
      <c r="CC221" s="1"/>
      <c r="CD221" s="1"/>
      <c r="CE221" s="1"/>
      <c r="CF221" s="1"/>
      <c r="CG221" s="1"/>
      <c r="CH221" s="1"/>
      <c r="CI221" s="1"/>
      <c r="CJ221" s="1"/>
      <c r="CK221" s="1"/>
      <c r="CL221" s="1"/>
      <c r="CM221" s="1"/>
      <c r="CN221" s="1"/>
      <c r="CO221" s="1"/>
    </row>
    <row r="222" spans="1:93" ht="14.7" thickBot="1" x14ac:dyDescent="0.6">
      <c r="A222" s="32">
        <v>199</v>
      </c>
      <c r="B222" s="10">
        <f t="shared" si="201"/>
        <v>1621.0513229898563</v>
      </c>
      <c r="C222" s="10">
        <f t="shared" si="202"/>
        <v>609.72503165892078</v>
      </c>
      <c r="D222" s="10">
        <f t="shared" si="203"/>
        <v>1011.3262913309358</v>
      </c>
      <c r="E222" s="10">
        <f t="shared" si="215"/>
        <v>208037.2559917279</v>
      </c>
      <c r="F222" s="10">
        <f t="shared" si="216"/>
        <v>171962.74400827228</v>
      </c>
      <c r="G222" s="10">
        <f t="shared" si="198"/>
        <v>645402.37492673588</v>
      </c>
      <c r="H222" s="1">
        <f t="shared" si="217"/>
        <v>0</v>
      </c>
      <c r="I222" s="1">
        <f t="shared" si="204"/>
        <v>150.60432169154555</v>
      </c>
      <c r="J222" s="1">
        <f t="shared" si="205"/>
        <v>150.60432169154555</v>
      </c>
      <c r="K222" s="1">
        <f t="shared" si="206"/>
        <v>451.81296507463662</v>
      </c>
      <c r="L222" s="1">
        <f t="shared" si="207"/>
        <v>150.60432169154555</v>
      </c>
      <c r="M222" s="1">
        <f t="shared" si="208"/>
        <v>1.5060432169154554</v>
      </c>
      <c r="N222" s="1">
        <f t="shared" si="261"/>
        <v>903.62593014927336</v>
      </c>
      <c r="O222" s="1">
        <f t="shared" si="209"/>
        <v>2.2458937655749041</v>
      </c>
      <c r="P222" s="1">
        <f t="shared" si="210"/>
        <v>8983.5750622996165</v>
      </c>
      <c r="Q222" s="1">
        <f t="shared" si="211"/>
        <v>8534.3963091846344</v>
      </c>
      <c r="R222" s="1">
        <f t="shared" si="212"/>
        <v>2.2458937655749041</v>
      </c>
      <c r="S222" s="1">
        <f t="shared" si="199"/>
        <v>853439.63091846358</v>
      </c>
      <c r="T222" s="1">
        <f t="shared" si="213"/>
        <v>6009.7190560455047</v>
      </c>
      <c r="U222" s="6">
        <f t="shared" si="218"/>
        <v>674449.07957963762</v>
      </c>
      <c r="V222" s="23">
        <f>-SUM(T$24:T222)/T$23</f>
        <v>34.722453978981882</v>
      </c>
      <c r="W222" s="14">
        <f t="shared" si="200"/>
        <v>0</v>
      </c>
      <c r="X222" s="14">
        <f t="shared" si="219"/>
        <v>494478.63807538874</v>
      </c>
      <c r="Y222" s="23">
        <f>-SUM(W$24:W222)/W$23</f>
        <v>25.723931903769437</v>
      </c>
      <c r="Z222" s="36"/>
      <c r="AA222" s="37">
        <f t="shared" si="220"/>
        <v>1621.0513229898563</v>
      </c>
      <c r="AB222" s="10">
        <f t="shared" si="221"/>
        <v>609.72503165892078</v>
      </c>
      <c r="AC222" s="10">
        <f t="shared" si="222"/>
        <v>1011.3262913309358</v>
      </c>
      <c r="AD222" s="1">
        <f t="shared" si="223"/>
        <v>208037.2559917279</v>
      </c>
      <c r="AE222" s="1">
        <f t="shared" si="224"/>
        <v>169212.74400827228</v>
      </c>
      <c r="AF222" s="1">
        <f t="shared" si="225"/>
        <v>574128.21782011609</v>
      </c>
      <c r="AG222" s="1">
        <f t="shared" si="226"/>
        <v>0</v>
      </c>
      <c r="AH222" s="1">
        <f t="shared" si="227"/>
        <v>150.60432169154555</v>
      </c>
      <c r="AI222" s="1">
        <f t="shared" si="228"/>
        <v>150.60432169154555</v>
      </c>
      <c r="AJ222" s="1">
        <f t="shared" si="229"/>
        <v>451.81296507463662</v>
      </c>
      <c r="AK222" s="1">
        <f t="shared" si="230"/>
        <v>150.60432169154555</v>
      </c>
      <c r="AL222" s="1">
        <f t="shared" si="231"/>
        <v>1.5060432169154554</v>
      </c>
      <c r="AM222" s="1">
        <f t="shared" si="262"/>
        <v>903.62593014927336</v>
      </c>
      <c r="AN222" s="1">
        <f t="shared" si="232"/>
        <v>2.2458937655749041</v>
      </c>
      <c r="AO222" s="1">
        <f t="shared" si="233"/>
        <v>5614.7344139372599</v>
      </c>
      <c r="AP222" s="1">
        <f t="shared" si="234"/>
        <v>5333.997693240397</v>
      </c>
      <c r="AQ222" s="1">
        <f t="shared" si="235"/>
        <v>2.2458937655749041</v>
      </c>
      <c r="AR222" s="1">
        <f t="shared" si="236"/>
        <v>729915.47381184378</v>
      </c>
      <c r="AS222" s="1">
        <f t="shared" si="237"/>
        <v>2809.3204401012672</v>
      </c>
      <c r="AT222" s="1">
        <f t="shared" si="238"/>
        <v>239733.56089062922</v>
      </c>
      <c r="AU222" s="38">
        <f>-SUM(AS$24:AS222)/AS$23</f>
        <v>14.897597732790103</v>
      </c>
      <c r="AV222" s="1">
        <f t="shared" si="214"/>
        <v>2809.3204401012672</v>
      </c>
      <c r="AW222" s="1">
        <f t="shared" si="239"/>
        <v>239733.56089062922</v>
      </c>
      <c r="AX222" s="38">
        <f>-SUM(AV$24:AV222)/AV$23</f>
        <v>14.897597732790103</v>
      </c>
      <c r="AY222" s="40"/>
      <c r="AZ222" s="10">
        <f t="shared" si="240"/>
        <v>857.63888888888891</v>
      </c>
      <c r="BA222" s="10">
        <f t="shared" si="241"/>
        <v>521.47535602407709</v>
      </c>
      <c r="BB222" s="10">
        <f t="shared" si="242"/>
        <v>864.95011758566875</v>
      </c>
      <c r="BC222" s="1">
        <f t="shared" si="243"/>
        <v>177926.60051924051</v>
      </c>
      <c r="BD222" s="1">
        <f t="shared" si="244"/>
        <v>147073.39948075922</v>
      </c>
      <c r="BE222" s="1">
        <f t="shared" si="245"/>
        <v>876988.87329260306</v>
      </c>
      <c r="BF222" s="1">
        <f t="shared" si="246"/>
        <v>0</v>
      </c>
      <c r="BG222" s="1">
        <f t="shared" si="247"/>
        <v>150.60432169154555</v>
      </c>
      <c r="BH222" s="1">
        <f t="shared" si="248"/>
        <v>150.60432169154555</v>
      </c>
      <c r="BI222" s="1">
        <f t="shared" si="249"/>
        <v>451.81296507463662</v>
      </c>
      <c r="BJ222" s="1">
        <f t="shared" si="250"/>
        <v>150.60432169154555</v>
      </c>
      <c r="BK222" s="1">
        <f t="shared" si="251"/>
        <v>1.5060432169154554</v>
      </c>
      <c r="BL222" s="1">
        <f t="shared" si="263"/>
        <v>903.62593014927336</v>
      </c>
      <c r="BM222" s="1">
        <f t="shared" si="252"/>
        <v>2.2458937655749041</v>
      </c>
      <c r="BN222" s="1">
        <f t="shared" si="253"/>
        <v>5614.7344139372599</v>
      </c>
      <c r="BO222" s="1">
        <f t="shared" si="254"/>
        <v>5333.997693240397</v>
      </c>
      <c r="BP222" s="1">
        <f t="shared" si="255"/>
        <v>2.2458937655749041</v>
      </c>
      <c r="BQ222" s="1">
        <f t="shared" si="256"/>
        <v>729915.47381184378</v>
      </c>
      <c r="BR222" s="1">
        <f t="shared" si="257"/>
        <v>3572.7328742022346</v>
      </c>
      <c r="BS222" s="1">
        <f t="shared" si="258"/>
        <v>393622.86096713674</v>
      </c>
      <c r="BT222" s="38">
        <f>-SUM(BR$24:BR222)/BR$23</f>
        <v>23.818716577805034</v>
      </c>
      <c r="BU222" s="1">
        <f t="shared" si="259"/>
        <v>3572.7328742022346</v>
      </c>
      <c r="BV222" s="1">
        <f t="shared" si="260"/>
        <v>393622.86096713674</v>
      </c>
      <c r="BW222" s="38">
        <f>-SUM(BU$24:BU222)/BU$23</f>
        <v>23.818716577805034</v>
      </c>
      <c r="BX222" s="1"/>
      <c r="BY222" s="1"/>
      <c r="BZ222" s="1"/>
      <c r="CA222" s="1"/>
      <c r="CB222" s="1"/>
      <c r="CC222" s="1"/>
      <c r="CD222" s="1"/>
      <c r="CE222" s="1"/>
      <c r="CF222" s="1"/>
      <c r="CG222" s="1"/>
      <c r="CH222" s="1"/>
      <c r="CI222" s="1"/>
      <c r="CJ222" s="1"/>
      <c r="CK222" s="1"/>
      <c r="CL222" s="1"/>
      <c r="CM222" s="1"/>
      <c r="CN222" s="1"/>
      <c r="CO222" s="1"/>
    </row>
    <row r="223" spans="1:93" ht="14.7" thickBot="1" x14ac:dyDescent="0.6">
      <c r="A223" s="32">
        <v>200</v>
      </c>
      <c r="B223" s="10">
        <f t="shared" si="201"/>
        <v>1621.0513229898563</v>
      </c>
      <c r="C223" s="10">
        <f t="shared" si="202"/>
        <v>606.77532997587218</v>
      </c>
      <c r="D223" s="10">
        <f t="shared" si="203"/>
        <v>1014.275993013984</v>
      </c>
      <c r="E223" s="10">
        <f t="shared" si="215"/>
        <v>207022.97999871391</v>
      </c>
      <c r="F223" s="10">
        <f t="shared" si="216"/>
        <v>172977.02000128626</v>
      </c>
      <c r="G223" s="10">
        <f t="shared" si="198"/>
        <v>649893.66961798281</v>
      </c>
      <c r="H223" s="1">
        <f t="shared" si="217"/>
        <v>0</v>
      </c>
      <c r="I223" s="1">
        <f t="shared" si="204"/>
        <v>150.91454193576087</v>
      </c>
      <c r="J223" s="1">
        <f t="shared" si="205"/>
        <v>150.91454193576087</v>
      </c>
      <c r="K223" s="1">
        <f t="shared" si="206"/>
        <v>452.74362580728257</v>
      </c>
      <c r="L223" s="1">
        <f t="shared" si="207"/>
        <v>150.91454193576087</v>
      </c>
      <c r="M223" s="1">
        <f t="shared" si="208"/>
        <v>1.5091454193576086</v>
      </c>
      <c r="N223" s="1">
        <f t="shared" si="261"/>
        <v>905.48725161456525</v>
      </c>
      <c r="O223" s="1">
        <f t="shared" si="209"/>
        <v>2.2550438147807803</v>
      </c>
      <c r="P223" s="1">
        <f t="shared" si="210"/>
        <v>9020.1752591231216</v>
      </c>
      <c r="Q223" s="1">
        <f t="shared" si="211"/>
        <v>8569.1664961669649</v>
      </c>
      <c r="R223" s="1">
        <f t="shared" si="212"/>
        <v>2.2550438147807803</v>
      </c>
      <c r="S223" s="1">
        <f t="shared" si="199"/>
        <v>856916.64961669652</v>
      </c>
      <c r="T223" s="1">
        <f t="shared" si="213"/>
        <v>6042.6279215625436</v>
      </c>
      <c r="U223" s="6">
        <f t="shared" si="218"/>
        <v>680491.70750120014</v>
      </c>
      <c r="V223" s="23">
        <f>-SUM(T$24:T223)/T$23</f>
        <v>35.024585375060006</v>
      </c>
      <c r="W223" s="14">
        <f t="shared" si="200"/>
        <v>0</v>
      </c>
      <c r="X223" s="14">
        <f t="shared" si="219"/>
        <v>494478.63807538874</v>
      </c>
      <c r="Y223" s="23">
        <f>-SUM(W$24:W223)/W$23</f>
        <v>25.723931903769437</v>
      </c>
      <c r="Z223" s="36"/>
      <c r="AA223" s="37">
        <f t="shared" si="220"/>
        <v>1621.0513229898563</v>
      </c>
      <c r="AB223" s="10">
        <f t="shared" si="221"/>
        <v>606.77532997587218</v>
      </c>
      <c r="AC223" s="10">
        <f t="shared" si="222"/>
        <v>1014.275993013984</v>
      </c>
      <c r="AD223" s="1">
        <f t="shared" si="223"/>
        <v>207022.97999871391</v>
      </c>
      <c r="AE223" s="1">
        <f t="shared" si="224"/>
        <v>170227.02000128626</v>
      </c>
      <c r="AF223" s="1">
        <f t="shared" si="225"/>
        <v>578116.25980503985</v>
      </c>
      <c r="AG223" s="1">
        <f t="shared" si="226"/>
        <v>0</v>
      </c>
      <c r="AH223" s="1">
        <f t="shared" si="227"/>
        <v>150.91454193576087</v>
      </c>
      <c r="AI223" s="1">
        <f t="shared" si="228"/>
        <v>150.91454193576087</v>
      </c>
      <c r="AJ223" s="1">
        <f t="shared" si="229"/>
        <v>452.74362580728257</v>
      </c>
      <c r="AK223" s="1">
        <f t="shared" si="230"/>
        <v>150.91454193576087</v>
      </c>
      <c r="AL223" s="1">
        <f t="shared" si="231"/>
        <v>1.5091454193576086</v>
      </c>
      <c r="AM223" s="1">
        <f t="shared" si="262"/>
        <v>905.48725161456525</v>
      </c>
      <c r="AN223" s="1">
        <f t="shared" si="232"/>
        <v>2.2550438147807803</v>
      </c>
      <c r="AO223" s="1">
        <f t="shared" si="233"/>
        <v>5637.6095369519508</v>
      </c>
      <c r="AP223" s="1">
        <f t="shared" si="234"/>
        <v>5355.7290601043533</v>
      </c>
      <c r="AQ223" s="1">
        <f t="shared" si="235"/>
        <v>2.2550438147807803</v>
      </c>
      <c r="AR223" s="1">
        <f t="shared" si="236"/>
        <v>732889.23980375356</v>
      </c>
      <c r="AS223" s="1">
        <f t="shared" si="237"/>
        <v>2829.190485499932</v>
      </c>
      <c r="AT223" s="1">
        <f t="shared" si="238"/>
        <v>242562.75137612916</v>
      </c>
      <c r="AU223" s="38">
        <f>-SUM(AS$24:AS223)/AS$23</f>
        <v>15.06160877542778</v>
      </c>
      <c r="AV223" s="1">
        <f t="shared" si="214"/>
        <v>2829.190485499932</v>
      </c>
      <c r="AW223" s="1">
        <f t="shared" si="239"/>
        <v>242562.75137612916</v>
      </c>
      <c r="AX223" s="38">
        <f>-SUM(AV$24:AV223)/AV$23</f>
        <v>15.06160877542778</v>
      </c>
      <c r="AY223" s="40"/>
      <c r="AZ223" s="10">
        <f t="shared" si="240"/>
        <v>857.63888888888891</v>
      </c>
      <c r="BA223" s="10">
        <f t="shared" si="241"/>
        <v>518.95258484778537</v>
      </c>
      <c r="BB223" s="10">
        <f t="shared" si="242"/>
        <v>867.47288876196001</v>
      </c>
      <c r="BC223" s="1">
        <f t="shared" si="243"/>
        <v>177059.12763047856</v>
      </c>
      <c r="BD223" s="1">
        <f t="shared" si="244"/>
        <v>147940.87236952118</v>
      </c>
      <c r="BE223" s="1">
        <f t="shared" si="245"/>
        <v>880830.11217327474</v>
      </c>
      <c r="BF223" s="1">
        <f t="shared" si="246"/>
        <v>0</v>
      </c>
      <c r="BG223" s="1">
        <f t="shared" si="247"/>
        <v>150.91454193576087</v>
      </c>
      <c r="BH223" s="1">
        <f t="shared" si="248"/>
        <v>150.91454193576087</v>
      </c>
      <c r="BI223" s="1">
        <f t="shared" si="249"/>
        <v>452.74362580728257</v>
      </c>
      <c r="BJ223" s="1">
        <f t="shared" si="250"/>
        <v>150.91454193576087</v>
      </c>
      <c r="BK223" s="1">
        <f t="shared" si="251"/>
        <v>1.5091454193576086</v>
      </c>
      <c r="BL223" s="1">
        <f t="shared" si="263"/>
        <v>905.48725161456525</v>
      </c>
      <c r="BM223" s="1">
        <f t="shared" si="252"/>
        <v>2.2550438147807803</v>
      </c>
      <c r="BN223" s="1">
        <f t="shared" si="253"/>
        <v>5637.6095369519508</v>
      </c>
      <c r="BO223" s="1">
        <f t="shared" si="254"/>
        <v>5355.7290601043533</v>
      </c>
      <c r="BP223" s="1">
        <f t="shared" si="255"/>
        <v>2.2550438147807803</v>
      </c>
      <c r="BQ223" s="1">
        <f t="shared" si="256"/>
        <v>732889.23980375356</v>
      </c>
      <c r="BR223" s="1">
        <f t="shared" si="257"/>
        <v>3592.6029196008994</v>
      </c>
      <c r="BS223" s="1">
        <f t="shared" si="258"/>
        <v>397215.46388673765</v>
      </c>
      <c r="BT223" s="38">
        <f>-SUM(BR$24:BR223)/BR$23</f>
        <v>24.026983413723929</v>
      </c>
      <c r="BU223" s="1">
        <f t="shared" si="259"/>
        <v>3592.6029196008994</v>
      </c>
      <c r="BV223" s="1">
        <f t="shared" si="260"/>
        <v>397215.46388673765</v>
      </c>
      <c r="BW223" s="38">
        <f>-SUM(BU$24:BU223)/BU$23</f>
        <v>24.026983413723929</v>
      </c>
      <c r="BX223" s="1"/>
      <c r="BY223" s="1"/>
      <c r="BZ223" s="1"/>
      <c r="CA223" s="1"/>
      <c r="CB223" s="1"/>
      <c r="CC223" s="1"/>
      <c r="CD223" s="1"/>
      <c r="CE223" s="1"/>
      <c r="CF223" s="1"/>
      <c r="CG223" s="1"/>
      <c r="CH223" s="1"/>
      <c r="CI223" s="1"/>
      <c r="CJ223" s="1"/>
      <c r="CK223" s="1"/>
      <c r="CL223" s="1"/>
      <c r="CM223" s="1"/>
      <c r="CN223" s="1"/>
      <c r="CO223" s="1"/>
    </row>
    <row r="224" spans="1:93" ht="14.7" thickBot="1" x14ac:dyDescent="0.6">
      <c r="A224" s="32">
        <v>201</v>
      </c>
      <c r="B224" s="10">
        <f t="shared" si="201"/>
        <v>1621.0513229898563</v>
      </c>
      <c r="C224" s="10">
        <f t="shared" si="202"/>
        <v>603.81702499624816</v>
      </c>
      <c r="D224" s="10">
        <f t="shared" si="203"/>
        <v>1017.2342979936084</v>
      </c>
      <c r="E224" s="10">
        <f t="shared" si="215"/>
        <v>206005.74570072029</v>
      </c>
      <c r="F224" s="10">
        <f t="shared" si="216"/>
        <v>173994.25429927988</v>
      </c>
      <c r="G224" s="10">
        <f t="shared" si="198"/>
        <v>654402.08841878397</v>
      </c>
      <c r="H224" s="1">
        <f t="shared" si="217"/>
        <v>0</v>
      </c>
      <c r="I224" s="1">
        <f t="shared" si="204"/>
        <v>151.22540118288686</v>
      </c>
      <c r="J224" s="1">
        <f t="shared" si="205"/>
        <v>151.22540118288686</v>
      </c>
      <c r="K224" s="1">
        <f t="shared" si="206"/>
        <v>453.67620354866057</v>
      </c>
      <c r="L224" s="1">
        <f t="shared" si="207"/>
        <v>151.22540118288686</v>
      </c>
      <c r="M224" s="1">
        <f t="shared" si="208"/>
        <v>1.5122540118288685</v>
      </c>
      <c r="N224" s="1">
        <f t="shared" si="261"/>
        <v>907.35240709732102</v>
      </c>
      <c r="O224" s="1">
        <f t="shared" si="209"/>
        <v>2.2642311424197477</v>
      </c>
      <c r="P224" s="1">
        <f t="shared" si="210"/>
        <v>9056.9245696789912</v>
      </c>
      <c r="Q224" s="1">
        <f t="shared" si="211"/>
        <v>8604.0783411950415</v>
      </c>
      <c r="R224" s="1">
        <f t="shared" si="212"/>
        <v>2.2642311424197477</v>
      </c>
      <c r="S224" s="1">
        <f t="shared" si="199"/>
        <v>860407.83411950408</v>
      </c>
      <c r="T224" s="1">
        <f t="shared" si="213"/>
        <v>6075.6746111078646</v>
      </c>
      <c r="U224" s="6">
        <f t="shared" si="218"/>
        <v>686567.38211230806</v>
      </c>
      <c r="V224" s="23">
        <f>-SUM(T$24:T224)/T$23</f>
        <v>35.328369105615401</v>
      </c>
      <c r="W224" s="14">
        <f t="shared" si="200"/>
        <v>0</v>
      </c>
      <c r="X224" s="14">
        <f t="shared" si="219"/>
        <v>494478.63807538874</v>
      </c>
      <c r="Y224" s="23">
        <f>-SUM(W$24:W224)/W$23</f>
        <v>25.723931903769437</v>
      </c>
      <c r="Z224" s="36"/>
      <c r="AA224" s="37">
        <f t="shared" si="220"/>
        <v>1621.0513229898563</v>
      </c>
      <c r="AB224" s="10">
        <f t="shared" si="221"/>
        <v>603.81702499624816</v>
      </c>
      <c r="AC224" s="10">
        <f t="shared" si="222"/>
        <v>1017.2342979936084</v>
      </c>
      <c r="AD224" s="1">
        <f t="shared" si="223"/>
        <v>206005.74570072029</v>
      </c>
      <c r="AE224" s="1">
        <f t="shared" si="224"/>
        <v>171244.25429927988</v>
      </c>
      <c r="AF224" s="1">
        <f t="shared" si="225"/>
        <v>582119.37558569782</v>
      </c>
      <c r="AG224" s="1">
        <f t="shared" si="226"/>
        <v>0</v>
      </c>
      <c r="AH224" s="1">
        <f t="shared" si="227"/>
        <v>151.22540118288686</v>
      </c>
      <c r="AI224" s="1">
        <f t="shared" si="228"/>
        <v>151.22540118288686</v>
      </c>
      <c r="AJ224" s="1">
        <f t="shared" si="229"/>
        <v>453.67620354866057</v>
      </c>
      <c r="AK224" s="1">
        <f t="shared" si="230"/>
        <v>151.22540118288686</v>
      </c>
      <c r="AL224" s="1">
        <f t="shared" si="231"/>
        <v>1.5122540118288685</v>
      </c>
      <c r="AM224" s="1">
        <f t="shared" si="262"/>
        <v>907.35240709732102</v>
      </c>
      <c r="AN224" s="1">
        <f t="shared" si="232"/>
        <v>2.2642311424197477</v>
      </c>
      <c r="AO224" s="1">
        <f t="shared" si="233"/>
        <v>5660.5778560493691</v>
      </c>
      <c r="AP224" s="1">
        <f t="shared" si="234"/>
        <v>5377.5489632469007</v>
      </c>
      <c r="AQ224" s="1">
        <f t="shared" si="235"/>
        <v>2.2642311424197477</v>
      </c>
      <c r="AR224" s="1">
        <f t="shared" si="236"/>
        <v>735875.12128641794</v>
      </c>
      <c r="AS224" s="1">
        <f t="shared" si="237"/>
        <v>2849.1452331597238</v>
      </c>
      <c r="AT224" s="1">
        <f t="shared" si="238"/>
        <v>245411.89660928887</v>
      </c>
      <c r="AU224" s="38">
        <f>-SUM(AS$24:AS224)/AS$23</f>
        <v>15.226776615031243</v>
      </c>
      <c r="AV224" s="1">
        <f t="shared" si="214"/>
        <v>2849.1452331597238</v>
      </c>
      <c r="AW224" s="1">
        <f t="shared" si="239"/>
        <v>245411.89660928887</v>
      </c>
      <c r="AX224" s="38">
        <f>-SUM(AV$24:AV224)/AV$23</f>
        <v>15.226776615031243</v>
      </c>
      <c r="AY224" s="40"/>
      <c r="AZ224" s="10">
        <f t="shared" si="240"/>
        <v>857.63888888888891</v>
      </c>
      <c r="BA224" s="10">
        <f t="shared" si="241"/>
        <v>516.42245558889647</v>
      </c>
      <c r="BB224" s="10">
        <f t="shared" si="242"/>
        <v>870.00301802084925</v>
      </c>
      <c r="BC224" s="1">
        <f t="shared" si="243"/>
        <v>176189.1246124577</v>
      </c>
      <c r="BD224" s="1">
        <f t="shared" si="244"/>
        <v>148810.87538754204</v>
      </c>
      <c r="BE224" s="1">
        <f t="shared" si="245"/>
        <v>884685.99667396001</v>
      </c>
      <c r="BF224" s="1">
        <f t="shared" si="246"/>
        <v>0</v>
      </c>
      <c r="BG224" s="1">
        <f t="shared" si="247"/>
        <v>151.22540118288686</v>
      </c>
      <c r="BH224" s="1">
        <f t="shared" si="248"/>
        <v>151.22540118288686</v>
      </c>
      <c r="BI224" s="1">
        <f t="shared" si="249"/>
        <v>453.67620354866057</v>
      </c>
      <c r="BJ224" s="1">
        <f t="shared" si="250"/>
        <v>151.22540118288686</v>
      </c>
      <c r="BK224" s="1">
        <f t="shared" si="251"/>
        <v>1.5122540118288685</v>
      </c>
      <c r="BL224" s="1">
        <f t="shared" si="263"/>
        <v>907.35240709732102</v>
      </c>
      <c r="BM224" s="1">
        <f t="shared" si="252"/>
        <v>2.2642311424197477</v>
      </c>
      <c r="BN224" s="1">
        <f t="shared" si="253"/>
        <v>5660.5778560493691</v>
      </c>
      <c r="BO224" s="1">
        <f t="shared" si="254"/>
        <v>5377.5489632469007</v>
      </c>
      <c r="BP224" s="1">
        <f t="shared" si="255"/>
        <v>2.2642311424197477</v>
      </c>
      <c r="BQ224" s="1">
        <f t="shared" si="256"/>
        <v>735875.12128641794</v>
      </c>
      <c r="BR224" s="1">
        <f t="shared" si="257"/>
        <v>3612.5576672606912</v>
      </c>
      <c r="BS224" s="1">
        <f t="shared" si="258"/>
        <v>400828.02155399835</v>
      </c>
      <c r="BT224" s="38">
        <f>-SUM(BR$24:BR224)/BR$23</f>
        <v>24.236407046608608</v>
      </c>
      <c r="BU224" s="1">
        <f t="shared" si="259"/>
        <v>3612.5576672606912</v>
      </c>
      <c r="BV224" s="1">
        <f t="shared" si="260"/>
        <v>400828.02155399835</v>
      </c>
      <c r="BW224" s="38">
        <f>-SUM(BU$24:BU224)/BU$23</f>
        <v>24.236407046608608</v>
      </c>
      <c r="BX224" s="1"/>
      <c r="BY224" s="1"/>
      <c r="BZ224" s="1"/>
      <c r="CA224" s="1"/>
      <c r="CB224" s="1"/>
      <c r="CC224" s="1"/>
      <c r="CD224" s="1"/>
      <c r="CE224" s="1"/>
      <c r="CF224" s="1"/>
      <c r="CG224" s="1"/>
      <c r="CH224" s="1"/>
      <c r="CI224" s="1"/>
      <c r="CJ224" s="1"/>
      <c r="CK224" s="1"/>
      <c r="CL224" s="1"/>
      <c r="CM224" s="1"/>
      <c r="CN224" s="1"/>
      <c r="CO224" s="1"/>
    </row>
    <row r="225" spans="1:93" ht="14.7" thickBot="1" x14ac:dyDescent="0.6">
      <c r="A225" s="32">
        <v>202</v>
      </c>
      <c r="B225" s="10">
        <f t="shared" si="201"/>
        <v>1621.0513229898563</v>
      </c>
      <c r="C225" s="10">
        <f t="shared" si="202"/>
        <v>600.85009162710014</v>
      </c>
      <c r="D225" s="10">
        <f t="shared" si="203"/>
        <v>1020.2012313627563</v>
      </c>
      <c r="E225" s="10">
        <f t="shared" si="215"/>
        <v>204985.54446935753</v>
      </c>
      <c r="F225" s="10">
        <f t="shared" si="216"/>
        <v>175014.45553064265</v>
      </c>
      <c r="G225" s="10">
        <f t="shared" si="198"/>
        <v>658927.69767077034</v>
      </c>
      <c r="H225" s="1">
        <f t="shared" si="217"/>
        <v>0</v>
      </c>
      <c r="I225" s="1">
        <f t="shared" si="204"/>
        <v>151.53690074916489</v>
      </c>
      <c r="J225" s="1">
        <f t="shared" si="205"/>
        <v>151.53690074916489</v>
      </c>
      <c r="K225" s="1">
        <f t="shared" si="206"/>
        <v>454.61070224749466</v>
      </c>
      <c r="L225" s="1">
        <f t="shared" si="207"/>
        <v>151.53690074916489</v>
      </c>
      <c r="M225" s="1">
        <f t="shared" si="208"/>
        <v>1.5153690074916488</v>
      </c>
      <c r="N225" s="1">
        <f t="shared" si="261"/>
        <v>909.22140449498943</v>
      </c>
      <c r="O225" s="1">
        <f t="shared" si="209"/>
        <v>2.2734559003687571</v>
      </c>
      <c r="P225" s="1">
        <f t="shared" si="210"/>
        <v>9093.8236014750291</v>
      </c>
      <c r="Q225" s="1">
        <f t="shared" si="211"/>
        <v>8639.1324214012766</v>
      </c>
      <c r="R225" s="1">
        <f t="shared" si="212"/>
        <v>2.2734559003687571</v>
      </c>
      <c r="S225" s="1">
        <f t="shared" si="199"/>
        <v>863913.2421401277</v>
      </c>
      <c r="T225" s="1">
        <f t="shared" si="213"/>
        <v>6108.8596939164308</v>
      </c>
      <c r="U225" s="6">
        <f t="shared" si="218"/>
        <v>692676.24180622445</v>
      </c>
      <c r="V225" s="23">
        <f>-SUM(T$24:T225)/T$23</f>
        <v>35.633812090311224</v>
      </c>
      <c r="W225" s="14">
        <f t="shared" si="200"/>
        <v>0</v>
      </c>
      <c r="X225" s="14">
        <f t="shared" si="219"/>
        <v>494478.63807538874</v>
      </c>
      <c r="Y225" s="23">
        <f>-SUM(W$24:W225)/W$23</f>
        <v>25.723931903769437</v>
      </c>
      <c r="Z225" s="36"/>
      <c r="AA225" s="37">
        <f t="shared" si="220"/>
        <v>1621.0513229898563</v>
      </c>
      <c r="AB225" s="10">
        <f t="shared" si="221"/>
        <v>600.85009162710014</v>
      </c>
      <c r="AC225" s="10">
        <f t="shared" si="222"/>
        <v>1020.2012313627563</v>
      </c>
      <c r="AD225" s="1">
        <f t="shared" si="223"/>
        <v>204985.54446935753</v>
      </c>
      <c r="AE225" s="1">
        <f t="shared" si="224"/>
        <v>172264.45553064265</v>
      </c>
      <c r="AF225" s="1">
        <f t="shared" si="225"/>
        <v>586137.62315048871</v>
      </c>
      <c r="AG225" s="1">
        <f t="shared" si="226"/>
        <v>0</v>
      </c>
      <c r="AH225" s="1">
        <f t="shared" si="227"/>
        <v>151.53690074916489</v>
      </c>
      <c r="AI225" s="1">
        <f t="shared" si="228"/>
        <v>151.53690074916489</v>
      </c>
      <c r="AJ225" s="1">
        <f t="shared" si="229"/>
        <v>454.61070224749466</v>
      </c>
      <c r="AK225" s="1">
        <f t="shared" si="230"/>
        <v>151.53690074916489</v>
      </c>
      <c r="AL225" s="1">
        <f t="shared" si="231"/>
        <v>1.5153690074916488</v>
      </c>
      <c r="AM225" s="1">
        <f t="shared" si="262"/>
        <v>909.22140449498943</v>
      </c>
      <c r="AN225" s="1">
        <f t="shared" si="232"/>
        <v>2.2734559003687571</v>
      </c>
      <c r="AO225" s="1">
        <f t="shared" si="233"/>
        <v>5683.6397509218932</v>
      </c>
      <c r="AP225" s="1">
        <f t="shared" si="234"/>
        <v>5399.4577633757981</v>
      </c>
      <c r="AQ225" s="1">
        <f t="shared" si="235"/>
        <v>2.2734559003687571</v>
      </c>
      <c r="AR225" s="1">
        <f t="shared" si="236"/>
        <v>738873.16761984606</v>
      </c>
      <c r="AS225" s="1">
        <f t="shared" si="237"/>
        <v>2869.1850358909523</v>
      </c>
      <c r="AT225" s="1">
        <f t="shared" si="238"/>
        <v>248281.08164517983</v>
      </c>
      <c r="AU225" s="38">
        <f>-SUM(AS$24:AS225)/AS$23</f>
        <v>15.393106182329269</v>
      </c>
      <c r="AV225" s="1">
        <f t="shared" si="214"/>
        <v>2869.1850358909523</v>
      </c>
      <c r="AW225" s="1">
        <f t="shared" si="239"/>
        <v>248281.08164517983</v>
      </c>
      <c r="AX225" s="38">
        <f>-SUM(AV$24:AV225)/AV$23</f>
        <v>15.393106182329269</v>
      </c>
      <c r="AY225" s="40"/>
      <c r="AZ225" s="10">
        <f t="shared" si="240"/>
        <v>857.63888888888891</v>
      </c>
      <c r="BA225" s="10">
        <f t="shared" si="241"/>
        <v>513.88494678633572</v>
      </c>
      <c r="BB225" s="10">
        <f t="shared" si="242"/>
        <v>872.54052682341</v>
      </c>
      <c r="BC225" s="1">
        <f t="shared" si="243"/>
        <v>175316.5840856343</v>
      </c>
      <c r="BD225" s="1">
        <f t="shared" si="244"/>
        <v>149683.41591436544</v>
      </c>
      <c r="BE225" s="1">
        <f t="shared" si="245"/>
        <v>888556.5835342115</v>
      </c>
      <c r="BF225" s="1">
        <f t="shared" si="246"/>
        <v>0</v>
      </c>
      <c r="BG225" s="1">
        <f t="shared" si="247"/>
        <v>151.53690074916489</v>
      </c>
      <c r="BH225" s="1">
        <f t="shared" si="248"/>
        <v>151.53690074916489</v>
      </c>
      <c r="BI225" s="1">
        <f t="shared" si="249"/>
        <v>454.61070224749466</v>
      </c>
      <c r="BJ225" s="1">
        <f t="shared" si="250"/>
        <v>151.53690074916489</v>
      </c>
      <c r="BK225" s="1">
        <f t="shared" si="251"/>
        <v>1.5153690074916488</v>
      </c>
      <c r="BL225" s="1">
        <f t="shared" si="263"/>
        <v>909.22140449498943</v>
      </c>
      <c r="BM225" s="1">
        <f t="shared" si="252"/>
        <v>2.2734559003687571</v>
      </c>
      <c r="BN225" s="1">
        <f t="shared" si="253"/>
        <v>5683.6397509218932</v>
      </c>
      <c r="BO225" s="1">
        <f t="shared" si="254"/>
        <v>5399.4577633757981</v>
      </c>
      <c r="BP225" s="1">
        <f t="shared" si="255"/>
        <v>2.2734559003687571</v>
      </c>
      <c r="BQ225" s="1">
        <f t="shared" si="256"/>
        <v>738873.16761984606</v>
      </c>
      <c r="BR225" s="1">
        <f t="shared" si="257"/>
        <v>3632.5974699919198</v>
      </c>
      <c r="BS225" s="1">
        <f t="shared" si="258"/>
        <v>404460.61902399029</v>
      </c>
      <c r="BT225" s="38">
        <f>-SUM(BR$24:BR225)/BR$23</f>
        <v>24.446992407187849</v>
      </c>
      <c r="BU225" s="1">
        <f t="shared" si="259"/>
        <v>3632.5974699919198</v>
      </c>
      <c r="BV225" s="1">
        <f t="shared" si="260"/>
        <v>404460.61902399029</v>
      </c>
      <c r="BW225" s="38">
        <f>-SUM(BU$24:BU225)/BU$23</f>
        <v>24.446992407187849</v>
      </c>
      <c r="BX225" s="1"/>
      <c r="BY225" s="1"/>
      <c r="BZ225" s="1"/>
      <c r="CA225" s="1"/>
      <c r="CB225" s="1"/>
      <c r="CC225" s="1"/>
      <c r="CD225" s="1"/>
      <c r="CE225" s="1"/>
      <c r="CF225" s="1"/>
      <c r="CG225" s="1"/>
      <c r="CH225" s="1"/>
      <c r="CI225" s="1"/>
      <c r="CJ225" s="1"/>
      <c r="CK225" s="1"/>
      <c r="CL225" s="1"/>
      <c r="CM225" s="1"/>
      <c r="CN225" s="1"/>
      <c r="CO225" s="1"/>
    </row>
    <row r="226" spans="1:93" ht="14.7" thickBot="1" x14ac:dyDescent="0.6">
      <c r="A226" s="32">
        <v>203</v>
      </c>
      <c r="B226" s="10">
        <f t="shared" si="201"/>
        <v>1621.0513229898563</v>
      </c>
      <c r="C226" s="10">
        <f t="shared" si="202"/>
        <v>597.87450470229203</v>
      </c>
      <c r="D226" s="10">
        <f t="shared" si="203"/>
        <v>1023.1768182875642</v>
      </c>
      <c r="E226" s="10">
        <f t="shared" si="215"/>
        <v>203962.36765106997</v>
      </c>
      <c r="F226" s="10">
        <f t="shared" si="216"/>
        <v>176037.6323489302</v>
      </c>
      <c r="G226" s="10">
        <f t="shared" si="198"/>
        <v>663470.56397586979</v>
      </c>
      <c r="H226" s="1">
        <f t="shared" si="217"/>
        <v>0</v>
      </c>
      <c r="I226" s="1">
        <f t="shared" si="204"/>
        <v>151.84904195354758</v>
      </c>
      <c r="J226" s="1">
        <f t="shared" si="205"/>
        <v>151.84904195354758</v>
      </c>
      <c r="K226" s="1">
        <f t="shared" si="206"/>
        <v>455.54712586064272</v>
      </c>
      <c r="L226" s="1">
        <f t="shared" si="207"/>
        <v>151.84904195354758</v>
      </c>
      <c r="M226" s="1">
        <f t="shared" si="208"/>
        <v>1.5184904195354758</v>
      </c>
      <c r="N226" s="1">
        <f t="shared" si="261"/>
        <v>911.09425172128545</v>
      </c>
      <c r="O226" s="1">
        <f t="shared" si="209"/>
        <v>2.2827182411235252</v>
      </c>
      <c r="P226" s="1">
        <f t="shared" si="210"/>
        <v>9130.8729644941013</v>
      </c>
      <c r="Q226" s="1">
        <f t="shared" si="211"/>
        <v>8674.3293162693953</v>
      </c>
      <c r="R226" s="1">
        <f t="shared" si="212"/>
        <v>2.2827182411235252</v>
      </c>
      <c r="S226" s="1">
        <f t="shared" si="199"/>
        <v>867432.93162693956</v>
      </c>
      <c r="T226" s="1">
        <f t="shared" si="213"/>
        <v>6142.183741558254</v>
      </c>
      <c r="U226" s="6">
        <f t="shared" si="218"/>
        <v>698818.42554778268</v>
      </c>
      <c r="V226" s="23">
        <f>-SUM(T$24:T226)/T$23</f>
        <v>35.940921277389137</v>
      </c>
      <c r="W226" s="14">
        <f t="shared" si="200"/>
        <v>0</v>
      </c>
      <c r="X226" s="14">
        <f t="shared" si="219"/>
        <v>494478.63807538874</v>
      </c>
      <c r="Y226" s="23">
        <f>-SUM(W$24:W226)/W$23</f>
        <v>25.723931903769437</v>
      </c>
      <c r="Z226" s="36"/>
      <c r="AA226" s="37">
        <f t="shared" si="220"/>
        <v>1621.0513229898563</v>
      </c>
      <c r="AB226" s="10">
        <f t="shared" si="221"/>
        <v>597.87450470229203</v>
      </c>
      <c r="AC226" s="10">
        <f t="shared" si="222"/>
        <v>1023.1768182875642</v>
      </c>
      <c r="AD226" s="1">
        <f t="shared" si="223"/>
        <v>203962.36765106997</v>
      </c>
      <c r="AE226" s="1">
        <f t="shared" si="224"/>
        <v>173287.6323489302</v>
      </c>
      <c r="AF226" s="1">
        <f t="shared" si="225"/>
        <v>590171.06071407592</v>
      </c>
      <c r="AG226" s="1">
        <f t="shared" si="226"/>
        <v>0</v>
      </c>
      <c r="AH226" s="1">
        <f t="shared" si="227"/>
        <v>151.84904195354758</v>
      </c>
      <c r="AI226" s="1">
        <f t="shared" si="228"/>
        <v>151.84904195354758</v>
      </c>
      <c r="AJ226" s="1">
        <f t="shared" si="229"/>
        <v>455.54712586064272</v>
      </c>
      <c r="AK226" s="1">
        <f t="shared" si="230"/>
        <v>151.84904195354758</v>
      </c>
      <c r="AL226" s="1">
        <f t="shared" si="231"/>
        <v>1.5184904195354758</v>
      </c>
      <c r="AM226" s="1">
        <f t="shared" si="262"/>
        <v>911.09425172128545</v>
      </c>
      <c r="AN226" s="1">
        <f t="shared" si="232"/>
        <v>2.2827182411235252</v>
      </c>
      <c r="AO226" s="1">
        <f t="shared" si="233"/>
        <v>5706.7956028088129</v>
      </c>
      <c r="AP226" s="1">
        <f t="shared" si="234"/>
        <v>5421.4558226683721</v>
      </c>
      <c r="AQ226" s="1">
        <f t="shared" si="235"/>
        <v>2.2827182411235252</v>
      </c>
      <c r="AR226" s="1">
        <f t="shared" si="236"/>
        <v>741883.42836514569</v>
      </c>
      <c r="AS226" s="1">
        <f t="shared" si="237"/>
        <v>2889.3102479572308</v>
      </c>
      <c r="AT226" s="1">
        <f t="shared" si="238"/>
        <v>251170.39189313707</v>
      </c>
      <c r="AU226" s="38">
        <f>-SUM(AS$24:AS226)/AS$23</f>
        <v>15.560602428587659</v>
      </c>
      <c r="AV226" s="1">
        <f t="shared" si="214"/>
        <v>2889.3102479572308</v>
      </c>
      <c r="AW226" s="1">
        <f t="shared" si="239"/>
        <v>251170.39189313707</v>
      </c>
      <c r="AX226" s="38">
        <f>-SUM(AV$24:AV226)/AV$23</f>
        <v>15.560602428587659</v>
      </c>
      <c r="AY226" s="40"/>
      <c r="AZ226" s="10">
        <f t="shared" si="240"/>
        <v>857.63888888888891</v>
      </c>
      <c r="BA226" s="10">
        <f t="shared" si="241"/>
        <v>511.34003691643409</v>
      </c>
      <c r="BB226" s="10">
        <f t="shared" si="242"/>
        <v>875.08543669331164</v>
      </c>
      <c r="BC226" s="1">
        <f t="shared" si="243"/>
        <v>174441.49864894099</v>
      </c>
      <c r="BD226" s="1">
        <f t="shared" si="244"/>
        <v>150558.50135105875</v>
      </c>
      <c r="BE226" s="1">
        <f t="shared" si="245"/>
        <v>892441.92971620441</v>
      </c>
      <c r="BF226" s="1">
        <f t="shared" si="246"/>
        <v>0</v>
      </c>
      <c r="BG226" s="1">
        <f t="shared" si="247"/>
        <v>151.84904195354758</v>
      </c>
      <c r="BH226" s="1">
        <f t="shared" si="248"/>
        <v>151.84904195354758</v>
      </c>
      <c r="BI226" s="1">
        <f t="shared" si="249"/>
        <v>455.54712586064272</v>
      </c>
      <c r="BJ226" s="1">
        <f t="shared" si="250"/>
        <v>151.84904195354758</v>
      </c>
      <c r="BK226" s="1">
        <f t="shared" si="251"/>
        <v>1.5184904195354758</v>
      </c>
      <c r="BL226" s="1">
        <f t="shared" si="263"/>
        <v>911.09425172128545</v>
      </c>
      <c r="BM226" s="1">
        <f t="shared" si="252"/>
        <v>2.2827182411235252</v>
      </c>
      <c r="BN226" s="1">
        <f t="shared" si="253"/>
        <v>5706.7956028088129</v>
      </c>
      <c r="BO226" s="1">
        <f t="shared" si="254"/>
        <v>5421.4558226683721</v>
      </c>
      <c r="BP226" s="1">
        <f t="shared" si="255"/>
        <v>2.2827182411235252</v>
      </c>
      <c r="BQ226" s="1">
        <f t="shared" si="256"/>
        <v>741883.42836514569</v>
      </c>
      <c r="BR226" s="1">
        <f t="shared" si="257"/>
        <v>3652.7226820581982</v>
      </c>
      <c r="BS226" s="1">
        <f t="shared" si="258"/>
        <v>408113.34170604846</v>
      </c>
      <c r="BT226" s="38">
        <f>-SUM(BR$24:BR226)/BR$23</f>
        <v>24.658744446727454</v>
      </c>
      <c r="BU226" s="1">
        <f t="shared" si="259"/>
        <v>3652.7226820581982</v>
      </c>
      <c r="BV226" s="1">
        <f t="shared" si="260"/>
        <v>408113.34170604846</v>
      </c>
      <c r="BW226" s="38">
        <f>-SUM(BU$24:BU226)/BU$23</f>
        <v>24.658744446727454</v>
      </c>
      <c r="BX226" s="1"/>
      <c r="BY226" s="1"/>
      <c r="BZ226" s="1"/>
      <c r="CA226" s="1"/>
      <c r="CB226" s="1"/>
      <c r="CC226" s="1"/>
      <c r="CD226" s="1"/>
      <c r="CE226" s="1"/>
      <c r="CF226" s="1"/>
      <c r="CG226" s="1"/>
      <c r="CH226" s="1"/>
      <c r="CI226" s="1"/>
      <c r="CJ226" s="1"/>
      <c r="CK226" s="1"/>
      <c r="CL226" s="1"/>
      <c r="CM226" s="1"/>
      <c r="CN226" s="1"/>
      <c r="CO226" s="1"/>
    </row>
    <row r="227" spans="1:93" ht="14.7" thickBot="1" x14ac:dyDescent="0.6">
      <c r="A227" s="32">
        <v>204</v>
      </c>
      <c r="B227" s="10">
        <f t="shared" si="201"/>
        <v>1621.0513229898563</v>
      </c>
      <c r="C227" s="10">
        <f t="shared" si="202"/>
        <v>594.89023898228663</v>
      </c>
      <c r="D227" s="10">
        <f t="shared" si="203"/>
        <v>1026.1610840075698</v>
      </c>
      <c r="E227" s="10">
        <f t="shared" si="215"/>
        <v>202936.20656706241</v>
      </c>
      <c r="F227" s="10">
        <f t="shared" si="216"/>
        <v>177063.79343293776</v>
      </c>
      <c r="G227" s="10">
        <f t="shared" si="198"/>
        <v>668030.75419733836</v>
      </c>
      <c r="H227" s="1">
        <f t="shared" si="217"/>
        <v>0</v>
      </c>
      <c r="I227" s="1">
        <f t="shared" si="204"/>
        <v>152.16182611770438</v>
      </c>
      <c r="J227" s="1">
        <f t="shared" si="205"/>
        <v>152.16182611770438</v>
      </c>
      <c r="K227" s="1">
        <f t="shared" si="206"/>
        <v>456.48547835311308</v>
      </c>
      <c r="L227" s="1">
        <f t="shared" si="207"/>
        <v>152.16182611770438</v>
      </c>
      <c r="M227" s="1">
        <f t="shared" si="208"/>
        <v>1.5216182611770437</v>
      </c>
      <c r="N227" s="1">
        <f t="shared" si="261"/>
        <v>912.97095670622616</v>
      </c>
      <c r="O227" s="1">
        <f t="shared" si="209"/>
        <v>2.2920183178010545</v>
      </c>
      <c r="P227" s="1">
        <f t="shared" si="210"/>
        <v>9168.0732712042172</v>
      </c>
      <c r="Q227" s="1">
        <f t="shared" si="211"/>
        <v>8709.6696076440057</v>
      </c>
      <c r="R227" s="1">
        <f t="shared" si="212"/>
        <v>2.2920183178010545</v>
      </c>
      <c r="S227" s="1">
        <f t="shared" si="199"/>
        <v>870966.96076440066</v>
      </c>
      <c r="T227" s="1">
        <f t="shared" si="213"/>
        <v>6175.6473279479233</v>
      </c>
      <c r="U227" s="6">
        <f t="shared" si="218"/>
        <v>704994.07287573058</v>
      </c>
      <c r="V227" s="23">
        <f>-SUM(T$24:T227)/T$23</f>
        <v>36.249703643786532</v>
      </c>
      <c r="W227" s="14">
        <f t="shared" si="200"/>
        <v>0</v>
      </c>
      <c r="X227" s="14">
        <f t="shared" si="219"/>
        <v>494478.63807538874</v>
      </c>
      <c r="Y227" s="23">
        <f>-SUM(W$24:W227)/W$23</f>
        <v>25.723931903769437</v>
      </c>
      <c r="Z227" s="36"/>
      <c r="AA227" s="37">
        <f t="shared" si="220"/>
        <v>1621.0513229898563</v>
      </c>
      <c r="AB227" s="10">
        <f t="shared" si="221"/>
        <v>594.89023898228663</v>
      </c>
      <c r="AC227" s="10">
        <f t="shared" si="222"/>
        <v>1026.1610840075698</v>
      </c>
      <c r="AD227" s="1">
        <f t="shared" si="223"/>
        <v>202936.20656706241</v>
      </c>
      <c r="AE227" s="1">
        <f t="shared" si="224"/>
        <v>174313.79343293776</v>
      </c>
      <c r="AF227" s="1">
        <f t="shared" si="225"/>
        <v>594219.74671828048</v>
      </c>
      <c r="AG227" s="1">
        <f t="shared" si="226"/>
        <v>0</v>
      </c>
      <c r="AH227" s="1">
        <f t="shared" si="227"/>
        <v>152.16182611770438</v>
      </c>
      <c r="AI227" s="1">
        <f t="shared" si="228"/>
        <v>152.16182611770438</v>
      </c>
      <c r="AJ227" s="1">
        <f t="shared" si="229"/>
        <v>456.48547835311308</v>
      </c>
      <c r="AK227" s="1">
        <f t="shared" si="230"/>
        <v>152.16182611770438</v>
      </c>
      <c r="AL227" s="1">
        <f t="shared" si="231"/>
        <v>1.5216182611770437</v>
      </c>
      <c r="AM227" s="1">
        <f t="shared" si="262"/>
        <v>912.97095670622616</v>
      </c>
      <c r="AN227" s="1">
        <f t="shared" si="232"/>
        <v>2.2920183178010545</v>
      </c>
      <c r="AO227" s="1">
        <f t="shared" si="233"/>
        <v>5730.0457945026365</v>
      </c>
      <c r="AP227" s="1">
        <f t="shared" si="234"/>
        <v>5443.5435047775045</v>
      </c>
      <c r="AQ227" s="1">
        <f t="shared" si="235"/>
        <v>2.2920183178010545</v>
      </c>
      <c r="AR227" s="1">
        <f t="shared" si="236"/>
        <v>744905.95328534266</v>
      </c>
      <c r="AS227" s="1">
        <f t="shared" si="237"/>
        <v>2909.521225081422</v>
      </c>
      <c r="AT227" s="1">
        <f t="shared" si="238"/>
        <v>254079.91311821848</v>
      </c>
      <c r="AU227" s="38">
        <f>-SUM(AS$24:AS227)/AS$23</f>
        <v>15.729270325693829</v>
      </c>
      <c r="AV227" s="1">
        <f t="shared" si="214"/>
        <v>2909.521225081422</v>
      </c>
      <c r="AW227" s="1">
        <f t="shared" si="239"/>
        <v>254079.91311821848</v>
      </c>
      <c r="AX227" s="38">
        <f>-SUM(AV$24:AV227)/AV$23</f>
        <v>15.729270325693829</v>
      </c>
      <c r="AY227" s="40"/>
      <c r="AZ227" s="10">
        <f t="shared" si="240"/>
        <v>857.63888888888891</v>
      </c>
      <c r="BA227" s="10">
        <f t="shared" si="241"/>
        <v>508.78770439274518</v>
      </c>
      <c r="BB227" s="10">
        <f t="shared" si="242"/>
        <v>877.6377692170006</v>
      </c>
      <c r="BC227" s="1">
        <f t="shared" si="243"/>
        <v>173563.860879724</v>
      </c>
      <c r="BD227" s="1">
        <f t="shared" si="244"/>
        <v>151436.13912027574</v>
      </c>
      <c r="BE227" s="1">
        <f t="shared" si="245"/>
        <v>896342.0924056184</v>
      </c>
      <c r="BF227" s="1">
        <f t="shared" si="246"/>
        <v>0</v>
      </c>
      <c r="BG227" s="1">
        <f t="shared" si="247"/>
        <v>152.16182611770438</v>
      </c>
      <c r="BH227" s="1">
        <f t="shared" si="248"/>
        <v>152.16182611770438</v>
      </c>
      <c r="BI227" s="1">
        <f t="shared" si="249"/>
        <v>456.48547835311308</v>
      </c>
      <c r="BJ227" s="1">
        <f t="shared" si="250"/>
        <v>152.16182611770438</v>
      </c>
      <c r="BK227" s="1">
        <f t="shared" si="251"/>
        <v>1.5216182611770437</v>
      </c>
      <c r="BL227" s="1">
        <f t="shared" si="263"/>
        <v>912.97095670622616</v>
      </c>
      <c r="BM227" s="1">
        <f t="shared" si="252"/>
        <v>2.2920183178010545</v>
      </c>
      <c r="BN227" s="1">
        <f t="shared" si="253"/>
        <v>5730.0457945026365</v>
      </c>
      <c r="BO227" s="1">
        <f t="shared" si="254"/>
        <v>5443.5435047775045</v>
      </c>
      <c r="BP227" s="1">
        <f t="shared" si="255"/>
        <v>2.2920183178010545</v>
      </c>
      <c r="BQ227" s="1">
        <f t="shared" si="256"/>
        <v>744905.95328534266</v>
      </c>
      <c r="BR227" s="1">
        <f t="shared" si="257"/>
        <v>3672.9336591823894</v>
      </c>
      <c r="BS227" s="1">
        <f t="shared" si="258"/>
        <v>411786.27536523086</v>
      </c>
      <c r="BT227" s="38">
        <f>-SUM(BR$24:BR227)/BR$23</f>
        <v>24.871668137114838</v>
      </c>
      <c r="BU227" s="1">
        <f t="shared" si="259"/>
        <v>3672.9336591823894</v>
      </c>
      <c r="BV227" s="1">
        <f t="shared" si="260"/>
        <v>411786.27536523086</v>
      </c>
      <c r="BW227" s="38">
        <f>-SUM(BU$24:BU227)/BU$23</f>
        <v>24.871668137114838</v>
      </c>
      <c r="BX227" s="1"/>
      <c r="BY227" s="1"/>
      <c r="BZ227" s="1"/>
      <c r="CA227" s="1"/>
      <c r="CB227" s="1"/>
      <c r="CC227" s="1"/>
      <c r="CD227" s="1"/>
      <c r="CE227" s="1"/>
      <c r="CF227" s="1"/>
      <c r="CG227" s="1"/>
      <c r="CH227" s="1"/>
      <c r="CI227" s="1"/>
      <c r="CJ227" s="1"/>
      <c r="CK227" s="1"/>
      <c r="CL227" s="1"/>
      <c r="CM227" s="1"/>
      <c r="CN227" s="1"/>
      <c r="CO227" s="1"/>
    </row>
    <row r="228" spans="1:93" ht="14.7" thickBot="1" x14ac:dyDescent="0.6">
      <c r="A228" s="32">
        <v>205</v>
      </c>
      <c r="B228" s="10">
        <f t="shared" si="201"/>
        <v>1621.0513229898563</v>
      </c>
      <c r="C228" s="10">
        <f t="shared" si="202"/>
        <v>591.89726915393123</v>
      </c>
      <c r="D228" s="10">
        <f t="shared" si="203"/>
        <v>1029.1540538359252</v>
      </c>
      <c r="E228" s="10">
        <f t="shared" si="215"/>
        <v>201907.05251322649</v>
      </c>
      <c r="F228" s="10">
        <f t="shared" si="216"/>
        <v>178092.94748677369</v>
      </c>
      <c r="G228" s="10">
        <f t="shared" si="198"/>
        <v>672608.33546079649</v>
      </c>
      <c r="H228" s="1">
        <f t="shared" si="217"/>
        <v>0</v>
      </c>
      <c r="I228" s="1">
        <f t="shared" si="204"/>
        <v>152.47525456602713</v>
      </c>
      <c r="J228" s="1">
        <f t="shared" si="205"/>
        <v>152.47525456602713</v>
      </c>
      <c r="K228" s="1">
        <f t="shared" si="206"/>
        <v>457.42576369808137</v>
      </c>
      <c r="L228" s="1">
        <f t="shared" si="207"/>
        <v>152.47525456602713</v>
      </c>
      <c r="M228" s="1">
        <f t="shared" si="208"/>
        <v>1.5247525456602713</v>
      </c>
      <c r="N228" s="1">
        <f t="shared" si="261"/>
        <v>914.85152739616274</v>
      </c>
      <c r="O228" s="1">
        <f t="shared" si="209"/>
        <v>2.3013562841421655</v>
      </c>
      <c r="P228" s="1">
        <f t="shared" si="210"/>
        <v>9205.4251365686614</v>
      </c>
      <c r="Q228" s="1">
        <f t="shared" si="211"/>
        <v>8745.1538797402281</v>
      </c>
      <c r="R228" s="1">
        <f t="shared" si="212"/>
        <v>2.3013562841421655</v>
      </c>
      <c r="S228" s="1">
        <f t="shared" si="199"/>
        <v>874515.38797402289</v>
      </c>
      <c r="T228" s="1">
        <f t="shared" si="213"/>
        <v>6209.2510293542091</v>
      </c>
      <c r="U228" s="6">
        <f t="shared" si="218"/>
        <v>711203.32390508475</v>
      </c>
      <c r="V228" s="23">
        <f>-SUM(T$24:T228)/T$23</f>
        <v>36.56016619525424</v>
      </c>
      <c r="W228" s="14">
        <f t="shared" si="200"/>
        <v>0</v>
      </c>
      <c r="X228" s="14">
        <f t="shared" si="219"/>
        <v>494478.63807538874</v>
      </c>
      <c r="Y228" s="23">
        <f>-SUM(W$24:W228)/W$23</f>
        <v>25.723931903769437</v>
      </c>
      <c r="Z228" s="36"/>
      <c r="AA228" s="37">
        <f t="shared" si="220"/>
        <v>1621.0513229898563</v>
      </c>
      <c r="AB228" s="10">
        <f t="shared" si="221"/>
        <v>591.89726915393123</v>
      </c>
      <c r="AC228" s="10">
        <f t="shared" si="222"/>
        <v>1029.1540538359252</v>
      </c>
      <c r="AD228" s="1">
        <f t="shared" si="223"/>
        <v>201907.05251322649</v>
      </c>
      <c r="AE228" s="1">
        <f t="shared" si="224"/>
        <v>175342.94748677369</v>
      </c>
      <c r="AF228" s="1">
        <f t="shared" si="225"/>
        <v>598283.73983297753</v>
      </c>
      <c r="AG228" s="1">
        <f t="shared" si="226"/>
        <v>0</v>
      </c>
      <c r="AH228" s="1">
        <f t="shared" si="227"/>
        <v>152.47525456602713</v>
      </c>
      <c r="AI228" s="1">
        <f t="shared" si="228"/>
        <v>152.47525456602713</v>
      </c>
      <c r="AJ228" s="1">
        <f t="shared" si="229"/>
        <v>457.42576369808137</v>
      </c>
      <c r="AK228" s="1">
        <f t="shared" si="230"/>
        <v>152.47525456602713</v>
      </c>
      <c r="AL228" s="1">
        <f t="shared" si="231"/>
        <v>1.5247525456602713</v>
      </c>
      <c r="AM228" s="1">
        <f t="shared" si="262"/>
        <v>914.85152739616274</v>
      </c>
      <c r="AN228" s="1">
        <f t="shared" si="232"/>
        <v>2.3013562841421655</v>
      </c>
      <c r="AO228" s="1">
        <f t="shared" si="233"/>
        <v>5753.3907103554138</v>
      </c>
      <c r="AP228" s="1">
        <f t="shared" si="234"/>
        <v>5465.721174837643</v>
      </c>
      <c r="AQ228" s="1">
        <f t="shared" si="235"/>
        <v>2.3013562841421655</v>
      </c>
      <c r="AR228" s="1">
        <f t="shared" si="236"/>
        <v>747940.79234620382</v>
      </c>
      <c r="AS228" s="1">
        <f t="shared" si="237"/>
        <v>2929.818324451624</v>
      </c>
      <c r="AT228" s="1">
        <f t="shared" si="238"/>
        <v>257009.73144267011</v>
      </c>
      <c r="AU228" s="38">
        <f>-SUM(AS$24:AS228)/AS$23</f>
        <v>15.899114866241749</v>
      </c>
      <c r="AV228" s="1">
        <f t="shared" si="214"/>
        <v>2929.818324451624</v>
      </c>
      <c r="AW228" s="1">
        <f t="shared" si="239"/>
        <v>257009.73144267011</v>
      </c>
      <c r="AX228" s="38">
        <f>-SUM(AV$24:AV228)/AV$23</f>
        <v>15.899114866241749</v>
      </c>
      <c r="AY228" s="40"/>
      <c r="AZ228" s="10">
        <f t="shared" si="240"/>
        <v>857.63888888888891</v>
      </c>
      <c r="BA228" s="10">
        <f t="shared" si="241"/>
        <v>506.22792756586222</v>
      </c>
      <c r="BB228" s="10">
        <f t="shared" si="242"/>
        <v>880.19754604388334</v>
      </c>
      <c r="BC228" s="1">
        <f t="shared" si="243"/>
        <v>172683.66333368013</v>
      </c>
      <c r="BD228" s="1">
        <f t="shared" si="244"/>
        <v>152316.33666631961</v>
      </c>
      <c r="BE228" s="1">
        <f t="shared" si="245"/>
        <v>900257.12901252345</v>
      </c>
      <c r="BF228" s="1">
        <f t="shared" si="246"/>
        <v>0</v>
      </c>
      <c r="BG228" s="1">
        <f t="shared" si="247"/>
        <v>152.47525456602713</v>
      </c>
      <c r="BH228" s="1">
        <f t="shared" si="248"/>
        <v>152.47525456602713</v>
      </c>
      <c r="BI228" s="1">
        <f t="shared" si="249"/>
        <v>457.42576369808137</v>
      </c>
      <c r="BJ228" s="1">
        <f t="shared" si="250"/>
        <v>152.47525456602713</v>
      </c>
      <c r="BK228" s="1">
        <f t="shared" si="251"/>
        <v>1.5247525456602713</v>
      </c>
      <c r="BL228" s="1">
        <f t="shared" si="263"/>
        <v>914.85152739616274</v>
      </c>
      <c r="BM228" s="1">
        <f t="shared" si="252"/>
        <v>2.3013562841421655</v>
      </c>
      <c r="BN228" s="1">
        <f t="shared" si="253"/>
        <v>5753.3907103554138</v>
      </c>
      <c r="BO228" s="1">
        <f t="shared" si="254"/>
        <v>5465.721174837643</v>
      </c>
      <c r="BP228" s="1">
        <f t="shared" si="255"/>
        <v>2.3013562841421655</v>
      </c>
      <c r="BQ228" s="1">
        <f t="shared" si="256"/>
        <v>747940.79234620382</v>
      </c>
      <c r="BR228" s="1">
        <f t="shared" si="257"/>
        <v>3693.2307585525914</v>
      </c>
      <c r="BS228" s="1">
        <f t="shared" si="258"/>
        <v>415479.50612378347</v>
      </c>
      <c r="BT228" s="38">
        <f>-SUM(BR$24:BR228)/BR$23</f>
        <v>25.085768470943975</v>
      </c>
      <c r="BU228" s="1">
        <f t="shared" si="259"/>
        <v>3693.2307585525914</v>
      </c>
      <c r="BV228" s="1">
        <f t="shared" si="260"/>
        <v>415479.50612378347</v>
      </c>
      <c r="BW228" s="38">
        <f>-SUM(BU$24:BU228)/BU$23</f>
        <v>25.085768470943975</v>
      </c>
      <c r="BX228" s="1"/>
      <c r="BY228" s="1"/>
      <c r="BZ228" s="1"/>
      <c r="CA228" s="1"/>
      <c r="CB228" s="1"/>
      <c r="CC228" s="1"/>
      <c r="CD228" s="1"/>
      <c r="CE228" s="1"/>
      <c r="CF228" s="1"/>
      <c r="CG228" s="1"/>
      <c r="CH228" s="1"/>
      <c r="CI228" s="1"/>
      <c r="CJ228" s="1"/>
      <c r="CK228" s="1"/>
      <c r="CL228" s="1"/>
      <c r="CM228" s="1"/>
      <c r="CN228" s="1"/>
      <c r="CO228" s="1"/>
    </row>
    <row r="229" spans="1:93" ht="14.7" thickBot="1" x14ac:dyDescent="0.6">
      <c r="A229" s="32">
        <v>206</v>
      </c>
      <c r="B229" s="10">
        <f t="shared" si="201"/>
        <v>1621.0513229898563</v>
      </c>
      <c r="C229" s="10">
        <f t="shared" si="202"/>
        <v>588.89556983024306</v>
      </c>
      <c r="D229" s="10">
        <f t="shared" si="203"/>
        <v>1032.1557531596131</v>
      </c>
      <c r="E229" s="10">
        <f t="shared" si="215"/>
        <v>200874.89676006688</v>
      </c>
      <c r="F229" s="10">
        <f t="shared" si="216"/>
        <v>179125.10323993329</v>
      </c>
      <c r="G229" s="10">
        <f t="shared" si="198"/>
        <v>677203.37515526777</v>
      </c>
      <c r="H229" s="1">
        <f t="shared" si="217"/>
        <v>0</v>
      </c>
      <c r="I229" s="1">
        <f t="shared" si="204"/>
        <v>152.78932862563573</v>
      </c>
      <c r="J229" s="1">
        <f t="shared" si="205"/>
        <v>152.78932862563573</v>
      </c>
      <c r="K229" s="1">
        <f t="shared" si="206"/>
        <v>458.36798587690726</v>
      </c>
      <c r="L229" s="1">
        <f t="shared" si="207"/>
        <v>152.78932862563573</v>
      </c>
      <c r="M229" s="1">
        <f t="shared" si="208"/>
        <v>1.5278932862563575</v>
      </c>
      <c r="N229" s="1">
        <f t="shared" si="261"/>
        <v>916.73597175381451</v>
      </c>
      <c r="O229" s="1">
        <f t="shared" si="209"/>
        <v>2.3107322945140378</v>
      </c>
      <c r="P229" s="1">
        <f t="shared" si="210"/>
        <v>9242.9291780561507</v>
      </c>
      <c r="Q229" s="1">
        <f t="shared" si="211"/>
        <v>8780.7827191533434</v>
      </c>
      <c r="R229" s="1">
        <f t="shared" si="212"/>
        <v>2.3107322945140378</v>
      </c>
      <c r="S229" s="1">
        <f t="shared" si="199"/>
        <v>878078.27191533439</v>
      </c>
      <c r="T229" s="1">
        <f t="shared" si="213"/>
        <v>6242.9954244096725</v>
      </c>
      <c r="U229" s="6">
        <f t="shared" si="218"/>
        <v>717446.31932949438</v>
      </c>
      <c r="V229" s="23">
        <f>-SUM(T$24:T229)/T$23</f>
        <v>36.872315966474716</v>
      </c>
      <c r="W229" s="14">
        <f t="shared" si="200"/>
        <v>0</v>
      </c>
      <c r="X229" s="14">
        <f t="shared" si="219"/>
        <v>494478.63807538874</v>
      </c>
      <c r="Y229" s="23">
        <f>-SUM(W$24:W229)/W$23</f>
        <v>25.723931903769437</v>
      </c>
      <c r="Z229" s="36"/>
      <c r="AA229" s="37">
        <f t="shared" si="220"/>
        <v>1621.0513229898563</v>
      </c>
      <c r="AB229" s="10">
        <f t="shared" si="221"/>
        <v>588.89556983024306</v>
      </c>
      <c r="AC229" s="10">
        <f t="shared" si="222"/>
        <v>1032.1557531596131</v>
      </c>
      <c r="AD229" s="1">
        <f t="shared" si="223"/>
        <v>200874.89676006688</v>
      </c>
      <c r="AE229" s="1">
        <f t="shared" si="224"/>
        <v>176375.10323993329</v>
      </c>
      <c r="AF229" s="1">
        <f t="shared" si="225"/>
        <v>602363.09895699553</v>
      </c>
      <c r="AG229" s="1">
        <f t="shared" si="226"/>
        <v>0</v>
      </c>
      <c r="AH229" s="1">
        <f t="shared" si="227"/>
        <v>152.78932862563573</v>
      </c>
      <c r="AI229" s="1">
        <f t="shared" si="228"/>
        <v>152.78932862563573</v>
      </c>
      <c r="AJ229" s="1">
        <f t="shared" si="229"/>
        <v>458.36798587690726</v>
      </c>
      <c r="AK229" s="1">
        <f t="shared" si="230"/>
        <v>152.78932862563573</v>
      </c>
      <c r="AL229" s="1">
        <f t="shared" si="231"/>
        <v>1.5278932862563575</v>
      </c>
      <c r="AM229" s="1">
        <f t="shared" si="262"/>
        <v>916.73597175381451</v>
      </c>
      <c r="AN229" s="1">
        <f t="shared" si="232"/>
        <v>2.3107322945140378</v>
      </c>
      <c r="AO229" s="1">
        <f t="shared" si="233"/>
        <v>5776.8307362850946</v>
      </c>
      <c r="AP229" s="1">
        <f t="shared" si="234"/>
        <v>5487.9891994708396</v>
      </c>
      <c r="AQ229" s="1">
        <f t="shared" si="235"/>
        <v>2.3107322945140378</v>
      </c>
      <c r="AR229" s="1">
        <f t="shared" si="236"/>
        <v>750987.99571706227</v>
      </c>
      <c r="AS229" s="1">
        <f t="shared" si="237"/>
        <v>2950.2019047271688</v>
      </c>
      <c r="AT229" s="1">
        <f t="shared" si="238"/>
        <v>259959.93334739728</v>
      </c>
      <c r="AU229" s="38">
        <f>-SUM(AS$24:AS229)/AS$23</f>
        <v>16.070141063617235</v>
      </c>
      <c r="AV229" s="1">
        <f t="shared" si="214"/>
        <v>2950.2019047271688</v>
      </c>
      <c r="AW229" s="1">
        <f t="shared" si="239"/>
        <v>259959.93334739728</v>
      </c>
      <c r="AX229" s="38">
        <f>-SUM(AV$24:AV229)/AV$23</f>
        <v>16.070141063617235</v>
      </c>
      <c r="AY229" s="40"/>
      <c r="AZ229" s="10">
        <f t="shared" si="240"/>
        <v>857.63888888888891</v>
      </c>
      <c r="BA229" s="10">
        <f t="shared" si="241"/>
        <v>503.66068472323417</v>
      </c>
      <c r="BB229" s="10">
        <f t="shared" si="242"/>
        <v>882.76478888651127</v>
      </c>
      <c r="BC229" s="1">
        <f t="shared" si="243"/>
        <v>171800.89854479363</v>
      </c>
      <c r="BD229" s="1">
        <f t="shared" si="244"/>
        <v>153199.10145520611</v>
      </c>
      <c r="BE229" s="1">
        <f t="shared" si="245"/>
        <v>904187.09717226843</v>
      </c>
      <c r="BF229" s="1">
        <f t="shared" si="246"/>
        <v>0</v>
      </c>
      <c r="BG229" s="1">
        <f t="shared" si="247"/>
        <v>152.78932862563573</v>
      </c>
      <c r="BH229" s="1">
        <f t="shared" si="248"/>
        <v>152.78932862563573</v>
      </c>
      <c r="BI229" s="1">
        <f t="shared" si="249"/>
        <v>458.36798587690726</v>
      </c>
      <c r="BJ229" s="1">
        <f t="shared" si="250"/>
        <v>152.78932862563573</v>
      </c>
      <c r="BK229" s="1">
        <f t="shared" si="251"/>
        <v>1.5278932862563575</v>
      </c>
      <c r="BL229" s="1">
        <f t="shared" si="263"/>
        <v>916.73597175381451</v>
      </c>
      <c r="BM229" s="1">
        <f t="shared" si="252"/>
        <v>2.3107322945140378</v>
      </c>
      <c r="BN229" s="1">
        <f t="shared" si="253"/>
        <v>5776.8307362850946</v>
      </c>
      <c r="BO229" s="1">
        <f t="shared" si="254"/>
        <v>5487.9891994708396</v>
      </c>
      <c r="BP229" s="1">
        <f t="shared" si="255"/>
        <v>2.3107322945140378</v>
      </c>
      <c r="BQ229" s="1">
        <f t="shared" si="256"/>
        <v>750987.99571706227</v>
      </c>
      <c r="BR229" s="1">
        <f t="shared" si="257"/>
        <v>3713.6143388281362</v>
      </c>
      <c r="BS229" s="1">
        <f t="shared" si="258"/>
        <v>419193.12046261161</v>
      </c>
      <c r="BT229" s="38">
        <f>-SUM(BR$24:BR229)/BR$23</f>
        <v>25.301050461600681</v>
      </c>
      <c r="BU229" s="1">
        <f t="shared" si="259"/>
        <v>3713.6143388281362</v>
      </c>
      <c r="BV229" s="1">
        <f t="shared" si="260"/>
        <v>419193.12046261161</v>
      </c>
      <c r="BW229" s="38">
        <f>-SUM(BU$24:BU229)/BU$23</f>
        <v>25.301050461600681</v>
      </c>
      <c r="BX229" s="1"/>
      <c r="BY229" s="1"/>
      <c r="BZ229" s="1"/>
      <c r="CA229" s="1"/>
      <c r="CB229" s="1"/>
      <c r="CC229" s="1"/>
      <c r="CD229" s="1"/>
      <c r="CE229" s="1"/>
      <c r="CF229" s="1"/>
      <c r="CG229" s="1"/>
      <c r="CH229" s="1"/>
      <c r="CI229" s="1"/>
      <c r="CJ229" s="1"/>
      <c r="CK229" s="1"/>
      <c r="CL229" s="1"/>
      <c r="CM229" s="1"/>
      <c r="CN229" s="1"/>
      <c r="CO229" s="1"/>
    </row>
    <row r="230" spans="1:93" ht="14.7" thickBot="1" x14ac:dyDescent="0.6">
      <c r="A230" s="32">
        <v>207</v>
      </c>
      <c r="B230" s="10">
        <f t="shared" si="201"/>
        <v>1621.0513229898563</v>
      </c>
      <c r="C230" s="10">
        <f t="shared" si="202"/>
        <v>585.8851155501942</v>
      </c>
      <c r="D230" s="10">
        <f t="shared" si="203"/>
        <v>1035.166207439662</v>
      </c>
      <c r="E230" s="10">
        <f t="shared" si="215"/>
        <v>199839.73055262721</v>
      </c>
      <c r="F230" s="10">
        <f t="shared" si="216"/>
        <v>180160.26944737296</v>
      </c>
      <c r="G230" s="10">
        <f t="shared" si="198"/>
        <v>681815.94093422242</v>
      </c>
      <c r="H230" s="1">
        <f t="shared" si="217"/>
        <v>0</v>
      </c>
      <c r="I230" s="1">
        <f t="shared" si="204"/>
        <v>153.10404962638376</v>
      </c>
      <c r="J230" s="1">
        <f t="shared" si="205"/>
        <v>153.10404962638376</v>
      </c>
      <c r="K230" s="1">
        <f t="shared" si="206"/>
        <v>459.31214887915127</v>
      </c>
      <c r="L230" s="1">
        <f t="shared" si="207"/>
        <v>153.10404962638376</v>
      </c>
      <c r="M230" s="1">
        <f t="shared" si="208"/>
        <v>1.5310404962638375</v>
      </c>
      <c r="N230" s="1">
        <f t="shared" si="261"/>
        <v>918.62429775830265</v>
      </c>
      <c r="O230" s="1">
        <f t="shared" si="209"/>
        <v>2.320146503912762</v>
      </c>
      <c r="P230" s="1">
        <f t="shared" si="210"/>
        <v>9280.586015651048</v>
      </c>
      <c r="Q230" s="1">
        <f t="shared" si="211"/>
        <v>8816.556714868495</v>
      </c>
      <c r="R230" s="1">
        <f t="shared" si="212"/>
        <v>2.320146503912762</v>
      </c>
      <c r="S230" s="1">
        <f t="shared" si="199"/>
        <v>881655.67148684955</v>
      </c>
      <c r="T230" s="1">
        <f t="shared" si="213"/>
        <v>6276.8810941203365</v>
      </c>
      <c r="U230" s="6">
        <f t="shared" si="218"/>
        <v>723723.2004236147</v>
      </c>
      <c r="V230" s="23">
        <f>-SUM(T$24:T230)/T$23</f>
        <v>37.186160021180733</v>
      </c>
      <c r="W230" s="14">
        <f t="shared" si="200"/>
        <v>0</v>
      </c>
      <c r="X230" s="14">
        <f t="shared" si="219"/>
        <v>494478.63807538874</v>
      </c>
      <c r="Y230" s="23">
        <f>-SUM(W$24:W230)/W$23</f>
        <v>25.723931903769437</v>
      </c>
      <c r="Z230" s="36"/>
      <c r="AA230" s="37">
        <f t="shared" si="220"/>
        <v>1621.0513229898563</v>
      </c>
      <c r="AB230" s="10">
        <f t="shared" si="221"/>
        <v>585.8851155501942</v>
      </c>
      <c r="AC230" s="10">
        <f t="shared" si="222"/>
        <v>1035.166207439662</v>
      </c>
      <c r="AD230" s="1">
        <f t="shared" si="223"/>
        <v>199839.73055262721</v>
      </c>
      <c r="AE230" s="1">
        <f t="shared" si="224"/>
        <v>177410.26944737296</v>
      </c>
      <c r="AF230" s="1">
        <f t="shared" si="225"/>
        <v>606457.88321902067</v>
      </c>
      <c r="AG230" s="1">
        <f t="shared" si="226"/>
        <v>0</v>
      </c>
      <c r="AH230" s="1">
        <f t="shared" si="227"/>
        <v>153.10404962638376</v>
      </c>
      <c r="AI230" s="1">
        <f t="shared" si="228"/>
        <v>153.10404962638376</v>
      </c>
      <c r="AJ230" s="1">
        <f t="shared" si="229"/>
        <v>459.31214887915127</v>
      </c>
      <c r="AK230" s="1">
        <f t="shared" si="230"/>
        <v>153.10404962638376</v>
      </c>
      <c r="AL230" s="1">
        <f t="shared" si="231"/>
        <v>1.5310404962638375</v>
      </c>
      <c r="AM230" s="1">
        <f t="shared" si="262"/>
        <v>918.62429775830265</v>
      </c>
      <c r="AN230" s="1">
        <f t="shared" si="232"/>
        <v>2.320146503912762</v>
      </c>
      <c r="AO230" s="1">
        <f t="shared" si="233"/>
        <v>5800.3662597819048</v>
      </c>
      <c r="AP230" s="1">
        <f t="shared" si="234"/>
        <v>5510.3479467928091</v>
      </c>
      <c r="AQ230" s="1">
        <f t="shared" si="235"/>
        <v>2.320146503912762</v>
      </c>
      <c r="AR230" s="1">
        <f t="shared" si="236"/>
        <v>754047.61377164768</v>
      </c>
      <c r="AS230" s="1">
        <f t="shared" si="237"/>
        <v>2970.6723260446506</v>
      </c>
      <c r="AT230" s="1">
        <f t="shared" si="238"/>
        <v>262930.60567344195</v>
      </c>
      <c r="AU230" s="38">
        <f>-SUM(AS$24:AS230)/AS$23</f>
        <v>16.24235395208359</v>
      </c>
      <c r="AV230" s="1">
        <f t="shared" si="214"/>
        <v>2970.6723260446506</v>
      </c>
      <c r="AW230" s="1">
        <f t="shared" si="239"/>
        <v>262930.60567344195</v>
      </c>
      <c r="AX230" s="38">
        <f>-SUM(AV$24:AV230)/AV$23</f>
        <v>16.24235395208359</v>
      </c>
      <c r="AY230" s="40"/>
      <c r="AZ230" s="10">
        <f t="shared" si="240"/>
        <v>857.63888888888891</v>
      </c>
      <c r="BA230" s="10">
        <f t="shared" si="241"/>
        <v>501.08595408898196</v>
      </c>
      <c r="BB230" s="10">
        <f t="shared" si="242"/>
        <v>885.33951952076359</v>
      </c>
      <c r="BC230" s="1">
        <f t="shared" si="243"/>
        <v>170915.55902527287</v>
      </c>
      <c r="BD230" s="1">
        <f t="shared" si="244"/>
        <v>154084.44097472687</v>
      </c>
      <c r="BE230" s="1">
        <f t="shared" si="245"/>
        <v>908132.05474637449</v>
      </c>
      <c r="BF230" s="1">
        <f t="shared" si="246"/>
        <v>0</v>
      </c>
      <c r="BG230" s="1">
        <f t="shared" si="247"/>
        <v>153.10404962638376</v>
      </c>
      <c r="BH230" s="1">
        <f t="shared" si="248"/>
        <v>153.10404962638376</v>
      </c>
      <c r="BI230" s="1">
        <f t="shared" si="249"/>
        <v>459.31214887915127</v>
      </c>
      <c r="BJ230" s="1">
        <f t="shared" si="250"/>
        <v>153.10404962638376</v>
      </c>
      <c r="BK230" s="1">
        <f t="shared" si="251"/>
        <v>1.5310404962638375</v>
      </c>
      <c r="BL230" s="1">
        <f t="shared" si="263"/>
        <v>918.62429775830265</v>
      </c>
      <c r="BM230" s="1">
        <f t="shared" si="252"/>
        <v>2.320146503912762</v>
      </c>
      <c r="BN230" s="1">
        <f t="shared" si="253"/>
        <v>5800.3662597819048</v>
      </c>
      <c r="BO230" s="1">
        <f t="shared" si="254"/>
        <v>5510.3479467928091</v>
      </c>
      <c r="BP230" s="1">
        <f t="shared" si="255"/>
        <v>2.320146503912762</v>
      </c>
      <c r="BQ230" s="1">
        <f t="shared" si="256"/>
        <v>754047.61377164768</v>
      </c>
      <c r="BR230" s="1">
        <f t="shared" si="257"/>
        <v>3734.084760145618</v>
      </c>
      <c r="BS230" s="1">
        <f t="shared" si="258"/>
        <v>422927.20522275724</v>
      </c>
      <c r="BT230" s="38">
        <f>-SUM(BR$24:BR230)/BR$23</f>
        <v>25.517519143348252</v>
      </c>
      <c r="BU230" s="1">
        <f t="shared" si="259"/>
        <v>3734.084760145618</v>
      </c>
      <c r="BV230" s="1">
        <f t="shared" si="260"/>
        <v>422927.20522275724</v>
      </c>
      <c r="BW230" s="38">
        <f>-SUM(BU$24:BU230)/BU$23</f>
        <v>25.517519143348252</v>
      </c>
      <c r="BX230" s="1"/>
      <c r="BY230" s="1"/>
      <c r="BZ230" s="1"/>
      <c r="CA230" s="1"/>
      <c r="CB230" s="1"/>
      <c r="CC230" s="1"/>
      <c r="CD230" s="1"/>
      <c r="CE230" s="1"/>
      <c r="CF230" s="1"/>
      <c r="CG230" s="1"/>
      <c r="CH230" s="1"/>
      <c r="CI230" s="1"/>
      <c r="CJ230" s="1"/>
      <c r="CK230" s="1"/>
      <c r="CL230" s="1"/>
      <c r="CM230" s="1"/>
      <c r="CN230" s="1"/>
      <c r="CO230" s="1"/>
    </row>
    <row r="231" spans="1:93" ht="14.7" thickBot="1" x14ac:dyDescent="0.6">
      <c r="A231" s="32">
        <v>208</v>
      </c>
      <c r="B231" s="10">
        <f t="shared" si="201"/>
        <v>1621.0513229898563</v>
      </c>
      <c r="C231" s="10">
        <f t="shared" si="202"/>
        <v>582.86588077849524</v>
      </c>
      <c r="D231" s="10">
        <f t="shared" si="203"/>
        <v>1038.1854422113611</v>
      </c>
      <c r="E231" s="10">
        <f t="shared" si="215"/>
        <v>198801.54511041584</v>
      </c>
      <c r="F231" s="10">
        <f t="shared" si="216"/>
        <v>181198.45488958433</v>
      </c>
      <c r="G231" s="10">
        <f t="shared" si="198"/>
        <v>686446.10071662697</v>
      </c>
      <c r="H231" s="1">
        <f t="shared" si="217"/>
        <v>0</v>
      </c>
      <c r="I231" s="1">
        <f t="shared" si="204"/>
        <v>153.419418900864</v>
      </c>
      <c r="J231" s="1">
        <f t="shared" si="205"/>
        <v>153.419418900864</v>
      </c>
      <c r="K231" s="1">
        <f t="shared" si="206"/>
        <v>460.25825670259195</v>
      </c>
      <c r="L231" s="1">
        <f t="shared" si="207"/>
        <v>153.419418900864</v>
      </c>
      <c r="M231" s="1">
        <f t="shared" si="208"/>
        <v>1.5341941890086399</v>
      </c>
      <c r="N231" s="1">
        <f t="shared" si="261"/>
        <v>920.51651340518401</v>
      </c>
      <c r="O231" s="1">
        <f t="shared" si="209"/>
        <v>2.3295990679659018</v>
      </c>
      <c r="P231" s="1">
        <f t="shared" si="210"/>
        <v>9318.3962718636067</v>
      </c>
      <c r="Q231" s="1">
        <f t="shared" si="211"/>
        <v>8852.4764582704265</v>
      </c>
      <c r="R231" s="1">
        <f t="shared" si="212"/>
        <v>2.3295990679659018</v>
      </c>
      <c r="S231" s="1">
        <f t="shared" si="199"/>
        <v>885247.64582704264</v>
      </c>
      <c r="T231" s="1">
        <f t="shared" si="213"/>
        <v>6310.9086218753864</v>
      </c>
      <c r="U231" s="6">
        <f t="shared" si="218"/>
        <v>730034.10904549004</v>
      </c>
      <c r="V231" s="23">
        <f>-SUM(T$24:T231)/T$23</f>
        <v>37.5017054522745</v>
      </c>
      <c r="W231" s="14">
        <f t="shared" si="200"/>
        <v>0</v>
      </c>
      <c r="X231" s="14">
        <f t="shared" si="219"/>
        <v>494478.63807538874</v>
      </c>
      <c r="Y231" s="23">
        <f>-SUM(W$24:W231)/W$23</f>
        <v>25.723931903769437</v>
      </c>
      <c r="Z231" s="36"/>
      <c r="AA231" s="37">
        <f t="shared" si="220"/>
        <v>1621.0513229898563</v>
      </c>
      <c r="AB231" s="10">
        <f t="shared" si="221"/>
        <v>582.86588077849524</v>
      </c>
      <c r="AC231" s="10">
        <f t="shared" si="222"/>
        <v>1038.1854422113611</v>
      </c>
      <c r="AD231" s="1">
        <f t="shared" si="223"/>
        <v>198801.54511041584</v>
      </c>
      <c r="AE231" s="1">
        <f t="shared" si="224"/>
        <v>178448.45488958433</v>
      </c>
      <c r="AF231" s="1">
        <f t="shared" si="225"/>
        <v>610568.1519785024</v>
      </c>
      <c r="AG231" s="1">
        <f t="shared" si="226"/>
        <v>0</v>
      </c>
      <c r="AH231" s="1">
        <f t="shared" si="227"/>
        <v>153.419418900864</v>
      </c>
      <c r="AI231" s="1">
        <f t="shared" si="228"/>
        <v>153.419418900864</v>
      </c>
      <c r="AJ231" s="1">
        <f t="shared" si="229"/>
        <v>460.25825670259195</v>
      </c>
      <c r="AK231" s="1">
        <f t="shared" si="230"/>
        <v>153.419418900864</v>
      </c>
      <c r="AL231" s="1">
        <f t="shared" si="231"/>
        <v>1.5341941890086399</v>
      </c>
      <c r="AM231" s="1">
        <f t="shared" si="262"/>
        <v>920.51651340518401</v>
      </c>
      <c r="AN231" s="1">
        <f t="shared" si="232"/>
        <v>2.3295990679659018</v>
      </c>
      <c r="AO231" s="1">
        <f t="shared" si="233"/>
        <v>5823.9976699147546</v>
      </c>
      <c r="AP231" s="1">
        <f t="shared" si="234"/>
        <v>5532.797786419017</v>
      </c>
      <c r="AQ231" s="1">
        <f t="shared" si="235"/>
        <v>2.3295990679659018</v>
      </c>
      <c r="AR231" s="1">
        <f t="shared" si="236"/>
        <v>757119.69708891807</v>
      </c>
      <c r="AS231" s="1">
        <f t="shared" si="237"/>
        <v>2991.2299500239769</v>
      </c>
      <c r="AT231" s="1">
        <f t="shared" si="238"/>
        <v>265921.83562346594</v>
      </c>
      <c r="AU231" s="38">
        <f>-SUM(AS$24:AS231)/AS$23</f>
        <v>16.415758586867589</v>
      </c>
      <c r="AV231" s="1">
        <f t="shared" si="214"/>
        <v>2991.2299500239769</v>
      </c>
      <c r="AW231" s="1">
        <f t="shared" si="239"/>
        <v>265921.83562346594</v>
      </c>
      <c r="AX231" s="38">
        <f>-SUM(AV$24:AV231)/AV$23</f>
        <v>16.415758586867589</v>
      </c>
      <c r="AY231" s="40"/>
      <c r="AZ231" s="10">
        <f t="shared" si="240"/>
        <v>857.63888888888891</v>
      </c>
      <c r="BA231" s="10">
        <f t="shared" si="241"/>
        <v>498.50371382371299</v>
      </c>
      <c r="BB231" s="10">
        <f t="shared" si="242"/>
        <v>887.92175978603245</v>
      </c>
      <c r="BC231" s="1">
        <f t="shared" si="243"/>
        <v>170027.63726548685</v>
      </c>
      <c r="BD231" s="1">
        <f t="shared" si="244"/>
        <v>154972.36273451289</v>
      </c>
      <c r="BE231" s="1">
        <f t="shared" si="245"/>
        <v>912092.05982343096</v>
      </c>
      <c r="BF231" s="1">
        <f t="shared" si="246"/>
        <v>0</v>
      </c>
      <c r="BG231" s="1">
        <f t="shared" si="247"/>
        <v>153.419418900864</v>
      </c>
      <c r="BH231" s="1">
        <f t="shared" si="248"/>
        <v>153.419418900864</v>
      </c>
      <c r="BI231" s="1">
        <f t="shared" si="249"/>
        <v>460.25825670259195</v>
      </c>
      <c r="BJ231" s="1">
        <f t="shared" si="250"/>
        <v>153.419418900864</v>
      </c>
      <c r="BK231" s="1">
        <f t="shared" si="251"/>
        <v>1.5341941890086399</v>
      </c>
      <c r="BL231" s="1">
        <f t="shared" si="263"/>
        <v>920.51651340518401</v>
      </c>
      <c r="BM231" s="1">
        <f t="shared" si="252"/>
        <v>2.3295990679659018</v>
      </c>
      <c r="BN231" s="1">
        <f t="shared" si="253"/>
        <v>5823.9976699147546</v>
      </c>
      <c r="BO231" s="1">
        <f t="shared" si="254"/>
        <v>5532.797786419017</v>
      </c>
      <c r="BP231" s="1">
        <f t="shared" si="255"/>
        <v>2.3295990679659018</v>
      </c>
      <c r="BQ231" s="1">
        <f t="shared" si="256"/>
        <v>757119.69708891807</v>
      </c>
      <c r="BR231" s="1">
        <f t="shared" si="257"/>
        <v>3754.6423841249443</v>
      </c>
      <c r="BS231" s="1">
        <f t="shared" si="258"/>
        <v>426681.84760688216</v>
      </c>
      <c r="BT231" s="38">
        <f>-SUM(BR$24:BR231)/BR$23</f>
        <v>25.735179571413465</v>
      </c>
      <c r="BU231" s="1">
        <f t="shared" si="259"/>
        <v>3754.6423841249443</v>
      </c>
      <c r="BV231" s="1">
        <f t="shared" si="260"/>
        <v>426681.84760688216</v>
      </c>
      <c r="BW231" s="38">
        <f>-SUM(BU$24:BU231)/BU$23</f>
        <v>25.735179571413465</v>
      </c>
      <c r="BX231" s="1"/>
      <c r="BY231" s="1"/>
      <c r="BZ231" s="1"/>
      <c r="CA231" s="1"/>
      <c r="CB231" s="1"/>
      <c r="CC231" s="1"/>
      <c r="CD231" s="1"/>
      <c r="CE231" s="1"/>
      <c r="CF231" s="1"/>
      <c r="CG231" s="1"/>
      <c r="CH231" s="1"/>
      <c r="CI231" s="1"/>
      <c r="CJ231" s="1"/>
      <c r="CK231" s="1"/>
      <c r="CL231" s="1"/>
      <c r="CM231" s="1"/>
      <c r="CN231" s="1"/>
      <c r="CO231" s="1"/>
    </row>
    <row r="232" spans="1:93" ht="14.7" thickBot="1" x14ac:dyDescent="0.6">
      <c r="A232" s="32">
        <v>209</v>
      </c>
      <c r="B232" s="10">
        <f t="shared" si="201"/>
        <v>1621.0513229898563</v>
      </c>
      <c r="C232" s="10">
        <f t="shared" si="202"/>
        <v>579.8378399053787</v>
      </c>
      <c r="D232" s="10">
        <f t="shared" si="203"/>
        <v>1041.2134830844775</v>
      </c>
      <c r="E232" s="10">
        <f t="shared" si="215"/>
        <v>197760.33162733135</v>
      </c>
      <c r="F232" s="10">
        <f t="shared" si="216"/>
        <v>182239.66837266882</v>
      </c>
      <c r="G232" s="10">
        <f t="shared" si="198"/>
        <v>691093.92268799408</v>
      </c>
      <c r="H232" s="1">
        <f t="shared" si="217"/>
        <v>0</v>
      </c>
      <c r="I232" s="1">
        <f t="shared" si="204"/>
        <v>153.73543778441419</v>
      </c>
      <c r="J232" s="1">
        <f t="shared" si="205"/>
        <v>153.73543778441419</v>
      </c>
      <c r="K232" s="1">
        <f t="shared" si="206"/>
        <v>461.20631335324254</v>
      </c>
      <c r="L232" s="1">
        <f t="shared" si="207"/>
        <v>153.73543778441419</v>
      </c>
      <c r="M232" s="1">
        <f t="shared" si="208"/>
        <v>1.5373543778441419</v>
      </c>
      <c r="N232" s="1">
        <f t="shared" si="261"/>
        <v>922.41262670648507</v>
      </c>
      <c r="O232" s="1">
        <f t="shared" si="209"/>
        <v>2.3390901429350666</v>
      </c>
      <c r="P232" s="1">
        <f t="shared" si="210"/>
        <v>9356.3605717402661</v>
      </c>
      <c r="Q232" s="1">
        <f t="shared" si="211"/>
        <v>8888.5425431532531</v>
      </c>
      <c r="R232" s="1">
        <f t="shared" si="212"/>
        <v>2.3390901429350666</v>
      </c>
      <c r="S232" s="1">
        <f t="shared" si="199"/>
        <v>888854.25431532529</v>
      </c>
      <c r="T232" s="1">
        <f t="shared" si="213"/>
        <v>6345.0785934569121</v>
      </c>
      <c r="U232" s="6">
        <f t="shared" si="218"/>
        <v>736379.18763894693</v>
      </c>
      <c r="V232" s="23">
        <f>-SUM(T$24:T232)/T$23</f>
        <v>37.818959381947344</v>
      </c>
      <c r="W232" s="14">
        <f t="shared" si="200"/>
        <v>0</v>
      </c>
      <c r="X232" s="14">
        <f t="shared" si="219"/>
        <v>494478.63807538874</v>
      </c>
      <c r="Y232" s="23">
        <f>-SUM(W$24:W232)/W$23</f>
        <v>25.723931903769437</v>
      </c>
      <c r="Z232" s="36"/>
      <c r="AA232" s="37">
        <f t="shared" si="220"/>
        <v>1621.0513229898563</v>
      </c>
      <c r="AB232" s="10">
        <f t="shared" si="221"/>
        <v>579.8378399053787</v>
      </c>
      <c r="AC232" s="10">
        <f t="shared" si="222"/>
        <v>1041.2134830844775</v>
      </c>
      <c r="AD232" s="1">
        <f t="shared" si="223"/>
        <v>197760.33162733135</v>
      </c>
      <c r="AE232" s="1">
        <f t="shared" si="224"/>
        <v>179489.66837266882</v>
      </c>
      <c r="AF232" s="1">
        <f t="shared" si="225"/>
        <v>614693.96482656547</v>
      </c>
      <c r="AG232" s="1">
        <f t="shared" si="226"/>
        <v>0</v>
      </c>
      <c r="AH232" s="1">
        <f t="shared" si="227"/>
        <v>153.73543778441419</v>
      </c>
      <c r="AI232" s="1">
        <f t="shared" si="228"/>
        <v>153.73543778441419</v>
      </c>
      <c r="AJ232" s="1">
        <f t="shared" si="229"/>
        <v>461.20631335324254</v>
      </c>
      <c r="AK232" s="1">
        <f t="shared" si="230"/>
        <v>153.73543778441419</v>
      </c>
      <c r="AL232" s="1">
        <f t="shared" si="231"/>
        <v>1.5373543778441419</v>
      </c>
      <c r="AM232" s="1">
        <f t="shared" si="262"/>
        <v>922.41262670648507</v>
      </c>
      <c r="AN232" s="1">
        <f t="shared" si="232"/>
        <v>2.3390901429350666</v>
      </c>
      <c r="AO232" s="1">
        <f t="shared" si="233"/>
        <v>5847.7253573376665</v>
      </c>
      <c r="AP232" s="1">
        <f t="shared" si="234"/>
        <v>5555.3390894707827</v>
      </c>
      <c r="AQ232" s="1">
        <f t="shared" si="235"/>
        <v>2.3390901429350666</v>
      </c>
      <c r="AR232" s="1">
        <f t="shared" si="236"/>
        <v>760204.29645389668</v>
      </c>
      <c r="AS232" s="1">
        <f t="shared" si="237"/>
        <v>3011.8751397744418</v>
      </c>
      <c r="AT232" s="1">
        <f t="shared" si="238"/>
        <v>268933.71076324041</v>
      </c>
      <c r="AU232" s="38">
        <f>-SUM(AS$24:AS232)/AS$23</f>
        <v>16.59036004424582</v>
      </c>
      <c r="AV232" s="1">
        <f t="shared" si="214"/>
        <v>3011.8751397744418</v>
      </c>
      <c r="AW232" s="1">
        <f t="shared" si="239"/>
        <v>268933.71076324041</v>
      </c>
      <c r="AX232" s="38">
        <f>-SUM(AV$24:AV232)/AV$23</f>
        <v>16.59036004424582</v>
      </c>
      <c r="AY232" s="40"/>
      <c r="AZ232" s="10">
        <f t="shared" si="240"/>
        <v>857.63888888888891</v>
      </c>
      <c r="BA232" s="10">
        <f t="shared" si="241"/>
        <v>495.91394202433708</v>
      </c>
      <c r="BB232" s="10">
        <f t="shared" si="242"/>
        <v>890.51153158540853</v>
      </c>
      <c r="BC232" s="1">
        <f t="shared" si="243"/>
        <v>169137.12573390143</v>
      </c>
      <c r="BD232" s="1">
        <f t="shared" si="244"/>
        <v>155862.87426609831</v>
      </c>
      <c r="BE232" s="1">
        <f t="shared" si="245"/>
        <v>916067.17071999493</v>
      </c>
      <c r="BF232" s="1">
        <f t="shared" si="246"/>
        <v>0</v>
      </c>
      <c r="BG232" s="1">
        <f t="shared" si="247"/>
        <v>153.73543778441419</v>
      </c>
      <c r="BH232" s="1">
        <f t="shared" si="248"/>
        <v>153.73543778441419</v>
      </c>
      <c r="BI232" s="1">
        <f t="shared" si="249"/>
        <v>461.20631335324254</v>
      </c>
      <c r="BJ232" s="1">
        <f t="shared" si="250"/>
        <v>153.73543778441419</v>
      </c>
      <c r="BK232" s="1">
        <f t="shared" si="251"/>
        <v>1.5373543778441419</v>
      </c>
      <c r="BL232" s="1">
        <f t="shared" si="263"/>
        <v>922.41262670648507</v>
      </c>
      <c r="BM232" s="1">
        <f t="shared" si="252"/>
        <v>2.3390901429350666</v>
      </c>
      <c r="BN232" s="1">
        <f t="shared" si="253"/>
        <v>5847.7253573376665</v>
      </c>
      <c r="BO232" s="1">
        <f t="shared" si="254"/>
        <v>5555.3390894707827</v>
      </c>
      <c r="BP232" s="1">
        <f t="shared" si="255"/>
        <v>2.3390901429350666</v>
      </c>
      <c r="BQ232" s="1">
        <f t="shared" si="256"/>
        <v>760204.29645389668</v>
      </c>
      <c r="BR232" s="1">
        <f t="shared" si="257"/>
        <v>3775.2875738754092</v>
      </c>
      <c r="BS232" s="1">
        <f t="shared" si="258"/>
        <v>430457.13518075756</v>
      </c>
      <c r="BT232" s="38">
        <f>-SUM(BR$24:BR232)/BR$23</f>
        <v>25.954036822072908</v>
      </c>
      <c r="BU232" s="1">
        <f t="shared" si="259"/>
        <v>3775.2875738754092</v>
      </c>
      <c r="BV232" s="1">
        <f t="shared" si="260"/>
        <v>430457.13518075756</v>
      </c>
      <c r="BW232" s="38">
        <f>-SUM(BU$24:BU232)/BU$23</f>
        <v>25.954036822072908</v>
      </c>
      <c r="BX232" s="1"/>
      <c r="BY232" s="1"/>
      <c r="BZ232" s="1"/>
      <c r="CA232" s="1"/>
      <c r="CB232" s="1"/>
      <c r="CC232" s="1"/>
      <c r="CD232" s="1"/>
      <c r="CE232" s="1"/>
      <c r="CF232" s="1"/>
      <c r="CG232" s="1"/>
      <c r="CH232" s="1"/>
      <c r="CI232" s="1"/>
      <c r="CJ232" s="1"/>
      <c r="CK232" s="1"/>
      <c r="CL232" s="1"/>
      <c r="CM232" s="1"/>
      <c r="CN232" s="1"/>
      <c r="CO232" s="1"/>
    </row>
    <row r="233" spans="1:93" ht="14.7" thickBot="1" x14ac:dyDescent="0.6">
      <c r="A233" s="32">
        <v>210</v>
      </c>
      <c r="B233" s="10">
        <f t="shared" si="201"/>
        <v>1621.0513229898563</v>
      </c>
      <c r="C233" s="10">
        <f t="shared" si="202"/>
        <v>576.80096724638224</v>
      </c>
      <c r="D233" s="10">
        <f t="shared" si="203"/>
        <v>1044.2503557434741</v>
      </c>
      <c r="E233" s="10">
        <f t="shared" si="215"/>
        <v>196716.08127158787</v>
      </c>
      <c r="F233" s="10">
        <f t="shared" si="216"/>
        <v>183283.9187284123</v>
      </c>
      <c r="G233" s="10">
        <f t="shared" si="198"/>
        <v>695759.47530144057</v>
      </c>
      <c r="H233" s="1">
        <f t="shared" si="217"/>
        <v>0</v>
      </c>
      <c r="I233" s="1">
        <f t="shared" si="204"/>
        <v>154.05210761512268</v>
      </c>
      <c r="J233" s="1">
        <f t="shared" si="205"/>
        <v>154.05210761512268</v>
      </c>
      <c r="K233" s="1">
        <f t="shared" si="206"/>
        <v>462.15632284536798</v>
      </c>
      <c r="L233" s="1">
        <f t="shared" si="207"/>
        <v>154.05210761512268</v>
      </c>
      <c r="M233" s="1">
        <f t="shared" si="208"/>
        <v>1.5405210761512267</v>
      </c>
      <c r="N233" s="1">
        <f t="shared" si="261"/>
        <v>924.31264569073596</v>
      </c>
      <c r="O233" s="1">
        <f t="shared" si="209"/>
        <v>2.3486198857184957</v>
      </c>
      <c r="P233" s="1">
        <f t="shared" si="210"/>
        <v>9394.4795428739835</v>
      </c>
      <c r="Q233" s="1">
        <f t="shared" si="211"/>
        <v>8924.7555657302837</v>
      </c>
      <c r="R233" s="1">
        <f t="shared" si="212"/>
        <v>2.3486198857184957</v>
      </c>
      <c r="S233" s="1">
        <f t="shared" si="199"/>
        <v>892475.55657302833</v>
      </c>
      <c r="T233" s="1">
        <f t="shared" si="213"/>
        <v>6379.3915970496919</v>
      </c>
      <c r="U233" s="6">
        <f t="shared" si="218"/>
        <v>742758.57923599659</v>
      </c>
      <c r="V233" s="23">
        <f>-SUM(T$24:T233)/T$23</f>
        <v>38.13792896179983</v>
      </c>
      <c r="W233" s="14">
        <f t="shared" si="200"/>
        <v>0</v>
      </c>
      <c r="X233" s="14">
        <f t="shared" si="219"/>
        <v>494478.63807538874</v>
      </c>
      <c r="Y233" s="23">
        <f>-SUM(W$24:W233)/W$23</f>
        <v>25.723931903769437</v>
      </c>
      <c r="Z233" s="36"/>
      <c r="AA233" s="37">
        <f t="shared" si="220"/>
        <v>1621.0513229898563</v>
      </c>
      <c r="AB233" s="10">
        <f t="shared" si="221"/>
        <v>576.80096724638224</v>
      </c>
      <c r="AC233" s="10">
        <f t="shared" si="222"/>
        <v>1044.2503557434741</v>
      </c>
      <c r="AD233" s="1">
        <f t="shared" si="223"/>
        <v>196716.08127158787</v>
      </c>
      <c r="AE233" s="1">
        <f t="shared" si="224"/>
        <v>180533.9187284123</v>
      </c>
      <c r="AF233" s="1">
        <f t="shared" si="225"/>
        <v>618835.3815869235</v>
      </c>
      <c r="AG233" s="1">
        <f t="shared" si="226"/>
        <v>0</v>
      </c>
      <c r="AH233" s="1">
        <f t="shared" si="227"/>
        <v>154.05210761512268</v>
      </c>
      <c r="AI233" s="1">
        <f t="shared" si="228"/>
        <v>154.05210761512268</v>
      </c>
      <c r="AJ233" s="1">
        <f t="shared" si="229"/>
        <v>462.15632284536798</v>
      </c>
      <c r="AK233" s="1">
        <f t="shared" si="230"/>
        <v>154.05210761512268</v>
      </c>
      <c r="AL233" s="1">
        <f t="shared" si="231"/>
        <v>1.5405210761512267</v>
      </c>
      <c r="AM233" s="1">
        <f t="shared" si="262"/>
        <v>924.31264569073596</v>
      </c>
      <c r="AN233" s="1">
        <f t="shared" si="232"/>
        <v>2.3486198857184957</v>
      </c>
      <c r="AO233" s="1">
        <f t="shared" si="233"/>
        <v>5871.5497142962395</v>
      </c>
      <c r="AP233" s="1">
        <f t="shared" si="234"/>
        <v>5577.9722285814269</v>
      </c>
      <c r="AQ233" s="1">
        <f t="shared" si="235"/>
        <v>2.3486198857184957</v>
      </c>
      <c r="AR233" s="1">
        <f t="shared" si="236"/>
        <v>763301.46285851113</v>
      </c>
      <c r="AS233" s="1">
        <f t="shared" si="237"/>
        <v>3032.608259900835</v>
      </c>
      <c r="AT233" s="1">
        <f t="shared" si="238"/>
        <v>271966.31902314123</v>
      </c>
      <c r="AU233" s="38">
        <f>-SUM(AS$24:AS233)/AS$23</f>
        <v>16.766163421631376</v>
      </c>
      <c r="AV233" s="1">
        <f t="shared" si="214"/>
        <v>3032.608259900835</v>
      </c>
      <c r="AW233" s="1">
        <f t="shared" si="239"/>
        <v>271966.31902314123</v>
      </c>
      <c r="AX233" s="38">
        <f>-SUM(AV$24:AV233)/AV$23</f>
        <v>16.766163421631376</v>
      </c>
      <c r="AY233" s="40"/>
      <c r="AZ233" s="10">
        <f t="shared" si="240"/>
        <v>857.63888888888891</v>
      </c>
      <c r="BA233" s="10">
        <f t="shared" si="241"/>
        <v>493.31661672387969</v>
      </c>
      <c r="BB233" s="10">
        <f t="shared" si="242"/>
        <v>893.10885688586586</v>
      </c>
      <c r="BC233" s="1">
        <f t="shared" si="243"/>
        <v>168244.01687701556</v>
      </c>
      <c r="BD233" s="1">
        <f t="shared" si="244"/>
        <v>156755.98312298418</v>
      </c>
      <c r="BE233" s="1">
        <f t="shared" si="245"/>
        <v>920057.44598149532</v>
      </c>
      <c r="BF233" s="1">
        <f t="shared" si="246"/>
        <v>0</v>
      </c>
      <c r="BG233" s="1">
        <f t="shared" si="247"/>
        <v>154.05210761512268</v>
      </c>
      <c r="BH233" s="1">
        <f t="shared" si="248"/>
        <v>154.05210761512268</v>
      </c>
      <c r="BI233" s="1">
        <f t="shared" si="249"/>
        <v>462.15632284536798</v>
      </c>
      <c r="BJ233" s="1">
        <f t="shared" si="250"/>
        <v>154.05210761512268</v>
      </c>
      <c r="BK233" s="1">
        <f t="shared" si="251"/>
        <v>1.5405210761512267</v>
      </c>
      <c r="BL233" s="1">
        <f t="shared" si="263"/>
        <v>924.31264569073596</v>
      </c>
      <c r="BM233" s="1">
        <f t="shared" si="252"/>
        <v>2.3486198857184957</v>
      </c>
      <c r="BN233" s="1">
        <f t="shared" si="253"/>
        <v>5871.5497142962395</v>
      </c>
      <c r="BO233" s="1">
        <f t="shared" si="254"/>
        <v>5577.9722285814269</v>
      </c>
      <c r="BP233" s="1">
        <f t="shared" si="255"/>
        <v>2.3486198857184957</v>
      </c>
      <c r="BQ233" s="1">
        <f t="shared" si="256"/>
        <v>763301.46285851113</v>
      </c>
      <c r="BR233" s="1">
        <f t="shared" si="257"/>
        <v>3796.0206940018024</v>
      </c>
      <c r="BS233" s="1">
        <f t="shared" si="258"/>
        <v>434253.15587475937</v>
      </c>
      <c r="BT233" s="38">
        <f>-SUM(BR$24:BR233)/BR$23</f>
        <v>26.17409599273968</v>
      </c>
      <c r="BU233" s="1">
        <f t="shared" si="259"/>
        <v>3796.0206940018024</v>
      </c>
      <c r="BV233" s="1">
        <f t="shared" si="260"/>
        <v>434253.15587475937</v>
      </c>
      <c r="BW233" s="38">
        <f>-SUM(BU$24:BU233)/BU$23</f>
        <v>26.17409599273968</v>
      </c>
      <c r="BX233" s="1"/>
      <c r="BY233" s="1"/>
      <c r="BZ233" s="1"/>
      <c r="CA233" s="1"/>
      <c r="CB233" s="1"/>
      <c r="CC233" s="1"/>
      <c r="CD233" s="1"/>
      <c r="CE233" s="1"/>
      <c r="CF233" s="1"/>
      <c r="CG233" s="1"/>
      <c r="CH233" s="1"/>
      <c r="CI233" s="1"/>
      <c r="CJ233" s="1"/>
      <c r="CK233" s="1"/>
      <c r="CL233" s="1"/>
      <c r="CM233" s="1"/>
      <c r="CN233" s="1"/>
      <c r="CO233" s="1"/>
    </row>
    <row r="234" spans="1:93" ht="14.7" thickBot="1" x14ac:dyDescent="0.6">
      <c r="A234" s="32">
        <v>211</v>
      </c>
      <c r="B234" s="10">
        <f t="shared" si="201"/>
        <v>1621.0513229898563</v>
      </c>
      <c r="C234" s="10">
        <f t="shared" si="202"/>
        <v>573.7552370421306</v>
      </c>
      <c r="D234" s="10">
        <f t="shared" si="203"/>
        <v>1047.2960859477257</v>
      </c>
      <c r="E234" s="10">
        <f t="shared" si="215"/>
        <v>195668.78518564015</v>
      </c>
      <c r="F234" s="10">
        <f t="shared" si="216"/>
        <v>184331.21481436002</v>
      </c>
      <c r="G234" s="10">
        <f t="shared" si="198"/>
        <v>700442.82727874722</v>
      </c>
      <c r="H234" s="1">
        <f t="shared" si="217"/>
        <v>0</v>
      </c>
      <c r="I234" s="1">
        <f t="shared" si="204"/>
        <v>154.36942973383401</v>
      </c>
      <c r="J234" s="1">
        <f t="shared" si="205"/>
        <v>154.36942973383401</v>
      </c>
      <c r="K234" s="1">
        <f t="shared" si="206"/>
        <v>463.10828920150203</v>
      </c>
      <c r="L234" s="1">
        <f t="shared" si="207"/>
        <v>154.36942973383401</v>
      </c>
      <c r="M234" s="1">
        <f t="shared" si="208"/>
        <v>1.5436942973383401</v>
      </c>
      <c r="N234" s="1">
        <f t="shared" si="261"/>
        <v>926.21657840300418</v>
      </c>
      <c r="O234" s="1">
        <f t="shared" si="209"/>
        <v>2.3581884538536508</v>
      </c>
      <c r="P234" s="1">
        <f t="shared" si="210"/>
        <v>9432.7538154146041</v>
      </c>
      <c r="Q234" s="1">
        <f t="shared" si="211"/>
        <v>8961.1161246438733</v>
      </c>
      <c r="R234" s="1">
        <f t="shared" si="212"/>
        <v>2.3581884538536508</v>
      </c>
      <c r="S234" s="1">
        <f t="shared" si="199"/>
        <v>896111.61246438732</v>
      </c>
      <c r="T234" s="1">
        <f t="shared" si="213"/>
        <v>6413.8482232510132</v>
      </c>
      <c r="U234" s="6">
        <f t="shared" si="218"/>
        <v>749172.42745924764</v>
      </c>
      <c r="V234" s="23">
        <f>-SUM(T$24:T234)/T$23</f>
        <v>38.458621372962384</v>
      </c>
      <c r="W234" s="14">
        <f t="shared" si="200"/>
        <v>0</v>
      </c>
      <c r="X234" s="14">
        <f t="shared" si="219"/>
        <v>494478.63807538874</v>
      </c>
      <c r="Y234" s="23">
        <f>-SUM(W$24:W234)/W$23</f>
        <v>25.723931903769437</v>
      </c>
      <c r="Z234" s="36"/>
      <c r="AA234" s="37">
        <f t="shared" si="220"/>
        <v>1621.0513229898563</v>
      </c>
      <c r="AB234" s="10">
        <f t="shared" si="221"/>
        <v>573.7552370421306</v>
      </c>
      <c r="AC234" s="10">
        <f t="shared" si="222"/>
        <v>1047.2960859477257</v>
      </c>
      <c r="AD234" s="1">
        <f t="shared" si="223"/>
        <v>195668.78518564015</v>
      </c>
      <c r="AE234" s="1">
        <f t="shared" si="224"/>
        <v>181581.21481436002</v>
      </c>
      <c r="AF234" s="1">
        <f t="shared" si="225"/>
        <v>622992.46231679653</v>
      </c>
      <c r="AG234" s="1">
        <f t="shared" si="226"/>
        <v>0</v>
      </c>
      <c r="AH234" s="1">
        <f t="shared" si="227"/>
        <v>154.36942973383401</v>
      </c>
      <c r="AI234" s="1">
        <f t="shared" si="228"/>
        <v>154.36942973383401</v>
      </c>
      <c r="AJ234" s="1">
        <f t="shared" si="229"/>
        <v>463.10828920150203</v>
      </c>
      <c r="AK234" s="1">
        <f t="shared" si="230"/>
        <v>154.36942973383401</v>
      </c>
      <c r="AL234" s="1">
        <f t="shared" si="231"/>
        <v>1.5436942973383401</v>
      </c>
      <c r="AM234" s="1">
        <f t="shared" si="262"/>
        <v>926.21657840300418</v>
      </c>
      <c r="AN234" s="1">
        <f t="shared" si="232"/>
        <v>2.3581884538536508</v>
      </c>
      <c r="AO234" s="1">
        <f t="shared" si="233"/>
        <v>5895.4711346341273</v>
      </c>
      <c r="AP234" s="1">
        <f t="shared" si="234"/>
        <v>5600.6975779024206</v>
      </c>
      <c r="AQ234" s="1">
        <f t="shared" si="235"/>
        <v>2.3581884538536508</v>
      </c>
      <c r="AR234" s="1">
        <f t="shared" si="236"/>
        <v>766411.24750243651</v>
      </c>
      <c r="AS234" s="1">
        <f t="shared" si="237"/>
        <v>3053.4296765095605</v>
      </c>
      <c r="AT234" s="1">
        <f t="shared" si="238"/>
        <v>275019.74869965081</v>
      </c>
      <c r="AU234" s="38">
        <f>-SUM(AS$24:AS234)/AS$23</f>
        <v>16.943173837660915</v>
      </c>
      <c r="AV234" s="1">
        <f t="shared" si="214"/>
        <v>3053.4296765095605</v>
      </c>
      <c r="AW234" s="1">
        <f t="shared" si="239"/>
        <v>275019.74869965081</v>
      </c>
      <c r="AX234" s="38">
        <f>-SUM(AV$24:AV234)/AV$23</f>
        <v>16.943173837660915</v>
      </c>
      <c r="AY234" s="40"/>
      <c r="AZ234" s="10">
        <f t="shared" si="240"/>
        <v>857.63888888888891</v>
      </c>
      <c r="BA234" s="10">
        <f t="shared" si="241"/>
        <v>490.71171589129597</v>
      </c>
      <c r="BB234" s="10">
        <f t="shared" si="242"/>
        <v>895.71375771844964</v>
      </c>
      <c r="BC234" s="1">
        <f t="shared" si="243"/>
        <v>167348.30311929711</v>
      </c>
      <c r="BD234" s="1">
        <f t="shared" si="244"/>
        <v>157651.69688070263</v>
      </c>
      <c r="BE234" s="1">
        <f t="shared" si="245"/>
        <v>924062.94438313914</v>
      </c>
      <c r="BF234" s="1">
        <f t="shared" si="246"/>
        <v>0</v>
      </c>
      <c r="BG234" s="1">
        <f t="shared" si="247"/>
        <v>154.36942973383401</v>
      </c>
      <c r="BH234" s="1">
        <f t="shared" si="248"/>
        <v>154.36942973383401</v>
      </c>
      <c r="BI234" s="1">
        <f t="shared" si="249"/>
        <v>463.10828920150203</v>
      </c>
      <c r="BJ234" s="1">
        <f t="shared" si="250"/>
        <v>154.36942973383401</v>
      </c>
      <c r="BK234" s="1">
        <f t="shared" si="251"/>
        <v>1.5436942973383401</v>
      </c>
      <c r="BL234" s="1">
        <f t="shared" si="263"/>
        <v>926.21657840300418</v>
      </c>
      <c r="BM234" s="1">
        <f t="shared" si="252"/>
        <v>2.3581884538536508</v>
      </c>
      <c r="BN234" s="1">
        <f t="shared" si="253"/>
        <v>5895.4711346341273</v>
      </c>
      <c r="BO234" s="1">
        <f t="shared" si="254"/>
        <v>5600.6975779024206</v>
      </c>
      <c r="BP234" s="1">
        <f t="shared" si="255"/>
        <v>2.3581884538536508</v>
      </c>
      <c r="BQ234" s="1">
        <f t="shared" si="256"/>
        <v>766411.24750243651</v>
      </c>
      <c r="BR234" s="1">
        <f t="shared" si="257"/>
        <v>3816.8421106105279</v>
      </c>
      <c r="BS234" s="1">
        <f t="shared" si="258"/>
        <v>438069.99798536988</v>
      </c>
      <c r="BT234" s="38">
        <f>-SUM(BR$24:BR234)/BR$23</f>
        <v>26.395362202050435</v>
      </c>
      <c r="BU234" s="1">
        <f t="shared" si="259"/>
        <v>3816.8421106105279</v>
      </c>
      <c r="BV234" s="1">
        <f t="shared" si="260"/>
        <v>438069.99798536988</v>
      </c>
      <c r="BW234" s="38">
        <f>-SUM(BU$24:BU234)/BU$23</f>
        <v>26.395362202050435</v>
      </c>
      <c r="BX234" s="1"/>
      <c r="BY234" s="1"/>
      <c r="BZ234" s="1"/>
      <c r="CA234" s="1"/>
      <c r="CB234" s="1"/>
      <c r="CC234" s="1"/>
      <c r="CD234" s="1"/>
      <c r="CE234" s="1"/>
      <c r="CF234" s="1"/>
      <c r="CG234" s="1"/>
      <c r="CH234" s="1"/>
      <c r="CI234" s="1"/>
      <c r="CJ234" s="1"/>
      <c r="CK234" s="1"/>
      <c r="CL234" s="1"/>
      <c r="CM234" s="1"/>
      <c r="CN234" s="1"/>
      <c r="CO234" s="1"/>
    </row>
    <row r="235" spans="1:93" ht="14.7" thickBot="1" x14ac:dyDescent="0.6">
      <c r="A235" s="32">
        <v>212</v>
      </c>
      <c r="B235" s="10">
        <f t="shared" si="201"/>
        <v>1621.0513229898563</v>
      </c>
      <c r="C235" s="10">
        <f t="shared" si="202"/>
        <v>570.70062345811641</v>
      </c>
      <c r="D235" s="10">
        <f t="shared" si="203"/>
        <v>1050.35069953174</v>
      </c>
      <c r="E235" s="10">
        <f t="shared" si="215"/>
        <v>194618.43448610842</v>
      </c>
      <c r="F235" s="10">
        <f t="shared" si="216"/>
        <v>185381.56551389175</v>
      </c>
      <c r="G235" s="10">
        <f t="shared" si="198"/>
        <v>705144.04761142377</v>
      </c>
      <c r="H235" s="1">
        <f t="shared" si="217"/>
        <v>0</v>
      </c>
      <c r="I235" s="1">
        <f t="shared" si="204"/>
        <v>154.68740548415468</v>
      </c>
      <c r="J235" s="1">
        <f t="shared" si="205"/>
        <v>154.68740548415468</v>
      </c>
      <c r="K235" s="1">
        <f t="shared" si="206"/>
        <v>464.0622164524641</v>
      </c>
      <c r="L235" s="1">
        <f t="shared" si="207"/>
        <v>154.68740548415468</v>
      </c>
      <c r="M235" s="1">
        <f t="shared" si="208"/>
        <v>1.5468740548415469</v>
      </c>
      <c r="N235" s="1">
        <f t="shared" si="261"/>
        <v>928.1244329049282</v>
      </c>
      <c r="O235" s="1">
        <f t="shared" si="209"/>
        <v>2.3677960055198208</v>
      </c>
      <c r="P235" s="1">
        <f t="shared" si="210"/>
        <v>9471.1840220792837</v>
      </c>
      <c r="Q235" s="1">
        <f t="shared" si="211"/>
        <v>8997.6248209753194</v>
      </c>
      <c r="R235" s="1">
        <f t="shared" si="212"/>
        <v>2.3677960055198208</v>
      </c>
      <c r="S235" s="1">
        <f t="shared" si="199"/>
        <v>899762.4820975319</v>
      </c>
      <c r="T235" s="1">
        <f t="shared" si="213"/>
        <v>6448.4490650805355</v>
      </c>
      <c r="U235" s="6">
        <f t="shared" si="218"/>
        <v>755620.87652432814</v>
      </c>
      <c r="V235" s="23">
        <f>-SUM(T$24:T235)/T$23</f>
        <v>38.781043826216404</v>
      </c>
      <c r="W235" s="14">
        <f t="shared" si="200"/>
        <v>0</v>
      </c>
      <c r="X235" s="14">
        <f t="shared" si="219"/>
        <v>494478.63807538874</v>
      </c>
      <c r="Y235" s="23">
        <f>-SUM(W$24:W235)/W$23</f>
        <v>25.723931903769437</v>
      </c>
      <c r="Z235" s="36"/>
      <c r="AA235" s="37">
        <f t="shared" si="220"/>
        <v>1621.0513229898563</v>
      </c>
      <c r="AB235" s="10">
        <f t="shared" si="221"/>
        <v>570.70062345811641</v>
      </c>
      <c r="AC235" s="10">
        <f t="shared" si="222"/>
        <v>1050.35069953174</v>
      </c>
      <c r="AD235" s="1">
        <f t="shared" si="223"/>
        <v>194618.43448610842</v>
      </c>
      <c r="AE235" s="1">
        <f t="shared" si="224"/>
        <v>182631.56551389175</v>
      </c>
      <c r="AF235" s="1">
        <f t="shared" si="225"/>
        <v>627165.26730783354</v>
      </c>
      <c r="AG235" s="1">
        <f t="shared" si="226"/>
        <v>0</v>
      </c>
      <c r="AH235" s="1">
        <f t="shared" si="227"/>
        <v>154.68740548415468</v>
      </c>
      <c r="AI235" s="1">
        <f t="shared" si="228"/>
        <v>154.68740548415468</v>
      </c>
      <c r="AJ235" s="1">
        <f t="shared" si="229"/>
        <v>464.0622164524641</v>
      </c>
      <c r="AK235" s="1">
        <f t="shared" si="230"/>
        <v>154.68740548415468</v>
      </c>
      <c r="AL235" s="1">
        <f t="shared" si="231"/>
        <v>1.5468740548415469</v>
      </c>
      <c r="AM235" s="1">
        <f t="shared" si="262"/>
        <v>928.1244329049282</v>
      </c>
      <c r="AN235" s="1">
        <f t="shared" si="232"/>
        <v>2.3677960055198208</v>
      </c>
      <c r="AO235" s="1">
        <f t="shared" si="233"/>
        <v>5919.4900137995519</v>
      </c>
      <c r="AP235" s="1">
        <f t="shared" si="234"/>
        <v>5623.5155131095744</v>
      </c>
      <c r="AQ235" s="1">
        <f t="shared" si="235"/>
        <v>2.3677960055198208</v>
      </c>
      <c r="AR235" s="1">
        <f t="shared" si="236"/>
        <v>769533.70179394179</v>
      </c>
      <c r="AS235" s="1">
        <f t="shared" si="237"/>
        <v>3074.3397572147906</v>
      </c>
      <c r="AT235" s="1">
        <f t="shared" si="238"/>
        <v>278094.08845686557</v>
      </c>
      <c r="AU235" s="38">
        <f>-SUM(AS$24:AS235)/AS$23</f>
        <v>17.121396432282062</v>
      </c>
      <c r="AV235" s="1">
        <f t="shared" si="214"/>
        <v>3074.3397572147906</v>
      </c>
      <c r="AW235" s="1">
        <f t="shared" si="239"/>
        <v>278094.08845686557</v>
      </c>
      <c r="AX235" s="38">
        <f>-SUM(AV$24:AV235)/AV$23</f>
        <v>17.121396432282062</v>
      </c>
      <c r="AY235" s="40"/>
      <c r="AZ235" s="10">
        <f t="shared" si="240"/>
        <v>857.63888888888891</v>
      </c>
      <c r="BA235" s="10">
        <f t="shared" si="241"/>
        <v>488.09921743128376</v>
      </c>
      <c r="BB235" s="10">
        <f t="shared" si="242"/>
        <v>898.3262561784619</v>
      </c>
      <c r="BC235" s="1">
        <f t="shared" si="243"/>
        <v>166449.97686311865</v>
      </c>
      <c r="BD235" s="1">
        <f t="shared" si="244"/>
        <v>158550.02313688109</v>
      </c>
      <c r="BE235" s="1">
        <f t="shared" si="245"/>
        <v>928083.72493082285</v>
      </c>
      <c r="BF235" s="1">
        <f t="shared" si="246"/>
        <v>0</v>
      </c>
      <c r="BG235" s="1">
        <f t="shared" si="247"/>
        <v>154.68740548415468</v>
      </c>
      <c r="BH235" s="1">
        <f t="shared" si="248"/>
        <v>154.68740548415468</v>
      </c>
      <c r="BI235" s="1">
        <f t="shared" si="249"/>
        <v>464.0622164524641</v>
      </c>
      <c r="BJ235" s="1">
        <f t="shared" si="250"/>
        <v>154.68740548415468</v>
      </c>
      <c r="BK235" s="1">
        <f t="shared" si="251"/>
        <v>1.5468740548415469</v>
      </c>
      <c r="BL235" s="1">
        <f t="shared" si="263"/>
        <v>928.1244329049282</v>
      </c>
      <c r="BM235" s="1">
        <f t="shared" si="252"/>
        <v>2.3677960055198208</v>
      </c>
      <c r="BN235" s="1">
        <f t="shared" si="253"/>
        <v>5919.4900137995519</v>
      </c>
      <c r="BO235" s="1">
        <f t="shared" si="254"/>
        <v>5623.5155131095744</v>
      </c>
      <c r="BP235" s="1">
        <f t="shared" si="255"/>
        <v>2.3677960055198208</v>
      </c>
      <c r="BQ235" s="1">
        <f t="shared" si="256"/>
        <v>769533.70179394179</v>
      </c>
      <c r="BR235" s="1">
        <f t="shared" si="257"/>
        <v>3837.752191315758</v>
      </c>
      <c r="BS235" s="1">
        <f t="shared" si="258"/>
        <v>441907.75017668563</v>
      </c>
      <c r="BT235" s="38">
        <f>-SUM(BR$24:BR235)/BR$23</f>
        <v>26.617840589952795</v>
      </c>
      <c r="BU235" s="1">
        <f t="shared" si="259"/>
        <v>3837.752191315758</v>
      </c>
      <c r="BV235" s="1">
        <f t="shared" si="260"/>
        <v>441907.75017668563</v>
      </c>
      <c r="BW235" s="38">
        <f>-SUM(BU$24:BU235)/BU$23</f>
        <v>26.617840589952795</v>
      </c>
      <c r="BX235" s="1"/>
      <c r="BY235" s="1"/>
      <c r="BZ235" s="1"/>
      <c r="CA235" s="1"/>
      <c r="CB235" s="1"/>
      <c r="CC235" s="1"/>
      <c r="CD235" s="1"/>
      <c r="CE235" s="1"/>
      <c r="CF235" s="1"/>
      <c r="CG235" s="1"/>
      <c r="CH235" s="1"/>
      <c r="CI235" s="1"/>
      <c r="CJ235" s="1"/>
      <c r="CK235" s="1"/>
      <c r="CL235" s="1"/>
      <c r="CM235" s="1"/>
      <c r="CN235" s="1"/>
      <c r="CO235" s="1"/>
    </row>
    <row r="236" spans="1:93" ht="14.7" thickBot="1" x14ac:dyDescent="0.6">
      <c r="A236" s="32">
        <v>213</v>
      </c>
      <c r="B236" s="10">
        <f t="shared" si="201"/>
        <v>1621.0513229898563</v>
      </c>
      <c r="C236" s="10">
        <f t="shared" si="202"/>
        <v>567.63710058448203</v>
      </c>
      <c r="D236" s="10">
        <f t="shared" si="203"/>
        <v>1053.4142224053742</v>
      </c>
      <c r="E236" s="10">
        <f t="shared" si="215"/>
        <v>193565.02026370305</v>
      </c>
      <c r="F236" s="10">
        <f t="shared" si="216"/>
        <v>186434.97973629713</v>
      </c>
      <c r="G236" s="10">
        <f t="shared" si="198"/>
        <v>709863.20556177711</v>
      </c>
      <c r="H236" s="1">
        <f t="shared" si="217"/>
        <v>0</v>
      </c>
      <c r="I236" s="1">
        <f t="shared" si="204"/>
        <v>155.00603621245884</v>
      </c>
      <c r="J236" s="1">
        <f t="shared" si="205"/>
        <v>155.00603621245884</v>
      </c>
      <c r="K236" s="1">
        <f t="shared" si="206"/>
        <v>465.01810863737649</v>
      </c>
      <c r="L236" s="1">
        <f t="shared" si="207"/>
        <v>155.00603621245884</v>
      </c>
      <c r="M236" s="1">
        <f t="shared" si="208"/>
        <v>1.5500603621245883</v>
      </c>
      <c r="N236" s="1">
        <f t="shared" si="261"/>
        <v>930.03621727475297</v>
      </c>
      <c r="O236" s="1">
        <f t="shared" si="209"/>
        <v>2.3774426995407367</v>
      </c>
      <c r="P236" s="1">
        <f t="shared" si="210"/>
        <v>9509.7707981629464</v>
      </c>
      <c r="Q236" s="1">
        <f t="shared" si="211"/>
        <v>9034.2822582547979</v>
      </c>
      <c r="R236" s="1">
        <f t="shared" si="212"/>
        <v>2.3774426995407367</v>
      </c>
      <c r="S236" s="1">
        <f t="shared" si="199"/>
        <v>903428.22582547995</v>
      </c>
      <c r="T236" s="1">
        <f t="shared" si="213"/>
        <v>6483.194717990189</v>
      </c>
      <c r="U236" s="6">
        <f t="shared" si="218"/>
        <v>762104.07124231837</v>
      </c>
      <c r="V236" s="23">
        <f>-SUM(T$24:T236)/T$23</f>
        <v>39.105203562115918</v>
      </c>
      <c r="W236" s="14">
        <f t="shared" si="200"/>
        <v>0</v>
      </c>
      <c r="X236" s="14">
        <f t="shared" si="219"/>
        <v>494478.63807538874</v>
      </c>
      <c r="Y236" s="23">
        <f>-SUM(W$24:W236)/W$23</f>
        <v>25.723931903769437</v>
      </c>
      <c r="Z236" s="36"/>
      <c r="AA236" s="37">
        <f t="shared" si="220"/>
        <v>1621.0513229898563</v>
      </c>
      <c r="AB236" s="10">
        <f t="shared" si="221"/>
        <v>567.63710058448203</v>
      </c>
      <c r="AC236" s="10">
        <f t="shared" si="222"/>
        <v>1053.4142224053742</v>
      </c>
      <c r="AD236" s="1">
        <f t="shared" si="223"/>
        <v>193565.02026370305</v>
      </c>
      <c r="AE236" s="1">
        <f t="shared" si="224"/>
        <v>183684.97973629713</v>
      </c>
      <c r="AF236" s="1">
        <f t="shared" si="225"/>
        <v>631353.85708703659</v>
      </c>
      <c r="AG236" s="1">
        <f t="shared" si="226"/>
        <v>0</v>
      </c>
      <c r="AH236" s="1">
        <f t="shared" si="227"/>
        <v>155.00603621245884</v>
      </c>
      <c r="AI236" s="1">
        <f t="shared" si="228"/>
        <v>155.00603621245884</v>
      </c>
      <c r="AJ236" s="1">
        <f t="shared" si="229"/>
        <v>465.01810863737649</v>
      </c>
      <c r="AK236" s="1">
        <f t="shared" si="230"/>
        <v>155.00603621245884</v>
      </c>
      <c r="AL236" s="1">
        <f t="shared" si="231"/>
        <v>1.5500603621245883</v>
      </c>
      <c r="AM236" s="1">
        <f t="shared" si="262"/>
        <v>930.03621727475297</v>
      </c>
      <c r="AN236" s="1">
        <f t="shared" si="232"/>
        <v>2.3774426995407367</v>
      </c>
      <c r="AO236" s="1">
        <f t="shared" si="233"/>
        <v>5943.606748851842</v>
      </c>
      <c r="AP236" s="1">
        <f t="shared" si="234"/>
        <v>5646.4264114092493</v>
      </c>
      <c r="AQ236" s="1">
        <f t="shared" si="235"/>
        <v>2.3774426995407367</v>
      </c>
      <c r="AR236" s="1">
        <f t="shared" si="236"/>
        <v>772668.87735073944</v>
      </c>
      <c r="AS236" s="1">
        <f t="shared" si="237"/>
        <v>3095.3388711446405</v>
      </c>
      <c r="AT236" s="1">
        <f t="shared" si="238"/>
        <v>281189.42732801021</v>
      </c>
      <c r="AU236" s="38">
        <f>-SUM(AS$24:AS236)/AS$23</f>
        <v>17.300836366841171</v>
      </c>
      <c r="AV236" s="1">
        <f t="shared" si="214"/>
        <v>3095.3388711446405</v>
      </c>
      <c r="AW236" s="1">
        <f t="shared" si="239"/>
        <v>281189.42732801021</v>
      </c>
      <c r="AX236" s="38">
        <f>-SUM(AV$24:AV236)/AV$23</f>
        <v>17.300836366841171</v>
      </c>
      <c r="AY236" s="40"/>
      <c r="AZ236" s="10">
        <f t="shared" si="240"/>
        <v>857.63888888888891</v>
      </c>
      <c r="BA236" s="10">
        <f t="shared" si="241"/>
        <v>485.47909918409658</v>
      </c>
      <c r="BB236" s="10">
        <f t="shared" si="242"/>
        <v>900.94637442564908</v>
      </c>
      <c r="BC236" s="1">
        <f t="shared" si="243"/>
        <v>165549.03048869301</v>
      </c>
      <c r="BD236" s="1">
        <f t="shared" si="244"/>
        <v>159450.96951130673</v>
      </c>
      <c r="BE236" s="1">
        <f t="shared" si="245"/>
        <v>932119.84686204616</v>
      </c>
      <c r="BF236" s="1">
        <f t="shared" si="246"/>
        <v>0</v>
      </c>
      <c r="BG236" s="1">
        <f t="shared" si="247"/>
        <v>155.00603621245884</v>
      </c>
      <c r="BH236" s="1">
        <f t="shared" si="248"/>
        <v>155.00603621245884</v>
      </c>
      <c r="BI236" s="1">
        <f t="shared" si="249"/>
        <v>465.01810863737649</v>
      </c>
      <c r="BJ236" s="1">
        <f t="shared" si="250"/>
        <v>155.00603621245884</v>
      </c>
      <c r="BK236" s="1">
        <f t="shared" si="251"/>
        <v>1.5500603621245883</v>
      </c>
      <c r="BL236" s="1">
        <f t="shared" si="263"/>
        <v>930.03621727475297</v>
      </c>
      <c r="BM236" s="1">
        <f t="shared" si="252"/>
        <v>2.3774426995407367</v>
      </c>
      <c r="BN236" s="1">
        <f t="shared" si="253"/>
        <v>5943.606748851842</v>
      </c>
      <c r="BO236" s="1">
        <f t="shared" si="254"/>
        <v>5646.4264114092493</v>
      </c>
      <c r="BP236" s="1">
        <f t="shared" si="255"/>
        <v>2.3774426995407367</v>
      </c>
      <c r="BQ236" s="1">
        <f t="shared" si="256"/>
        <v>772668.87735073944</v>
      </c>
      <c r="BR236" s="1">
        <f t="shared" si="257"/>
        <v>3858.7513052456079</v>
      </c>
      <c r="BS236" s="1">
        <f t="shared" si="258"/>
        <v>445766.50148193125</v>
      </c>
      <c r="BT236" s="38">
        <f>-SUM(BR$24:BR236)/BR$23</f>
        <v>26.841536317793121</v>
      </c>
      <c r="BU236" s="1">
        <f t="shared" si="259"/>
        <v>3858.7513052456079</v>
      </c>
      <c r="BV236" s="1">
        <f t="shared" si="260"/>
        <v>445766.50148193125</v>
      </c>
      <c r="BW236" s="38">
        <f>-SUM(BU$24:BU236)/BU$23</f>
        <v>26.841536317793121</v>
      </c>
      <c r="BX236" s="1"/>
      <c r="BY236" s="1"/>
      <c r="BZ236" s="1"/>
      <c r="CA236" s="1"/>
      <c r="CB236" s="1"/>
      <c r="CC236" s="1"/>
      <c r="CD236" s="1"/>
      <c r="CE236" s="1"/>
      <c r="CF236" s="1"/>
      <c r="CG236" s="1"/>
      <c r="CH236" s="1"/>
      <c r="CI236" s="1"/>
      <c r="CJ236" s="1"/>
      <c r="CK236" s="1"/>
      <c r="CL236" s="1"/>
      <c r="CM236" s="1"/>
      <c r="CN236" s="1"/>
      <c r="CO236" s="1"/>
    </row>
    <row r="237" spans="1:93" ht="14.7" thickBot="1" x14ac:dyDescent="0.6">
      <c r="A237" s="32">
        <v>214</v>
      </c>
      <c r="B237" s="10">
        <f t="shared" si="201"/>
        <v>1621.0513229898563</v>
      </c>
      <c r="C237" s="10">
        <f t="shared" si="202"/>
        <v>564.56464243579978</v>
      </c>
      <c r="D237" s="10">
        <f t="shared" si="203"/>
        <v>1056.4866805540566</v>
      </c>
      <c r="E237" s="10">
        <f t="shared" si="215"/>
        <v>192508.53358314899</v>
      </c>
      <c r="F237" s="10">
        <f t="shared" si="216"/>
        <v>187491.46641685118</v>
      </c>
      <c r="G237" s="10">
        <f t="shared" si="198"/>
        <v>714600.37066398608</v>
      </c>
      <c r="H237" s="1">
        <f t="shared" si="217"/>
        <v>0</v>
      </c>
      <c r="I237" s="1">
        <f t="shared" si="204"/>
        <v>155.32532326789382</v>
      </c>
      <c r="J237" s="1">
        <f t="shared" si="205"/>
        <v>155.32532326789382</v>
      </c>
      <c r="K237" s="1">
        <f t="shared" si="206"/>
        <v>465.97596980368144</v>
      </c>
      <c r="L237" s="1">
        <f t="shared" si="207"/>
        <v>155.32532326789382</v>
      </c>
      <c r="M237" s="1">
        <f t="shared" si="208"/>
        <v>1.5532532326789381</v>
      </c>
      <c r="N237" s="1">
        <f t="shared" si="261"/>
        <v>931.95193960736299</v>
      </c>
      <c r="O237" s="1">
        <f t="shared" si="209"/>
        <v>2.3871286953871969</v>
      </c>
      <c r="P237" s="1">
        <f t="shared" si="210"/>
        <v>9548.5147815487871</v>
      </c>
      <c r="Q237" s="1">
        <f t="shared" si="211"/>
        <v>9071.0890424713471</v>
      </c>
      <c r="R237" s="1">
        <f t="shared" si="212"/>
        <v>2.3871286953871969</v>
      </c>
      <c r="S237" s="1">
        <f t="shared" si="199"/>
        <v>907108.90424713481</v>
      </c>
      <c r="T237" s="1">
        <f t="shared" si="213"/>
        <v>6518.0857798741281</v>
      </c>
      <c r="U237" s="6">
        <f t="shared" si="218"/>
        <v>768622.15702219249</v>
      </c>
      <c r="V237" s="23">
        <f>-SUM(T$24:T237)/T$23</f>
        <v>39.431107851109623</v>
      </c>
      <c r="W237" s="14">
        <f t="shared" si="200"/>
        <v>0</v>
      </c>
      <c r="X237" s="14">
        <f t="shared" si="219"/>
        <v>494478.63807538874</v>
      </c>
      <c r="Y237" s="23">
        <f>-SUM(W$24:W237)/W$23</f>
        <v>25.723931903769437</v>
      </c>
      <c r="Z237" s="36"/>
      <c r="AA237" s="37">
        <f t="shared" si="220"/>
        <v>1621.0513229898563</v>
      </c>
      <c r="AB237" s="10">
        <f t="shared" si="221"/>
        <v>564.56464243579978</v>
      </c>
      <c r="AC237" s="10">
        <f t="shared" si="222"/>
        <v>1056.4866805540566</v>
      </c>
      <c r="AD237" s="1">
        <f t="shared" si="223"/>
        <v>192508.53358314899</v>
      </c>
      <c r="AE237" s="1">
        <f t="shared" si="224"/>
        <v>184741.46641685118</v>
      </c>
      <c r="AF237" s="1">
        <f t="shared" si="225"/>
        <v>635558.29241769016</v>
      </c>
      <c r="AG237" s="1">
        <f t="shared" si="226"/>
        <v>0</v>
      </c>
      <c r="AH237" s="1">
        <f t="shared" si="227"/>
        <v>155.32532326789382</v>
      </c>
      <c r="AI237" s="1">
        <f t="shared" si="228"/>
        <v>155.32532326789382</v>
      </c>
      <c r="AJ237" s="1">
        <f t="shared" si="229"/>
        <v>465.97596980368144</v>
      </c>
      <c r="AK237" s="1">
        <f t="shared" si="230"/>
        <v>155.32532326789382</v>
      </c>
      <c r="AL237" s="1">
        <f t="shared" si="231"/>
        <v>1.5532532326789381</v>
      </c>
      <c r="AM237" s="1">
        <f t="shared" si="262"/>
        <v>931.95193960736299</v>
      </c>
      <c r="AN237" s="1">
        <f t="shared" si="232"/>
        <v>2.3871286953871969</v>
      </c>
      <c r="AO237" s="1">
        <f t="shared" si="233"/>
        <v>5967.821738467992</v>
      </c>
      <c r="AP237" s="1">
        <f t="shared" si="234"/>
        <v>5669.4306515445924</v>
      </c>
      <c r="AQ237" s="1">
        <f t="shared" si="235"/>
        <v>2.3871286953871969</v>
      </c>
      <c r="AR237" s="1">
        <f t="shared" si="236"/>
        <v>775816.82600083901</v>
      </c>
      <c r="AS237" s="1">
        <f t="shared" si="237"/>
        <v>3116.4273889473734</v>
      </c>
      <c r="AT237" s="1">
        <f t="shared" si="238"/>
        <v>284305.8547169576</v>
      </c>
      <c r="AU237" s="38">
        <f>-SUM(AS$24:AS237)/AS$23</f>
        <v>17.481498824171457</v>
      </c>
      <c r="AV237" s="1">
        <f t="shared" si="214"/>
        <v>3116.4273889473734</v>
      </c>
      <c r="AW237" s="1">
        <f t="shared" si="239"/>
        <v>284305.8547169576</v>
      </c>
      <c r="AX237" s="38">
        <f>-SUM(AV$24:AV237)/AV$23</f>
        <v>17.481498824171457</v>
      </c>
      <c r="AY237" s="40"/>
      <c r="AZ237" s="10">
        <f t="shared" si="240"/>
        <v>857.63888888888891</v>
      </c>
      <c r="BA237" s="10">
        <f t="shared" si="241"/>
        <v>482.85133892535515</v>
      </c>
      <c r="BB237" s="10">
        <f t="shared" si="242"/>
        <v>903.57413468439063</v>
      </c>
      <c r="BC237" s="1">
        <f t="shared" si="243"/>
        <v>164645.45635400861</v>
      </c>
      <c r="BD237" s="1">
        <f t="shared" si="244"/>
        <v>160354.54364599113</v>
      </c>
      <c r="BE237" s="1">
        <f t="shared" si="245"/>
        <v>936171.36964683014</v>
      </c>
      <c r="BF237" s="1">
        <f t="shared" si="246"/>
        <v>0</v>
      </c>
      <c r="BG237" s="1">
        <f t="shared" si="247"/>
        <v>155.32532326789382</v>
      </c>
      <c r="BH237" s="1">
        <f t="shared" si="248"/>
        <v>155.32532326789382</v>
      </c>
      <c r="BI237" s="1">
        <f t="shared" si="249"/>
        <v>465.97596980368144</v>
      </c>
      <c r="BJ237" s="1">
        <f t="shared" si="250"/>
        <v>155.32532326789382</v>
      </c>
      <c r="BK237" s="1">
        <f t="shared" si="251"/>
        <v>1.5532532326789381</v>
      </c>
      <c r="BL237" s="1">
        <f t="shared" si="263"/>
        <v>931.95193960736299</v>
      </c>
      <c r="BM237" s="1">
        <f t="shared" si="252"/>
        <v>2.3871286953871969</v>
      </c>
      <c r="BN237" s="1">
        <f t="shared" si="253"/>
        <v>5967.821738467992</v>
      </c>
      <c r="BO237" s="1">
        <f t="shared" si="254"/>
        <v>5669.4306515445924</v>
      </c>
      <c r="BP237" s="1">
        <f t="shared" si="255"/>
        <v>2.3871286953871969</v>
      </c>
      <c r="BQ237" s="1">
        <f t="shared" si="256"/>
        <v>775816.82600083901</v>
      </c>
      <c r="BR237" s="1">
        <f t="shared" si="257"/>
        <v>3879.8398230483408</v>
      </c>
      <c r="BS237" s="1">
        <f t="shared" si="258"/>
        <v>449646.34130497958</v>
      </c>
      <c r="BT237" s="38">
        <f>-SUM(BR$24:BR237)/BR$23</f>
        <v>27.06645456840462</v>
      </c>
      <c r="BU237" s="1">
        <f t="shared" si="259"/>
        <v>3879.8398230483408</v>
      </c>
      <c r="BV237" s="1">
        <f t="shared" si="260"/>
        <v>449646.34130497958</v>
      </c>
      <c r="BW237" s="38">
        <f>-SUM(BU$24:BU237)/BU$23</f>
        <v>27.06645456840462</v>
      </c>
      <c r="BX237" s="1"/>
      <c r="BY237" s="1"/>
      <c r="BZ237" s="1"/>
      <c r="CA237" s="1"/>
      <c r="CB237" s="1"/>
      <c r="CC237" s="1"/>
      <c r="CD237" s="1"/>
      <c r="CE237" s="1"/>
      <c r="CF237" s="1"/>
      <c r="CG237" s="1"/>
      <c r="CH237" s="1"/>
      <c r="CI237" s="1"/>
      <c r="CJ237" s="1"/>
      <c r="CK237" s="1"/>
      <c r="CL237" s="1"/>
      <c r="CM237" s="1"/>
      <c r="CN237" s="1"/>
      <c r="CO237" s="1"/>
    </row>
    <row r="238" spans="1:93" ht="14.7" thickBot="1" x14ac:dyDescent="0.6">
      <c r="A238" s="32">
        <v>215</v>
      </c>
      <c r="B238" s="10">
        <f t="shared" si="201"/>
        <v>1621.0513229898563</v>
      </c>
      <c r="C238" s="10">
        <f t="shared" si="202"/>
        <v>561.48322295085029</v>
      </c>
      <c r="D238" s="10">
        <f t="shared" si="203"/>
        <v>1059.5681000390059</v>
      </c>
      <c r="E238" s="10">
        <f t="shared" si="215"/>
        <v>191448.96548310999</v>
      </c>
      <c r="F238" s="10">
        <f t="shared" si="216"/>
        <v>188551.03451689018</v>
      </c>
      <c r="G238" s="10">
        <f t="shared" si="198"/>
        <v>719355.61272517731</v>
      </c>
      <c r="H238" s="1">
        <f t="shared" si="217"/>
        <v>0</v>
      </c>
      <c r="I238" s="1">
        <f t="shared" si="204"/>
        <v>155.64526800238608</v>
      </c>
      <c r="J238" s="1">
        <f t="shared" si="205"/>
        <v>155.64526800238608</v>
      </c>
      <c r="K238" s="1">
        <f t="shared" si="206"/>
        <v>466.9358040071582</v>
      </c>
      <c r="L238" s="1">
        <f t="shared" si="207"/>
        <v>155.64526800238608</v>
      </c>
      <c r="M238" s="1">
        <f t="shared" si="208"/>
        <v>1.5564526800238607</v>
      </c>
      <c r="N238" s="1">
        <f t="shared" si="261"/>
        <v>933.87160801431639</v>
      </c>
      <c r="O238" s="1">
        <f t="shared" si="209"/>
        <v>2.3968541531797034</v>
      </c>
      <c r="P238" s="1">
        <f t="shared" si="210"/>
        <v>9587.4166127188128</v>
      </c>
      <c r="Q238" s="1">
        <f t="shared" si="211"/>
        <v>9108.0457820828724</v>
      </c>
      <c r="R238" s="1">
        <f t="shared" si="212"/>
        <v>2.3968541531797034</v>
      </c>
      <c r="S238" s="1">
        <f t="shared" si="199"/>
        <v>910804.57820828725</v>
      </c>
      <c r="T238" s="1">
        <f t="shared" si="213"/>
        <v>6553.1228510786996</v>
      </c>
      <c r="U238" s="6">
        <f t="shared" si="218"/>
        <v>775175.27987327124</v>
      </c>
      <c r="V238" s="23">
        <f>-SUM(T$24:T238)/T$23</f>
        <v>39.758763993663564</v>
      </c>
      <c r="W238" s="14">
        <f t="shared" si="200"/>
        <v>0</v>
      </c>
      <c r="X238" s="14">
        <f t="shared" si="219"/>
        <v>494478.63807538874</v>
      </c>
      <c r="Y238" s="23">
        <f>-SUM(W$24:W238)/W$23</f>
        <v>25.723931903769437</v>
      </c>
      <c r="Z238" s="36"/>
      <c r="AA238" s="37">
        <f t="shared" si="220"/>
        <v>1621.0513229898563</v>
      </c>
      <c r="AB238" s="10">
        <f t="shared" si="221"/>
        <v>561.48322295085029</v>
      </c>
      <c r="AC238" s="10">
        <f t="shared" si="222"/>
        <v>1059.5681000390059</v>
      </c>
      <c r="AD238" s="1">
        <f t="shared" si="223"/>
        <v>191448.96548310999</v>
      </c>
      <c r="AE238" s="1">
        <f t="shared" si="224"/>
        <v>185801.03451689018</v>
      </c>
      <c r="AF238" s="1">
        <f t="shared" si="225"/>
        <v>639778.63430029375</v>
      </c>
      <c r="AG238" s="1">
        <f t="shared" si="226"/>
        <v>0</v>
      </c>
      <c r="AH238" s="1">
        <f t="shared" si="227"/>
        <v>155.64526800238608</v>
      </c>
      <c r="AI238" s="1">
        <f t="shared" si="228"/>
        <v>155.64526800238608</v>
      </c>
      <c r="AJ238" s="1">
        <f t="shared" si="229"/>
        <v>466.9358040071582</v>
      </c>
      <c r="AK238" s="1">
        <f t="shared" si="230"/>
        <v>155.64526800238608</v>
      </c>
      <c r="AL238" s="1">
        <f t="shared" si="231"/>
        <v>1.5564526800238607</v>
      </c>
      <c r="AM238" s="1">
        <f t="shared" si="262"/>
        <v>933.87160801431639</v>
      </c>
      <c r="AN238" s="1">
        <f t="shared" si="232"/>
        <v>2.3968541531797034</v>
      </c>
      <c r="AO238" s="1">
        <f t="shared" si="233"/>
        <v>5992.1353829492582</v>
      </c>
      <c r="AP238" s="1">
        <f t="shared" si="234"/>
        <v>5692.5286138017955</v>
      </c>
      <c r="AQ238" s="1">
        <f t="shared" si="235"/>
        <v>2.3968541531797034</v>
      </c>
      <c r="AR238" s="1">
        <f t="shared" si="236"/>
        <v>778977.59978340357</v>
      </c>
      <c r="AS238" s="1">
        <f t="shared" si="237"/>
        <v>3137.6056827976226</v>
      </c>
      <c r="AT238" s="1">
        <f t="shared" si="238"/>
        <v>287443.46039975522</v>
      </c>
      <c r="AU238" s="38">
        <f>-SUM(AS$24:AS238)/AS$23</f>
        <v>17.663389008681463</v>
      </c>
      <c r="AV238" s="1">
        <f t="shared" si="214"/>
        <v>3137.6056827976226</v>
      </c>
      <c r="AW238" s="1">
        <f t="shared" si="239"/>
        <v>287443.46039975522</v>
      </c>
      <c r="AX238" s="38">
        <f>-SUM(AV$24:AV238)/AV$23</f>
        <v>17.663389008681463</v>
      </c>
      <c r="AY238" s="40"/>
      <c r="AZ238" s="10">
        <f t="shared" si="240"/>
        <v>857.63888888888891</v>
      </c>
      <c r="BA238" s="10">
        <f t="shared" si="241"/>
        <v>480.21591436585891</v>
      </c>
      <c r="BB238" s="10">
        <f t="shared" si="242"/>
        <v>906.2095592438867</v>
      </c>
      <c r="BC238" s="1">
        <f t="shared" si="243"/>
        <v>163739.24679476471</v>
      </c>
      <c r="BD238" s="1">
        <f t="shared" si="244"/>
        <v>161260.75320523503</v>
      </c>
      <c r="BE238" s="1">
        <f t="shared" si="245"/>
        <v>940238.35298863857</v>
      </c>
      <c r="BF238" s="1">
        <f t="shared" si="246"/>
        <v>0</v>
      </c>
      <c r="BG238" s="1">
        <f t="shared" si="247"/>
        <v>155.64526800238608</v>
      </c>
      <c r="BH238" s="1">
        <f t="shared" si="248"/>
        <v>155.64526800238608</v>
      </c>
      <c r="BI238" s="1">
        <f t="shared" si="249"/>
        <v>466.9358040071582</v>
      </c>
      <c r="BJ238" s="1">
        <f t="shared" si="250"/>
        <v>155.64526800238608</v>
      </c>
      <c r="BK238" s="1">
        <f t="shared" si="251"/>
        <v>1.5564526800238607</v>
      </c>
      <c r="BL238" s="1">
        <f t="shared" si="263"/>
        <v>933.87160801431639</v>
      </c>
      <c r="BM238" s="1">
        <f t="shared" si="252"/>
        <v>2.3968541531797034</v>
      </c>
      <c r="BN238" s="1">
        <f t="shared" si="253"/>
        <v>5992.1353829492582</v>
      </c>
      <c r="BO238" s="1">
        <f t="shared" si="254"/>
        <v>5692.5286138017955</v>
      </c>
      <c r="BP238" s="1">
        <f t="shared" si="255"/>
        <v>2.3968541531797034</v>
      </c>
      <c r="BQ238" s="1">
        <f t="shared" si="256"/>
        <v>778977.59978340357</v>
      </c>
      <c r="BR238" s="1">
        <f t="shared" si="257"/>
        <v>3901.0181168985901</v>
      </c>
      <c r="BS238" s="1">
        <f t="shared" si="258"/>
        <v>453547.35942187818</v>
      </c>
      <c r="BT238" s="38">
        <f>-SUM(BR$24:BR238)/BR$23</f>
        <v>27.292600546195843</v>
      </c>
      <c r="BU238" s="1">
        <f t="shared" si="259"/>
        <v>3901.0181168985901</v>
      </c>
      <c r="BV238" s="1">
        <f t="shared" si="260"/>
        <v>453547.35942187818</v>
      </c>
      <c r="BW238" s="38">
        <f>-SUM(BU$24:BU238)/BU$23</f>
        <v>27.292600546195843</v>
      </c>
      <c r="BX238" s="1"/>
      <c r="BY238" s="1"/>
      <c r="BZ238" s="1"/>
      <c r="CA238" s="1"/>
      <c r="CB238" s="1"/>
      <c r="CC238" s="1"/>
      <c r="CD238" s="1"/>
      <c r="CE238" s="1"/>
      <c r="CF238" s="1"/>
      <c r="CG238" s="1"/>
      <c r="CH238" s="1"/>
      <c r="CI238" s="1"/>
      <c r="CJ238" s="1"/>
      <c r="CK238" s="1"/>
      <c r="CL238" s="1"/>
      <c r="CM238" s="1"/>
      <c r="CN238" s="1"/>
      <c r="CO238" s="1"/>
    </row>
    <row r="239" spans="1:93" ht="14.7" thickBot="1" x14ac:dyDescent="0.6">
      <c r="A239" s="32">
        <v>216</v>
      </c>
      <c r="B239" s="10">
        <f t="shared" si="201"/>
        <v>1621.0513229898563</v>
      </c>
      <c r="C239" s="10">
        <f t="shared" si="202"/>
        <v>558.39281599240337</v>
      </c>
      <c r="D239" s="10">
        <f t="shared" si="203"/>
        <v>1062.6585069974528</v>
      </c>
      <c r="E239" s="10">
        <f t="shared" si="215"/>
        <v>190386.30697611254</v>
      </c>
      <c r="F239" s="10">
        <f t="shared" si="216"/>
        <v>189613.69302388764</v>
      </c>
      <c r="G239" s="10">
        <f t="shared" si="198"/>
        <v>724129.00182650913</v>
      </c>
      <c r="H239" s="1">
        <f t="shared" si="217"/>
        <v>0</v>
      </c>
      <c r="I239" s="1">
        <f t="shared" si="204"/>
        <v>155.96587177064677</v>
      </c>
      <c r="J239" s="1">
        <f t="shared" si="205"/>
        <v>155.96587177064677</v>
      </c>
      <c r="K239" s="1">
        <f t="shared" si="206"/>
        <v>467.89761531194034</v>
      </c>
      <c r="L239" s="1">
        <f t="shared" si="207"/>
        <v>155.96587177064677</v>
      </c>
      <c r="M239" s="1">
        <f t="shared" si="208"/>
        <v>1.5596587177064678</v>
      </c>
      <c r="N239" s="1">
        <f t="shared" si="261"/>
        <v>935.79523062388068</v>
      </c>
      <c r="O239" s="1">
        <f t="shared" si="209"/>
        <v>2.4066192336911092</v>
      </c>
      <c r="P239" s="1">
        <f t="shared" si="210"/>
        <v>9626.476934764436</v>
      </c>
      <c r="Q239" s="1">
        <f t="shared" si="211"/>
        <v>9145.1530880262144</v>
      </c>
      <c r="R239" s="1">
        <f t="shared" si="212"/>
        <v>2.4066192336911092</v>
      </c>
      <c r="S239" s="1">
        <f t="shared" si="199"/>
        <v>914515.30880262144</v>
      </c>
      <c r="T239" s="1">
        <f t="shared" si="213"/>
        <v>6588.306534412478</v>
      </c>
      <c r="U239" s="6">
        <f t="shared" si="218"/>
        <v>781763.58640768367</v>
      </c>
      <c r="V239" s="23">
        <f>-SUM(T$24:T239)/T$23</f>
        <v>40.088179320384185</v>
      </c>
      <c r="W239" s="14">
        <f t="shared" si="200"/>
        <v>0</v>
      </c>
      <c r="X239" s="14">
        <f t="shared" si="219"/>
        <v>494478.63807538874</v>
      </c>
      <c r="Y239" s="23">
        <f>-SUM(W$24:W239)/W$23</f>
        <v>25.723931903769437</v>
      </c>
      <c r="Z239" s="36"/>
      <c r="AA239" s="37">
        <f t="shared" si="220"/>
        <v>1621.0513229898563</v>
      </c>
      <c r="AB239" s="10">
        <f t="shared" si="221"/>
        <v>558.39281599240337</v>
      </c>
      <c r="AC239" s="10">
        <f t="shared" si="222"/>
        <v>1062.6585069974528</v>
      </c>
      <c r="AD239" s="1">
        <f t="shared" si="223"/>
        <v>190386.30697611254</v>
      </c>
      <c r="AE239" s="1">
        <f t="shared" si="224"/>
        <v>186863.69302388764</v>
      </c>
      <c r="AF239" s="1">
        <f t="shared" si="225"/>
        <v>644014.94397349819</v>
      </c>
      <c r="AG239" s="1">
        <f t="shared" si="226"/>
        <v>0</v>
      </c>
      <c r="AH239" s="1">
        <f t="shared" si="227"/>
        <v>155.96587177064677</v>
      </c>
      <c r="AI239" s="1">
        <f t="shared" si="228"/>
        <v>155.96587177064677</v>
      </c>
      <c r="AJ239" s="1">
        <f t="shared" si="229"/>
        <v>467.89761531194034</v>
      </c>
      <c r="AK239" s="1">
        <f t="shared" si="230"/>
        <v>155.96587177064677</v>
      </c>
      <c r="AL239" s="1">
        <f t="shared" si="231"/>
        <v>1.5596587177064678</v>
      </c>
      <c r="AM239" s="1">
        <f t="shared" si="262"/>
        <v>935.79523062388068</v>
      </c>
      <c r="AN239" s="1">
        <f t="shared" si="232"/>
        <v>2.4066192336911092</v>
      </c>
      <c r="AO239" s="1">
        <f t="shared" si="233"/>
        <v>6016.548084227773</v>
      </c>
      <c r="AP239" s="1">
        <f t="shared" si="234"/>
        <v>5715.720680016384</v>
      </c>
      <c r="AQ239" s="1">
        <f t="shared" si="235"/>
        <v>2.4066192336911092</v>
      </c>
      <c r="AR239" s="1">
        <f t="shared" si="236"/>
        <v>782151.25094961049</v>
      </c>
      <c r="AS239" s="1">
        <f t="shared" si="237"/>
        <v>3158.8741264026476</v>
      </c>
      <c r="AT239" s="1">
        <f t="shared" si="238"/>
        <v>290602.33452615788</v>
      </c>
      <c r="AU239" s="38">
        <f>-SUM(AS$24:AS239)/AS$23</f>
        <v>17.846512146443935</v>
      </c>
      <c r="AV239" s="1">
        <f t="shared" si="214"/>
        <v>3158.8741264026476</v>
      </c>
      <c r="AW239" s="1">
        <f t="shared" si="239"/>
        <v>290602.33452615788</v>
      </c>
      <c r="AX239" s="38">
        <f>-SUM(AV$24:AV239)/AV$23</f>
        <v>17.846512146443935</v>
      </c>
      <c r="AY239" s="40"/>
      <c r="AZ239" s="10">
        <f t="shared" si="240"/>
        <v>857.63888888888891</v>
      </c>
      <c r="BA239" s="10">
        <f t="shared" si="241"/>
        <v>477.57280315139758</v>
      </c>
      <c r="BB239" s="10">
        <f t="shared" si="242"/>
        <v>908.85267045834803</v>
      </c>
      <c r="BC239" s="1">
        <f t="shared" si="243"/>
        <v>162830.39412430636</v>
      </c>
      <c r="BD239" s="1">
        <f t="shared" si="244"/>
        <v>162169.60587569338</v>
      </c>
      <c r="BE239" s="1">
        <f t="shared" si="245"/>
        <v>944320.85682530387</v>
      </c>
      <c r="BF239" s="1">
        <f t="shared" si="246"/>
        <v>0</v>
      </c>
      <c r="BG239" s="1">
        <f t="shared" si="247"/>
        <v>155.96587177064677</v>
      </c>
      <c r="BH239" s="1">
        <f t="shared" si="248"/>
        <v>155.96587177064677</v>
      </c>
      <c r="BI239" s="1">
        <f t="shared" si="249"/>
        <v>467.89761531194034</v>
      </c>
      <c r="BJ239" s="1">
        <f t="shared" si="250"/>
        <v>155.96587177064677</v>
      </c>
      <c r="BK239" s="1">
        <f t="shared" si="251"/>
        <v>1.5596587177064678</v>
      </c>
      <c r="BL239" s="1">
        <f t="shared" si="263"/>
        <v>935.79523062388068</v>
      </c>
      <c r="BM239" s="1">
        <f t="shared" si="252"/>
        <v>2.4066192336911092</v>
      </c>
      <c r="BN239" s="1">
        <f t="shared" si="253"/>
        <v>6016.548084227773</v>
      </c>
      <c r="BO239" s="1">
        <f t="shared" si="254"/>
        <v>5715.720680016384</v>
      </c>
      <c r="BP239" s="1">
        <f t="shared" si="255"/>
        <v>2.4066192336911092</v>
      </c>
      <c r="BQ239" s="1">
        <f t="shared" si="256"/>
        <v>782151.25094961049</v>
      </c>
      <c r="BR239" s="1">
        <f t="shared" si="257"/>
        <v>3922.286560503615</v>
      </c>
      <c r="BS239" s="1">
        <f t="shared" si="258"/>
        <v>457469.64598238177</v>
      </c>
      <c r="BT239" s="38">
        <f>-SUM(BR$24:BR239)/BR$23</f>
        <v>27.519979477239531</v>
      </c>
      <c r="BU239" s="1">
        <f t="shared" si="259"/>
        <v>3922.286560503615</v>
      </c>
      <c r="BV239" s="1">
        <f t="shared" si="260"/>
        <v>457469.64598238177</v>
      </c>
      <c r="BW239" s="38">
        <f>-SUM(BU$24:BU239)/BU$23</f>
        <v>27.519979477239531</v>
      </c>
      <c r="BX239" s="1"/>
      <c r="BY239" s="1"/>
      <c r="BZ239" s="1"/>
      <c r="CA239" s="1"/>
      <c r="CB239" s="1"/>
      <c r="CC239" s="1"/>
      <c r="CD239" s="1"/>
      <c r="CE239" s="1"/>
      <c r="CF239" s="1"/>
      <c r="CG239" s="1"/>
      <c r="CH239" s="1"/>
      <c r="CI239" s="1"/>
      <c r="CJ239" s="1"/>
      <c r="CK239" s="1"/>
      <c r="CL239" s="1"/>
      <c r="CM239" s="1"/>
      <c r="CN239" s="1"/>
      <c r="CO239" s="1"/>
    </row>
    <row r="240" spans="1:93" ht="14.7" thickBot="1" x14ac:dyDescent="0.6">
      <c r="A240" s="32">
        <v>217</v>
      </c>
      <c r="B240" s="10">
        <f t="shared" si="201"/>
        <v>1621.0513229898563</v>
      </c>
      <c r="C240" s="10">
        <f t="shared" si="202"/>
        <v>555.2933953469942</v>
      </c>
      <c r="D240" s="10">
        <f t="shared" si="203"/>
        <v>1065.7579276428621</v>
      </c>
      <c r="E240" s="10">
        <f t="shared" si="215"/>
        <v>189320.54904846966</v>
      </c>
      <c r="F240" s="10">
        <f t="shared" si="216"/>
        <v>190679.45095153051</v>
      </c>
      <c r="G240" s="10">
        <f t="shared" si="198"/>
        <v>728920.60832425533</v>
      </c>
      <c r="H240" s="1">
        <f t="shared" si="217"/>
        <v>0</v>
      </c>
      <c r="I240" s="1">
        <f t="shared" si="204"/>
        <v>156.28713593017761</v>
      </c>
      <c r="J240" s="1">
        <f t="shared" si="205"/>
        <v>156.28713593017761</v>
      </c>
      <c r="K240" s="1">
        <f t="shared" si="206"/>
        <v>468.86140779053278</v>
      </c>
      <c r="L240" s="1">
        <f t="shared" si="207"/>
        <v>156.28713593017761</v>
      </c>
      <c r="M240" s="1">
        <f t="shared" si="208"/>
        <v>1.562871359301776</v>
      </c>
      <c r="N240" s="1">
        <f t="shared" si="261"/>
        <v>937.72281558106556</v>
      </c>
      <c r="O240" s="1">
        <f t="shared" si="209"/>
        <v>2.4164240983492755</v>
      </c>
      <c r="P240" s="1">
        <f t="shared" si="210"/>
        <v>9665.6963933971019</v>
      </c>
      <c r="Q240" s="1">
        <f t="shared" si="211"/>
        <v>9182.4115737272459</v>
      </c>
      <c r="R240" s="1">
        <f t="shared" si="212"/>
        <v>2.4164240983492755</v>
      </c>
      <c r="S240" s="1">
        <f t="shared" si="199"/>
        <v>918241.15737272473</v>
      </c>
      <c r="T240" s="1">
        <f t="shared" si="213"/>
        <v>6623.6374351563236</v>
      </c>
      <c r="U240" s="6">
        <f t="shared" si="218"/>
        <v>788387.22384283994</v>
      </c>
      <c r="V240" s="23">
        <f>-SUM(T$24:T240)/T$23</f>
        <v>40.419361192141999</v>
      </c>
      <c r="W240" s="14">
        <f t="shared" si="200"/>
        <v>0</v>
      </c>
      <c r="X240" s="14">
        <f t="shared" si="219"/>
        <v>494478.63807538874</v>
      </c>
      <c r="Y240" s="23">
        <f>-SUM(W$24:W240)/W$23</f>
        <v>25.723931903769437</v>
      </c>
      <c r="Z240" s="36"/>
      <c r="AA240" s="37">
        <f t="shared" si="220"/>
        <v>1621.0513229898563</v>
      </c>
      <c r="AB240" s="10">
        <f t="shared" si="221"/>
        <v>555.2933953469942</v>
      </c>
      <c r="AC240" s="10">
        <f t="shared" si="222"/>
        <v>1065.7579276428621</v>
      </c>
      <c r="AD240" s="1">
        <f t="shared" si="223"/>
        <v>189320.54904846966</v>
      </c>
      <c r="AE240" s="1">
        <f t="shared" si="224"/>
        <v>187929.45095153051</v>
      </c>
      <c r="AF240" s="1">
        <f t="shared" si="225"/>
        <v>648267.28291504504</v>
      </c>
      <c r="AG240" s="1">
        <f t="shared" si="226"/>
        <v>0</v>
      </c>
      <c r="AH240" s="1">
        <f t="shared" si="227"/>
        <v>156.28713593017761</v>
      </c>
      <c r="AI240" s="1">
        <f t="shared" si="228"/>
        <v>156.28713593017761</v>
      </c>
      <c r="AJ240" s="1">
        <f t="shared" si="229"/>
        <v>468.86140779053278</v>
      </c>
      <c r="AK240" s="1">
        <f t="shared" si="230"/>
        <v>156.28713593017761</v>
      </c>
      <c r="AL240" s="1">
        <f t="shared" si="231"/>
        <v>1.562871359301776</v>
      </c>
      <c r="AM240" s="1">
        <f t="shared" si="262"/>
        <v>937.72281558106556</v>
      </c>
      <c r="AN240" s="1">
        <f t="shared" si="232"/>
        <v>2.4164240983492755</v>
      </c>
      <c r="AO240" s="1">
        <f t="shared" si="233"/>
        <v>6041.0602458731892</v>
      </c>
      <c r="AP240" s="1">
        <f t="shared" si="234"/>
        <v>5739.0072335795294</v>
      </c>
      <c r="AQ240" s="1">
        <f t="shared" si="235"/>
        <v>2.4164240983492755</v>
      </c>
      <c r="AR240" s="1">
        <f t="shared" si="236"/>
        <v>785337.83196351456</v>
      </c>
      <c r="AS240" s="1">
        <f t="shared" si="237"/>
        <v>3180.233095008608</v>
      </c>
      <c r="AT240" s="1">
        <f t="shared" si="238"/>
        <v>293782.56762116647</v>
      </c>
      <c r="AU240" s="38">
        <f>-SUM(AS$24:AS240)/AS$23</f>
        <v>18.030873485285014</v>
      </c>
      <c r="AV240" s="1">
        <f t="shared" si="214"/>
        <v>3180.233095008608</v>
      </c>
      <c r="AW240" s="1">
        <f t="shared" si="239"/>
        <v>293782.56762116647</v>
      </c>
      <c r="AX240" s="38">
        <f>-SUM(AV$24:AV240)/AV$23</f>
        <v>18.030873485285014</v>
      </c>
      <c r="AY240" s="40"/>
      <c r="AZ240" s="10">
        <f t="shared" si="240"/>
        <v>857.63888888888891</v>
      </c>
      <c r="BA240" s="10">
        <f t="shared" si="241"/>
        <v>474.92198286256081</v>
      </c>
      <c r="BB240" s="10">
        <f t="shared" si="242"/>
        <v>911.50349074718486</v>
      </c>
      <c r="BC240" s="1">
        <f t="shared" si="243"/>
        <v>161918.89063355917</v>
      </c>
      <c r="BD240" s="1">
        <f t="shared" si="244"/>
        <v>163081.10936644056</v>
      </c>
      <c r="BE240" s="1">
        <f t="shared" si="245"/>
        <v>948418.94132995512</v>
      </c>
      <c r="BF240" s="1">
        <f t="shared" si="246"/>
        <v>0</v>
      </c>
      <c r="BG240" s="1">
        <f t="shared" si="247"/>
        <v>156.28713593017761</v>
      </c>
      <c r="BH240" s="1">
        <f t="shared" si="248"/>
        <v>156.28713593017761</v>
      </c>
      <c r="BI240" s="1">
        <f t="shared" si="249"/>
        <v>468.86140779053278</v>
      </c>
      <c r="BJ240" s="1">
        <f t="shared" si="250"/>
        <v>156.28713593017761</v>
      </c>
      <c r="BK240" s="1">
        <f t="shared" si="251"/>
        <v>1.562871359301776</v>
      </c>
      <c r="BL240" s="1">
        <f t="shared" si="263"/>
        <v>937.72281558106556</v>
      </c>
      <c r="BM240" s="1">
        <f t="shared" si="252"/>
        <v>2.4164240983492755</v>
      </c>
      <c r="BN240" s="1">
        <f t="shared" si="253"/>
        <v>6041.0602458731892</v>
      </c>
      <c r="BO240" s="1">
        <f t="shared" si="254"/>
        <v>5739.0072335795294</v>
      </c>
      <c r="BP240" s="1">
        <f t="shared" si="255"/>
        <v>2.4164240983492755</v>
      </c>
      <c r="BQ240" s="1">
        <f t="shared" si="256"/>
        <v>785337.83196351456</v>
      </c>
      <c r="BR240" s="1">
        <f t="shared" si="257"/>
        <v>3943.6455291095754</v>
      </c>
      <c r="BS240" s="1">
        <f t="shared" si="258"/>
        <v>461413.29151149135</v>
      </c>
      <c r="BT240" s="38">
        <f>-SUM(BR$24:BR240)/BR$23</f>
        <v>27.748596609361822</v>
      </c>
      <c r="BU240" s="1">
        <f t="shared" si="259"/>
        <v>3943.6455291095754</v>
      </c>
      <c r="BV240" s="1">
        <f t="shared" si="260"/>
        <v>461413.29151149135</v>
      </c>
      <c r="BW240" s="38">
        <f>-SUM(BU$24:BU240)/BU$23</f>
        <v>27.748596609361822</v>
      </c>
      <c r="BX240" s="1"/>
      <c r="BY240" s="1"/>
      <c r="BZ240" s="1"/>
      <c r="CA240" s="1"/>
      <c r="CB240" s="1"/>
      <c r="CC240" s="1"/>
      <c r="CD240" s="1"/>
      <c r="CE240" s="1"/>
      <c r="CF240" s="1"/>
      <c r="CG240" s="1"/>
      <c r="CH240" s="1"/>
      <c r="CI240" s="1"/>
      <c r="CJ240" s="1"/>
      <c r="CK240" s="1"/>
      <c r="CL240" s="1"/>
      <c r="CM240" s="1"/>
      <c r="CN240" s="1"/>
      <c r="CO240" s="1"/>
    </row>
    <row r="241" spans="1:93" ht="14.7" thickBot="1" x14ac:dyDescent="0.6">
      <c r="A241" s="32">
        <v>218</v>
      </c>
      <c r="B241" s="10">
        <f t="shared" si="201"/>
        <v>1621.0513229898563</v>
      </c>
      <c r="C241" s="10">
        <f t="shared" si="202"/>
        <v>552.18493472470243</v>
      </c>
      <c r="D241" s="10">
        <f t="shared" si="203"/>
        <v>1068.866388265154</v>
      </c>
      <c r="E241" s="10">
        <f t="shared" si="215"/>
        <v>188251.6826602045</v>
      </c>
      <c r="F241" s="10">
        <f t="shared" si="216"/>
        <v>191748.31733979567</v>
      </c>
      <c r="G241" s="10">
        <f t="shared" si="198"/>
        <v>733730.50285089738</v>
      </c>
      <c r="H241" s="1">
        <f t="shared" si="217"/>
        <v>0</v>
      </c>
      <c r="I241" s="1">
        <f t="shared" si="204"/>
        <v>156.60906184127643</v>
      </c>
      <c r="J241" s="1">
        <f t="shared" si="205"/>
        <v>156.60906184127643</v>
      </c>
      <c r="K241" s="1">
        <f t="shared" si="206"/>
        <v>469.82718552382931</v>
      </c>
      <c r="L241" s="1">
        <f t="shared" si="207"/>
        <v>156.60906184127643</v>
      </c>
      <c r="M241" s="1">
        <f t="shared" si="208"/>
        <v>1.5660906184127643</v>
      </c>
      <c r="N241" s="1">
        <f t="shared" si="261"/>
        <v>939.65437104765863</v>
      </c>
      <c r="O241" s="1">
        <f t="shared" si="209"/>
        <v>2.4262689092397411</v>
      </c>
      <c r="P241" s="1">
        <f t="shared" si="210"/>
        <v>9705.0756369589653</v>
      </c>
      <c r="Q241" s="1">
        <f t="shared" si="211"/>
        <v>9219.8218551110167</v>
      </c>
      <c r="R241" s="1">
        <f t="shared" si="212"/>
        <v>2.4262689092397411</v>
      </c>
      <c r="S241" s="1">
        <f t="shared" si="199"/>
        <v>921982.18551110162</v>
      </c>
      <c r="T241" s="1">
        <f t="shared" si="213"/>
        <v>6659.1161610735026</v>
      </c>
      <c r="U241" s="6">
        <f t="shared" si="218"/>
        <v>795046.3400039135</v>
      </c>
      <c r="V241" s="23">
        <f>-SUM(T$24:T241)/T$23</f>
        <v>40.752317000195674</v>
      </c>
      <c r="W241" s="14">
        <f t="shared" si="200"/>
        <v>0</v>
      </c>
      <c r="X241" s="14">
        <f t="shared" si="219"/>
        <v>494478.63807538874</v>
      </c>
      <c r="Y241" s="23">
        <f>-SUM(W$24:W241)/W$23</f>
        <v>25.723931903769437</v>
      </c>
      <c r="Z241" s="36"/>
      <c r="AA241" s="37">
        <f t="shared" si="220"/>
        <v>1621.0513229898563</v>
      </c>
      <c r="AB241" s="10">
        <f t="shared" si="221"/>
        <v>552.18493472470243</v>
      </c>
      <c r="AC241" s="10">
        <f t="shared" si="222"/>
        <v>1068.866388265154</v>
      </c>
      <c r="AD241" s="1">
        <f t="shared" si="223"/>
        <v>188251.6826602045</v>
      </c>
      <c r="AE241" s="1">
        <f t="shared" si="224"/>
        <v>188998.31733979567</v>
      </c>
      <c r="AF241" s="1">
        <f t="shared" si="225"/>
        <v>652535.71284271148</v>
      </c>
      <c r="AG241" s="1">
        <f t="shared" si="226"/>
        <v>0</v>
      </c>
      <c r="AH241" s="1">
        <f t="shared" si="227"/>
        <v>156.60906184127643</v>
      </c>
      <c r="AI241" s="1">
        <f t="shared" si="228"/>
        <v>156.60906184127643</v>
      </c>
      <c r="AJ241" s="1">
        <f t="shared" si="229"/>
        <v>469.82718552382931</v>
      </c>
      <c r="AK241" s="1">
        <f t="shared" si="230"/>
        <v>156.60906184127643</v>
      </c>
      <c r="AL241" s="1">
        <f t="shared" si="231"/>
        <v>1.5660906184127643</v>
      </c>
      <c r="AM241" s="1">
        <f t="shared" si="262"/>
        <v>939.65437104765863</v>
      </c>
      <c r="AN241" s="1">
        <f t="shared" si="232"/>
        <v>2.4262689092397411</v>
      </c>
      <c r="AO241" s="1">
        <f t="shared" si="233"/>
        <v>6065.6722730993524</v>
      </c>
      <c r="AP241" s="1">
        <f t="shared" si="234"/>
        <v>5762.3886594443848</v>
      </c>
      <c r="AQ241" s="1">
        <f t="shared" si="235"/>
        <v>2.4262689092397411</v>
      </c>
      <c r="AR241" s="1">
        <f t="shared" si="236"/>
        <v>788537.39550291584</v>
      </c>
      <c r="AS241" s="1">
        <f t="shared" si="237"/>
        <v>3201.6829654068697</v>
      </c>
      <c r="AT241" s="1">
        <f t="shared" si="238"/>
        <v>296984.25058657333</v>
      </c>
      <c r="AU241" s="38">
        <f>-SUM(AS$24:AS241)/AS$23</f>
        <v>18.216478294873816</v>
      </c>
      <c r="AV241" s="1">
        <f t="shared" si="214"/>
        <v>3201.6829654068697</v>
      </c>
      <c r="AW241" s="1">
        <f t="shared" si="239"/>
        <v>296984.25058657333</v>
      </c>
      <c r="AX241" s="38">
        <f>-SUM(AV$24:AV241)/AV$23</f>
        <v>18.216478294873816</v>
      </c>
      <c r="AY241" s="40"/>
      <c r="AZ241" s="10">
        <f t="shared" si="240"/>
        <v>857.63888888888891</v>
      </c>
      <c r="BA241" s="10">
        <f t="shared" si="241"/>
        <v>472.26343101454819</v>
      </c>
      <c r="BB241" s="10">
        <f t="shared" si="242"/>
        <v>914.16204259519759</v>
      </c>
      <c r="BC241" s="1">
        <f t="shared" si="243"/>
        <v>161004.72859096399</v>
      </c>
      <c r="BD241" s="1">
        <f t="shared" si="244"/>
        <v>163995.27140903575</v>
      </c>
      <c r="BE241" s="1">
        <f t="shared" si="245"/>
        <v>952532.66691195162</v>
      </c>
      <c r="BF241" s="1">
        <f t="shared" si="246"/>
        <v>0</v>
      </c>
      <c r="BG241" s="1">
        <f t="shared" si="247"/>
        <v>156.60906184127643</v>
      </c>
      <c r="BH241" s="1">
        <f t="shared" si="248"/>
        <v>156.60906184127643</v>
      </c>
      <c r="BI241" s="1">
        <f t="shared" si="249"/>
        <v>469.82718552382931</v>
      </c>
      <c r="BJ241" s="1">
        <f t="shared" si="250"/>
        <v>156.60906184127643</v>
      </c>
      <c r="BK241" s="1">
        <f t="shared" si="251"/>
        <v>1.5660906184127643</v>
      </c>
      <c r="BL241" s="1">
        <f t="shared" si="263"/>
        <v>939.65437104765863</v>
      </c>
      <c r="BM241" s="1">
        <f t="shared" si="252"/>
        <v>2.4262689092397411</v>
      </c>
      <c r="BN241" s="1">
        <f t="shared" si="253"/>
        <v>6065.6722730993524</v>
      </c>
      <c r="BO241" s="1">
        <f t="shared" si="254"/>
        <v>5762.3886594443848</v>
      </c>
      <c r="BP241" s="1">
        <f t="shared" si="255"/>
        <v>2.4262689092397411</v>
      </c>
      <c r="BQ241" s="1">
        <f t="shared" si="256"/>
        <v>788537.39550291584</v>
      </c>
      <c r="BR241" s="1">
        <f t="shared" si="257"/>
        <v>3965.0953995078371</v>
      </c>
      <c r="BS241" s="1">
        <f t="shared" si="258"/>
        <v>465378.38691099919</v>
      </c>
      <c r="BT241" s="38">
        <f>-SUM(BR$24:BR241)/BR$23</f>
        <v>27.978457212231845</v>
      </c>
      <c r="BU241" s="1">
        <f t="shared" si="259"/>
        <v>3965.0953995078371</v>
      </c>
      <c r="BV241" s="1">
        <f t="shared" si="260"/>
        <v>465378.38691099919</v>
      </c>
      <c r="BW241" s="38">
        <f>-SUM(BU$24:BU241)/BU$23</f>
        <v>27.978457212231845</v>
      </c>
      <c r="BX241" s="1"/>
      <c r="BY241" s="1"/>
      <c r="BZ241" s="1"/>
      <c r="CA241" s="1"/>
      <c r="CB241" s="1"/>
      <c r="CC241" s="1"/>
      <c r="CD241" s="1"/>
      <c r="CE241" s="1"/>
      <c r="CF241" s="1"/>
      <c r="CG241" s="1"/>
      <c r="CH241" s="1"/>
      <c r="CI241" s="1"/>
      <c r="CJ241" s="1"/>
      <c r="CK241" s="1"/>
      <c r="CL241" s="1"/>
      <c r="CM241" s="1"/>
      <c r="CN241" s="1"/>
      <c r="CO241" s="1"/>
    </row>
    <row r="242" spans="1:93" ht="14.7" thickBot="1" x14ac:dyDescent="0.6">
      <c r="A242" s="32">
        <v>219</v>
      </c>
      <c r="B242" s="10">
        <f t="shared" si="201"/>
        <v>1621.0513229898563</v>
      </c>
      <c r="C242" s="10">
        <f t="shared" si="202"/>
        <v>549.06740775892911</v>
      </c>
      <c r="D242" s="10">
        <f t="shared" si="203"/>
        <v>1071.9839152309273</v>
      </c>
      <c r="E242" s="10">
        <f t="shared" si="215"/>
        <v>187179.69874497358</v>
      </c>
      <c r="F242" s="10">
        <f t="shared" si="216"/>
        <v>192820.3012550266</v>
      </c>
      <c r="G242" s="10">
        <f t="shared" si="198"/>
        <v>738558.75631621922</v>
      </c>
      <c r="H242" s="1">
        <f t="shared" si="217"/>
        <v>0</v>
      </c>
      <c r="I242" s="1">
        <f t="shared" si="204"/>
        <v>156.93165086704312</v>
      </c>
      <c r="J242" s="1">
        <f t="shared" si="205"/>
        <v>156.93165086704312</v>
      </c>
      <c r="K242" s="1">
        <f t="shared" si="206"/>
        <v>470.79495260112935</v>
      </c>
      <c r="L242" s="1">
        <f t="shared" si="207"/>
        <v>156.93165086704312</v>
      </c>
      <c r="M242" s="1">
        <f t="shared" si="208"/>
        <v>1.5693165086704313</v>
      </c>
      <c r="N242" s="1">
        <f t="shared" si="261"/>
        <v>941.58990520225871</v>
      </c>
      <c r="O242" s="1">
        <f t="shared" si="209"/>
        <v>2.4361538291084015</v>
      </c>
      <c r="P242" s="1">
        <f t="shared" si="210"/>
        <v>9744.6153164336065</v>
      </c>
      <c r="Q242" s="1">
        <f t="shared" si="211"/>
        <v>9257.3845506119251</v>
      </c>
      <c r="R242" s="1">
        <f t="shared" si="212"/>
        <v>2.4361538291084015</v>
      </c>
      <c r="S242" s="1">
        <f t="shared" si="199"/>
        <v>925738.45506119262</v>
      </c>
      <c r="T242" s="1">
        <f t="shared" si="213"/>
        <v>6694.7433224198112</v>
      </c>
      <c r="U242" s="6">
        <f t="shared" si="218"/>
        <v>801741.08332633332</v>
      </c>
      <c r="V242" s="23">
        <f>-SUM(T$24:T242)/T$23</f>
        <v>41.087054166316669</v>
      </c>
      <c r="W242" s="14">
        <f t="shared" si="200"/>
        <v>0</v>
      </c>
      <c r="X242" s="14">
        <f t="shared" si="219"/>
        <v>494478.63807538874</v>
      </c>
      <c r="Y242" s="23">
        <f>-SUM(W$24:W242)/W$23</f>
        <v>25.723931903769437</v>
      </c>
      <c r="Z242" s="36"/>
      <c r="AA242" s="37">
        <f t="shared" si="220"/>
        <v>1621.0513229898563</v>
      </c>
      <c r="AB242" s="10">
        <f t="shared" si="221"/>
        <v>549.06740775892911</v>
      </c>
      <c r="AC242" s="10">
        <f t="shared" si="222"/>
        <v>1071.9839152309273</v>
      </c>
      <c r="AD242" s="1">
        <f t="shared" si="223"/>
        <v>187179.69874497358</v>
      </c>
      <c r="AE242" s="1">
        <f t="shared" si="224"/>
        <v>190070.3012550266</v>
      </c>
      <c r="AF242" s="1">
        <f t="shared" si="225"/>
        <v>656820.29571525706</v>
      </c>
      <c r="AG242" s="1">
        <f t="shared" si="226"/>
        <v>0</v>
      </c>
      <c r="AH242" s="1">
        <f t="shared" si="227"/>
        <v>156.93165086704312</v>
      </c>
      <c r="AI242" s="1">
        <f t="shared" si="228"/>
        <v>156.93165086704312</v>
      </c>
      <c r="AJ242" s="1">
        <f t="shared" si="229"/>
        <v>470.79495260112935</v>
      </c>
      <c r="AK242" s="1">
        <f t="shared" si="230"/>
        <v>156.93165086704312</v>
      </c>
      <c r="AL242" s="1">
        <f t="shared" si="231"/>
        <v>1.5693165086704313</v>
      </c>
      <c r="AM242" s="1">
        <f t="shared" si="262"/>
        <v>941.58990520225871</v>
      </c>
      <c r="AN242" s="1">
        <f t="shared" si="232"/>
        <v>2.4361538291084015</v>
      </c>
      <c r="AO242" s="1">
        <f t="shared" si="233"/>
        <v>6090.3845727710041</v>
      </c>
      <c r="AP242" s="1">
        <f t="shared" si="234"/>
        <v>5785.8653441324532</v>
      </c>
      <c r="AQ242" s="1">
        <f t="shared" si="235"/>
        <v>2.4361538291084015</v>
      </c>
      <c r="AR242" s="1">
        <f t="shared" si="236"/>
        <v>791749.99446023046</v>
      </c>
      <c r="AS242" s="1">
        <f t="shared" si="237"/>
        <v>3223.2241159403384</v>
      </c>
      <c r="AT242" s="1">
        <f t="shared" si="238"/>
        <v>300207.47470251366</v>
      </c>
      <c r="AU242" s="38">
        <f>-SUM(AS$24:AS242)/AS$23</f>
        <v>18.403331866812387</v>
      </c>
      <c r="AV242" s="1">
        <f t="shared" si="214"/>
        <v>3223.2241159403384</v>
      </c>
      <c r="AW242" s="1">
        <f t="shared" si="239"/>
        <v>300207.47470251366</v>
      </c>
      <c r="AX242" s="38">
        <f>-SUM(AV$24:AV242)/AV$23</f>
        <v>18.403331866812387</v>
      </c>
      <c r="AY242" s="40"/>
      <c r="AZ242" s="10">
        <f t="shared" si="240"/>
        <v>857.63888888888891</v>
      </c>
      <c r="BA242" s="10">
        <f t="shared" si="241"/>
        <v>469.59712505697883</v>
      </c>
      <c r="BB242" s="10">
        <f t="shared" si="242"/>
        <v>916.82834855276678</v>
      </c>
      <c r="BC242" s="1">
        <f t="shared" si="243"/>
        <v>160087.90024241121</v>
      </c>
      <c r="BD242" s="1">
        <f t="shared" si="244"/>
        <v>164912.09975758853</v>
      </c>
      <c r="BE242" s="1">
        <f t="shared" si="245"/>
        <v>956662.09421781893</v>
      </c>
      <c r="BF242" s="1">
        <f t="shared" si="246"/>
        <v>0</v>
      </c>
      <c r="BG242" s="1">
        <f t="shared" si="247"/>
        <v>156.93165086704312</v>
      </c>
      <c r="BH242" s="1">
        <f t="shared" si="248"/>
        <v>156.93165086704312</v>
      </c>
      <c r="BI242" s="1">
        <f t="shared" si="249"/>
        <v>470.79495260112935</v>
      </c>
      <c r="BJ242" s="1">
        <f t="shared" si="250"/>
        <v>156.93165086704312</v>
      </c>
      <c r="BK242" s="1">
        <f t="shared" si="251"/>
        <v>1.5693165086704313</v>
      </c>
      <c r="BL242" s="1">
        <f t="shared" si="263"/>
        <v>941.58990520225871</v>
      </c>
      <c r="BM242" s="1">
        <f t="shared" si="252"/>
        <v>2.4361538291084015</v>
      </c>
      <c r="BN242" s="1">
        <f t="shared" si="253"/>
        <v>6090.3845727710041</v>
      </c>
      <c r="BO242" s="1">
        <f t="shared" si="254"/>
        <v>5785.8653441324532</v>
      </c>
      <c r="BP242" s="1">
        <f t="shared" si="255"/>
        <v>2.4361538291084015</v>
      </c>
      <c r="BQ242" s="1">
        <f t="shared" si="256"/>
        <v>791749.99446023046</v>
      </c>
      <c r="BR242" s="1">
        <f t="shared" si="257"/>
        <v>3986.6365500413058</v>
      </c>
      <c r="BS242" s="1">
        <f t="shared" si="258"/>
        <v>469365.02346104052</v>
      </c>
      <c r="BT242" s="38">
        <f>-SUM(BR$24:BR242)/BR$23</f>
        <v>28.209566577451632</v>
      </c>
      <c r="BU242" s="1">
        <f t="shared" si="259"/>
        <v>3986.6365500413058</v>
      </c>
      <c r="BV242" s="1">
        <f t="shared" si="260"/>
        <v>469365.02346104052</v>
      </c>
      <c r="BW242" s="38">
        <f>-SUM(BU$24:BU242)/BU$23</f>
        <v>28.209566577451632</v>
      </c>
      <c r="BX242" s="1"/>
      <c r="BY242" s="1"/>
      <c r="BZ242" s="1"/>
      <c r="CA242" s="1"/>
      <c r="CB242" s="1"/>
      <c r="CC242" s="1"/>
      <c r="CD242" s="1"/>
      <c r="CE242" s="1"/>
      <c r="CF242" s="1"/>
      <c r="CG242" s="1"/>
      <c r="CH242" s="1"/>
      <c r="CI242" s="1"/>
      <c r="CJ242" s="1"/>
      <c r="CK242" s="1"/>
      <c r="CL242" s="1"/>
      <c r="CM242" s="1"/>
      <c r="CN242" s="1"/>
      <c r="CO242" s="1"/>
    </row>
    <row r="243" spans="1:93" ht="14.7" thickBot="1" x14ac:dyDescent="0.6">
      <c r="A243" s="32">
        <v>220</v>
      </c>
      <c r="B243" s="10">
        <f t="shared" si="201"/>
        <v>1621.0513229898563</v>
      </c>
      <c r="C243" s="10">
        <f t="shared" si="202"/>
        <v>545.94078800617217</v>
      </c>
      <c r="D243" s="10">
        <f t="shared" si="203"/>
        <v>1075.1105349836841</v>
      </c>
      <c r="E243" s="10">
        <f t="shared" si="215"/>
        <v>186104.58820998989</v>
      </c>
      <c r="F243" s="10">
        <f t="shared" si="216"/>
        <v>193895.41179001029</v>
      </c>
      <c r="G243" s="10">
        <f t="shared" si="198"/>
        <v>743405.43990840553</v>
      </c>
      <c r="H243" s="1">
        <f t="shared" si="217"/>
        <v>0</v>
      </c>
      <c r="I243" s="1">
        <f t="shared" si="204"/>
        <v>157.25490437338536</v>
      </c>
      <c r="J243" s="1">
        <f t="shared" si="205"/>
        <v>157.25490437338536</v>
      </c>
      <c r="K243" s="1">
        <f t="shared" si="206"/>
        <v>471.7647131201561</v>
      </c>
      <c r="L243" s="1">
        <f t="shared" si="207"/>
        <v>157.25490437338536</v>
      </c>
      <c r="M243" s="1">
        <f t="shared" si="208"/>
        <v>1.5725490437338536</v>
      </c>
      <c r="N243" s="1">
        <f t="shared" si="261"/>
        <v>943.52942624031209</v>
      </c>
      <c r="O243" s="1">
        <f t="shared" si="209"/>
        <v>2.4460790213641981</v>
      </c>
      <c r="P243" s="1">
        <f t="shared" si="210"/>
        <v>9784.3160854567923</v>
      </c>
      <c r="Q243" s="1">
        <f t="shared" si="211"/>
        <v>9295.1002811839517</v>
      </c>
      <c r="R243" s="1">
        <f t="shared" si="212"/>
        <v>2.4460790213641981</v>
      </c>
      <c r="S243" s="1">
        <f t="shared" si="199"/>
        <v>929510.02811839525</v>
      </c>
      <c r="T243" s="1">
        <f t="shared" si="213"/>
        <v>6730.5195319537843</v>
      </c>
      <c r="U243" s="6">
        <f t="shared" si="218"/>
        <v>808471.60285828705</v>
      </c>
      <c r="V243" s="23">
        <f>-SUM(T$24:T243)/T$23</f>
        <v>41.423580142914354</v>
      </c>
      <c r="W243" s="14">
        <f t="shared" si="200"/>
        <v>0</v>
      </c>
      <c r="X243" s="14">
        <f t="shared" si="219"/>
        <v>494478.63807538874</v>
      </c>
      <c r="Y243" s="23">
        <f>-SUM(W$24:W243)/W$23</f>
        <v>25.723931903769437</v>
      </c>
      <c r="Z243" s="36"/>
      <c r="AA243" s="37">
        <f t="shared" si="220"/>
        <v>1621.0513229898563</v>
      </c>
      <c r="AB243" s="10">
        <f t="shared" si="221"/>
        <v>545.94078800617217</v>
      </c>
      <c r="AC243" s="10">
        <f t="shared" si="222"/>
        <v>1075.1105349836841</v>
      </c>
      <c r="AD243" s="1">
        <f t="shared" si="223"/>
        <v>186104.58820998989</v>
      </c>
      <c r="AE243" s="1">
        <f t="shared" si="224"/>
        <v>191145.41179001029</v>
      </c>
      <c r="AF243" s="1">
        <f t="shared" si="225"/>
        <v>661121.09373337461</v>
      </c>
      <c r="AG243" s="1">
        <f t="shared" si="226"/>
        <v>0</v>
      </c>
      <c r="AH243" s="1">
        <f t="shared" si="227"/>
        <v>157.25490437338536</v>
      </c>
      <c r="AI243" s="1">
        <f t="shared" si="228"/>
        <v>157.25490437338536</v>
      </c>
      <c r="AJ243" s="1">
        <f t="shared" si="229"/>
        <v>471.7647131201561</v>
      </c>
      <c r="AK243" s="1">
        <f t="shared" si="230"/>
        <v>157.25490437338536</v>
      </c>
      <c r="AL243" s="1">
        <f t="shared" si="231"/>
        <v>1.5725490437338536</v>
      </c>
      <c r="AM243" s="1">
        <f t="shared" si="262"/>
        <v>943.52942624031209</v>
      </c>
      <c r="AN243" s="1">
        <f t="shared" si="232"/>
        <v>2.4460790213641981</v>
      </c>
      <c r="AO243" s="1">
        <f t="shared" si="233"/>
        <v>6115.1975534104949</v>
      </c>
      <c r="AP243" s="1">
        <f t="shared" si="234"/>
        <v>5809.4376757399696</v>
      </c>
      <c r="AQ243" s="1">
        <f t="shared" si="235"/>
        <v>2.4460790213641981</v>
      </c>
      <c r="AR243" s="1">
        <f t="shared" si="236"/>
        <v>794975.68194336432</v>
      </c>
      <c r="AS243" s="1">
        <f t="shared" si="237"/>
        <v>3244.8569265098013</v>
      </c>
      <c r="AT243" s="1">
        <f t="shared" si="238"/>
        <v>303452.33162902348</v>
      </c>
      <c r="AU243" s="38">
        <f>-SUM(AS$24:AS243)/AS$23</f>
        <v>18.591439514725998</v>
      </c>
      <c r="AV243" s="1">
        <f t="shared" si="214"/>
        <v>3244.8569265098013</v>
      </c>
      <c r="AW243" s="1">
        <f t="shared" si="239"/>
        <v>303452.33162902348</v>
      </c>
      <c r="AX243" s="38">
        <f>-SUM(AV$24:AV243)/AV$23</f>
        <v>18.591439514725998</v>
      </c>
      <c r="AY243" s="40"/>
      <c r="AZ243" s="10">
        <f t="shared" si="240"/>
        <v>857.63888888888891</v>
      </c>
      <c r="BA243" s="10">
        <f t="shared" si="241"/>
        <v>466.9230423736999</v>
      </c>
      <c r="BB243" s="10">
        <f t="shared" si="242"/>
        <v>919.50243123604571</v>
      </c>
      <c r="BC243" s="1">
        <f t="shared" si="243"/>
        <v>159168.39781117518</v>
      </c>
      <c r="BD243" s="1">
        <f t="shared" si="244"/>
        <v>165831.60218882456</v>
      </c>
      <c r="BE243" s="1">
        <f t="shared" si="245"/>
        <v>960807.28413218888</v>
      </c>
      <c r="BF243" s="1">
        <f t="shared" si="246"/>
        <v>0</v>
      </c>
      <c r="BG243" s="1">
        <f t="shared" si="247"/>
        <v>157.25490437338536</v>
      </c>
      <c r="BH243" s="1">
        <f t="shared" si="248"/>
        <v>157.25490437338536</v>
      </c>
      <c r="BI243" s="1">
        <f t="shared" si="249"/>
        <v>471.7647131201561</v>
      </c>
      <c r="BJ243" s="1">
        <f t="shared" si="250"/>
        <v>157.25490437338536</v>
      </c>
      <c r="BK243" s="1">
        <f t="shared" si="251"/>
        <v>1.5725490437338536</v>
      </c>
      <c r="BL243" s="1">
        <f t="shared" si="263"/>
        <v>943.52942624031209</v>
      </c>
      <c r="BM243" s="1">
        <f t="shared" si="252"/>
        <v>2.4460790213641981</v>
      </c>
      <c r="BN243" s="1">
        <f t="shared" si="253"/>
        <v>6115.1975534104949</v>
      </c>
      <c r="BO243" s="1">
        <f t="shared" si="254"/>
        <v>5809.4376757399696</v>
      </c>
      <c r="BP243" s="1">
        <f t="shared" si="255"/>
        <v>2.4460790213641981</v>
      </c>
      <c r="BQ243" s="1">
        <f t="shared" si="256"/>
        <v>794975.68194336432</v>
      </c>
      <c r="BR243" s="1">
        <f t="shared" si="257"/>
        <v>4008.2693606107687</v>
      </c>
      <c r="BS243" s="1">
        <f t="shared" si="258"/>
        <v>473373.29282165127</v>
      </c>
      <c r="BT243" s="38">
        <f>-SUM(BR$24:BR243)/BR$23</f>
        <v>28.441930018646456</v>
      </c>
      <c r="BU243" s="1">
        <f t="shared" si="259"/>
        <v>4008.2693606107687</v>
      </c>
      <c r="BV243" s="1">
        <f t="shared" si="260"/>
        <v>473373.29282165127</v>
      </c>
      <c r="BW243" s="38">
        <f>-SUM(BU$24:BU243)/BU$23</f>
        <v>28.441930018646456</v>
      </c>
      <c r="BX243" s="1"/>
      <c r="BY243" s="1"/>
      <c r="BZ243" s="1"/>
      <c r="CA243" s="1"/>
      <c r="CB243" s="1"/>
      <c r="CC243" s="1"/>
      <c r="CD243" s="1"/>
      <c r="CE243" s="1"/>
      <c r="CF243" s="1"/>
      <c r="CG243" s="1"/>
      <c r="CH243" s="1"/>
      <c r="CI243" s="1"/>
      <c r="CJ243" s="1"/>
      <c r="CK243" s="1"/>
      <c r="CL243" s="1"/>
      <c r="CM243" s="1"/>
      <c r="CN243" s="1"/>
      <c r="CO243" s="1"/>
    </row>
    <row r="244" spans="1:93" ht="14.7" thickBot="1" x14ac:dyDescent="0.6">
      <c r="A244" s="32">
        <v>221</v>
      </c>
      <c r="B244" s="10">
        <f t="shared" si="201"/>
        <v>1621.0513229898563</v>
      </c>
      <c r="C244" s="10">
        <f t="shared" si="202"/>
        <v>542.80504894580315</v>
      </c>
      <c r="D244" s="10">
        <f t="shared" si="203"/>
        <v>1078.2462740440533</v>
      </c>
      <c r="E244" s="10">
        <f t="shared" si="215"/>
        <v>185026.34193594585</v>
      </c>
      <c r="F244" s="10">
        <f t="shared" si="216"/>
        <v>194973.65806405433</v>
      </c>
      <c r="G244" s="10">
        <f t="shared" si="198"/>
        <v>748270.62509514624</v>
      </c>
      <c r="H244" s="1">
        <f t="shared" si="217"/>
        <v>0</v>
      </c>
      <c r="I244" s="1">
        <f t="shared" si="204"/>
        <v>157.57882372902432</v>
      </c>
      <c r="J244" s="1">
        <f t="shared" si="205"/>
        <v>157.57882372902432</v>
      </c>
      <c r="K244" s="1">
        <f t="shared" si="206"/>
        <v>472.73647118707294</v>
      </c>
      <c r="L244" s="1">
        <f t="shared" si="207"/>
        <v>157.57882372902432</v>
      </c>
      <c r="M244" s="1">
        <f t="shared" si="208"/>
        <v>1.5757882372902432</v>
      </c>
      <c r="N244" s="1">
        <f t="shared" si="261"/>
        <v>945.47294237414587</v>
      </c>
      <c r="O244" s="1">
        <f t="shared" si="209"/>
        <v>2.4560446500818212</v>
      </c>
      <c r="P244" s="1">
        <f t="shared" si="210"/>
        <v>9824.1786003272846</v>
      </c>
      <c r="Q244" s="1">
        <f t="shared" si="211"/>
        <v>9332.9696703109203</v>
      </c>
      <c r="R244" s="1">
        <f t="shared" si="212"/>
        <v>2.4560446500818212</v>
      </c>
      <c r="S244" s="1">
        <f t="shared" si="199"/>
        <v>933296.96703109203</v>
      </c>
      <c r="T244" s="1">
        <f t="shared" si="213"/>
        <v>6766.4454049469177</v>
      </c>
      <c r="U244" s="6">
        <f t="shared" si="218"/>
        <v>815238.04826323397</v>
      </c>
      <c r="V244" s="23">
        <f>-SUM(T$24:T244)/T$23</f>
        <v>41.7619024131617</v>
      </c>
      <c r="W244" s="14">
        <f t="shared" si="200"/>
        <v>0</v>
      </c>
      <c r="X244" s="14">
        <f t="shared" si="219"/>
        <v>494478.63807538874</v>
      </c>
      <c r="Y244" s="23">
        <f>-SUM(W$24:W244)/W$23</f>
        <v>25.723931903769437</v>
      </c>
      <c r="Z244" s="36"/>
      <c r="AA244" s="37">
        <f t="shared" si="220"/>
        <v>1621.0513229898563</v>
      </c>
      <c r="AB244" s="10">
        <f t="shared" si="221"/>
        <v>542.80504894580315</v>
      </c>
      <c r="AC244" s="10">
        <f t="shared" si="222"/>
        <v>1078.2462740440533</v>
      </c>
      <c r="AD244" s="1">
        <f t="shared" si="223"/>
        <v>185026.34193594585</v>
      </c>
      <c r="AE244" s="1">
        <f t="shared" si="224"/>
        <v>192223.65806405433</v>
      </c>
      <c r="AF244" s="1">
        <f t="shared" si="225"/>
        <v>665438.16934064624</v>
      </c>
      <c r="AG244" s="1">
        <f t="shared" si="226"/>
        <v>0</v>
      </c>
      <c r="AH244" s="1">
        <f t="shared" si="227"/>
        <v>157.57882372902432</v>
      </c>
      <c r="AI244" s="1">
        <f t="shared" si="228"/>
        <v>157.57882372902432</v>
      </c>
      <c r="AJ244" s="1">
        <f t="shared" si="229"/>
        <v>472.73647118707294</v>
      </c>
      <c r="AK244" s="1">
        <f t="shared" si="230"/>
        <v>157.57882372902432</v>
      </c>
      <c r="AL244" s="1">
        <f t="shared" si="231"/>
        <v>1.5757882372902432</v>
      </c>
      <c r="AM244" s="1">
        <f t="shared" si="262"/>
        <v>945.47294237414587</v>
      </c>
      <c r="AN244" s="1">
        <f t="shared" si="232"/>
        <v>2.4560446500818212</v>
      </c>
      <c r="AO244" s="1">
        <f t="shared" si="233"/>
        <v>6140.1116252045531</v>
      </c>
      <c r="AP244" s="1">
        <f t="shared" si="234"/>
        <v>5833.1060439443254</v>
      </c>
      <c r="AQ244" s="1">
        <f t="shared" si="235"/>
        <v>2.4560446500818212</v>
      </c>
      <c r="AR244" s="1">
        <f t="shared" si="236"/>
        <v>798214.51127659192</v>
      </c>
      <c r="AS244" s="1">
        <f t="shared" si="237"/>
        <v>3266.5817785803238</v>
      </c>
      <c r="AT244" s="1">
        <f t="shared" si="238"/>
        <v>306718.9134076038</v>
      </c>
      <c r="AU244" s="38">
        <f>-SUM(AS$24:AS244)/AS$23</f>
        <v>18.780806574353843</v>
      </c>
      <c r="AV244" s="1">
        <f t="shared" si="214"/>
        <v>3266.5817785803238</v>
      </c>
      <c r="AW244" s="1">
        <f t="shared" si="239"/>
        <v>306718.9134076038</v>
      </c>
      <c r="AX244" s="38">
        <f>-SUM(AV$24:AV244)/AV$23</f>
        <v>18.780806574353843</v>
      </c>
      <c r="AY244" s="40"/>
      <c r="AZ244" s="10">
        <f t="shared" si="240"/>
        <v>857.63888888888891</v>
      </c>
      <c r="BA244" s="10">
        <f t="shared" si="241"/>
        <v>464.24116028259482</v>
      </c>
      <c r="BB244" s="10">
        <f t="shared" si="242"/>
        <v>922.1843133271509</v>
      </c>
      <c r="BC244" s="1">
        <f t="shared" si="243"/>
        <v>158246.21349784802</v>
      </c>
      <c r="BD244" s="1">
        <f t="shared" si="244"/>
        <v>166753.78650215172</v>
      </c>
      <c r="BE244" s="1">
        <f t="shared" si="245"/>
        <v>964968.29777874367</v>
      </c>
      <c r="BF244" s="1">
        <f t="shared" si="246"/>
        <v>0</v>
      </c>
      <c r="BG244" s="1">
        <f t="shared" si="247"/>
        <v>157.57882372902432</v>
      </c>
      <c r="BH244" s="1">
        <f t="shared" si="248"/>
        <v>157.57882372902432</v>
      </c>
      <c r="BI244" s="1">
        <f t="shared" si="249"/>
        <v>472.73647118707294</v>
      </c>
      <c r="BJ244" s="1">
        <f t="shared" si="250"/>
        <v>157.57882372902432</v>
      </c>
      <c r="BK244" s="1">
        <f t="shared" si="251"/>
        <v>1.5757882372902432</v>
      </c>
      <c r="BL244" s="1">
        <f t="shared" si="263"/>
        <v>945.47294237414587</v>
      </c>
      <c r="BM244" s="1">
        <f t="shared" si="252"/>
        <v>2.4560446500818212</v>
      </c>
      <c r="BN244" s="1">
        <f t="shared" si="253"/>
        <v>6140.1116252045531</v>
      </c>
      <c r="BO244" s="1">
        <f t="shared" si="254"/>
        <v>5833.1060439443254</v>
      </c>
      <c r="BP244" s="1">
        <f t="shared" si="255"/>
        <v>2.4560446500818212</v>
      </c>
      <c r="BQ244" s="1">
        <f t="shared" si="256"/>
        <v>798214.51127659192</v>
      </c>
      <c r="BR244" s="1">
        <f t="shared" si="257"/>
        <v>4029.9942126812912</v>
      </c>
      <c r="BS244" s="1">
        <f t="shared" si="258"/>
        <v>477403.28703433258</v>
      </c>
      <c r="BT244" s="38">
        <f>-SUM(BR$24:BR244)/BR$23</f>
        <v>28.675552871555517</v>
      </c>
      <c r="BU244" s="1">
        <f t="shared" si="259"/>
        <v>4029.9942126812912</v>
      </c>
      <c r="BV244" s="1">
        <f t="shared" si="260"/>
        <v>477403.28703433258</v>
      </c>
      <c r="BW244" s="38">
        <f>-SUM(BU$24:BU244)/BU$23</f>
        <v>28.675552871555517</v>
      </c>
      <c r="BX244" s="1"/>
      <c r="BY244" s="1"/>
      <c r="BZ244" s="1"/>
      <c r="CA244" s="1"/>
      <c r="CB244" s="1"/>
      <c r="CC244" s="1"/>
      <c r="CD244" s="1"/>
      <c r="CE244" s="1"/>
      <c r="CF244" s="1"/>
      <c r="CG244" s="1"/>
      <c r="CH244" s="1"/>
      <c r="CI244" s="1"/>
      <c r="CJ244" s="1"/>
      <c r="CK244" s="1"/>
      <c r="CL244" s="1"/>
      <c r="CM244" s="1"/>
      <c r="CN244" s="1"/>
      <c r="CO244" s="1"/>
    </row>
    <row r="245" spans="1:93" ht="14.7" thickBot="1" x14ac:dyDescent="0.6">
      <c r="A245" s="32">
        <v>222</v>
      </c>
      <c r="B245" s="10">
        <f t="shared" si="201"/>
        <v>1621.0513229898563</v>
      </c>
      <c r="C245" s="10">
        <f t="shared" si="202"/>
        <v>539.66016397984129</v>
      </c>
      <c r="D245" s="10">
        <f t="shared" si="203"/>
        <v>1081.3911590100149</v>
      </c>
      <c r="E245" s="10">
        <f t="shared" si="215"/>
        <v>183944.95077693585</v>
      </c>
      <c r="F245" s="10">
        <f t="shared" si="216"/>
        <v>196055.04922306433</v>
      </c>
      <c r="G245" s="10">
        <f t="shared" si="198"/>
        <v>753154.3836247446</v>
      </c>
      <c r="H245" s="1">
        <f t="shared" si="217"/>
        <v>0</v>
      </c>
      <c r="I245" s="1">
        <f t="shared" si="204"/>
        <v>157.90341030550053</v>
      </c>
      <c r="J245" s="1">
        <f t="shared" si="205"/>
        <v>157.90341030550053</v>
      </c>
      <c r="K245" s="1">
        <f t="shared" si="206"/>
        <v>473.71023091650159</v>
      </c>
      <c r="L245" s="1">
        <f t="shared" si="207"/>
        <v>157.90341030550053</v>
      </c>
      <c r="M245" s="1">
        <f t="shared" si="208"/>
        <v>1.5790341030550052</v>
      </c>
      <c r="N245" s="1">
        <f t="shared" si="261"/>
        <v>947.42046183300317</v>
      </c>
      <c r="O245" s="1">
        <f t="shared" si="209"/>
        <v>2.4660508800044219</v>
      </c>
      <c r="P245" s="1">
        <f t="shared" si="210"/>
        <v>9864.203520017687</v>
      </c>
      <c r="Q245" s="1">
        <f t="shared" si="211"/>
        <v>9370.9933440168024</v>
      </c>
      <c r="R245" s="1">
        <f t="shared" si="212"/>
        <v>2.4660508800044219</v>
      </c>
      <c r="S245" s="1">
        <f t="shared" si="199"/>
        <v>937099.33440168027</v>
      </c>
      <c r="T245" s="1">
        <f t="shared" si="213"/>
        <v>6802.5215591939423</v>
      </c>
      <c r="U245" s="6">
        <f t="shared" si="218"/>
        <v>822040.56982242793</v>
      </c>
      <c r="V245" s="23">
        <f>-SUM(T$24:T245)/T$23</f>
        <v>42.102028491121395</v>
      </c>
      <c r="W245" s="14">
        <f t="shared" si="200"/>
        <v>0</v>
      </c>
      <c r="X245" s="14">
        <f t="shared" si="219"/>
        <v>494478.63807538874</v>
      </c>
      <c r="Y245" s="23">
        <f>-SUM(W$24:W245)/W$23</f>
        <v>25.723931903769437</v>
      </c>
      <c r="Z245" s="36"/>
      <c r="AA245" s="37">
        <f t="shared" si="220"/>
        <v>1621.0513229898563</v>
      </c>
      <c r="AB245" s="10">
        <f t="shared" si="221"/>
        <v>539.66016397984129</v>
      </c>
      <c r="AC245" s="10">
        <f t="shared" si="222"/>
        <v>1081.3911590100149</v>
      </c>
      <c r="AD245" s="1">
        <f t="shared" si="223"/>
        <v>183944.95077693585</v>
      </c>
      <c r="AE245" s="1">
        <f t="shared" si="224"/>
        <v>193305.04922306433</v>
      </c>
      <c r="AF245" s="1">
        <f t="shared" si="225"/>
        <v>669771.58522450144</v>
      </c>
      <c r="AG245" s="1">
        <f t="shared" si="226"/>
        <v>0</v>
      </c>
      <c r="AH245" s="1">
        <f t="shared" si="227"/>
        <v>157.90341030550053</v>
      </c>
      <c r="AI245" s="1">
        <f t="shared" si="228"/>
        <v>157.90341030550053</v>
      </c>
      <c r="AJ245" s="1">
        <f t="shared" si="229"/>
        <v>473.71023091650159</v>
      </c>
      <c r="AK245" s="1">
        <f t="shared" si="230"/>
        <v>157.90341030550053</v>
      </c>
      <c r="AL245" s="1">
        <f t="shared" si="231"/>
        <v>1.5790341030550052</v>
      </c>
      <c r="AM245" s="1">
        <f t="shared" si="262"/>
        <v>947.42046183300317</v>
      </c>
      <c r="AN245" s="1">
        <f t="shared" si="232"/>
        <v>2.4660508800044219</v>
      </c>
      <c r="AO245" s="1">
        <f t="shared" si="233"/>
        <v>6165.1272000110548</v>
      </c>
      <c r="AP245" s="1">
        <f t="shared" si="234"/>
        <v>5856.8708400105015</v>
      </c>
      <c r="AQ245" s="1">
        <f t="shared" si="235"/>
        <v>2.4660508800044219</v>
      </c>
      <c r="AR245" s="1">
        <f t="shared" si="236"/>
        <v>801466.53600143711</v>
      </c>
      <c r="AS245" s="1">
        <f t="shared" si="237"/>
        <v>3288.3990551876423</v>
      </c>
      <c r="AT245" s="1">
        <f t="shared" si="238"/>
        <v>310007.31246279145</v>
      </c>
      <c r="AU245" s="38">
        <f>-SUM(AS$24:AS245)/AS$23</f>
        <v>18.971438403640086</v>
      </c>
      <c r="AV245" s="1">
        <f t="shared" si="214"/>
        <v>3288.3990551876423</v>
      </c>
      <c r="AW245" s="1">
        <f t="shared" si="239"/>
        <v>310007.31246279145</v>
      </c>
      <c r="AX245" s="38">
        <f>-SUM(AV$24:AV245)/AV$23</f>
        <v>18.971438403640086</v>
      </c>
      <c r="AY245" s="40"/>
      <c r="AZ245" s="10">
        <f t="shared" si="240"/>
        <v>857.63888888888891</v>
      </c>
      <c r="BA245" s="10">
        <f t="shared" si="241"/>
        <v>461.55145603539057</v>
      </c>
      <c r="BB245" s="10">
        <f t="shared" si="242"/>
        <v>924.87401757435487</v>
      </c>
      <c r="BC245" s="1">
        <f t="shared" si="243"/>
        <v>157321.33948027366</v>
      </c>
      <c r="BD245" s="1">
        <f t="shared" si="244"/>
        <v>167678.66051972608</v>
      </c>
      <c r="BE245" s="1">
        <f t="shared" si="245"/>
        <v>969145.19652116322</v>
      </c>
      <c r="BF245" s="1">
        <f t="shared" si="246"/>
        <v>0</v>
      </c>
      <c r="BG245" s="1">
        <f t="shared" si="247"/>
        <v>157.90341030550053</v>
      </c>
      <c r="BH245" s="1">
        <f t="shared" si="248"/>
        <v>157.90341030550053</v>
      </c>
      <c r="BI245" s="1">
        <f t="shared" si="249"/>
        <v>473.71023091650159</v>
      </c>
      <c r="BJ245" s="1">
        <f t="shared" si="250"/>
        <v>157.90341030550053</v>
      </c>
      <c r="BK245" s="1">
        <f t="shared" si="251"/>
        <v>1.5790341030550052</v>
      </c>
      <c r="BL245" s="1">
        <f t="shared" si="263"/>
        <v>947.42046183300317</v>
      </c>
      <c r="BM245" s="1">
        <f t="shared" si="252"/>
        <v>2.4660508800044219</v>
      </c>
      <c r="BN245" s="1">
        <f t="shared" si="253"/>
        <v>6165.1272000110548</v>
      </c>
      <c r="BO245" s="1">
        <f t="shared" si="254"/>
        <v>5856.8708400105015</v>
      </c>
      <c r="BP245" s="1">
        <f t="shared" si="255"/>
        <v>2.4660508800044219</v>
      </c>
      <c r="BQ245" s="1">
        <f t="shared" si="256"/>
        <v>801466.53600143711</v>
      </c>
      <c r="BR245" s="1">
        <f t="shared" si="257"/>
        <v>4051.8114892886097</v>
      </c>
      <c r="BS245" s="1">
        <f t="shared" si="258"/>
        <v>481455.09852362121</v>
      </c>
      <c r="BT245" s="38">
        <f>-SUM(BR$24:BR245)/BR$23</f>
        <v>28.910440494122977</v>
      </c>
      <c r="BU245" s="1">
        <f t="shared" si="259"/>
        <v>4051.8114892886097</v>
      </c>
      <c r="BV245" s="1">
        <f t="shared" si="260"/>
        <v>481455.09852362121</v>
      </c>
      <c r="BW245" s="38">
        <f>-SUM(BU$24:BU245)/BU$23</f>
        <v>28.910440494122977</v>
      </c>
      <c r="BX245" s="1"/>
      <c r="BY245" s="1"/>
      <c r="BZ245" s="1"/>
      <c r="CA245" s="1"/>
      <c r="CB245" s="1"/>
      <c r="CC245" s="1"/>
      <c r="CD245" s="1"/>
      <c r="CE245" s="1"/>
      <c r="CF245" s="1"/>
      <c r="CG245" s="1"/>
      <c r="CH245" s="1"/>
      <c r="CI245" s="1"/>
      <c r="CJ245" s="1"/>
      <c r="CK245" s="1"/>
      <c r="CL245" s="1"/>
      <c r="CM245" s="1"/>
      <c r="CN245" s="1"/>
      <c r="CO245" s="1"/>
    </row>
    <row r="246" spans="1:93" ht="14.7" thickBot="1" x14ac:dyDescent="0.6">
      <c r="A246" s="32">
        <v>223</v>
      </c>
      <c r="B246" s="10">
        <f t="shared" si="201"/>
        <v>1621.0513229898563</v>
      </c>
      <c r="C246" s="10">
        <f t="shared" si="202"/>
        <v>536.50610643272876</v>
      </c>
      <c r="D246" s="10">
        <f t="shared" si="203"/>
        <v>1084.5452165571276</v>
      </c>
      <c r="E246" s="10">
        <f t="shared" si="215"/>
        <v>182860.40556037871</v>
      </c>
      <c r="F246" s="10">
        <f t="shared" si="216"/>
        <v>197139.59443962146</v>
      </c>
      <c r="G246" s="10">
        <f t="shared" si="198"/>
        <v>758056.78752722871</v>
      </c>
      <c r="H246" s="1">
        <f t="shared" si="217"/>
        <v>0</v>
      </c>
      <c r="I246" s="1">
        <f t="shared" si="204"/>
        <v>158.22866547717967</v>
      </c>
      <c r="J246" s="1">
        <f t="shared" si="205"/>
        <v>158.22866547717967</v>
      </c>
      <c r="K246" s="1">
        <f t="shared" si="206"/>
        <v>474.68599643153897</v>
      </c>
      <c r="L246" s="1">
        <f t="shared" si="207"/>
        <v>158.22866547717967</v>
      </c>
      <c r="M246" s="1">
        <f t="shared" si="208"/>
        <v>1.5822866547717966</v>
      </c>
      <c r="N246" s="1">
        <f t="shared" si="261"/>
        <v>949.37199286307805</v>
      </c>
      <c r="O246" s="1">
        <f t="shared" si="209"/>
        <v>2.4760978765463348</v>
      </c>
      <c r="P246" s="1">
        <f t="shared" si="210"/>
        <v>9904.3915061853386</v>
      </c>
      <c r="Q246" s="1">
        <f t="shared" si="211"/>
        <v>9409.1719308760712</v>
      </c>
      <c r="R246" s="1">
        <f t="shared" si="212"/>
        <v>2.4760978765463348</v>
      </c>
      <c r="S246" s="1">
        <f t="shared" si="199"/>
        <v>940917.19308760727</v>
      </c>
      <c r="T246" s="1">
        <f t="shared" si="213"/>
        <v>6838.7486150231371</v>
      </c>
      <c r="U246" s="6">
        <f t="shared" si="218"/>
        <v>828879.31843745103</v>
      </c>
      <c r="V246" s="23">
        <f>-SUM(T$24:T246)/T$23</f>
        <v>42.443965921872554</v>
      </c>
      <c r="W246" s="14">
        <f t="shared" si="200"/>
        <v>0</v>
      </c>
      <c r="X246" s="14">
        <f t="shared" si="219"/>
        <v>494478.63807538874</v>
      </c>
      <c r="Y246" s="23">
        <f>-SUM(W$24:W246)/W$23</f>
        <v>25.723931903769437</v>
      </c>
      <c r="Z246" s="36"/>
      <c r="AA246" s="37">
        <f t="shared" si="220"/>
        <v>1621.0513229898563</v>
      </c>
      <c r="AB246" s="10">
        <f t="shared" si="221"/>
        <v>536.50610643272876</v>
      </c>
      <c r="AC246" s="10">
        <f t="shared" si="222"/>
        <v>1084.5452165571276</v>
      </c>
      <c r="AD246" s="1">
        <f t="shared" si="223"/>
        <v>182860.40556037871</v>
      </c>
      <c r="AE246" s="1">
        <f t="shared" si="224"/>
        <v>194389.59443962146</v>
      </c>
      <c r="AF246" s="1">
        <f t="shared" si="225"/>
        <v>674121.40431718028</v>
      </c>
      <c r="AG246" s="1">
        <f t="shared" si="226"/>
        <v>0</v>
      </c>
      <c r="AH246" s="1">
        <f t="shared" si="227"/>
        <v>158.22866547717967</v>
      </c>
      <c r="AI246" s="1">
        <f t="shared" si="228"/>
        <v>158.22866547717967</v>
      </c>
      <c r="AJ246" s="1">
        <f t="shared" si="229"/>
        <v>474.68599643153897</v>
      </c>
      <c r="AK246" s="1">
        <f t="shared" si="230"/>
        <v>158.22866547717967</v>
      </c>
      <c r="AL246" s="1">
        <f t="shared" si="231"/>
        <v>1.5822866547717966</v>
      </c>
      <c r="AM246" s="1">
        <f t="shared" si="262"/>
        <v>949.37199286307805</v>
      </c>
      <c r="AN246" s="1">
        <f t="shared" si="232"/>
        <v>2.4760978765463348</v>
      </c>
      <c r="AO246" s="1">
        <f t="shared" si="233"/>
        <v>6190.2446913658368</v>
      </c>
      <c r="AP246" s="1">
        <f t="shared" si="234"/>
        <v>5880.7324567975447</v>
      </c>
      <c r="AQ246" s="1">
        <f t="shared" si="235"/>
        <v>2.4760978765463348</v>
      </c>
      <c r="AR246" s="1">
        <f t="shared" si="236"/>
        <v>804731.80987755884</v>
      </c>
      <c r="AS246" s="1">
        <f t="shared" si="237"/>
        <v>3310.3091409446106</v>
      </c>
      <c r="AT246" s="1">
        <f t="shared" si="238"/>
        <v>313317.62160373607</v>
      </c>
      <c r="AU246" s="38">
        <f>-SUM(AS$24:AS246)/AS$23</f>
        <v>19.163340382825279</v>
      </c>
      <c r="AV246" s="1">
        <f t="shared" si="214"/>
        <v>3310.3091409446106</v>
      </c>
      <c r="AW246" s="1">
        <f t="shared" si="239"/>
        <v>313317.62160373607</v>
      </c>
      <c r="AX246" s="38">
        <f>-SUM(AV$24:AV246)/AV$23</f>
        <v>19.163340382825279</v>
      </c>
      <c r="AY246" s="40"/>
      <c r="AZ246" s="10">
        <f t="shared" si="240"/>
        <v>857.63888888888891</v>
      </c>
      <c r="BA246" s="10">
        <f t="shared" si="241"/>
        <v>458.85390681746543</v>
      </c>
      <c r="BB246" s="10">
        <f t="shared" si="242"/>
        <v>927.57156679228024</v>
      </c>
      <c r="BC246" s="1">
        <f t="shared" si="243"/>
        <v>156393.76791348137</v>
      </c>
      <c r="BD246" s="1">
        <f t="shared" si="244"/>
        <v>168606.23208651837</v>
      </c>
      <c r="BE246" s="1">
        <f t="shared" si="245"/>
        <v>973338.04196407716</v>
      </c>
      <c r="BF246" s="1">
        <f t="shared" si="246"/>
        <v>0</v>
      </c>
      <c r="BG246" s="1">
        <f t="shared" si="247"/>
        <v>158.22866547717967</v>
      </c>
      <c r="BH246" s="1">
        <f t="shared" si="248"/>
        <v>158.22866547717967</v>
      </c>
      <c r="BI246" s="1">
        <f t="shared" si="249"/>
        <v>474.68599643153897</v>
      </c>
      <c r="BJ246" s="1">
        <f t="shared" si="250"/>
        <v>158.22866547717967</v>
      </c>
      <c r="BK246" s="1">
        <f t="shared" si="251"/>
        <v>1.5822866547717966</v>
      </c>
      <c r="BL246" s="1">
        <f t="shared" si="263"/>
        <v>949.37199286307805</v>
      </c>
      <c r="BM246" s="1">
        <f t="shared" si="252"/>
        <v>2.4760978765463348</v>
      </c>
      <c r="BN246" s="1">
        <f t="shared" si="253"/>
        <v>6190.2446913658368</v>
      </c>
      <c r="BO246" s="1">
        <f t="shared" si="254"/>
        <v>5880.7324567975447</v>
      </c>
      <c r="BP246" s="1">
        <f t="shared" si="255"/>
        <v>2.4760978765463348</v>
      </c>
      <c r="BQ246" s="1">
        <f t="shared" si="256"/>
        <v>804731.80987755884</v>
      </c>
      <c r="BR246" s="1">
        <f t="shared" si="257"/>
        <v>4073.721575045578</v>
      </c>
      <c r="BS246" s="1">
        <f t="shared" si="258"/>
        <v>485528.82009866677</v>
      </c>
      <c r="BT246" s="38">
        <f>-SUM(BR$24:BR246)/BR$23</f>
        <v>29.146598266589386</v>
      </c>
      <c r="BU246" s="1">
        <f t="shared" si="259"/>
        <v>4073.721575045578</v>
      </c>
      <c r="BV246" s="1">
        <f t="shared" si="260"/>
        <v>485528.82009866677</v>
      </c>
      <c r="BW246" s="38">
        <f>-SUM(BU$24:BU246)/BU$23</f>
        <v>29.146598266589386</v>
      </c>
      <c r="BX246" s="1"/>
      <c r="BY246" s="1"/>
      <c r="BZ246" s="1"/>
      <c r="CA246" s="1"/>
      <c r="CB246" s="1"/>
      <c r="CC246" s="1"/>
      <c r="CD246" s="1"/>
      <c r="CE246" s="1"/>
      <c r="CF246" s="1"/>
      <c r="CG246" s="1"/>
      <c r="CH246" s="1"/>
      <c r="CI246" s="1"/>
      <c r="CJ246" s="1"/>
      <c r="CK246" s="1"/>
      <c r="CL246" s="1"/>
      <c r="CM246" s="1"/>
      <c r="CN246" s="1"/>
      <c r="CO246" s="1"/>
    </row>
    <row r="247" spans="1:93" ht="14.7" thickBot="1" x14ac:dyDescent="0.6">
      <c r="A247" s="32">
        <v>224</v>
      </c>
      <c r="B247" s="10">
        <f t="shared" si="201"/>
        <v>1621.0513229898563</v>
      </c>
      <c r="C247" s="10">
        <f t="shared" si="202"/>
        <v>533.34284955110388</v>
      </c>
      <c r="D247" s="10">
        <f t="shared" si="203"/>
        <v>1087.7084734387524</v>
      </c>
      <c r="E247" s="10">
        <f t="shared" si="215"/>
        <v>181772.69708693997</v>
      </c>
      <c r="F247" s="10">
        <f t="shared" si="216"/>
        <v>198227.30291306021</v>
      </c>
      <c r="G247" s="10">
        <f t="shared" si="198"/>
        <v>762977.90911546932</v>
      </c>
      <c r="H247" s="1">
        <f t="shared" si="217"/>
        <v>0</v>
      </c>
      <c r="I247" s="1">
        <f t="shared" si="204"/>
        <v>158.55459062125837</v>
      </c>
      <c r="J247" s="1">
        <f t="shared" si="205"/>
        <v>158.55459062125837</v>
      </c>
      <c r="K247" s="1">
        <f t="shared" si="206"/>
        <v>475.66377186377508</v>
      </c>
      <c r="L247" s="1">
        <f t="shared" si="207"/>
        <v>158.55459062125837</v>
      </c>
      <c r="M247" s="1">
        <f t="shared" si="208"/>
        <v>1.5855459062125836</v>
      </c>
      <c r="N247" s="1">
        <f t="shared" si="261"/>
        <v>951.32754372755028</v>
      </c>
      <c r="O247" s="1">
        <f t="shared" si="209"/>
        <v>2.4861858057958135</v>
      </c>
      <c r="P247" s="1">
        <f t="shared" si="210"/>
        <v>9944.7432231832536</v>
      </c>
      <c r="Q247" s="1">
        <f t="shared" si="211"/>
        <v>9447.5060620240911</v>
      </c>
      <c r="R247" s="1">
        <f t="shared" si="212"/>
        <v>2.4861858057958135</v>
      </c>
      <c r="S247" s="1">
        <f t="shared" si="199"/>
        <v>944750.60620240914</v>
      </c>
      <c r="T247" s="1">
        <f t="shared" si="213"/>
        <v>6875.1271953066853</v>
      </c>
      <c r="U247" s="6">
        <f t="shared" si="218"/>
        <v>835754.44563275774</v>
      </c>
      <c r="V247" s="23">
        <f>-SUM(T$24:T247)/T$23</f>
        <v>42.787722281637883</v>
      </c>
      <c r="W247" s="14">
        <f t="shared" si="200"/>
        <v>0</v>
      </c>
      <c r="X247" s="14">
        <f t="shared" si="219"/>
        <v>494478.63807538874</v>
      </c>
      <c r="Y247" s="23">
        <f>-SUM(W$24:W247)/W$23</f>
        <v>25.723931903769437</v>
      </c>
      <c r="Z247" s="36"/>
      <c r="AA247" s="37">
        <f t="shared" si="220"/>
        <v>1621.0513229898563</v>
      </c>
      <c r="AB247" s="10">
        <f t="shared" si="221"/>
        <v>533.34284955110388</v>
      </c>
      <c r="AC247" s="10">
        <f t="shared" si="222"/>
        <v>1087.7084734387524</v>
      </c>
      <c r="AD247" s="1">
        <f t="shared" si="223"/>
        <v>181772.69708693997</v>
      </c>
      <c r="AE247" s="1">
        <f t="shared" si="224"/>
        <v>195477.30291306021</v>
      </c>
      <c r="AF247" s="1">
        <f t="shared" si="225"/>
        <v>678487.68979669956</v>
      </c>
      <c r="AG247" s="1">
        <f t="shared" si="226"/>
        <v>0</v>
      </c>
      <c r="AH247" s="1">
        <f t="shared" si="227"/>
        <v>158.55459062125837</v>
      </c>
      <c r="AI247" s="1">
        <f t="shared" si="228"/>
        <v>158.55459062125837</v>
      </c>
      <c r="AJ247" s="1">
        <f t="shared" si="229"/>
        <v>475.66377186377508</v>
      </c>
      <c r="AK247" s="1">
        <f t="shared" si="230"/>
        <v>158.55459062125837</v>
      </c>
      <c r="AL247" s="1">
        <f t="shared" si="231"/>
        <v>1.5855459062125836</v>
      </c>
      <c r="AM247" s="1">
        <f t="shared" si="262"/>
        <v>951.32754372755028</v>
      </c>
      <c r="AN247" s="1">
        <f t="shared" si="232"/>
        <v>2.4861858057958135</v>
      </c>
      <c r="AO247" s="1">
        <f t="shared" si="233"/>
        <v>6215.4645144895339</v>
      </c>
      <c r="AP247" s="1">
        <f t="shared" si="234"/>
        <v>5904.6912887650569</v>
      </c>
      <c r="AQ247" s="1">
        <f t="shared" si="235"/>
        <v>2.4861858057958135</v>
      </c>
      <c r="AR247" s="1">
        <f t="shared" si="236"/>
        <v>808010.38688363938</v>
      </c>
      <c r="AS247" s="1">
        <f t="shared" si="237"/>
        <v>3332.3124220476502</v>
      </c>
      <c r="AT247" s="1">
        <f t="shared" si="238"/>
        <v>316649.93402578373</v>
      </c>
      <c r="AU247" s="38">
        <f>-SUM(AS$24:AS247)/AS$23</f>
        <v>19.356517914538188</v>
      </c>
      <c r="AV247" s="1">
        <f t="shared" si="214"/>
        <v>3332.3124220476502</v>
      </c>
      <c r="AW247" s="1">
        <f t="shared" si="239"/>
        <v>316649.93402578373</v>
      </c>
      <c r="AX247" s="38">
        <f>-SUM(AV$24:AV247)/AV$23</f>
        <v>19.356517914538188</v>
      </c>
      <c r="AY247" s="40"/>
      <c r="AZ247" s="10">
        <f t="shared" si="240"/>
        <v>857.63888888888891</v>
      </c>
      <c r="BA247" s="10">
        <f t="shared" si="241"/>
        <v>456.14848974765459</v>
      </c>
      <c r="BB247" s="10">
        <f t="shared" si="242"/>
        <v>930.27698386209101</v>
      </c>
      <c r="BC247" s="1">
        <f t="shared" si="243"/>
        <v>155463.49092961926</v>
      </c>
      <c r="BD247" s="1">
        <f t="shared" si="244"/>
        <v>169536.50907038047</v>
      </c>
      <c r="BE247" s="1">
        <f t="shared" si="245"/>
        <v>977546.89595401986</v>
      </c>
      <c r="BF247" s="1">
        <f t="shared" si="246"/>
        <v>0</v>
      </c>
      <c r="BG247" s="1">
        <f t="shared" si="247"/>
        <v>158.55459062125837</v>
      </c>
      <c r="BH247" s="1">
        <f t="shared" si="248"/>
        <v>158.55459062125837</v>
      </c>
      <c r="BI247" s="1">
        <f t="shared" si="249"/>
        <v>475.66377186377508</v>
      </c>
      <c r="BJ247" s="1">
        <f t="shared" si="250"/>
        <v>158.55459062125837</v>
      </c>
      <c r="BK247" s="1">
        <f t="shared" si="251"/>
        <v>1.5855459062125836</v>
      </c>
      <c r="BL247" s="1">
        <f t="shared" si="263"/>
        <v>951.32754372755028</v>
      </c>
      <c r="BM247" s="1">
        <f t="shared" si="252"/>
        <v>2.4861858057958135</v>
      </c>
      <c r="BN247" s="1">
        <f t="shared" si="253"/>
        <v>6215.4645144895339</v>
      </c>
      <c r="BO247" s="1">
        <f t="shared" si="254"/>
        <v>5904.6912887650569</v>
      </c>
      <c r="BP247" s="1">
        <f t="shared" si="255"/>
        <v>2.4861858057958135</v>
      </c>
      <c r="BQ247" s="1">
        <f t="shared" si="256"/>
        <v>808010.38688363938</v>
      </c>
      <c r="BR247" s="1">
        <f t="shared" si="257"/>
        <v>4095.7248561486176</v>
      </c>
      <c r="BS247" s="1">
        <f t="shared" si="258"/>
        <v>489624.54495481536</v>
      </c>
      <c r="BT247" s="38">
        <f>-SUM(BR$24:BR247)/BR$23</f>
        <v>29.384031591583504</v>
      </c>
      <c r="BU247" s="1">
        <f t="shared" si="259"/>
        <v>4095.7248561486176</v>
      </c>
      <c r="BV247" s="1">
        <f t="shared" si="260"/>
        <v>489624.54495481536</v>
      </c>
      <c r="BW247" s="38">
        <f>-SUM(BU$24:BU247)/BU$23</f>
        <v>29.384031591583504</v>
      </c>
      <c r="BX247" s="1"/>
      <c r="BY247" s="1"/>
      <c r="BZ247" s="1"/>
      <c r="CA247" s="1"/>
      <c r="CB247" s="1"/>
      <c r="CC247" s="1"/>
      <c r="CD247" s="1"/>
      <c r="CE247" s="1"/>
      <c r="CF247" s="1"/>
      <c r="CG247" s="1"/>
      <c r="CH247" s="1"/>
      <c r="CI247" s="1"/>
      <c r="CJ247" s="1"/>
      <c r="CK247" s="1"/>
      <c r="CL247" s="1"/>
      <c r="CM247" s="1"/>
      <c r="CN247" s="1"/>
      <c r="CO247" s="1"/>
    </row>
    <row r="248" spans="1:93" ht="14.7" thickBot="1" x14ac:dyDescent="0.6">
      <c r="A248" s="32">
        <v>225</v>
      </c>
      <c r="B248" s="10">
        <f t="shared" si="201"/>
        <v>1621.0513229898563</v>
      </c>
      <c r="C248" s="10">
        <f t="shared" si="202"/>
        <v>530.17036650357397</v>
      </c>
      <c r="D248" s="10">
        <f t="shared" si="203"/>
        <v>1090.8809564862825</v>
      </c>
      <c r="E248" s="10">
        <f t="shared" si="215"/>
        <v>180681.81613045369</v>
      </c>
      <c r="F248" s="10">
        <f t="shared" si="216"/>
        <v>199318.18386954648</v>
      </c>
      <c r="G248" s="10">
        <f t="shared" si="198"/>
        <v>767917.82098630094</v>
      </c>
      <c r="H248" s="1">
        <f t="shared" si="217"/>
        <v>0</v>
      </c>
      <c r="I248" s="1">
        <f t="shared" si="204"/>
        <v>158.88118711777011</v>
      </c>
      <c r="J248" s="1">
        <f t="shared" si="205"/>
        <v>158.88118711777011</v>
      </c>
      <c r="K248" s="1">
        <f t="shared" si="206"/>
        <v>476.6435613533103</v>
      </c>
      <c r="L248" s="1">
        <f t="shared" si="207"/>
        <v>158.88118711777011</v>
      </c>
      <c r="M248" s="1">
        <f t="shared" si="208"/>
        <v>1.5888118711777011</v>
      </c>
      <c r="N248" s="1">
        <f t="shared" si="261"/>
        <v>953.28712270662061</v>
      </c>
      <c r="O248" s="1">
        <f t="shared" si="209"/>
        <v>2.4963148345177752</v>
      </c>
      <c r="P248" s="1">
        <f t="shared" si="210"/>
        <v>9985.2593380711005</v>
      </c>
      <c r="Q248" s="1">
        <f t="shared" si="211"/>
        <v>9485.9963711675446</v>
      </c>
      <c r="R248" s="1">
        <f t="shared" si="212"/>
        <v>2.4963148345177752</v>
      </c>
      <c r="S248" s="1">
        <f t="shared" si="199"/>
        <v>948599.63711675454</v>
      </c>
      <c r="T248" s="1">
        <f t="shared" si="213"/>
        <v>6911.6579254710678</v>
      </c>
      <c r="U248" s="6">
        <f t="shared" si="218"/>
        <v>842666.10355822882</v>
      </c>
      <c r="V248" s="23">
        <f>-SUM(T$24:T248)/T$23</f>
        <v>43.133305177911438</v>
      </c>
      <c r="W248" s="14">
        <f t="shared" si="200"/>
        <v>0</v>
      </c>
      <c r="X248" s="14">
        <f t="shared" si="219"/>
        <v>494478.63807538874</v>
      </c>
      <c r="Y248" s="23">
        <f>-SUM(W$24:W248)/W$23</f>
        <v>25.723931903769437</v>
      </c>
      <c r="Z248" s="36"/>
      <c r="AA248" s="37">
        <f t="shared" si="220"/>
        <v>1621.0513229898563</v>
      </c>
      <c r="AB248" s="10">
        <f t="shared" si="221"/>
        <v>530.17036650357397</v>
      </c>
      <c r="AC248" s="10">
        <f t="shared" si="222"/>
        <v>1090.8809564862825</v>
      </c>
      <c r="AD248" s="1">
        <f t="shared" si="223"/>
        <v>180681.81613045369</v>
      </c>
      <c r="AE248" s="1">
        <f t="shared" si="224"/>
        <v>196568.18386954648</v>
      </c>
      <c r="AF248" s="1">
        <f t="shared" si="225"/>
        <v>682870.50508782349</v>
      </c>
      <c r="AG248" s="1">
        <f t="shared" si="226"/>
        <v>0</v>
      </c>
      <c r="AH248" s="1">
        <f t="shared" si="227"/>
        <v>158.88118711777011</v>
      </c>
      <c r="AI248" s="1">
        <f t="shared" si="228"/>
        <v>158.88118711777011</v>
      </c>
      <c r="AJ248" s="1">
        <f t="shared" si="229"/>
        <v>476.6435613533103</v>
      </c>
      <c r="AK248" s="1">
        <f t="shared" si="230"/>
        <v>158.88118711777011</v>
      </c>
      <c r="AL248" s="1">
        <f t="shared" si="231"/>
        <v>1.5888118711777011</v>
      </c>
      <c r="AM248" s="1">
        <f t="shared" si="262"/>
        <v>953.28712270662061</v>
      </c>
      <c r="AN248" s="1">
        <f t="shared" si="232"/>
        <v>2.4963148345177752</v>
      </c>
      <c r="AO248" s="1">
        <f t="shared" si="233"/>
        <v>6240.7870862944383</v>
      </c>
      <c r="AP248" s="1">
        <f t="shared" si="234"/>
        <v>5928.7477319797163</v>
      </c>
      <c r="AQ248" s="1">
        <f t="shared" si="235"/>
        <v>2.4963148345177752</v>
      </c>
      <c r="AR248" s="1">
        <f t="shared" si="236"/>
        <v>811302.32121827698</v>
      </c>
      <c r="AS248" s="1">
        <f t="shared" si="237"/>
        <v>3354.4092862832395</v>
      </c>
      <c r="AT248" s="1">
        <f t="shared" si="238"/>
        <v>320004.34331206698</v>
      </c>
      <c r="AU248" s="38">
        <f>-SUM(AS$24:AS248)/AS$23</f>
        <v>19.550976423887942</v>
      </c>
      <c r="AV248" s="1">
        <f t="shared" si="214"/>
        <v>3354.4092862832395</v>
      </c>
      <c r="AW248" s="1">
        <f t="shared" si="239"/>
        <v>320004.34331206698</v>
      </c>
      <c r="AX248" s="38">
        <f>-SUM(AV$24:AV248)/AV$23</f>
        <v>19.550976423887942</v>
      </c>
      <c r="AY248" s="40"/>
      <c r="AZ248" s="10">
        <f t="shared" si="240"/>
        <v>857.63888888888891</v>
      </c>
      <c r="BA248" s="10">
        <f t="shared" si="241"/>
        <v>453.43518187805682</v>
      </c>
      <c r="BB248" s="10">
        <f t="shared" si="242"/>
        <v>932.9902917316889</v>
      </c>
      <c r="BC248" s="1">
        <f t="shared" si="243"/>
        <v>154530.50063788757</v>
      </c>
      <c r="BD248" s="1">
        <f t="shared" si="244"/>
        <v>170469.49936211217</v>
      </c>
      <c r="BE248" s="1">
        <f t="shared" si="245"/>
        <v>981771.82058038912</v>
      </c>
      <c r="BF248" s="1">
        <f t="shared" si="246"/>
        <v>0</v>
      </c>
      <c r="BG248" s="1">
        <f t="shared" si="247"/>
        <v>158.88118711777011</v>
      </c>
      <c r="BH248" s="1">
        <f t="shared" si="248"/>
        <v>158.88118711777011</v>
      </c>
      <c r="BI248" s="1">
        <f t="shared" si="249"/>
        <v>476.6435613533103</v>
      </c>
      <c r="BJ248" s="1">
        <f t="shared" si="250"/>
        <v>158.88118711777011</v>
      </c>
      <c r="BK248" s="1">
        <f t="shared" si="251"/>
        <v>1.5888118711777011</v>
      </c>
      <c r="BL248" s="1">
        <f t="shared" si="263"/>
        <v>953.28712270662061</v>
      </c>
      <c r="BM248" s="1">
        <f t="shared" si="252"/>
        <v>2.4963148345177752</v>
      </c>
      <c r="BN248" s="1">
        <f t="shared" si="253"/>
        <v>6240.7870862944383</v>
      </c>
      <c r="BO248" s="1">
        <f t="shared" si="254"/>
        <v>5928.7477319797163</v>
      </c>
      <c r="BP248" s="1">
        <f t="shared" si="255"/>
        <v>2.4963148345177752</v>
      </c>
      <c r="BQ248" s="1">
        <f t="shared" si="256"/>
        <v>811302.32121827698</v>
      </c>
      <c r="BR248" s="1">
        <f t="shared" si="257"/>
        <v>4117.8217203842069</v>
      </c>
      <c r="BS248" s="1">
        <f t="shared" si="258"/>
        <v>493742.36667519959</v>
      </c>
      <c r="BT248" s="38">
        <f>-SUM(BR$24:BR248)/BR$23</f>
        <v>29.622745894214475</v>
      </c>
      <c r="BU248" s="1">
        <f t="shared" si="259"/>
        <v>4117.8217203842069</v>
      </c>
      <c r="BV248" s="1">
        <f t="shared" si="260"/>
        <v>493742.36667519959</v>
      </c>
      <c r="BW248" s="38">
        <f>-SUM(BU$24:BU248)/BU$23</f>
        <v>29.622745894214475</v>
      </c>
      <c r="BX248" s="1"/>
      <c r="BY248" s="1"/>
      <c r="BZ248" s="1"/>
      <c r="CA248" s="1"/>
      <c r="CB248" s="1"/>
      <c r="CC248" s="1"/>
      <c r="CD248" s="1"/>
      <c r="CE248" s="1"/>
      <c r="CF248" s="1"/>
      <c r="CG248" s="1"/>
      <c r="CH248" s="1"/>
      <c r="CI248" s="1"/>
      <c r="CJ248" s="1"/>
      <c r="CK248" s="1"/>
      <c r="CL248" s="1"/>
      <c r="CM248" s="1"/>
      <c r="CN248" s="1"/>
      <c r="CO248" s="1"/>
    </row>
    <row r="249" spans="1:93" ht="14.7" thickBot="1" x14ac:dyDescent="0.6">
      <c r="A249" s="32">
        <v>226</v>
      </c>
      <c r="B249" s="10">
        <f t="shared" si="201"/>
        <v>1621.0513229898563</v>
      </c>
      <c r="C249" s="10">
        <f t="shared" si="202"/>
        <v>526.9886303804891</v>
      </c>
      <c r="D249" s="10">
        <f t="shared" si="203"/>
        <v>1094.0626926093673</v>
      </c>
      <c r="E249" s="10">
        <f t="shared" si="215"/>
        <v>179587.75343784434</v>
      </c>
      <c r="F249" s="10">
        <f t="shared" si="216"/>
        <v>200412.24656215584</v>
      </c>
      <c r="G249" s="10">
        <f t="shared" si="198"/>
        <v>772876.59602164803</v>
      </c>
      <c r="H249" s="1">
        <f t="shared" si="217"/>
        <v>0</v>
      </c>
      <c r="I249" s="1">
        <f t="shared" si="204"/>
        <v>159.20845634959096</v>
      </c>
      <c r="J249" s="1">
        <f t="shared" si="205"/>
        <v>159.20845634959096</v>
      </c>
      <c r="K249" s="1">
        <f t="shared" si="206"/>
        <v>477.62536904877288</v>
      </c>
      <c r="L249" s="1">
        <f t="shared" si="207"/>
        <v>159.20845634959096</v>
      </c>
      <c r="M249" s="1">
        <f t="shared" si="208"/>
        <v>1.5920845634959095</v>
      </c>
      <c r="N249" s="1">
        <f t="shared" si="261"/>
        <v>955.25073809754576</v>
      </c>
      <c r="O249" s="1">
        <f t="shared" si="209"/>
        <v>2.5064851301565585</v>
      </c>
      <c r="P249" s="1">
        <f t="shared" si="210"/>
        <v>10025.940520626235</v>
      </c>
      <c r="Q249" s="1">
        <f t="shared" si="211"/>
        <v>9524.6434945949222</v>
      </c>
      <c r="R249" s="1">
        <f t="shared" si="212"/>
        <v>2.5064851301565585</v>
      </c>
      <c r="S249" s="1">
        <f t="shared" si="199"/>
        <v>952464.34945949225</v>
      </c>
      <c r="T249" s="1">
        <f t="shared" si="213"/>
        <v>6948.3414335075204</v>
      </c>
      <c r="U249" s="6">
        <f t="shared" si="218"/>
        <v>849614.44499173632</v>
      </c>
      <c r="V249" s="23">
        <f>-SUM(T$24:T249)/T$23</f>
        <v>43.480722249586819</v>
      </c>
      <c r="W249" s="14">
        <f t="shared" si="200"/>
        <v>0</v>
      </c>
      <c r="X249" s="14">
        <f t="shared" si="219"/>
        <v>494478.63807538874</v>
      </c>
      <c r="Y249" s="23">
        <f>-SUM(W$24:W249)/W$23</f>
        <v>25.723931903769437</v>
      </c>
      <c r="Z249" s="36"/>
      <c r="AA249" s="37">
        <f t="shared" si="220"/>
        <v>1621.0513229898563</v>
      </c>
      <c r="AB249" s="10">
        <f t="shared" si="221"/>
        <v>526.9886303804891</v>
      </c>
      <c r="AC249" s="10">
        <f t="shared" si="222"/>
        <v>1094.0626926093673</v>
      </c>
      <c r="AD249" s="1">
        <f t="shared" si="223"/>
        <v>179587.75343784434</v>
      </c>
      <c r="AE249" s="1">
        <f t="shared" si="224"/>
        <v>197662.24656215584</v>
      </c>
      <c r="AF249" s="1">
        <f t="shared" si="225"/>
        <v>687269.91386303725</v>
      </c>
      <c r="AG249" s="1">
        <f t="shared" si="226"/>
        <v>0</v>
      </c>
      <c r="AH249" s="1">
        <f t="shared" si="227"/>
        <v>159.20845634959096</v>
      </c>
      <c r="AI249" s="1">
        <f t="shared" si="228"/>
        <v>159.20845634959096</v>
      </c>
      <c r="AJ249" s="1">
        <f t="shared" si="229"/>
        <v>477.62536904877288</v>
      </c>
      <c r="AK249" s="1">
        <f t="shared" si="230"/>
        <v>159.20845634959096</v>
      </c>
      <c r="AL249" s="1">
        <f t="shared" si="231"/>
        <v>1.5920845634959095</v>
      </c>
      <c r="AM249" s="1">
        <f t="shared" si="262"/>
        <v>955.25073809754576</v>
      </c>
      <c r="AN249" s="1">
        <f t="shared" si="232"/>
        <v>2.5064851301565585</v>
      </c>
      <c r="AO249" s="1">
        <f t="shared" si="233"/>
        <v>6266.2128253913961</v>
      </c>
      <c r="AP249" s="1">
        <f t="shared" si="234"/>
        <v>5952.9021841218264</v>
      </c>
      <c r="AQ249" s="1">
        <f t="shared" si="235"/>
        <v>2.5064851301565585</v>
      </c>
      <c r="AR249" s="1">
        <f t="shared" si="236"/>
        <v>814607.66730088147</v>
      </c>
      <c r="AS249" s="1">
        <f t="shared" si="237"/>
        <v>3376.6001230344245</v>
      </c>
      <c r="AT249" s="1">
        <f t="shared" si="238"/>
        <v>323380.94343510142</v>
      </c>
      <c r="AU249" s="38">
        <f>-SUM(AS$24:AS249)/AS$23</f>
        <v>19.746721358556606</v>
      </c>
      <c r="AV249" s="1">
        <f t="shared" si="214"/>
        <v>3376.6001230344245</v>
      </c>
      <c r="AW249" s="1">
        <f t="shared" si="239"/>
        <v>323380.94343510142</v>
      </c>
      <c r="AX249" s="38">
        <f>-SUM(AV$24:AV249)/AV$23</f>
        <v>19.746721358556606</v>
      </c>
      <c r="AY249" s="40"/>
      <c r="AZ249" s="10">
        <f t="shared" si="240"/>
        <v>857.63888888888891</v>
      </c>
      <c r="BA249" s="10">
        <f t="shared" si="241"/>
        <v>450.71396019383934</v>
      </c>
      <c r="BB249" s="10">
        <f t="shared" si="242"/>
        <v>935.71151341590621</v>
      </c>
      <c r="BC249" s="1">
        <f t="shared" si="243"/>
        <v>153594.78912447166</v>
      </c>
      <c r="BD249" s="1">
        <f t="shared" si="244"/>
        <v>171405.21087552808</v>
      </c>
      <c r="BE249" s="1">
        <f t="shared" si="245"/>
        <v>986012.87817640952</v>
      </c>
      <c r="BF249" s="1">
        <f t="shared" si="246"/>
        <v>0</v>
      </c>
      <c r="BG249" s="1">
        <f t="shared" si="247"/>
        <v>159.20845634959096</v>
      </c>
      <c r="BH249" s="1">
        <f t="shared" si="248"/>
        <v>159.20845634959096</v>
      </c>
      <c r="BI249" s="1">
        <f t="shared" si="249"/>
        <v>477.62536904877288</v>
      </c>
      <c r="BJ249" s="1">
        <f t="shared" si="250"/>
        <v>159.20845634959096</v>
      </c>
      <c r="BK249" s="1">
        <f t="shared" si="251"/>
        <v>1.5920845634959095</v>
      </c>
      <c r="BL249" s="1">
        <f t="shared" si="263"/>
        <v>955.25073809754576</v>
      </c>
      <c r="BM249" s="1">
        <f t="shared" si="252"/>
        <v>2.5064851301565585</v>
      </c>
      <c r="BN249" s="1">
        <f t="shared" si="253"/>
        <v>6266.2128253913961</v>
      </c>
      <c r="BO249" s="1">
        <f t="shared" si="254"/>
        <v>5952.9021841218264</v>
      </c>
      <c r="BP249" s="1">
        <f t="shared" si="255"/>
        <v>2.5064851301565585</v>
      </c>
      <c r="BQ249" s="1">
        <f t="shared" si="256"/>
        <v>814607.66730088147</v>
      </c>
      <c r="BR249" s="1">
        <f t="shared" si="257"/>
        <v>4140.0125571353919</v>
      </c>
      <c r="BS249" s="1">
        <f t="shared" si="258"/>
        <v>497882.37923233496</v>
      </c>
      <c r="BT249" s="38">
        <f>-SUM(BR$24:BR249)/BR$23</f>
        <v>29.862746622164352</v>
      </c>
      <c r="BU249" s="1">
        <f t="shared" si="259"/>
        <v>4140.0125571353919</v>
      </c>
      <c r="BV249" s="1">
        <f t="shared" si="260"/>
        <v>497882.37923233496</v>
      </c>
      <c r="BW249" s="38">
        <f>-SUM(BU$24:BU249)/BU$23</f>
        <v>29.862746622164352</v>
      </c>
      <c r="BX249" s="1"/>
      <c r="BY249" s="1"/>
      <c r="BZ249" s="1"/>
      <c r="CA249" s="1"/>
      <c r="CB249" s="1"/>
      <c r="CC249" s="1"/>
      <c r="CD249" s="1"/>
      <c r="CE249" s="1"/>
      <c r="CF249" s="1"/>
      <c r="CG249" s="1"/>
      <c r="CH249" s="1"/>
      <c r="CI249" s="1"/>
      <c r="CJ249" s="1"/>
      <c r="CK249" s="1"/>
      <c r="CL249" s="1"/>
      <c r="CM249" s="1"/>
      <c r="CN249" s="1"/>
      <c r="CO249" s="1"/>
    </row>
    <row r="250" spans="1:93" ht="14.7" thickBot="1" x14ac:dyDescent="0.6">
      <c r="A250" s="32">
        <v>227</v>
      </c>
      <c r="B250" s="10">
        <f t="shared" si="201"/>
        <v>1621.0513229898563</v>
      </c>
      <c r="C250" s="10">
        <f t="shared" si="202"/>
        <v>523.79761419371175</v>
      </c>
      <c r="D250" s="10">
        <f t="shared" si="203"/>
        <v>1097.2537087961446</v>
      </c>
      <c r="E250" s="10">
        <f t="shared" si="215"/>
        <v>178490.4997290482</v>
      </c>
      <c r="F250" s="10">
        <f t="shared" si="216"/>
        <v>201509.50027095198</v>
      </c>
      <c r="G250" s="10">
        <f t="shared" si="198"/>
        <v>777854.30738965422</v>
      </c>
      <c r="H250" s="1">
        <f t="shared" si="217"/>
        <v>0</v>
      </c>
      <c r="I250" s="1">
        <f t="shared" si="204"/>
        <v>159.53639970244552</v>
      </c>
      <c r="J250" s="1">
        <f t="shared" si="205"/>
        <v>159.53639970244552</v>
      </c>
      <c r="K250" s="1">
        <f t="shared" si="206"/>
        <v>478.60919910733651</v>
      </c>
      <c r="L250" s="1">
        <f t="shared" si="207"/>
        <v>159.53639970244552</v>
      </c>
      <c r="M250" s="1">
        <f t="shared" si="208"/>
        <v>1.5953639970244551</v>
      </c>
      <c r="N250" s="1">
        <f t="shared" si="261"/>
        <v>957.21839821467302</v>
      </c>
      <c r="O250" s="1">
        <f t="shared" si="209"/>
        <v>2.5166968608386902</v>
      </c>
      <c r="P250" s="1">
        <f t="shared" si="210"/>
        <v>10066.78744335476</v>
      </c>
      <c r="Q250" s="1">
        <f t="shared" si="211"/>
        <v>9563.4480711870219</v>
      </c>
      <c r="R250" s="1">
        <f t="shared" si="212"/>
        <v>2.5166968608386902</v>
      </c>
      <c r="S250" s="1">
        <f t="shared" si="199"/>
        <v>956344.80711870221</v>
      </c>
      <c r="T250" s="1">
        <f t="shared" si="213"/>
        <v>6985.1783499824933</v>
      </c>
      <c r="U250" s="6">
        <f t="shared" si="218"/>
        <v>856599.62334171881</v>
      </c>
      <c r="V250" s="23">
        <f>-SUM(T$24:T250)/T$23</f>
        <v>43.82998116708594</v>
      </c>
      <c r="W250" s="14">
        <f t="shared" si="200"/>
        <v>0</v>
      </c>
      <c r="X250" s="14">
        <f t="shared" si="219"/>
        <v>494478.63807538874</v>
      </c>
      <c r="Y250" s="23">
        <f>-SUM(W$24:W250)/W$23</f>
        <v>25.723931903769437</v>
      </c>
      <c r="Z250" s="36"/>
      <c r="AA250" s="37">
        <f t="shared" si="220"/>
        <v>1621.0513229898563</v>
      </c>
      <c r="AB250" s="10">
        <f t="shared" si="221"/>
        <v>523.79761419371175</v>
      </c>
      <c r="AC250" s="10">
        <f t="shared" si="222"/>
        <v>1097.2537087961446</v>
      </c>
      <c r="AD250" s="1">
        <f t="shared" si="223"/>
        <v>178490.4997290482</v>
      </c>
      <c r="AE250" s="1">
        <f t="shared" si="224"/>
        <v>198759.50027095198</v>
      </c>
      <c r="AF250" s="1">
        <f t="shared" si="225"/>
        <v>691685.98004352627</v>
      </c>
      <c r="AG250" s="1">
        <f t="shared" si="226"/>
        <v>0</v>
      </c>
      <c r="AH250" s="1">
        <f t="shared" si="227"/>
        <v>159.53639970244552</v>
      </c>
      <c r="AI250" s="1">
        <f t="shared" si="228"/>
        <v>159.53639970244552</v>
      </c>
      <c r="AJ250" s="1">
        <f t="shared" si="229"/>
        <v>478.60919910733651</v>
      </c>
      <c r="AK250" s="1">
        <f t="shared" si="230"/>
        <v>159.53639970244552</v>
      </c>
      <c r="AL250" s="1">
        <f t="shared" si="231"/>
        <v>1.5953639970244551</v>
      </c>
      <c r="AM250" s="1">
        <f t="shared" si="262"/>
        <v>957.21839821467302</v>
      </c>
      <c r="AN250" s="1">
        <f t="shared" si="232"/>
        <v>2.5166968608386902</v>
      </c>
      <c r="AO250" s="1">
        <f t="shared" si="233"/>
        <v>6291.7421520967255</v>
      </c>
      <c r="AP250" s="1">
        <f t="shared" si="234"/>
        <v>5977.1550444918885</v>
      </c>
      <c r="AQ250" s="1">
        <f t="shared" si="235"/>
        <v>2.5166968608386902</v>
      </c>
      <c r="AR250" s="1">
        <f t="shared" si="236"/>
        <v>817926.47977257427</v>
      </c>
      <c r="AS250" s="1">
        <f t="shared" si="237"/>
        <v>3398.8853232873598</v>
      </c>
      <c r="AT250" s="1">
        <f t="shared" si="238"/>
        <v>326779.82875838876</v>
      </c>
      <c r="AU250" s="38">
        <f>-SUM(AS$24:AS250)/AS$23</f>
        <v>19.943758188892101</v>
      </c>
      <c r="AV250" s="1">
        <f t="shared" si="214"/>
        <v>3398.8853232873598</v>
      </c>
      <c r="AW250" s="1">
        <f t="shared" si="239"/>
        <v>326779.82875838876</v>
      </c>
      <c r="AX250" s="38">
        <f>-SUM(AV$24:AV250)/AV$23</f>
        <v>19.943758188892101</v>
      </c>
      <c r="AY250" s="40"/>
      <c r="AZ250" s="10">
        <f t="shared" si="240"/>
        <v>857.63888888888891</v>
      </c>
      <c r="BA250" s="10">
        <f t="shared" si="241"/>
        <v>447.98480161304298</v>
      </c>
      <c r="BB250" s="10">
        <f t="shared" si="242"/>
        <v>938.44067199670258</v>
      </c>
      <c r="BC250" s="1">
        <f t="shared" si="243"/>
        <v>152656.34845247495</v>
      </c>
      <c r="BD250" s="1">
        <f t="shared" si="244"/>
        <v>172343.65154752479</v>
      </c>
      <c r="BE250" s="1">
        <f t="shared" si="245"/>
        <v>990270.13132009911</v>
      </c>
      <c r="BF250" s="1">
        <f t="shared" si="246"/>
        <v>0</v>
      </c>
      <c r="BG250" s="1">
        <f t="shared" si="247"/>
        <v>159.53639970244552</v>
      </c>
      <c r="BH250" s="1">
        <f t="shared" si="248"/>
        <v>159.53639970244552</v>
      </c>
      <c r="BI250" s="1">
        <f t="shared" si="249"/>
        <v>478.60919910733651</v>
      </c>
      <c r="BJ250" s="1">
        <f t="shared" si="250"/>
        <v>159.53639970244552</v>
      </c>
      <c r="BK250" s="1">
        <f t="shared" si="251"/>
        <v>1.5953639970244551</v>
      </c>
      <c r="BL250" s="1">
        <f t="shared" si="263"/>
        <v>957.21839821467302</v>
      </c>
      <c r="BM250" s="1">
        <f t="shared" si="252"/>
        <v>2.5166968608386902</v>
      </c>
      <c r="BN250" s="1">
        <f t="shared" si="253"/>
        <v>6291.7421520967255</v>
      </c>
      <c r="BO250" s="1">
        <f t="shared" si="254"/>
        <v>5977.1550444918885</v>
      </c>
      <c r="BP250" s="1">
        <f t="shared" si="255"/>
        <v>2.5166968608386902</v>
      </c>
      <c r="BQ250" s="1">
        <f t="shared" si="256"/>
        <v>817926.47977257427</v>
      </c>
      <c r="BR250" s="1">
        <f t="shared" si="257"/>
        <v>4162.2977573883272</v>
      </c>
      <c r="BS250" s="1">
        <f t="shared" si="258"/>
        <v>502044.67698972329</v>
      </c>
      <c r="BT250" s="38">
        <f>-SUM(BR$24:BR250)/BR$23</f>
        <v>30.104039245781067</v>
      </c>
      <c r="BU250" s="1">
        <f t="shared" si="259"/>
        <v>4162.2977573883272</v>
      </c>
      <c r="BV250" s="1">
        <f t="shared" si="260"/>
        <v>502044.67698972329</v>
      </c>
      <c r="BW250" s="38">
        <f>-SUM(BU$24:BU250)/BU$23</f>
        <v>30.104039245781067</v>
      </c>
      <c r="BX250" s="1"/>
      <c r="BY250" s="1"/>
      <c r="BZ250" s="1"/>
      <c r="CA250" s="1"/>
      <c r="CB250" s="1"/>
      <c r="CC250" s="1"/>
      <c r="CD250" s="1"/>
      <c r="CE250" s="1"/>
      <c r="CF250" s="1"/>
      <c r="CG250" s="1"/>
      <c r="CH250" s="1"/>
      <c r="CI250" s="1"/>
      <c r="CJ250" s="1"/>
      <c r="CK250" s="1"/>
      <c r="CL250" s="1"/>
      <c r="CM250" s="1"/>
      <c r="CN250" s="1"/>
      <c r="CO250" s="1"/>
    </row>
    <row r="251" spans="1:93" ht="14.7" thickBot="1" x14ac:dyDescent="0.6">
      <c r="A251" s="32">
        <v>228</v>
      </c>
      <c r="B251" s="10">
        <f t="shared" si="201"/>
        <v>1621.0513229898563</v>
      </c>
      <c r="C251" s="10">
        <f t="shared" si="202"/>
        <v>520.59729087638971</v>
      </c>
      <c r="D251" s="10">
        <f t="shared" si="203"/>
        <v>1100.4540321134666</v>
      </c>
      <c r="E251" s="10">
        <f t="shared" si="215"/>
        <v>177390.04569693474</v>
      </c>
      <c r="F251" s="10">
        <f t="shared" si="216"/>
        <v>202609.95430306543</v>
      </c>
      <c r="G251" s="10">
        <f t="shared" si="198"/>
        <v>782851.02854581852</v>
      </c>
      <c r="H251" s="1">
        <f t="shared" si="217"/>
        <v>0</v>
      </c>
      <c r="I251" s="1">
        <f t="shared" si="204"/>
        <v>159.86501856491273</v>
      </c>
      <c r="J251" s="1">
        <f t="shared" si="205"/>
        <v>159.86501856491273</v>
      </c>
      <c r="K251" s="1">
        <f t="shared" si="206"/>
        <v>479.59505569473822</v>
      </c>
      <c r="L251" s="1">
        <f t="shared" si="207"/>
        <v>159.86501856491273</v>
      </c>
      <c r="M251" s="1">
        <f t="shared" si="208"/>
        <v>1.5986501856491273</v>
      </c>
      <c r="N251" s="1">
        <f t="shared" si="261"/>
        <v>959.19011138947633</v>
      </c>
      <c r="O251" s="1">
        <f t="shared" si="209"/>
        <v>2.5269501953756661</v>
      </c>
      <c r="P251" s="1">
        <f t="shared" si="210"/>
        <v>10107.800781502665</v>
      </c>
      <c r="Q251" s="1">
        <f t="shared" si="211"/>
        <v>9602.4107424275317</v>
      </c>
      <c r="R251" s="1">
        <f t="shared" si="212"/>
        <v>2.5269501953756661</v>
      </c>
      <c r="S251" s="1">
        <f t="shared" si="199"/>
        <v>960241.07424275309</v>
      </c>
      <c r="T251" s="1">
        <f t="shared" si="213"/>
        <v>7022.1693080481991</v>
      </c>
      <c r="U251" s="6">
        <f t="shared" si="218"/>
        <v>863621.79264976701</v>
      </c>
      <c r="V251" s="23">
        <f>-SUM(T$24:T251)/T$23</f>
        <v>44.181089632488352</v>
      </c>
      <c r="W251" s="14">
        <f t="shared" si="200"/>
        <v>0</v>
      </c>
      <c r="X251" s="14">
        <f t="shared" si="219"/>
        <v>494478.63807538874</v>
      </c>
      <c r="Y251" s="23">
        <f>-SUM(W$24:W251)/W$23</f>
        <v>25.723931903769437</v>
      </c>
      <c r="Z251" s="36"/>
      <c r="AA251" s="37">
        <f t="shared" si="220"/>
        <v>1621.0513229898563</v>
      </c>
      <c r="AB251" s="10">
        <f t="shared" si="221"/>
        <v>520.59729087638971</v>
      </c>
      <c r="AC251" s="10">
        <f t="shared" si="222"/>
        <v>1100.4540321134666</v>
      </c>
      <c r="AD251" s="1">
        <f t="shared" si="223"/>
        <v>177390.04569693474</v>
      </c>
      <c r="AE251" s="1">
        <f t="shared" si="224"/>
        <v>199859.95430306543</v>
      </c>
      <c r="AF251" s="1">
        <f t="shared" si="225"/>
        <v>696118.76780015696</v>
      </c>
      <c r="AG251" s="1">
        <f t="shared" si="226"/>
        <v>0</v>
      </c>
      <c r="AH251" s="1">
        <f t="shared" si="227"/>
        <v>159.86501856491273</v>
      </c>
      <c r="AI251" s="1">
        <f t="shared" si="228"/>
        <v>159.86501856491273</v>
      </c>
      <c r="AJ251" s="1">
        <f t="shared" si="229"/>
        <v>479.59505569473822</v>
      </c>
      <c r="AK251" s="1">
        <f t="shared" si="230"/>
        <v>159.86501856491273</v>
      </c>
      <c r="AL251" s="1">
        <f t="shared" si="231"/>
        <v>1.5986501856491273</v>
      </c>
      <c r="AM251" s="1">
        <f t="shared" si="262"/>
        <v>959.19011138947633</v>
      </c>
      <c r="AN251" s="1">
        <f t="shared" si="232"/>
        <v>2.5269501953756661</v>
      </c>
      <c r="AO251" s="1">
        <f t="shared" si="233"/>
        <v>6317.3754884391656</v>
      </c>
      <c r="AP251" s="1">
        <f t="shared" si="234"/>
        <v>6001.5067140172068</v>
      </c>
      <c r="AQ251" s="1">
        <f t="shared" si="235"/>
        <v>2.5269501953756661</v>
      </c>
      <c r="AR251" s="1">
        <f t="shared" si="236"/>
        <v>821258.81349709153</v>
      </c>
      <c r="AS251" s="1">
        <f t="shared" si="237"/>
        <v>3421.2652796378743</v>
      </c>
      <c r="AT251" s="1">
        <f t="shared" si="238"/>
        <v>330201.09403802664</v>
      </c>
      <c r="AU251" s="38">
        <f>-SUM(AS$24:AS251)/AS$23</f>
        <v>20.142092408001545</v>
      </c>
      <c r="AV251" s="1">
        <f t="shared" si="214"/>
        <v>3421.2652796378743</v>
      </c>
      <c r="AW251" s="1">
        <f t="shared" si="239"/>
        <v>330201.09403802664</v>
      </c>
      <c r="AX251" s="38">
        <f>-SUM(AV$24:AV251)/AV$23</f>
        <v>20.142092408001545</v>
      </c>
      <c r="AY251" s="40"/>
      <c r="AZ251" s="10">
        <f t="shared" si="240"/>
        <v>857.63888888888891</v>
      </c>
      <c r="BA251" s="10">
        <f t="shared" si="241"/>
        <v>445.247682986386</v>
      </c>
      <c r="BB251" s="10">
        <f t="shared" si="242"/>
        <v>941.17779062335978</v>
      </c>
      <c r="BC251" s="1">
        <f t="shared" si="243"/>
        <v>151715.17066185159</v>
      </c>
      <c r="BD251" s="1">
        <f t="shared" si="244"/>
        <v>173284.82933814815</v>
      </c>
      <c r="BE251" s="1">
        <f t="shared" si="245"/>
        <v>994543.64283523965</v>
      </c>
      <c r="BF251" s="1">
        <f t="shared" si="246"/>
        <v>0</v>
      </c>
      <c r="BG251" s="1">
        <f t="shared" si="247"/>
        <v>159.86501856491273</v>
      </c>
      <c r="BH251" s="1">
        <f t="shared" si="248"/>
        <v>159.86501856491273</v>
      </c>
      <c r="BI251" s="1">
        <f t="shared" si="249"/>
        <v>479.59505569473822</v>
      </c>
      <c r="BJ251" s="1">
        <f t="shared" si="250"/>
        <v>159.86501856491273</v>
      </c>
      <c r="BK251" s="1">
        <f t="shared" si="251"/>
        <v>1.5986501856491273</v>
      </c>
      <c r="BL251" s="1">
        <f t="shared" si="263"/>
        <v>959.19011138947633</v>
      </c>
      <c r="BM251" s="1">
        <f t="shared" si="252"/>
        <v>2.5269501953756661</v>
      </c>
      <c r="BN251" s="1">
        <f t="shared" si="253"/>
        <v>6317.3754884391656</v>
      </c>
      <c r="BO251" s="1">
        <f t="shared" si="254"/>
        <v>6001.5067140172068</v>
      </c>
      <c r="BP251" s="1">
        <f t="shared" si="255"/>
        <v>2.5269501953756661</v>
      </c>
      <c r="BQ251" s="1">
        <f t="shared" si="256"/>
        <v>821258.81349709153</v>
      </c>
      <c r="BR251" s="1">
        <f t="shared" si="257"/>
        <v>4184.6777137388417</v>
      </c>
      <c r="BS251" s="1">
        <f t="shared" si="258"/>
        <v>506229.3547034621</v>
      </c>
      <c r="BT251" s="38">
        <f>-SUM(BR$24:BR251)/BR$23</f>
        <v>30.346629258171724</v>
      </c>
      <c r="BU251" s="1">
        <f t="shared" si="259"/>
        <v>4184.6777137388417</v>
      </c>
      <c r="BV251" s="1">
        <f t="shared" si="260"/>
        <v>506229.3547034621</v>
      </c>
      <c r="BW251" s="38">
        <f>-SUM(BU$24:BU251)/BU$23</f>
        <v>30.346629258171724</v>
      </c>
      <c r="BX251" s="1"/>
      <c r="BY251" s="1"/>
      <c r="BZ251" s="1"/>
      <c r="CA251" s="1"/>
      <c r="CB251" s="1"/>
      <c r="CC251" s="1"/>
      <c r="CD251" s="1"/>
      <c r="CE251" s="1"/>
      <c r="CF251" s="1"/>
      <c r="CG251" s="1"/>
      <c r="CH251" s="1"/>
      <c r="CI251" s="1"/>
      <c r="CJ251" s="1"/>
      <c r="CK251" s="1"/>
      <c r="CL251" s="1"/>
      <c r="CM251" s="1"/>
      <c r="CN251" s="1"/>
      <c r="CO251" s="1"/>
    </row>
    <row r="252" spans="1:93" ht="14.7" thickBot="1" x14ac:dyDescent="0.6">
      <c r="A252" s="32">
        <v>229</v>
      </c>
      <c r="B252" s="10">
        <f t="shared" si="201"/>
        <v>1621.0513229898563</v>
      </c>
      <c r="C252" s="10">
        <f t="shared" si="202"/>
        <v>517.38763328272546</v>
      </c>
      <c r="D252" s="10">
        <f t="shared" si="203"/>
        <v>1103.6636897071307</v>
      </c>
      <c r="E252" s="10">
        <f t="shared" si="215"/>
        <v>176286.3820072276</v>
      </c>
      <c r="F252" s="10">
        <f t="shared" si="216"/>
        <v>203713.61799277258</v>
      </c>
      <c r="G252" s="10">
        <f t="shared" si="198"/>
        <v>787866.83323413413</v>
      </c>
      <c r="H252" s="1">
        <f t="shared" si="217"/>
        <v>0</v>
      </c>
      <c r="I252" s="1">
        <f t="shared" si="204"/>
        <v>160.19431432843183</v>
      </c>
      <c r="J252" s="1">
        <f t="shared" si="205"/>
        <v>160.19431432843183</v>
      </c>
      <c r="K252" s="1">
        <f t="shared" si="206"/>
        <v>480.58294298529552</v>
      </c>
      <c r="L252" s="1">
        <f t="shared" si="207"/>
        <v>160.19431432843183</v>
      </c>
      <c r="M252" s="1">
        <f t="shared" si="208"/>
        <v>1.6019431432843183</v>
      </c>
      <c r="N252" s="1">
        <f t="shared" si="261"/>
        <v>961.16588597059103</v>
      </c>
      <c r="O252" s="1">
        <f t="shared" si="209"/>
        <v>2.537245303266741</v>
      </c>
      <c r="P252" s="1">
        <f t="shared" si="210"/>
        <v>10148.981213066963</v>
      </c>
      <c r="Q252" s="1">
        <f t="shared" si="211"/>
        <v>9641.5321524136143</v>
      </c>
      <c r="R252" s="1">
        <f t="shared" si="212"/>
        <v>2.537245303266741</v>
      </c>
      <c r="S252" s="1">
        <f t="shared" si="199"/>
        <v>964153.21524136164</v>
      </c>
      <c r="T252" s="1">
        <f t="shared" si="213"/>
        <v>7059.314943453167</v>
      </c>
      <c r="U252" s="6">
        <f t="shared" si="218"/>
        <v>870681.10759322019</v>
      </c>
      <c r="V252" s="23">
        <f>-SUM(T$24:T252)/T$23</f>
        <v>44.534055379661012</v>
      </c>
      <c r="W252" s="14">
        <f t="shared" si="200"/>
        <v>0</v>
      </c>
      <c r="X252" s="14">
        <f t="shared" si="219"/>
        <v>494478.63807538874</v>
      </c>
      <c r="Y252" s="23">
        <f>-SUM(W$24:W252)/W$23</f>
        <v>25.723931903769437</v>
      </c>
      <c r="Z252" s="36"/>
      <c r="AA252" s="37">
        <f t="shared" si="220"/>
        <v>1621.0513229898563</v>
      </c>
      <c r="AB252" s="10">
        <f t="shared" si="221"/>
        <v>517.38763328272546</v>
      </c>
      <c r="AC252" s="10">
        <f t="shared" si="222"/>
        <v>1103.6636897071307</v>
      </c>
      <c r="AD252" s="1">
        <f t="shared" si="223"/>
        <v>176286.3820072276</v>
      </c>
      <c r="AE252" s="1">
        <f t="shared" si="224"/>
        <v>200963.61799277258</v>
      </c>
      <c r="AF252" s="1">
        <f t="shared" si="225"/>
        <v>700568.34155446349</v>
      </c>
      <c r="AG252" s="1">
        <f t="shared" si="226"/>
        <v>0</v>
      </c>
      <c r="AH252" s="1">
        <f t="shared" si="227"/>
        <v>160.19431432843183</v>
      </c>
      <c r="AI252" s="1">
        <f t="shared" si="228"/>
        <v>160.19431432843183</v>
      </c>
      <c r="AJ252" s="1">
        <f t="shared" si="229"/>
        <v>480.58294298529552</v>
      </c>
      <c r="AK252" s="1">
        <f t="shared" si="230"/>
        <v>160.19431432843183</v>
      </c>
      <c r="AL252" s="1">
        <f t="shared" si="231"/>
        <v>1.6019431432843183</v>
      </c>
      <c r="AM252" s="1">
        <f t="shared" si="262"/>
        <v>961.16588597059103</v>
      </c>
      <c r="AN252" s="1">
        <f t="shared" si="232"/>
        <v>2.537245303266741</v>
      </c>
      <c r="AO252" s="1">
        <f t="shared" si="233"/>
        <v>6343.1132581668526</v>
      </c>
      <c r="AP252" s="1">
        <f t="shared" si="234"/>
        <v>6025.9575952585101</v>
      </c>
      <c r="AQ252" s="1">
        <f t="shared" si="235"/>
        <v>2.537245303266741</v>
      </c>
      <c r="AR252" s="1">
        <f t="shared" si="236"/>
        <v>824604.72356169089</v>
      </c>
      <c r="AS252" s="1">
        <f t="shared" si="237"/>
        <v>3443.7403862980627</v>
      </c>
      <c r="AT252" s="1">
        <f t="shared" si="238"/>
        <v>333644.83442432468</v>
      </c>
      <c r="AU252" s="38">
        <f>-SUM(AS$24:AS252)/AS$23</f>
        <v>20.341729531844909</v>
      </c>
      <c r="AV252" s="1">
        <f t="shared" si="214"/>
        <v>3443.7403862980627</v>
      </c>
      <c r="AW252" s="1">
        <f t="shared" si="239"/>
        <v>333644.83442432468</v>
      </c>
      <c r="AX252" s="38">
        <f>-SUM(AV$24:AV252)/AV$23</f>
        <v>20.341729531844909</v>
      </c>
      <c r="AY252" s="40"/>
      <c r="AZ252" s="10">
        <f t="shared" si="240"/>
        <v>857.63888888888891</v>
      </c>
      <c r="BA252" s="10">
        <f t="shared" si="241"/>
        <v>442.50258109706783</v>
      </c>
      <c r="BB252" s="10">
        <f t="shared" si="242"/>
        <v>943.92289251267778</v>
      </c>
      <c r="BC252" s="1">
        <f t="shared" si="243"/>
        <v>150771.24776933892</v>
      </c>
      <c r="BD252" s="1">
        <f t="shared" si="244"/>
        <v>174228.75223066082</v>
      </c>
      <c r="BE252" s="1">
        <f t="shared" si="245"/>
        <v>998833.47579235164</v>
      </c>
      <c r="BF252" s="1">
        <f t="shared" si="246"/>
        <v>0</v>
      </c>
      <c r="BG252" s="1">
        <f t="shared" si="247"/>
        <v>160.19431432843183</v>
      </c>
      <c r="BH252" s="1">
        <f t="shared" si="248"/>
        <v>160.19431432843183</v>
      </c>
      <c r="BI252" s="1">
        <f t="shared" si="249"/>
        <v>480.58294298529552</v>
      </c>
      <c r="BJ252" s="1">
        <f t="shared" si="250"/>
        <v>160.19431432843183</v>
      </c>
      <c r="BK252" s="1">
        <f t="shared" si="251"/>
        <v>1.6019431432843183</v>
      </c>
      <c r="BL252" s="1">
        <f t="shared" si="263"/>
        <v>961.16588597059103</v>
      </c>
      <c r="BM252" s="1">
        <f t="shared" si="252"/>
        <v>2.537245303266741</v>
      </c>
      <c r="BN252" s="1">
        <f t="shared" si="253"/>
        <v>6343.1132581668526</v>
      </c>
      <c r="BO252" s="1">
        <f t="shared" si="254"/>
        <v>6025.9575952585101</v>
      </c>
      <c r="BP252" s="1">
        <f t="shared" si="255"/>
        <v>2.537245303266741</v>
      </c>
      <c r="BQ252" s="1">
        <f t="shared" si="256"/>
        <v>824604.72356169089</v>
      </c>
      <c r="BR252" s="1">
        <f t="shared" si="257"/>
        <v>4207.1528203990301</v>
      </c>
      <c r="BS252" s="1">
        <f t="shared" si="258"/>
        <v>510436.50752386113</v>
      </c>
      <c r="BT252" s="38">
        <f>-SUM(BR$24:BR252)/BR$23</f>
        <v>30.590522175296304</v>
      </c>
      <c r="BU252" s="1">
        <f t="shared" si="259"/>
        <v>4207.1528203990301</v>
      </c>
      <c r="BV252" s="1">
        <f t="shared" si="260"/>
        <v>510436.50752386113</v>
      </c>
      <c r="BW252" s="38">
        <f>-SUM(BU$24:BU252)/BU$23</f>
        <v>30.590522175296304</v>
      </c>
      <c r="BX252" s="1"/>
      <c r="BY252" s="1"/>
      <c r="BZ252" s="1"/>
      <c r="CA252" s="1"/>
      <c r="CB252" s="1"/>
      <c r="CC252" s="1"/>
      <c r="CD252" s="1"/>
      <c r="CE252" s="1"/>
      <c r="CF252" s="1"/>
      <c r="CG252" s="1"/>
      <c r="CH252" s="1"/>
      <c r="CI252" s="1"/>
      <c r="CJ252" s="1"/>
      <c r="CK252" s="1"/>
      <c r="CL252" s="1"/>
      <c r="CM252" s="1"/>
      <c r="CN252" s="1"/>
      <c r="CO252" s="1"/>
    </row>
    <row r="253" spans="1:93" ht="14.7" thickBot="1" x14ac:dyDescent="0.6">
      <c r="A253" s="32">
        <v>230</v>
      </c>
      <c r="B253" s="10">
        <f t="shared" si="201"/>
        <v>1621.0513229898563</v>
      </c>
      <c r="C253" s="10">
        <f t="shared" si="202"/>
        <v>514.16861418774636</v>
      </c>
      <c r="D253" s="10">
        <f t="shared" si="203"/>
        <v>1106.8827088021101</v>
      </c>
      <c r="E253" s="10">
        <f t="shared" si="215"/>
        <v>175179.49929842548</v>
      </c>
      <c r="F253" s="10">
        <f t="shared" si="216"/>
        <v>204820.5007015747</v>
      </c>
      <c r="G253" s="10">
        <f t="shared" si="198"/>
        <v>792901.79548823205</v>
      </c>
      <c r="H253" s="1">
        <f t="shared" si="217"/>
        <v>0</v>
      </c>
      <c r="I253" s="1">
        <f t="shared" si="204"/>
        <v>160.52428838730813</v>
      </c>
      <c r="J253" s="1">
        <f t="shared" si="205"/>
        <v>160.52428838730813</v>
      </c>
      <c r="K253" s="1">
        <f t="shared" si="206"/>
        <v>481.57286516192437</v>
      </c>
      <c r="L253" s="1">
        <f t="shared" si="207"/>
        <v>160.52428838730813</v>
      </c>
      <c r="M253" s="1">
        <f t="shared" si="208"/>
        <v>1.6052428838730812</v>
      </c>
      <c r="N253" s="1">
        <f t="shared" si="261"/>
        <v>963.14573032384874</v>
      </c>
      <c r="O253" s="1">
        <f t="shared" si="209"/>
        <v>2.54758235470173</v>
      </c>
      <c r="P253" s="1">
        <f t="shared" si="210"/>
        <v>10190.329418806919</v>
      </c>
      <c r="Q253" s="1">
        <f t="shared" si="211"/>
        <v>9680.8129478665724</v>
      </c>
      <c r="R253" s="1">
        <f t="shared" si="212"/>
        <v>2.54758235470173</v>
      </c>
      <c r="S253" s="1">
        <f t="shared" si="199"/>
        <v>968081.29478665744</v>
      </c>
      <c r="T253" s="1">
        <f t="shared" si="213"/>
        <v>7096.6158945528668</v>
      </c>
      <c r="U253" s="6">
        <f t="shared" si="218"/>
        <v>877777.7234877731</v>
      </c>
      <c r="V253" s="23">
        <f>-SUM(T$24:T253)/T$23</f>
        <v>44.888886174388652</v>
      </c>
      <c r="W253" s="14">
        <f t="shared" si="200"/>
        <v>0</v>
      </c>
      <c r="X253" s="14">
        <f t="shared" si="219"/>
        <v>494478.63807538874</v>
      </c>
      <c r="Y253" s="23">
        <f>-SUM(W$24:W253)/W$23</f>
        <v>25.723931903769437</v>
      </c>
      <c r="Z253" s="36"/>
      <c r="AA253" s="37">
        <f t="shared" si="220"/>
        <v>1621.0513229898563</v>
      </c>
      <c r="AB253" s="10">
        <f t="shared" si="221"/>
        <v>514.16861418774636</v>
      </c>
      <c r="AC253" s="10">
        <f t="shared" si="222"/>
        <v>1106.8827088021101</v>
      </c>
      <c r="AD253" s="1">
        <f t="shared" si="223"/>
        <v>175179.49929842548</v>
      </c>
      <c r="AE253" s="1">
        <f t="shared" si="224"/>
        <v>202070.5007015747</v>
      </c>
      <c r="AF253" s="1">
        <f t="shared" si="225"/>
        <v>705034.76597963693</v>
      </c>
      <c r="AG253" s="1">
        <f t="shared" si="226"/>
        <v>0</v>
      </c>
      <c r="AH253" s="1">
        <f t="shared" si="227"/>
        <v>160.52428838730813</v>
      </c>
      <c r="AI253" s="1">
        <f t="shared" si="228"/>
        <v>160.52428838730813</v>
      </c>
      <c r="AJ253" s="1">
        <f t="shared" si="229"/>
        <v>481.57286516192437</v>
      </c>
      <c r="AK253" s="1">
        <f t="shared" si="230"/>
        <v>160.52428838730813</v>
      </c>
      <c r="AL253" s="1">
        <f t="shared" si="231"/>
        <v>1.6052428838730812</v>
      </c>
      <c r="AM253" s="1">
        <f t="shared" si="262"/>
        <v>963.14573032384874</v>
      </c>
      <c r="AN253" s="1">
        <f t="shared" si="232"/>
        <v>2.54758235470173</v>
      </c>
      <c r="AO253" s="1">
        <f t="shared" si="233"/>
        <v>6368.9558867543246</v>
      </c>
      <c r="AP253" s="1">
        <f t="shared" si="234"/>
        <v>6050.5080924166077</v>
      </c>
      <c r="AQ253" s="1">
        <f t="shared" si="235"/>
        <v>2.54758235470173</v>
      </c>
      <c r="AR253" s="1">
        <f t="shared" si="236"/>
        <v>827964.2652780622</v>
      </c>
      <c r="AS253" s="1">
        <f t="shared" si="237"/>
        <v>3466.3110391029031</v>
      </c>
      <c r="AT253" s="1">
        <f t="shared" si="238"/>
        <v>337111.14546342759</v>
      </c>
      <c r="AU253" s="38">
        <f>-SUM(AS$24:AS253)/AS$23</f>
        <v>20.542675099329134</v>
      </c>
      <c r="AV253" s="1">
        <f t="shared" si="214"/>
        <v>3466.3110391029031</v>
      </c>
      <c r="AW253" s="1">
        <f t="shared" si="239"/>
        <v>337111.14546342759</v>
      </c>
      <c r="AX253" s="38">
        <f>-SUM(AV$24:AV253)/AV$23</f>
        <v>20.542675099329134</v>
      </c>
      <c r="AY253" s="40"/>
      <c r="AZ253" s="10">
        <f t="shared" si="240"/>
        <v>857.63888888888891</v>
      </c>
      <c r="BA253" s="10">
        <f t="shared" si="241"/>
        <v>439.74947266057256</v>
      </c>
      <c r="BB253" s="10">
        <f t="shared" si="242"/>
        <v>946.67600094917316</v>
      </c>
      <c r="BC253" s="1">
        <f t="shared" si="243"/>
        <v>149824.57176838975</v>
      </c>
      <c r="BD253" s="1">
        <f t="shared" si="244"/>
        <v>175175.42823160999</v>
      </c>
      <c r="BE253" s="1">
        <f t="shared" si="245"/>
        <v>1003139.6935096722</v>
      </c>
      <c r="BF253" s="1">
        <f t="shared" si="246"/>
        <v>0</v>
      </c>
      <c r="BG253" s="1">
        <f t="shared" si="247"/>
        <v>160.52428838730813</v>
      </c>
      <c r="BH253" s="1">
        <f t="shared" si="248"/>
        <v>160.52428838730813</v>
      </c>
      <c r="BI253" s="1">
        <f t="shared" si="249"/>
        <v>481.57286516192437</v>
      </c>
      <c r="BJ253" s="1">
        <f t="shared" si="250"/>
        <v>160.52428838730813</v>
      </c>
      <c r="BK253" s="1">
        <f t="shared" si="251"/>
        <v>1.6052428838730812</v>
      </c>
      <c r="BL253" s="1">
        <f t="shared" si="263"/>
        <v>963.14573032384874</v>
      </c>
      <c r="BM253" s="1">
        <f t="shared" si="252"/>
        <v>2.54758235470173</v>
      </c>
      <c r="BN253" s="1">
        <f t="shared" si="253"/>
        <v>6368.9558867543246</v>
      </c>
      <c r="BO253" s="1">
        <f t="shared" si="254"/>
        <v>6050.5080924166077</v>
      </c>
      <c r="BP253" s="1">
        <f t="shared" si="255"/>
        <v>2.54758235470173</v>
      </c>
      <c r="BQ253" s="1">
        <f t="shared" si="256"/>
        <v>827964.2652780622</v>
      </c>
      <c r="BR253" s="1">
        <f t="shared" si="257"/>
        <v>4229.7234732038705</v>
      </c>
      <c r="BS253" s="1">
        <f t="shared" si="258"/>
        <v>514666.23099706502</v>
      </c>
      <c r="BT253" s="38">
        <f>-SUM(BR$24:BR253)/BR$23</f>
        <v>30.835723536061742</v>
      </c>
      <c r="BU253" s="1">
        <f t="shared" si="259"/>
        <v>4229.7234732038705</v>
      </c>
      <c r="BV253" s="1">
        <f t="shared" si="260"/>
        <v>514666.23099706502</v>
      </c>
      <c r="BW253" s="38">
        <f>-SUM(BU$24:BU253)/BU$23</f>
        <v>30.835723536061742</v>
      </c>
      <c r="BX253" s="1"/>
      <c r="BY253" s="1"/>
      <c r="BZ253" s="1"/>
      <c r="CA253" s="1"/>
      <c r="CB253" s="1"/>
      <c r="CC253" s="1"/>
      <c r="CD253" s="1"/>
      <c r="CE253" s="1"/>
      <c r="CF253" s="1"/>
      <c r="CG253" s="1"/>
      <c r="CH253" s="1"/>
      <c r="CI253" s="1"/>
      <c r="CJ253" s="1"/>
      <c r="CK253" s="1"/>
      <c r="CL253" s="1"/>
      <c r="CM253" s="1"/>
      <c r="CN253" s="1"/>
      <c r="CO253" s="1"/>
    </row>
    <row r="254" spans="1:93" ht="14.7" thickBot="1" x14ac:dyDescent="0.6">
      <c r="A254" s="32">
        <v>231</v>
      </c>
      <c r="B254" s="10">
        <f t="shared" si="201"/>
        <v>1621.0513229898563</v>
      </c>
      <c r="C254" s="10">
        <f t="shared" si="202"/>
        <v>510.94020628707347</v>
      </c>
      <c r="D254" s="10">
        <f t="shared" si="203"/>
        <v>1110.1111167027827</v>
      </c>
      <c r="E254" s="10">
        <f t="shared" si="215"/>
        <v>174069.38818172269</v>
      </c>
      <c r="F254" s="10">
        <f t="shared" si="216"/>
        <v>205930.61181827748</v>
      </c>
      <c r="G254" s="10">
        <f t="shared" si="198"/>
        <v>797955.98963253037</v>
      </c>
      <c r="H254" s="1">
        <f t="shared" si="217"/>
        <v>0</v>
      </c>
      <c r="I254" s="1">
        <f t="shared" si="204"/>
        <v>160.854942138719</v>
      </c>
      <c r="J254" s="1">
        <f t="shared" si="205"/>
        <v>160.854942138719</v>
      </c>
      <c r="K254" s="1">
        <f t="shared" si="206"/>
        <v>482.56482641615702</v>
      </c>
      <c r="L254" s="1">
        <f t="shared" si="207"/>
        <v>160.854942138719</v>
      </c>
      <c r="M254" s="1">
        <f t="shared" si="208"/>
        <v>1.60854942138719</v>
      </c>
      <c r="N254" s="1">
        <f t="shared" si="261"/>
        <v>965.12965283231404</v>
      </c>
      <c r="O254" s="1">
        <f t="shared" si="209"/>
        <v>2.5579615205638233</v>
      </c>
      <c r="P254" s="1">
        <f t="shared" si="210"/>
        <v>10231.846082255293</v>
      </c>
      <c r="Q254" s="1">
        <f t="shared" si="211"/>
        <v>9720.253778142529</v>
      </c>
      <c r="R254" s="1">
        <f t="shared" si="212"/>
        <v>2.5579615205638233</v>
      </c>
      <c r="S254" s="1">
        <f t="shared" si="199"/>
        <v>972025.37781425286</v>
      </c>
      <c r="T254" s="1">
        <f t="shared" si="213"/>
        <v>7134.0728023203583</v>
      </c>
      <c r="U254" s="6">
        <f t="shared" si="218"/>
        <v>884911.79629009345</v>
      </c>
      <c r="V254" s="23">
        <f>-SUM(T$24:T254)/T$23</f>
        <v>45.245589814504676</v>
      </c>
      <c r="W254" s="14">
        <f t="shared" si="200"/>
        <v>0</v>
      </c>
      <c r="X254" s="14">
        <f t="shared" si="219"/>
        <v>494478.63807538874</v>
      </c>
      <c r="Y254" s="23">
        <f>-SUM(W$24:W254)/W$23</f>
        <v>25.723931903769437</v>
      </c>
      <c r="Z254" s="36"/>
      <c r="AA254" s="37">
        <f t="shared" si="220"/>
        <v>1621.0513229898563</v>
      </c>
      <c r="AB254" s="10">
        <f t="shared" si="221"/>
        <v>510.94020628707347</v>
      </c>
      <c r="AC254" s="10">
        <f t="shared" si="222"/>
        <v>1110.1111167027827</v>
      </c>
      <c r="AD254" s="1">
        <f t="shared" si="223"/>
        <v>174069.38818172269</v>
      </c>
      <c r="AE254" s="1">
        <f t="shared" si="224"/>
        <v>203180.61181827748</v>
      </c>
      <c r="AF254" s="1">
        <f t="shared" si="225"/>
        <v>709518.10600152006</v>
      </c>
      <c r="AG254" s="1">
        <f t="shared" si="226"/>
        <v>0</v>
      </c>
      <c r="AH254" s="1">
        <f t="shared" si="227"/>
        <v>160.854942138719</v>
      </c>
      <c r="AI254" s="1">
        <f t="shared" si="228"/>
        <v>160.854942138719</v>
      </c>
      <c r="AJ254" s="1">
        <f t="shared" si="229"/>
        <v>482.56482641615702</v>
      </c>
      <c r="AK254" s="1">
        <f t="shared" si="230"/>
        <v>160.854942138719</v>
      </c>
      <c r="AL254" s="1">
        <f t="shared" si="231"/>
        <v>1.60854942138719</v>
      </c>
      <c r="AM254" s="1">
        <f t="shared" si="262"/>
        <v>965.12965283231404</v>
      </c>
      <c r="AN254" s="1">
        <f t="shared" si="232"/>
        <v>2.5579615205638233</v>
      </c>
      <c r="AO254" s="1">
        <f t="shared" si="233"/>
        <v>6394.9038014095586</v>
      </c>
      <c r="AP254" s="1">
        <f t="shared" si="234"/>
        <v>6075.1586113390804</v>
      </c>
      <c r="AQ254" s="1">
        <f t="shared" si="235"/>
        <v>2.5579615205638233</v>
      </c>
      <c r="AR254" s="1">
        <f t="shared" si="236"/>
        <v>831337.49418324255</v>
      </c>
      <c r="AS254" s="1">
        <f t="shared" si="237"/>
        <v>3488.9776355169106</v>
      </c>
      <c r="AT254" s="1">
        <f t="shared" si="238"/>
        <v>340600.12309894449</v>
      </c>
      <c r="AU254" s="38">
        <f>-SUM(AS$24:AS254)/AS$23</f>
        <v>20.744934672402579</v>
      </c>
      <c r="AV254" s="1">
        <f t="shared" si="214"/>
        <v>3488.9776355169106</v>
      </c>
      <c r="AW254" s="1">
        <f t="shared" si="239"/>
        <v>340600.12309894449</v>
      </c>
      <c r="AX254" s="38">
        <f>-SUM(AV$24:AV254)/AV$23</f>
        <v>20.744934672402579</v>
      </c>
      <c r="AY254" s="40"/>
      <c r="AZ254" s="10">
        <f t="shared" si="240"/>
        <v>857.63888888888891</v>
      </c>
      <c r="BA254" s="10">
        <f t="shared" si="241"/>
        <v>436.98833432447071</v>
      </c>
      <c r="BB254" s="10">
        <f t="shared" si="242"/>
        <v>949.43713928527472</v>
      </c>
      <c r="BC254" s="1">
        <f t="shared" si="243"/>
        <v>148875.13462910449</v>
      </c>
      <c r="BD254" s="1">
        <f t="shared" si="244"/>
        <v>176124.86537089525</v>
      </c>
      <c r="BE254" s="1">
        <f t="shared" si="245"/>
        <v>1007462.3595541378</v>
      </c>
      <c r="BF254" s="1">
        <f t="shared" si="246"/>
        <v>0</v>
      </c>
      <c r="BG254" s="1">
        <f t="shared" si="247"/>
        <v>160.854942138719</v>
      </c>
      <c r="BH254" s="1">
        <f t="shared" si="248"/>
        <v>160.854942138719</v>
      </c>
      <c r="BI254" s="1">
        <f t="shared" si="249"/>
        <v>482.56482641615702</v>
      </c>
      <c r="BJ254" s="1">
        <f t="shared" si="250"/>
        <v>160.854942138719</v>
      </c>
      <c r="BK254" s="1">
        <f t="shared" si="251"/>
        <v>1.60854942138719</v>
      </c>
      <c r="BL254" s="1">
        <f t="shared" si="263"/>
        <v>965.12965283231404</v>
      </c>
      <c r="BM254" s="1">
        <f t="shared" si="252"/>
        <v>2.5579615205638233</v>
      </c>
      <c r="BN254" s="1">
        <f t="shared" si="253"/>
        <v>6394.9038014095586</v>
      </c>
      <c r="BO254" s="1">
        <f t="shared" si="254"/>
        <v>6075.1586113390804</v>
      </c>
      <c r="BP254" s="1">
        <f t="shared" si="255"/>
        <v>2.5579615205638233</v>
      </c>
      <c r="BQ254" s="1">
        <f t="shared" si="256"/>
        <v>831337.49418324255</v>
      </c>
      <c r="BR254" s="1">
        <f t="shared" si="257"/>
        <v>4252.390069617878</v>
      </c>
      <c r="BS254" s="1">
        <f t="shared" si="258"/>
        <v>518918.62106668291</v>
      </c>
      <c r="BT254" s="38">
        <f>-SUM(BR$24:BR254)/BR$23</f>
        <v>31.082238902416403</v>
      </c>
      <c r="BU254" s="1">
        <f t="shared" si="259"/>
        <v>4252.390069617878</v>
      </c>
      <c r="BV254" s="1">
        <f t="shared" si="260"/>
        <v>518918.62106668291</v>
      </c>
      <c r="BW254" s="38">
        <f>-SUM(BU$24:BU254)/BU$23</f>
        <v>31.082238902416403</v>
      </c>
      <c r="BX254" s="1"/>
      <c r="BY254" s="1"/>
      <c r="BZ254" s="1"/>
      <c r="CA254" s="1"/>
      <c r="CB254" s="1"/>
      <c r="CC254" s="1"/>
      <c r="CD254" s="1"/>
      <c r="CE254" s="1"/>
      <c r="CF254" s="1"/>
      <c r="CG254" s="1"/>
      <c r="CH254" s="1"/>
      <c r="CI254" s="1"/>
      <c r="CJ254" s="1"/>
      <c r="CK254" s="1"/>
      <c r="CL254" s="1"/>
      <c r="CM254" s="1"/>
      <c r="CN254" s="1"/>
      <c r="CO254" s="1"/>
    </row>
    <row r="255" spans="1:93" ht="14.7" thickBot="1" x14ac:dyDescent="0.6">
      <c r="A255" s="32">
        <v>232</v>
      </c>
      <c r="B255" s="10">
        <f t="shared" si="201"/>
        <v>1621.0513229898563</v>
      </c>
      <c r="C255" s="10">
        <f t="shared" si="202"/>
        <v>507.70238219669034</v>
      </c>
      <c r="D255" s="10">
        <f t="shared" si="203"/>
        <v>1113.3489407931661</v>
      </c>
      <c r="E255" s="10">
        <f t="shared" si="215"/>
        <v>172956.03924092953</v>
      </c>
      <c r="F255" s="10">
        <f t="shared" si="216"/>
        <v>207043.96075907064</v>
      </c>
      <c r="G255" s="10">
        <f t="shared" si="198"/>
        <v>803029.49028338632</v>
      </c>
      <c r="H255" s="1">
        <f t="shared" si="217"/>
        <v>0</v>
      </c>
      <c r="I255" s="1">
        <f t="shared" si="204"/>
        <v>161.18627698271979</v>
      </c>
      <c r="J255" s="1">
        <f t="shared" si="205"/>
        <v>161.18627698271979</v>
      </c>
      <c r="K255" s="1">
        <f t="shared" si="206"/>
        <v>483.55883094815937</v>
      </c>
      <c r="L255" s="1">
        <f t="shared" si="207"/>
        <v>161.18627698271979</v>
      </c>
      <c r="M255" s="1">
        <f t="shared" si="208"/>
        <v>1.6118627698271979</v>
      </c>
      <c r="N255" s="1">
        <f t="shared" si="261"/>
        <v>967.11766189631885</v>
      </c>
      <c r="O255" s="1">
        <f t="shared" si="209"/>
        <v>2.5683829724324099</v>
      </c>
      <c r="P255" s="1">
        <f t="shared" si="210"/>
        <v>10273.53188972964</v>
      </c>
      <c r="Q255" s="1">
        <f t="shared" si="211"/>
        <v>9759.8552952431583</v>
      </c>
      <c r="R255" s="1">
        <f t="shared" si="212"/>
        <v>2.5683829724324099</v>
      </c>
      <c r="S255" s="1">
        <f t="shared" si="199"/>
        <v>975985.52952431573</v>
      </c>
      <c r="T255" s="1">
        <f t="shared" si="213"/>
        <v>7171.686310356984</v>
      </c>
      <c r="U255" s="6">
        <f t="shared" si="218"/>
        <v>892083.4826004504</v>
      </c>
      <c r="V255" s="23">
        <f>-SUM(T$24:T255)/T$23</f>
        <v>45.604174130022521</v>
      </c>
      <c r="W255" s="14">
        <f t="shared" si="200"/>
        <v>0</v>
      </c>
      <c r="X255" s="14">
        <f t="shared" si="219"/>
        <v>494478.63807538874</v>
      </c>
      <c r="Y255" s="23">
        <f>-SUM(W$24:W255)/W$23</f>
        <v>25.723931903769437</v>
      </c>
      <c r="Z255" s="36"/>
      <c r="AA255" s="37">
        <f t="shared" si="220"/>
        <v>1621.0513229898563</v>
      </c>
      <c r="AB255" s="10">
        <f t="shared" si="221"/>
        <v>507.70238219669034</v>
      </c>
      <c r="AC255" s="10">
        <f t="shared" si="222"/>
        <v>1113.3489407931661</v>
      </c>
      <c r="AD255" s="1">
        <f t="shared" si="223"/>
        <v>172956.03924092953</v>
      </c>
      <c r="AE255" s="1">
        <f t="shared" si="224"/>
        <v>204293.96075907064</v>
      </c>
      <c r="AF255" s="1">
        <f t="shared" si="225"/>
        <v>714018.42679960374</v>
      </c>
      <c r="AG255" s="1">
        <f t="shared" si="226"/>
        <v>0</v>
      </c>
      <c r="AH255" s="1">
        <f t="shared" si="227"/>
        <v>161.18627698271979</v>
      </c>
      <c r="AI255" s="1">
        <f t="shared" si="228"/>
        <v>161.18627698271979</v>
      </c>
      <c r="AJ255" s="1">
        <f t="shared" si="229"/>
        <v>483.55883094815937</v>
      </c>
      <c r="AK255" s="1">
        <f t="shared" si="230"/>
        <v>161.18627698271979</v>
      </c>
      <c r="AL255" s="1">
        <f t="shared" si="231"/>
        <v>1.6118627698271979</v>
      </c>
      <c r="AM255" s="1">
        <f t="shared" si="262"/>
        <v>967.11766189631885</v>
      </c>
      <c r="AN255" s="1">
        <f t="shared" si="232"/>
        <v>2.5683829724324099</v>
      </c>
      <c r="AO255" s="1">
        <f t="shared" si="233"/>
        <v>6420.9574310810249</v>
      </c>
      <c r="AP255" s="1">
        <f t="shared" si="234"/>
        <v>6099.9095595269737</v>
      </c>
      <c r="AQ255" s="1">
        <f t="shared" si="235"/>
        <v>2.5683829724324099</v>
      </c>
      <c r="AR255" s="1">
        <f t="shared" si="236"/>
        <v>834724.46604053315</v>
      </c>
      <c r="AS255" s="1">
        <f t="shared" si="237"/>
        <v>3511.7405746407985</v>
      </c>
      <c r="AT255" s="1">
        <f t="shared" si="238"/>
        <v>344111.86367358529</v>
      </c>
      <c r="AU255" s="38">
        <f>-SUM(AS$24:AS255)/AS$23</f>
        <v>20.948513836149871</v>
      </c>
      <c r="AV255" s="1">
        <f t="shared" si="214"/>
        <v>3511.7405746407985</v>
      </c>
      <c r="AW255" s="1">
        <f t="shared" si="239"/>
        <v>344111.86367358529</v>
      </c>
      <c r="AX255" s="38">
        <f>-SUM(AV$24:AV255)/AV$23</f>
        <v>20.948513836149871</v>
      </c>
      <c r="AY255" s="40"/>
      <c r="AZ255" s="10">
        <f t="shared" si="240"/>
        <v>857.63888888888891</v>
      </c>
      <c r="BA255" s="10">
        <f t="shared" si="241"/>
        <v>434.21914266822205</v>
      </c>
      <c r="BB255" s="10">
        <f t="shared" si="242"/>
        <v>952.20633094152356</v>
      </c>
      <c r="BC255" s="1">
        <f t="shared" si="243"/>
        <v>147922.92829816297</v>
      </c>
      <c r="BD255" s="1">
        <f t="shared" si="244"/>
        <v>177077.07170183677</v>
      </c>
      <c r="BE255" s="1">
        <f t="shared" si="245"/>
        <v>1011801.5377423699</v>
      </c>
      <c r="BF255" s="1">
        <f t="shared" si="246"/>
        <v>0</v>
      </c>
      <c r="BG255" s="1">
        <f t="shared" si="247"/>
        <v>161.18627698271979</v>
      </c>
      <c r="BH255" s="1">
        <f t="shared" si="248"/>
        <v>161.18627698271979</v>
      </c>
      <c r="BI255" s="1">
        <f t="shared" si="249"/>
        <v>483.55883094815937</v>
      </c>
      <c r="BJ255" s="1">
        <f t="shared" si="250"/>
        <v>161.18627698271979</v>
      </c>
      <c r="BK255" s="1">
        <f t="shared" si="251"/>
        <v>1.6118627698271979</v>
      </c>
      <c r="BL255" s="1">
        <f t="shared" si="263"/>
        <v>967.11766189631885</v>
      </c>
      <c r="BM255" s="1">
        <f t="shared" si="252"/>
        <v>2.5683829724324099</v>
      </c>
      <c r="BN255" s="1">
        <f t="shared" si="253"/>
        <v>6420.9574310810249</v>
      </c>
      <c r="BO255" s="1">
        <f t="shared" si="254"/>
        <v>6099.9095595269737</v>
      </c>
      <c r="BP255" s="1">
        <f t="shared" si="255"/>
        <v>2.5683829724324099</v>
      </c>
      <c r="BQ255" s="1">
        <f t="shared" si="256"/>
        <v>834724.46604053315</v>
      </c>
      <c r="BR255" s="1">
        <f t="shared" si="257"/>
        <v>4275.1530087417659</v>
      </c>
      <c r="BS255" s="1">
        <f t="shared" si="258"/>
        <v>523193.77407542471</v>
      </c>
      <c r="BT255" s="38">
        <f>-SUM(BR$24:BR255)/BR$23</f>
        <v>31.330073859444912</v>
      </c>
      <c r="BU255" s="1">
        <f t="shared" si="259"/>
        <v>4275.1530087417659</v>
      </c>
      <c r="BV255" s="1">
        <f t="shared" si="260"/>
        <v>523193.77407542471</v>
      </c>
      <c r="BW255" s="38">
        <f>-SUM(BU$24:BU255)/BU$23</f>
        <v>31.330073859444912</v>
      </c>
      <c r="BX255" s="1"/>
      <c r="BY255" s="1"/>
      <c r="BZ255" s="1"/>
      <c r="CA255" s="1"/>
      <c r="CB255" s="1"/>
      <c r="CC255" s="1"/>
      <c r="CD255" s="1"/>
      <c r="CE255" s="1"/>
      <c r="CF255" s="1"/>
      <c r="CG255" s="1"/>
      <c r="CH255" s="1"/>
      <c r="CI255" s="1"/>
      <c r="CJ255" s="1"/>
      <c r="CK255" s="1"/>
      <c r="CL255" s="1"/>
      <c r="CM255" s="1"/>
      <c r="CN255" s="1"/>
      <c r="CO255" s="1"/>
    </row>
    <row r="256" spans="1:93" ht="14.7" thickBot="1" x14ac:dyDescent="0.6">
      <c r="A256" s="32">
        <v>233</v>
      </c>
      <c r="B256" s="10">
        <f t="shared" si="201"/>
        <v>1621.0513229898563</v>
      </c>
      <c r="C256" s="10">
        <f t="shared" si="202"/>
        <v>504.45511445271029</v>
      </c>
      <c r="D256" s="10">
        <f t="shared" si="203"/>
        <v>1116.5962085371461</v>
      </c>
      <c r="E256" s="10">
        <f t="shared" si="215"/>
        <v>171839.44303239239</v>
      </c>
      <c r="F256" s="10">
        <f t="shared" si="216"/>
        <v>208160.55696760779</v>
      </c>
      <c r="G256" s="10">
        <f t="shared" si="198"/>
        <v>808122.37235025503</v>
      </c>
      <c r="H256" s="1">
        <f t="shared" si="217"/>
        <v>0</v>
      </c>
      <c r="I256" s="1">
        <f t="shared" si="204"/>
        <v>161.51829432224972</v>
      </c>
      <c r="J256" s="1">
        <f t="shared" si="205"/>
        <v>161.51829432224972</v>
      </c>
      <c r="K256" s="1">
        <f t="shared" si="206"/>
        <v>484.55488296674912</v>
      </c>
      <c r="L256" s="1">
        <f t="shared" si="207"/>
        <v>161.51829432224972</v>
      </c>
      <c r="M256" s="1">
        <f t="shared" si="208"/>
        <v>1.6151829432224971</v>
      </c>
      <c r="N256" s="1">
        <f t="shared" si="261"/>
        <v>969.10976593349835</v>
      </c>
      <c r="O256" s="1">
        <f t="shared" si="209"/>
        <v>2.5788468825859141</v>
      </c>
      <c r="P256" s="1">
        <f t="shared" si="210"/>
        <v>10315.387530343656</v>
      </c>
      <c r="Q256" s="1">
        <f t="shared" si="211"/>
        <v>9799.6181538264736</v>
      </c>
      <c r="R256" s="1">
        <f t="shared" si="212"/>
        <v>2.5788468825859141</v>
      </c>
      <c r="S256" s="1">
        <f t="shared" si="199"/>
        <v>979961.81538264733</v>
      </c>
      <c r="T256" s="1">
        <f t="shared" si="213"/>
        <v>7209.4570649031184</v>
      </c>
      <c r="U256" s="6">
        <f t="shared" si="218"/>
        <v>899292.93966535351</v>
      </c>
      <c r="V256" s="23">
        <f>-SUM(T$24:T256)/T$23</f>
        <v>45.964646983267677</v>
      </c>
      <c r="W256" s="14">
        <f t="shared" si="200"/>
        <v>0</v>
      </c>
      <c r="X256" s="14">
        <f t="shared" si="219"/>
        <v>494478.63807538874</v>
      </c>
      <c r="Y256" s="23">
        <f>-SUM(W$24:W256)/W$23</f>
        <v>25.723931903769437</v>
      </c>
      <c r="Z256" s="36"/>
      <c r="AA256" s="37">
        <f t="shared" si="220"/>
        <v>1621.0513229898563</v>
      </c>
      <c r="AB256" s="10">
        <f t="shared" si="221"/>
        <v>504.45511445271029</v>
      </c>
      <c r="AC256" s="10">
        <f t="shared" si="222"/>
        <v>1116.5962085371461</v>
      </c>
      <c r="AD256" s="1">
        <f t="shared" si="223"/>
        <v>171839.44303239239</v>
      </c>
      <c r="AE256" s="1">
        <f t="shared" si="224"/>
        <v>205410.55696760779</v>
      </c>
      <c r="AF256" s="1">
        <f t="shared" si="225"/>
        <v>718535.79380802985</v>
      </c>
      <c r="AG256" s="1">
        <f t="shared" si="226"/>
        <v>0</v>
      </c>
      <c r="AH256" s="1">
        <f t="shared" si="227"/>
        <v>161.51829432224972</v>
      </c>
      <c r="AI256" s="1">
        <f t="shared" si="228"/>
        <v>161.51829432224972</v>
      </c>
      <c r="AJ256" s="1">
        <f t="shared" si="229"/>
        <v>484.55488296674912</v>
      </c>
      <c r="AK256" s="1">
        <f t="shared" si="230"/>
        <v>161.51829432224972</v>
      </c>
      <c r="AL256" s="1">
        <f t="shared" si="231"/>
        <v>1.6151829432224971</v>
      </c>
      <c r="AM256" s="1">
        <f t="shared" si="262"/>
        <v>969.10976593349835</v>
      </c>
      <c r="AN256" s="1">
        <f t="shared" si="232"/>
        <v>2.5788468825859141</v>
      </c>
      <c r="AO256" s="1">
        <f t="shared" si="233"/>
        <v>6447.1172064647853</v>
      </c>
      <c r="AP256" s="1">
        <f t="shared" si="234"/>
        <v>6124.7613461415458</v>
      </c>
      <c r="AQ256" s="1">
        <f t="shared" si="235"/>
        <v>2.5788468825859141</v>
      </c>
      <c r="AR256" s="1">
        <f t="shared" si="236"/>
        <v>838125.23684042203</v>
      </c>
      <c r="AS256" s="1">
        <f t="shared" si="237"/>
        <v>3534.6002572181915</v>
      </c>
      <c r="AT256" s="1">
        <f t="shared" si="238"/>
        <v>347646.46393080347</v>
      </c>
      <c r="AU256" s="38">
        <f>-SUM(AS$24:AS256)/AS$23</f>
        <v>21.153418198887156</v>
      </c>
      <c r="AV256" s="1">
        <f t="shared" si="214"/>
        <v>3534.6002572181915</v>
      </c>
      <c r="AW256" s="1">
        <f t="shared" si="239"/>
        <v>347646.46393080347</v>
      </c>
      <c r="AX256" s="38">
        <f>-SUM(AV$24:AV256)/AV$23</f>
        <v>21.153418198887156</v>
      </c>
      <c r="AY256" s="40"/>
      <c r="AZ256" s="10">
        <f t="shared" si="240"/>
        <v>857.63888888888891</v>
      </c>
      <c r="BA256" s="10">
        <f t="shared" si="241"/>
        <v>431.44187420297595</v>
      </c>
      <c r="BB256" s="10">
        <f t="shared" si="242"/>
        <v>954.98359940676971</v>
      </c>
      <c r="BC256" s="1">
        <f t="shared" si="243"/>
        <v>146967.94469875618</v>
      </c>
      <c r="BD256" s="1">
        <f t="shared" si="244"/>
        <v>178032.05530124356</v>
      </c>
      <c r="BE256" s="1">
        <f t="shared" si="245"/>
        <v>1016157.2921416656</v>
      </c>
      <c r="BF256" s="1">
        <f t="shared" si="246"/>
        <v>0</v>
      </c>
      <c r="BG256" s="1">
        <f t="shared" si="247"/>
        <v>161.51829432224972</v>
      </c>
      <c r="BH256" s="1">
        <f t="shared" si="248"/>
        <v>161.51829432224972</v>
      </c>
      <c r="BI256" s="1">
        <f t="shared" si="249"/>
        <v>484.55488296674912</v>
      </c>
      <c r="BJ256" s="1">
        <f t="shared" si="250"/>
        <v>161.51829432224972</v>
      </c>
      <c r="BK256" s="1">
        <f t="shared" si="251"/>
        <v>1.6151829432224971</v>
      </c>
      <c r="BL256" s="1">
        <f t="shared" si="263"/>
        <v>969.10976593349835</v>
      </c>
      <c r="BM256" s="1">
        <f t="shared" si="252"/>
        <v>2.5788468825859141</v>
      </c>
      <c r="BN256" s="1">
        <f t="shared" si="253"/>
        <v>6447.1172064647853</v>
      </c>
      <c r="BO256" s="1">
        <f t="shared" si="254"/>
        <v>6124.7613461415458</v>
      </c>
      <c r="BP256" s="1">
        <f t="shared" si="255"/>
        <v>2.5788468825859141</v>
      </c>
      <c r="BQ256" s="1">
        <f t="shared" si="256"/>
        <v>838125.23684042203</v>
      </c>
      <c r="BR256" s="1">
        <f t="shared" si="257"/>
        <v>4298.0126913191589</v>
      </c>
      <c r="BS256" s="1">
        <f t="shared" si="258"/>
        <v>527491.78676674387</v>
      </c>
      <c r="BT256" s="38">
        <f>-SUM(BR$24:BR256)/BR$23</f>
        <v>31.579234015463413</v>
      </c>
      <c r="BU256" s="1">
        <f t="shared" si="259"/>
        <v>4298.0126913191589</v>
      </c>
      <c r="BV256" s="1">
        <f t="shared" si="260"/>
        <v>527491.78676674387</v>
      </c>
      <c r="BW256" s="38">
        <f>-SUM(BU$24:BU256)/BU$23</f>
        <v>31.579234015463413</v>
      </c>
      <c r="BX256" s="1"/>
      <c r="BY256" s="1"/>
      <c r="BZ256" s="1"/>
      <c r="CA256" s="1"/>
      <c r="CB256" s="1"/>
      <c r="CC256" s="1"/>
      <c r="CD256" s="1"/>
      <c r="CE256" s="1"/>
      <c r="CF256" s="1"/>
      <c r="CG256" s="1"/>
      <c r="CH256" s="1"/>
      <c r="CI256" s="1"/>
      <c r="CJ256" s="1"/>
      <c r="CK256" s="1"/>
      <c r="CL256" s="1"/>
      <c r="CM256" s="1"/>
      <c r="CN256" s="1"/>
      <c r="CO256" s="1"/>
    </row>
    <row r="257" spans="1:93" ht="14.7" thickBot="1" x14ac:dyDescent="0.6">
      <c r="A257" s="32">
        <v>234</v>
      </c>
      <c r="B257" s="10">
        <f t="shared" si="201"/>
        <v>1621.0513229898563</v>
      </c>
      <c r="C257" s="10">
        <f t="shared" si="202"/>
        <v>501.19837551114364</v>
      </c>
      <c r="D257" s="10">
        <f t="shared" si="203"/>
        <v>1119.8529474787128</v>
      </c>
      <c r="E257" s="10">
        <f t="shared" si="215"/>
        <v>170719.59008491368</v>
      </c>
      <c r="F257" s="10">
        <f t="shared" si="216"/>
        <v>209280.40991508649</v>
      </c>
      <c r="G257" s="10">
        <f t="shared" si="198"/>
        <v>813234.71103685163</v>
      </c>
      <c r="H257" s="1">
        <f t="shared" si="217"/>
        <v>0</v>
      </c>
      <c r="I257" s="1">
        <f t="shared" si="204"/>
        <v>161.85099556313781</v>
      </c>
      <c r="J257" s="1">
        <f t="shared" si="205"/>
        <v>161.85099556313781</v>
      </c>
      <c r="K257" s="1">
        <f t="shared" si="206"/>
        <v>485.55298668941344</v>
      </c>
      <c r="L257" s="1">
        <f t="shared" si="207"/>
        <v>161.85099556313781</v>
      </c>
      <c r="M257" s="1">
        <f t="shared" si="208"/>
        <v>1.6185099556313782</v>
      </c>
      <c r="N257" s="1">
        <f t="shared" si="261"/>
        <v>971.10597337882677</v>
      </c>
      <c r="O257" s="1">
        <f t="shared" si="209"/>
        <v>2.5893534240046447</v>
      </c>
      <c r="P257" s="1">
        <f t="shared" si="210"/>
        <v>10357.413696018579</v>
      </c>
      <c r="Q257" s="1">
        <f t="shared" si="211"/>
        <v>9839.5430112176491</v>
      </c>
      <c r="R257" s="1">
        <f t="shared" si="212"/>
        <v>2.5893534240046447</v>
      </c>
      <c r="S257" s="1">
        <f t="shared" si="199"/>
        <v>983954.30112176505</v>
      </c>
      <c r="T257" s="1">
        <f t="shared" si="213"/>
        <v>7247.3857148489669</v>
      </c>
      <c r="U257" s="6">
        <f t="shared" si="218"/>
        <v>906540.3253802025</v>
      </c>
      <c r="V257" s="23">
        <f>-SUM(T$24:T257)/T$23</f>
        <v>46.327016269010123</v>
      </c>
      <c r="W257" s="14">
        <f t="shared" si="200"/>
        <v>0</v>
      </c>
      <c r="X257" s="14">
        <f t="shared" si="219"/>
        <v>494478.63807538874</v>
      </c>
      <c r="Y257" s="23">
        <f>-SUM(W$24:W257)/W$23</f>
        <v>25.723931903769437</v>
      </c>
      <c r="Z257" s="36"/>
      <c r="AA257" s="37">
        <f t="shared" si="220"/>
        <v>1621.0513229898563</v>
      </c>
      <c r="AB257" s="10">
        <f t="shared" si="221"/>
        <v>501.19837551114364</v>
      </c>
      <c r="AC257" s="10">
        <f t="shared" si="222"/>
        <v>1119.8529474787128</v>
      </c>
      <c r="AD257" s="1">
        <f t="shared" si="223"/>
        <v>170719.59008491368</v>
      </c>
      <c r="AE257" s="1">
        <f t="shared" si="224"/>
        <v>206530.40991508649</v>
      </c>
      <c r="AF257" s="1">
        <f t="shared" si="225"/>
        <v>723070.27271659602</v>
      </c>
      <c r="AG257" s="1">
        <f t="shared" si="226"/>
        <v>0</v>
      </c>
      <c r="AH257" s="1">
        <f t="shared" si="227"/>
        <v>161.85099556313781</v>
      </c>
      <c r="AI257" s="1">
        <f t="shared" si="228"/>
        <v>161.85099556313781</v>
      </c>
      <c r="AJ257" s="1">
        <f t="shared" si="229"/>
        <v>485.55298668941344</v>
      </c>
      <c r="AK257" s="1">
        <f t="shared" si="230"/>
        <v>161.85099556313781</v>
      </c>
      <c r="AL257" s="1">
        <f t="shared" si="231"/>
        <v>1.6185099556313782</v>
      </c>
      <c r="AM257" s="1">
        <f t="shared" si="262"/>
        <v>971.10597337882677</v>
      </c>
      <c r="AN257" s="1">
        <f t="shared" si="232"/>
        <v>2.5893534240046447</v>
      </c>
      <c r="AO257" s="1">
        <f t="shared" si="233"/>
        <v>6473.3835600116117</v>
      </c>
      <c r="AP257" s="1">
        <f t="shared" si="234"/>
        <v>6149.7143820110305</v>
      </c>
      <c r="AQ257" s="1">
        <f t="shared" si="235"/>
        <v>2.5893534240046447</v>
      </c>
      <c r="AR257" s="1">
        <f t="shared" si="236"/>
        <v>841539.86280150956</v>
      </c>
      <c r="AS257" s="1">
        <f t="shared" si="237"/>
        <v>3557.5570856423474</v>
      </c>
      <c r="AT257" s="1">
        <f t="shared" si="238"/>
        <v>351204.02101644583</v>
      </c>
      <c r="AU257" s="38">
        <f>-SUM(AS$24:AS257)/AS$23</f>
        <v>21.35965339225773</v>
      </c>
      <c r="AV257" s="1">
        <f t="shared" si="214"/>
        <v>3557.5570856423474</v>
      </c>
      <c r="AW257" s="1">
        <f t="shared" si="239"/>
        <v>351204.02101644583</v>
      </c>
      <c r="AX257" s="38">
        <f>-SUM(AV$24:AV257)/AV$23</f>
        <v>21.35965339225773</v>
      </c>
      <c r="AY257" s="40"/>
      <c r="AZ257" s="10">
        <f t="shared" si="240"/>
        <v>857.63888888888891</v>
      </c>
      <c r="BA257" s="10">
        <f t="shared" si="241"/>
        <v>428.65650537137287</v>
      </c>
      <c r="BB257" s="10">
        <f t="shared" si="242"/>
        <v>957.76896823837285</v>
      </c>
      <c r="BC257" s="1">
        <f t="shared" si="243"/>
        <v>146010.1757305178</v>
      </c>
      <c r="BD257" s="1">
        <f t="shared" si="244"/>
        <v>178989.82426948193</v>
      </c>
      <c r="BE257" s="1">
        <f t="shared" si="245"/>
        <v>1020529.6870709915</v>
      </c>
      <c r="BF257" s="1">
        <f t="shared" si="246"/>
        <v>0</v>
      </c>
      <c r="BG257" s="1">
        <f t="shared" si="247"/>
        <v>161.85099556313781</v>
      </c>
      <c r="BH257" s="1">
        <f t="shared" si="248"/>
        <v>161.85099556313781</v>
      </c>
      <c r="BI257" s="1">
        <f t="shared" si="249"/>
        <v>485.55298668941344</v>
      </c>
      <c r="BJ257" s="1">
        <f t="shared" si="250"/>
        <v>161.85099556313781</v>
      </c>
      <c r="BK257" s="1">
        <f t="shared" si="251"/>
        <v>1.6185099556313782</v>
      </c>
      <c r="BL257" s="1">
        <f t="shared" si="263"/>
        <v>971.10597337882677</v>
      </c>
      <c r="BM257" s="1">
        <f t="shared" si="252"/>
        <v>2.5893534240046447</v>
      </c>
      <c r="BN257" s="1">
        <f t="shared" si="253"/>
        <v>6473.3835600116117</v>
      </c>
      <c r="BO257" s="1">
        <f t="shared" si="254"/>
        <v>6149.7143820110305</v>
      </c>
      <c r="BP257" s="1">
        <f t="shared" si="255"/>
        <v>2.5893534240046447</v>
      </c>
      <c r="BQ257" s="1">
        <f t="shared" si="256"/>
        <v>841539.86280150956</v>
      </c>
      <c r="BR257" s="1">
        <f t="shared" si="257"/>
        <v>4320.9695197433148</v>
      </c>
      <c r="BS257" s="1">
        <f t="shared" si="258"/>
        <v>531812.75628648722</v>
      </c>
      <c r="BT257" s="38">
        <f>-SUM(BR$24:BR257)/BR$23</f>
        <v>31.8297250021152</v>
      </c>
      <c r="BU257" s="1">
        <f t="shared" si="259"/>
        <v>4320.9695197433148</v>
      </c>
      <c r="BV257" s="1">
        <f t="shared" si="260"/>
        <v>531812.75628648722</v>
      </c>
      <c r="BW257" s="38">
        <f>-SUM(BU$24:BU257)/BU$23</f>
        <v>31.8297250021152</v>
      </c>
      <c r="BX257" s="1"/>
      <c r="BY257" s="1"/>
      <c r="BZ257" s="1"/>
      <c r="CA257" s="1"/>
      <c r="CB257" s="1"/>
      <c r="CC257" s="1"/>
      <c r="CD257" s="1"/>
      <c r="CE257" s="1"/>
      <c r="CF257" s="1"/>
      <c r="CG257" s="1"/>
      <c r="CH257" s="1"/>
      <c r="CI257" s="1"/>
      <c r="CJ257" s="1"/>
      <c r="CK257" s="1"/>
      <c r="CL257" s="1"/>
      <c r="CM257" s="1"/>
      <c r="CN257" s="1"/>
      <c r="CO257" s="1"/>
    </row>
    <row r="258" spans="1:93" ht="14.7" thickBot="1" x14ac:dyDescent="0.6">
      <c r="A258" s="32">
        <v>235</v>
      </c>
      <c r="B258" s="10">
        <f t="shared" si="201"/>
        <v>1621.0513229898563</v>
      </c>
      <c r="C258" s="10">
        <f t="shared" si="202"/>
        <v>497.932137747664</v>
      </c>
      <c r="D258" s="10">
        <f t="shared" si="203"/>
        <v>1123.1191852421923</v>
      </c>
      <c r="E258" s="10">
        <f t="shared" si="215"/>
        <v>169596.47089967149</v>
      </c>
      <c r="F258" s="10">
        <f t="shared" si="216"/>
        <v>210403.52910032868</v>
      </c>
      <c r="G258" s="10">
        <f t="shared" si="198"/>
        <v>818366.58184231701</v>
      </c>
      <c r="H258" s="1">
        <f t="shared" si="217"/>
        <v>0</v>
      </c>
      <c r="I258" s="1">
        <f t="shared" si="204"/>
        <v>162.18438211410893</v>
      </c>
      <c r="J258" s="1">
        <f t="shared" si="205"/>
        <v>162.18438211410893</v>
      </c>
      <c r="K258" s="1">
        <f t="shared" si="206"/>
        <v>486.55314634232678</v>
      </c>
      <c r="L258" s="1">
        <f t="shared" si="207"/>
        <v>162.18438211410893</v>
      </c>
      <c r="M258" s="1">
        <f t="shared" si="208"/>
        <v>1.6218438211410893</v>
      </c>
      <c r="N258" s="1">
        <f t="shared" si="261"/>
        <v>973.10629268465368</v>
      </c>
      <c r="O258" s="1">
        <f t="shared" si="209"/>
        <v>2.5999027703736535</v>
      </c>
      <c r="P258" s="1">
        <f t="shared" si="210"/>
        <v>10399.611081494613</v>
      </c>
      <c r="Q258" s="1">
        <f t="shared" si="211"/>
        <v>9879.6305274198821</v>
      </c>
      <c r="R258" s="1">
        <f t="shared" si="212"/>
        <v>2.5999027703736535</v>
      </c>
      <c r="S258" s="1">
        <f t="shared" si="199"/>
        <v>987963.05274198833</v>
      </c>
      <c r="T258" s="1">
        <f t="shared" si="213"/>
        <v>7285.4729117453726</v>
      </c>
      <c r="U258" s="6">
        <f t="shared" si="218"/>
        <v>913825.79829194793</v>
      </c>
      <c r="V258" s="23">
        <f>-SUM(T$24:T258)/T$23</f>
        <v>46.691289914597398</v>
      </c>
      <c r="W258" s="14">
        <f t="shared" si="200"/>
        <v>0</v>
      </c>
      <c r="X258" s="14">
        <f t="shared" si="219"/>
        <v>494478.63807538874</v>
      </c>
      <c r="Y258" s="23">
        <f>-SUM(W$24:W258)/W$23</f>
        <v>25.723931903769437</v>
      </c>
      <c r="Z258" s="36"/>
      <c r="AA258" s="37">
        <f t="shared" si="220"/>
        <v>1621.0513229898563</v>
      </c>
      <c r="AB258" s="10">
        <f t="shared" si="221"/>
        <v>497.932137747664</v>
      </c>
      <c r="AC258" s="10">
        <f t="shared" si="222"/>
        <v>1123.1191852421923</v>
      </c>
      <c r="AD258" s="1">
        <f t="shared" si="223"/>
        <v>169596.47089967149</v>
      </c>
      <c r="AE258" s="1">
        <f t="shared" si="224"/>
        <v>207653.52910032868</v>
      </c>
      <c r="AF258" s="1">
        <f t="shared" si="225"/>
        <v>727621.92947176611</v>
      </c>
      <c r="AG258" s="1">
        <f t="shared" si="226"/>
        <v>0</v>
      </c>
      <c r="AH258" s="1">
        <f t="shared" si="227"/>
        <v>162.18438211410893</v>
      </c>
      <c r="AI258" s="1">
        <f t="shared" si="228"/>
        <v>162.18438211410893</v>
      </c>
      <c r="AJ258" s="1">
        <f t="shared" si="229"/>
        <v>486.55314634232678</v>
      </c>
      <c r="AK258" s="1">
        <f t="shared" si="230"/>
        <v>162.18438211410893</v>
      </c>
      <c r="AL258" s="1">
        <f t="shared" si="231"/>
        <v>1.6218438211410893</v>
      </c>
      <c r="AM258" s="1">
        <f t="shared" si="262"/>
        <v>973.10629268465368</v>
      </c>
      <c r="AN258" s="1">
        <f t="shared" si="232"/>
        <v>2.5999027703736535</v>
      </c>
      <c r="AO258" s="1">
        <f t="shared" si="233"/>
        <v>6499.7569259341335</v>
      </c>
      <c r="AP258" s="1">
        <f t="shared" si="234"/>
        <v>6174.7690796374263</v>
      </c>
      <c r="AQ258" s="1">
        <f t="shared" si="235"/>
        <v>2.5999027703736535</v>
      </c>
      <c r="AR258" s="1">
        <f t="shared" si="236"/>
        <v>844968.40037143743</v>
      </c>
      <c r="AS258" s="1">
        <f t="shared" si="237"/>
        <v>3580.6114639629168</v>
      </c>
      <c r="AT258" s="1">
        <f t="shared" si="238"/>
        <v>354784.63248040876</v>
      </c>
      <c r="AU258" s="38">
        <f>-SUM(AS$24:AS258)/AS$23</f>
        <v>21.567225071328043</v>
      </c>
      <c r="AV258" s="1">
        <f t="shared" si="214"/>
        <v>3580.6114639629168</v>
      </c>
      <c r="AW258" s="1">
        <f t="shared" si="239"/>
        <v>354784.63248040876</v>
      </c>
      <c r="AX258" s="38">
        <f>-SUM(AV$24:AV258)/AV$23</f>
        <v>21.567225071328043</v>
      </c>
      <c r="AY258" s="40"/>
      <c r="AZ258" s="10">
        <f t="shared" si="240"/>
        <v>857.63888888888891</v>
      </c>
      <c r="BA258" s="10">
        <f t="shared" si="241"/>
        <v>425.86301254734423</v>
      </c>
      <c r="BB258" s="10">
        <f t="shared" si="242"/>
        <v>960.56246106240121</v>
      </c>
      <c r="BC258" s="1">
        <f t="shared" si="243"/>
        <v>145049.61326945541</v>
      </c>
      <c r="BD258" s="1">
        <f t="shared" si="244"/>
        <v>179950.38673054433</v>
      </c>
      <c r="BE258" s="1">
        <f t="shared" si="245"/>
        <v>1024918.7871019817</v>
      </c>
      <c r="BF258" s="1">
        <f t="shared" si="246"/>
        <v>0</v>
      </c>
      <c r="BG258" s="1">
        <f t="shared" si="247"/>
        <v>162.18438211410893</v>
      </c>
      <c r="BH258" s="1">
        <f t="shared" si="248"/>
        <v>162.18438211410893</v>
      </c>
      <c r="BI258" s="1">
        <f t="shared" si="249"/>
        <v>486.55314634232678</v>
      </c>
      <c r="BJ258" s="1">
        <f t="shared" si="250"/>
        <v>162.18438211410893</v>
      </c>
      <c r="BK258" s="1">
        <f t="shared" si="251"/>
        <v>1.6218438211410893</v>
      </c>
      <c r="BL258" s="1">
        <f t="shared" si="263"/>
        <v>973.10629268465368</v>
      </c>
      <c r="BM258" s="1">
        <f t="shared" si="252"/>
        <v>2.5999027703736535</v>
      </c>
      <c r="BN258" s="1">
        <f t="shared" si="253"/>
        <v>6499.7569259341335</v>
      </c>
      <c r="BO258" s="1">
        <f t="shared" si="254"/>
        <v>6174.7690796374263</v>
      </c>
      <c r="BP258" s="1">
        <f t="shared" si="255"/>
        <v>2.5999027703736535</v>
      </c>
      <c r="BQ258" s="1">
        <f t="shared" si="256"/>
        <v>844968.40037143743</v>
      </c>
      <c r="BR258" s="1">
        <f t="shared" si="257"/>
        <v>4344.0238980638842</v>
      </c>
      <c r="BS258" s="1">
        <f t="shared" si="258"/>
        <v>536156.78018455114</v>
      </c>
      <c r="BT258" s="38">
        <f>-SUM(BR$24:BR258)/BR$23</f>
        <v>32.081552474466733</v>
      </c>
      <c r="BU258" s="1">
        <f t="shared" si="259"/>
        <v>4344.0238980638842</v>
      </c>
      <c r="BV258" s="1">
        <f t="shared" si="260"/>
        <v>536156.78018455114</v>
      </c>
      <c r="BW258" s="38">
        <f>-SUM(BU$24:BU258)/BU$23</f>
        <v>32.081552474466733</v>
      </c>
      <c r="BX258" s="1"/>
      <c r="BY258" s="1"/>
      <c r="BZ258" s="1"/>
      <c r="CA258" s="1"/>
      <c r="CB258" s="1"/>
      <c r="CC258" s="1"/>
      <c r="CD258" s="1"/>
      <c r="CE258" s="1"/>
      <c r="CF258" s="1"/>
      <c r="CG258" s="1"/>
      <c r="CH258" s="1"/>
      <c r="CI258" s="1"/>
      <c r="CJ258" s="1"/>
      <c r="CK258" s="1"/>
      <c r="CL258" s="1"/>
      <c r="CM258" s="1"/>
      <c r="CN258" s="1"/>
      <c r="CO258" s="1"/>
    </row>
    <row r="259" spans="1:93" ht="14.7" thickBot="1" x14ac:dyDescent="0.6">
      <c r="A259" s="32">
        <v>236</v>
      </c>
      <c r="B259" s="10">
        <f t="shared" si="201"/>
        <v>1621.0513229898563</v>
      </c>
      <c r="C259" s="10">
        <f t="shared" si="202"/>
        <v>494.65637345737434</v>
      </c>
      <c r="D259" s="10">
        <f t="shared" si="203"/>
        <v>1126.3949495324821</v>
      </c>
      <c r="E259" s="10">
        <f t="shared" si="215"/>
        <v>168470.075950139</v>
      </c>
      <c r="F259" s="10">
        <f t="shared" si="216"/>
        <v>211529.92404986118</v>
      </c>
      <c r="G259" s="10">
        <f t="shared" si="198"/>
        <v>823518.06056239153</v>
      </c>
      <c r="H259" s="1">
        <f t="shared" si="217"/>
        <v>0</v>
      </c>
      <c r="I259" s="1">
        <f t="shared" si="204"/>
        <v>162.51845538678958</v>
      </c>
      <c r="J259" s="1">
        <f t="shared" si="205"/>
        <v>162.51845538678958</v>
      </c>
      <c r="K259" s="1">
        <f t="shared" si="206"/>
        <v>487.55536616036881</v>
      </c>
      <c r="L259" s="1">
        <f t="shared" si="207"/>
        <v>162.51845538678958</v>
      </c>
      <c r="M259" s="1">
        <f t="shared" si="208"/>
        <v>1.625184553867896</v>
      </c>
      <c r="N259" s="1">
        <f t="shared" si="261"/>
        <v>975.1107323207375</v>
      </c>
      <c r="O259" s="1">
        <f t="shared" si="209"/>
        <v>2.6104950960856059</v>
      </c>
      <c r="P259" s="1">
        <f t="shared" si="210"/>
        <v>10441.980384342423</v>
      </c>
      <c r="Q259" s="1">
        <f t="shared" si="211"/>
        <v>9919.8813651253022</v>
      </c>
      <c r="R259" s="1">
        <f t="shared" si="212"/>
        <v>2.6104950960856059</v>
      </c>
      <c r="S259" s="1">
        <f t="shared" si="199"/>
        <v>991988.13651253027</v>
      </c>
      <c r="T259" s="1">
        <f t="shared" si="213"/>
        <v>7323.7193098147081</v>
      </c>
      <c r="U259" s="6">
        <f t="shared" si="218"/>
        <v>921149.51760176267</v>
      </c>
      <c r="V259" s="23">
        <f>-SUM(T$24:T259)/T$23</f>
        <v>47.057475880088134</v>
      </c>
      <c r="W259" s="14">
        <f t="shared" si="200"/>
        <v>0</v>
      </c>
      <c r="X259" s="14">
        <f t="shared" si="219"/>
        <v>494478.63807538874</v>
      </c>
      <c r="Y259" s="23">
        <f>-SUM(W$24:W259)/W$23</f>
        <v>25.723931903769437</v>
      </c>
      <c r="Z259" s="36"/>
      <c r="AA259" s="37">
        <f t="shared" si="220"/>
        <v>1621.0513229898563</v>
      </c>
      <c r="AB259" s="10">
        <f t="shared" si="221"/>
        <v>494.65637345737434</v>
      </c>
      <c r="AC259" s="10">
        <f t="shared" si="222"/>
        <v>1126.3949495324821</v>
      </c>
      <c r="AD259" s="1">
        <f t="shared" si="223"/>
        <v>168470.075950139</v>
      </c>
      <c r="AE259" s="1">
        <f t="shared" si="224"/>
        <v>208779.92404986118</v>
      </c>
      <c r="AF259" s="1">
        <f t="shared" si="225"/>
        <v>732190.83027768321</v>
      </c>
      <c r="AG259" s="1">
        <f t="shared" si="226"/>
        <v>0</v>
      </c>
      <c r="AH259" s="1">
        <f t="shared" si="227"/>
        <v>162.51845538678958</v>
      </c>
      <c r="AI259" s="1">
        <f t="shared" si="228"/>
        <v>162.51845538678958</v>
      </c>
      <c r="AJ259" s="1">
        <f t="shared" si="229"/>
        <v>487.55536616036881</v>
      </c>
      <c r="AK259" s="1">
        <f t="shared" si="230"/>
        <v>162.51845538678958</v>
      </c>
      <c r="AL259" s="1">
        <f t="shared" si="231"/>
        <v>1.625184553867896</v>
      </c>
      <c r="AM259" s="1">
        <f t="shared" si="262"/>
        <v>975.1107323207375</v>
      </c>
      <c r="AN259" s="1">
        <f t="shared" si="232"/>
        <v>2.6104950960856059</v>
      </c>
      <c r="AO259" s="1">
        <f t="shared" si="233"/>
        <v>6526.2377402140146</v>
      </c>
      <c r="AP259" s="1">
        <f t="shared" si="234"/>
        <v>6199.9258532033136</v>
      </c>
      <c r="AQ259" s="1">
        <f t="shared" si="235"/>
        <v>2.6104950960856059</v>
      </c>
      <c r="AR259" s="1">
        <f t="shared" si="236"/>
        <v>848410.90622782195</v>
      </c>
      <c r="AS259" s="1">
        <f t="shared" si="237"/>
        <v>3603.7637978927205</v>
      </c>
      <c r="AT259" s="1">
        <f t="shared" si="238"/>
        <v>358388.39627830149</v>
      </c>
      <c r="AU259" s="38">
        <f>-SUM(AS$24:AS259)/AS$23</f>
        <v>21.776138914684143</v>
      </c>
      <c r="AV259" s="1">
        <f t="shared" si="214"/>
        <v>3603.7637978927205</v>
      </c>
      <c r="AW259" s="1">
        <f t="shared" si="239"/>
        <v>358388.39627830149</v>
      </c>
      <c r="AX259" s="38">
        <f>-SUM(AV$24:AV259)/AV$23</f>
        <v>21.776138914684143</v>
      </c>
      <c r="AY259" s="40"/>
      <c r="AZ259" s="10">
        <f t="shared" si="240"/>
        <v>857.63888888888891</v>
      </c>
      <c r="BA259" s="10">
        <f t="shared" si="241"/>
        <v>423.06137203591231</v>
      </c>
      <c r="BB259" s="10">
        <f t="shared" si="242"/>
        <v>963.36410157383341</v>
      </c>
      <c r="BC259" s="1">
        <f t="shared" si="243"/>
        <v>144086.24916788159</v>
      </c>
      <c r="BD259" s="1">
        <f t="shared" si="244"/>
        <v>180913.75083211815</v>
      </c>
      <c r="BE259" s="1">
        <f t="shared" si="245"/>
        <v>1029324.65705994</v>
      </c>
      <c r="BF259" s="1">
        <f t="shared" si="246"/>
        <v>0</v>
      </c>
      <c r="BG259" s="1">
        <f t="shared" si="247"/>
        <v>162.51845538678958</v>
      </c>
      <c r="BH259" s="1">
        <f t="shared" si="248"/>
        <v>162.51845538678958</v>
      </c>
      <c r="BI259" s="1">
        <f t="shared" si="249"/>
        <v>487.55536616036881</v>
      </c>
      <c r="BJ259" s="1">
        <f t="shared" si="250"/>
        <v>162.51845538678958</v>
      </c>
      <c r="BK259" s="1">
        <f t="shared" si="251"/>
        <v>1.625184553867896</v>
      </c>
      <c r="BL259" s="1">
        <f t="shared" si="263"/>
        <v>975.1107323207375</v>
      </c>
      <c r="BM259" s="1">
        <f t="shared" si="252"/>
        <v>2.6104950960856059</v>
      </c>
      <c r="BN259" s="1">
        <f t="shared" si="253"/>
        <v>6526.2377402140146</v>
      </c>
      <c r="BO259" s="1">
        <f t="shared" si="254"/>
        <v>6199.9258532033136</v>
      </c>
      <c r="BP259" s="1">
        <f t="shared" si="255"/>
        <v>2.6104950960856059</v>
      </c>
      <c r="BQ259" s="1">
        <f t="shared" si="256"/>
        <v>848410.90622782195</v>
      </c>
      <c r="BR259" s="1">
        <f t="shared" si="257"/>
        <v>4367.1762319936879</v>
      </c>
      <c r="BS259" s="1">
        <f t="shared" si="258"/>
        <v>540523.95641654485</v>
      </c>
      <c r="BT259" s="38">
        <f>-SUM(BR$24:BR259)/BR$23</f>
        <v>32.33472211110405</v>
      </c>
      <c r="BU259" s="1">
        <f t="shared" si="259"/>
        <v>4367.1762319936879</v>
      </c>
      <c r="BV259" s="1">
        <f t="shared" si="260"/>
        <v>540523.95641654485</v>
      </c>
      <c r="BW259" s="38">
        <f>-SUM(BU$24:BU259)/BU$23</f>
        <v>32.33472211110405</v>
      </c>
      <c r="BX259" s="1"/>
      <c r="BY259" s="1"/>
      <c r="BZ259" s="1"/>
      <c r="CA259" s="1"/>
      <c r="CB259" s="1"/>
      <c r="CC259" s="1"/>
      <c r="CD259" s="1"/>
      <c r="CE259" s="1"/>
      <c r="CF259" s="1"/>
      <c r="CG259" s="1"/>
      <c r="CH259" s="1"/>
      <c r="CI259" s="1"/>
      <c r="CJ259" s="1"/>
      <c r="CK259" s="1"/>
      <c r="CL259" s="1"/>
      <c r="CM259" s="1"/>
      <c r="CN259" s="1"/>
      <c r="CO259" s="1"/>
    </row>
    <row r="260" spans="1:93" ht="14.7" thickBot="1" x14ac:dyDescent="0.6">
      <c r="A260" s="32">
        <v>237</v>
      </c>
      <c r="B260" s="10">
        <f t="shared" si="201"/>
        <v>1621.0513229898563</v>
      </c>
      <c r="C260" s="10">
        <f t="shared" si="202"/>
        <v>491.37105485457124</v>
      </c>
      <c r="D260" s="10">
        <f t="shared" si="203"/>
        <v>1129.6802681352851</v>
      </c>
      <c r="E260" s="10">
        <f t="shared" si="215"/>
        <v>167340.39568200373</v>
      </c>
      <c r="F260" s="10">
        <f t="shared" si="216"/>
        <v>212659.60431799645</v>
      </c>
      <c r="G260" s="10">
        <f t="shared" si="198"/>
        <v>828689.22329058941</v>
      </c>
      <c r="H260" s="1">
        <f t="shared" si="217"/>
        <v>0</v>
      </c>
      <c r="I260" s="1">
        <f t="shared" si="204"/>
        <v>162.8532167957141</v>
      </c>
      <c r="J260" s="1">
        <f t="shared" si="205"/>
        <v>162.8532167957141</v>
      </c>
      <c r="K260" s="1">
        <f t="shared" si="206"/>
        <v>488.55965038714237</v>
      </c>
      <c r="L260" s="1">
        <f t="shared" si="207"/>
        <v>162.8532167957141</v>
      </c>
      <c r="M260" s="1">
        <f t="shared" si="208"/>
        <v>1.6285321679571412</v>
      </c>
      <c r="N260" s="1">
        <f t="shared" si="261"/>
        <v>977.11930077428474</v>
      </c>
      <c r="O260" s="1">
        <f t="shared" si="209"/>
        <v>2.6211305762436656</v>
      </c>
      <c r="P260" s="1">
        <f t="shared" si="210"/>
        <v>10484.522304974662</v>
      </c>
      <c r="Q260" s="1">
        <f t="shared" si="211"/>
        <v>9960.2961897259283</v>
      </c>
      <c r="R260" s="1">
        <f t="shared" si="212"/>
        <v>2.6211305762436656</v>
      </c>
      <c r="S260" s="1">
        <f t="shared" si="199"/>
        <v>996029.61897259299</v>
      </c>
      <c r="T260" s="1">
        <f t="shared" si="213"/>
        <v>7362.1255659617882</v>
      </c>
      <c r="U260" s="6">
        <f t="shared" si="218"/>
        <v>928511.64316772448</v>
      </c>
      <c r="V260" s="23">
        <f>-SUM(T$24:T260)/T$23</f>
        <v>47.425582158386227</v>
      </c>
      <c r="W260" s="14">
        <f t="shared" si="200"/>
        <v>0</v>
      </c>
      <c r="X260" s="14">
        <f t="shared" si="219"/>
        <v>494478.63807538874</v>
      </c>
      <c r="Y260" s="23">
        <f>-SUM(W$24:W260)/W$23</f>
        <v>25.723931903769437</v>
      </c>
      <c r="Z260" s="36"/>
      <c r="AA260" s="37">
        <f t="shared" si="220"/>
        <v>1621.0513229898563</v>
      </c>
      <c r="AB260" s="10">
        <f t="shared" si="221"/>
        <v>491.37105485457124</v>
      </c>
      <c r="AC260" s="10">
        <f t="shared" si="222"/>
        <v>1129.6802681352851</v>
      </c>
      <c r="AD260" s="1">
        <f t="shared" si="223"/>
        <v>167340.39568200373</v>
      </c>
      <c r="AE260" s="1">
        <f t="shared" si="224"/>
        <v>209909.60431799645</v>
      </c>
      <c r="AF260" s="1">
        <f t="shared" si="225"/>
        <v>736777.04159718775</v>
      </c>
      <c r="AG260" s="1">
        <f t="shared" si="226"/>
        <v>0</v>
      </c>
      <c r="AH260" s="1">
        <f t="shared" si="227"/>
        <v>162.8532167957141</v>
      </c>
      <c r="AI260" s="1">
        <f t="shared" si="228"/>
        <v>162.8532167957141</v>
      </c>
      <c r="AJ260" s="1">
        <f t="shared" si="229"/>
        <v>488.55965038714237</v>
      </c>
      <c r="AK260" s="1">
        <f t="shared" si="230"/>
        <v>162.8532167957141</v>
      </c>
      <c r="AL260" s="1">
        <f t="shared" si="231"/>
        <v>1.6285321679571412</v>
      </c>
      <c r="AM260" s="1">
        <f t="shared" si="262"/>
        <v>977.11930077428474</v>
      </c>
      <c r="AN260" s="1">
        <f t="shared" si="232"/>
        <v>2.6211305762436656</v>
      </c>
      <c r="AO260" s="1">
        <f t="shared" si="233"/>
        <v>6552.8264406091639</v>
      </c>
      <c r="AP260" s="1">
        <f t="shared" si="234"/>
        <v>6225.1851185787054</v>
      </c>
      <c r="AQ260" s="1">
        <f t="shared" si="235"/>
        <v>2.6211305762436656</v>
      </c>
      <c r="AR260" s="1">
        <f t="shared" si="236"/>
        <v>851867.43727919133</v>
      </c>
      <c r="AS260" s="1">
        <f t="shared" si="237"/>
        <v>3627.0144948145644</v>
      </c>
      <c r="AT260" s="1">
        <f t="shared" si="238"/>
        <v>362015.41077311605</v>
      </c>
      <c r="AU260" s="38">
        <f>-SUM(AS$24:AS260)/AS$23</f>
        <v>21.986400624528468</v>
      </c>
      <c r="AV260" s="1">
        <f t="shared" si="214"/>
        <v>3627.0144948145644</v>
      </c>
      <c r="AW260" s="1">
        <f t="shared" si="239"/>
        <v>362015.41077311605</v>
      </c>
      <c r="AX260" s="38">
        <f>-SUM(AV$24:AV260)/AV$23</f>
        <v>21.986400624528468</v>
      </c>
      <c r="AY260" s="40"/>
      <c r="AZ260" s="10">
        <f t="shared" si="240"/>
        <v>857.63888888888891</v>
      </c>
      <c r="BA260" s="10">
        <f t="shared" si="241"/>
        <v>420.25156007298858</v>
      </c>
      <c r="BB260" s="10">
        <f t="shared" si="242"/>
        <v>966.17391353675703</v>
      </c>
      <c r="BC260" s="1">
        <f t="shared" si="243"/>
        <v>143120.07525434482</v>
      </c>
      <c r="BD260" s="1">
        <f t="shared" si="244"/>
        <v>181879.92474565492</v>
      </c>
      <c r="BE260" s="1">
        <f t="shared" si="245"/>
        <v>1033747.3620248463</v>
      </c>
      <c r="BF260" s="1">
        <f t="shared" si="246"/>
        <v>0</v>
      </c>
      <c r="BG260" s="1">
        <f t="shared" si="247"/>
        <v>162.8532167957141</v>
      </c>
      <c r="BH260" s="1">
        <f t="shared" si="248"/>
        <v>162.8532167957141</v>
      </c>
      <c r="BI260" s="1">
        <f t="shared" si="249"/>
        <v>488.55965038714237</v>
      </c>
      <c r="BJ260" s="1">
        <f t="shared" si="250"/>
        <v>162.8532167957141</v>
      </c>
      <c r="BK260" s="1">
        <f t="shared" si="251"/>
        <v>1.6285321679571412</v>
      </c>
      <c r="BL260" s="1">
        <f t="shared" si="263"/>
        <v>977.11930077428474</v>
      </c>
      <c r="BM260" s="1">
        <f t="shared" si="252"/>
        <v>2.6211305762436656</v>
      </c>
      <c r="BN260" s="1">
        <f t="shared" si="253"/>
        <v>6552.8264406091639</v>
      </c>
      <c r="BO260" s="1">
        <f t="shared" si="254"/>
        <v>6225.1851185787054</v>
      </c>
      <c r="BP260" s="1">
        <f t="shared" si="255"/>
        <v>2.6211305762436656</v>
      </c>
      <c r="BQ260" s="1">
        <f t="shared" si="256"/>
        <v>851867.43727919133</v>
      </c>
      <c r="BR260" s="1">
        <f t="shared" si="257"/>
        <v>4390.4269289155318</v>
      </c>
      <c r="BS260" s="1">
        <f t="shared" si="258"/>
        <v>544914.3833454604</v>
      </c>
      <c r="BT260" s="38">
        <f>-SUM(BR$24:BR260)/BR$23</f>
        <v>32.589239614229591</v>
      </c>
      <c r="BU260" s="1">
        <f t="shared" si="259"/>
        <v>4390.4269289155318</v>
      </c>
      <c r="BV260" s="1">
        <f t="shared" si="260"/>
        <v>544914.3833454604</v>
      </c>
      <c r="BW260" s="38">
        <f>-SUM(BU$24:BU260)/BU$23</f>
        <v>32.589239614229591</v>
      </c>
      <c r="BX260" s="1"/>
      <c r="BY260" s="1"/>
      <c r="BZ260" s="1"/>
      <c r="CA260" s="1"/>
      <c r="CB260" s="1"/>
      <c r="CC260" s="1"/>
      <c r="CD260" s="1"/>
      <c r="CE260" s="1"/>
      <c r="CF260" s="1"/>
      <c r="CG260" s="1"/>
      <c r="CH260" s="1"/>
      <c r="CI260" s="1"/>
      <c r="CJ260" s="1"/>
      <c r="CK260" s="1"/>
      <c r="CL260" s="1"/>
      <c r="CM260" s="1"/>
      <c r="CN260" s="1"/>
      <c r="CO260" s="1"/>
    </row>
    <row r="261" spans="1:93" ht="14.7" thickBot="1" x14ac:dyDescent="0.6">
      <c r="A261" s="32">
        <v>238</v>
      </c>
      <c r="B261" s="10">
        <f t="shared" si="201"/>
        <v>1621.0513229898563</v>
      </c>
      <c r="C261" s="10">
        <f t="shared" si="202"/>
        <v>488.07615407250995</v>
      </c>
      <c r="D261" s="10">
        <f t="shared" si="203"/>
        <v>1132.9751689173463</v>
      </c>
      <c r="E261" s="10">
        <f t="shared" si="215"/>
        <v>166207.42051308637</v>
      </c>
      <c r="F261" s="10">
        <f t="shared" si="216"/>
        <v>213792.5794869138</v>
      </c>
      <c r="G261" s="10">
        <f t="shared" si="198"/>
        <v>833880.14641938102</v>
      </c>
      <c r="H261" s="1">
        <f t="shared" si="217"/>
        <v>0</v>
      </c>
      <c r="I261" s="1">
        <f t="shared" si="204"/>
        <v>163.1886677583305</v>
      </c>
      <c r="J261" s="1">
        <f t="shared" si="205"/>
        <v>163.1886677583305</v>
      </c>
      <c r="K261" s="1">
        <f t="shared" si="206"/>
        <v>489.56600327499149</v>
      </c>
      <c r="L261" s="1">
        <f t="shared" si="207"/>
        <v>163.1886677583305</v>
      </c>
      <c r="M261" s="1">
        <f t="shared" si="208"/>
        <v>1.631886677583305</v>
      </c>
      <c r="N261" s="1">
        <f t="shared" si="261"/>
        <v>979.13200654998286</v>
      </c>
      <c r="O261" s="1">
        <f t="shared" si="209"/>
        <v>2.6318093866643877</v>
      </c>
      <c r="P261" s="1">
        <f t="shared" si="210"/>
        <v>10527.23754665755</v>
      </c>
      <c r="Q261" s="1">
        <f t="shared" si="211"/>
        <v>10000.875669324672</v>
      </c>
      <c r="R261" s="1">
        <f t="shared" si="212"/>
        <v>2.6318093866643877</v>
      </c>
      <c r="S261" s="1">
        <f t="shared" si="199"/>
        <v>1000087.5669324673</v>
      </c>
      <c r="T261" s="1">
        <f t="shared" si="213"/>
        <v>7400.6923397848341</v>
      </c>
      <c r="U261" s="6">
        <f t="shared" si="218"/>
        <v>935912.3355075093</v>
      </c>
      <c r="V261" s="23">
        <f>-SUM(T$24:T261)/T$23</f>
        <v>47.795616775375464</v>
      </c>
      <c r="W261" s="14">
        <f t="shared" si="200"/>
        <v>0</v>
      </c>
      <c r="X261" s="14">
        <f t="shared" si="219"/>
        <v>494478.63807538874</v>
      </c>
      <c r="Y261" s="23">
        <f>-SUM(W$24:W261)/W$23</f>
        <v>25.723931903769437</v>
      </c>
      <c r="Z261" s="36"/>
      <c r="AA261" s="37">
        <f t="shared" si="220"/>
        <v>1621.0513229898563</v>
      </c>
      <c r="AB261" s="10">
        <f t="shared" si="221"/>
        <v>488.07615407250995</v>
      </c>
      <c r="AC261" s="10">
        <f t="shared" si="222"/>
        <v>1132.9751689173463</v>
      </c>
      <c r="AD261" s="1">
        <f t="shared" si="223"/>
        <v>166207.42051308637</v>
      </c>
      <c r="AE261" s="1">
        <f t="shared" si="224"/>
        <v>211042.5794869138</v>
      </c>
      <c r="AF261" s="1">
        <f t="shared" si="225"/>
        <v>741380.6301528397</v>
      </c>
      <c r="AG261" s="1">
        <f t="shared" si="226"/>
        <v>0</v>
      </c>
      <c r="AH261" s="1">
        <f t="shared" si="227"/>
        <v>163.1886677583305</v>
      </c>
      <c r="AI261" s="1">
        <f t="shared" si="228"/>
        <v>163.1886677583305</v>
      </c>
      <c r="AJ261" s="1">
        <f t="shared" si="229"/>
        <v>489.56600327499149</v>
      </c>
      <c r="AK261" s="1">
        <f t="shared" si="230"/>
        <v>163.1886677583305</v>
      </c>
      <c r="AL261" s="1">
        <f t="shared" si="231"/>
        <v>1.631886677583305</v>
      </c>
      <c r="AM261" s="1">
        <f t="shared" si="262"/>
        <v>979.13200654998286</v>
      </c>
      <c r="AN261" s="1">
        <f t="shared" si="232"/>
        <v>2.6318093866643877</v>
      </c>
      <c r="AO261" s="1">
        <f t="shared" si="233"/>
        <v>6579.5234666609695</v>
      </c>
      <c r="AP261" s="1">
        <f t="shared" si="234"/>
        <v>6250.5472933279207</v>
      </c>
      <c r="AQ261" s="1">
        <f t="shared" si="235"/>
        <v>2.6318093866643877</v>
      </c>
      <c r="AR261" s="1">
        <f t="shared" si="236"/>
        <v>855338.05066592596</v>
      </c>
      <c r="AS261" s="1">
        <f t="shared" si="237"/>
        <v>3650.3639637880815</v>
      </c>
      <c r="AT261" s="1">
        <f t="shared" si="238"/>
        <v>365665.77473690413</v>
      </c>
      <c r="AU261" s="38">
        <f>-SUM(AS$24:AS261)/AS$23</f>
        <v>22.19801592677705</v>
      </c>
      <c r="AV261" s="1">
        <f t="shared" si="214"/>
        <v>3650.3639637880815</v>
      </c>
      <c r="AW261" s="1">
        <f t="shared" si="239"/>
        <v>365665.77473690413</v>
      </c>
      <c r="AX261" s="38">
        <f>-SUM(AV$24:AV261)/AV$23</f>
        <v>22.19801592677705</v>
      </c>
      <c r="AY261" s="40"/>
      <c r="AZ261" s="10">
        <f t="shared" si="240"/>
        <v>857.63888888888891</v>
      </c>
      <c r="BA261" s="10">
        <f t="shared" si="241"/>
        <v>417.43355282517302</v>
      </c>
      <c r="BB261" s="10">
        <f t="shared" si="242"/>
        <v>968.9919207845727</v>
      </c>
      <c r="BC261" s="1">
        <f t="shared" si="243"/>
        <v>142151.08333356024</v>
      </c>
      <c r="BD261" s="1">
        <f t="shared" si="244"/>
        <v>182848.9166664395</v>
      </c>
      <c r="BE261" s="1">
        <f t="shared" si="245"/>
        <v>1038186.9673323655</v>
      </c>
      <c r="BF261" s="1">
        <f t="shared" si="246"/>
        <v>0</v>
      </c>
      <c r="BG261" s="1">
        <f t="shared" si="247"/>
        <v>163.1886677583305</v>
      </c>
      <c r="BH261" s="1">
        <f t="shared" si="248"/>
        <v>163.1886677583305</v>
      </c>
      <c r="BI261" s="1">
        <f t="shared" si="249"/>
        <v>489.56600327499149</v>
      </c>
      <c r="BJ261" s="1">
        <f t="shared" si="250"/>
        <v>163.1886677583305</v>
      </c>
      <c r="BK261" s="1">
        <f t="shared" si="251"/>
        <v>1.631886677583305</v>
      </c>
      <c r="BL261" s="1">
        <f t="shared" si="263"/>
        <v>979.13200654998286</v>
      </c>
      <c r="BM261" s="1">
        <f t="shared" si="252"/>
        <v>2.6318093866643877</v>
      </c>
      <c r="BN261" s="1">
        <f t="shared" si="253"/>
        <v>6579.5234666609695</v>
      </c>
      <c r="BO261" s="1">
        <f t="shared" si="254"/>
        <v>6250.5472933279207</v>
      </c>
      <c r="BP261" s="1">
        <f t="shared" si="255"/>
        <v>2.6318093866643877</v>
      </c>
      <c r="BQ261" s="1">
        <f t="shared" si="256"/>
        <v>855338.05066592596</v>
      </c>
      <c r="BR261" s="1">
        <f t="shared" si="257"/>
        <v>4413.7763978890489</v>
      </c>
      <c r="BS261" s="1">
        <f t="shared" si="258"/>
        <v>549328.15974334942</v>
      </c>
      <c r="BT261" s="38">
        <f>-SUM(BR$24:BR261)/BR$23</f>
        <v>32.845110709759389</v>
      </c>
      <c r="BU261" s="1">
        <f t="shared" si="259"/>
        <v>4413.7763978890489</v>
      </c>
      <c r="BV261" s="1">
        <f t="shared" si="260"/>
        <v>549328.15974334942</v>
      </c>
      <c r="BW261" s="38">
        <f>-SUM(BU$24:BU261)/BU$23</f>
        <v>32.845110709759389</v>
      </c>
      <c r="BX261" s="1"/>
      <c r="BY261" s="1"/>
      <c r="BZ261" s="1"/>
      <c r="CA261" s="1"/>
      <c r="CB261" s="1"/>
      <c r="CC261" s="1"/>
      <c r="CD261" s="1"/>
      <c r="CE261" s="1"/>
      <c r="CF261" s="1"/>
      <c r="CG261" s="1"/>
      <c r="CH261" s="1"/>
      <c r="CI261" s="1"/>
      <c r="CJ261" s="1"/>
      <c r="CK261" s="1"/>
      <c r="CL261" s="1"/>
      <c r="CM261" s="1"/>
      <c r="CN261" s="1"/>
      <c r="CO261" s="1"/>
    </row>
    <row r="262" spans="1:93" ht="14.7" thickBot="1" x14ac:dyDescent="0.6">
      <c r="A262" s="32">
        <v>239</v>
      </c>
      <c r="B262" s="10">
        <f t="shared" si="201"/>
        <v>1621.0513229898563</v>
      </c>
      <c r="C262" s="10">
        <f t="shared" si="202"/>
        <v>484.77164316316765</v>
      </c>
      <c r="D262" s="10">
        <f t="shared" si="203"/>
        <v>1136.2796798266886</v>
      </c>
      <c r="E262" s="10">
        <f t="shared" si="215"/>
        <v>165071.14083325968</v>
      </c>
      <c r="F262" s="10">
        <f t="shared" si="216"/>
        <v>214928.8591667405</v>
      </c>
      <c r="G262" s="10">
        <f t="shared" si="198"/>
        <v>839090.90664137853</v>
      </c>
      <c r="H262" s="1">
        <f t="shared" si="217"/>
        <v>0</v>
      </c>
      <c r="I262" s="1">
        <f t="shared" si="204"/>
        <v>163.52480969500641</v>
      </c>
      <c r="J262" s="1">
        <f t="shared" si="205"/>
        <v>163.52480969500641</v>
      </c>
      <c r="K262" s="1">
        <f t="shared" si="206"/>
        <v>490.57442908501929</v>
      </c>
      <c r="L262" s="1">
        <f t="shared" si="207"/>
        <v>163.52480969500641</v>
      </c>
      <c r="M262" s="1">
        <f t="shared" si="208"/>
        <v>1.6352480969500642</v>
      </c>
      <c r="N262" s="1">
        <f t="shared" si="261"/>
        <v>981.14885817003858</v>
      </c>
      <c r="O262" s="1">
        <f t="shared" si="209"/>
        <v>2.6425317038806262</v>
      </c>
      <c r="P262" s="1">
        <f t="shared" si="210"/>
        <v>10570.126815522504</v>
      </c>
      <c r="Q262" s="1">
        <f t="shared" si="211"/>
        <v>10041.620474746378</v>
      </c>
      <c r="R262" s="1">
        <f t="shared" si="212"/>
        <v>2.6425317038806262</v>
      </c>
      <c r="S262" s="1">
        <f t="shared" si="199"/>
        <v>1004162.047474638</v>
      </c>
      <c r="T262" s="1">
        <f t="shared" si="213"/>
        <v>7439.4202935864841</v>
      </c>
      <c r="U262" s="6">
        <f t="shared" si="218"/>
        <v>943351.75580109574</v>
      </c>
      <c r="V262" s="23">
        <f>-SUM(T$24:T262)/T$23</f>
        <v>48.167587790054789</v>
      </c>
      <c r="W262" s="14">
        <f t="shared" si="200"/>
        <v>0</v>
      </c>
      <c r="X262" s="14">
        <f t="shared" si="219"/>
        <v>494478.63807538874</v>
      </c>
      <c r="Y262" s="23">
        <f>-SUM(W$24:W262)/W$23</f>
        <v>25.723931903769437</v>
      </c>
      <c r="Z262" s="36"/>
      <c r="AA262" s="37">
        <f t="shared" si="220"/>
        <v>1621.0513229898563</v>
      </c>
      <c r="AB262" s="10">
        <f t="shared" si="221"/>
        <v>484.77164316316765</v>
      </c>
      <c r="AC262" s="10">
        <f t="shared" si="222"/>
        <v>1136.2796798266886</v>
      </c>
      <c r="AD262" s="1">
        <f t="shared" si="223"/>
        <v>165071.14083325968</v>
      </c>
      <c r="AE262" s="1">
        <f t="shared" si="224"/>
        <v>212178.8591667405</v>
      </c>
      <c r="AF262" s="1">
        <f t="shared" si="225"/>
        <v>746001.66292794398</v>
      </c>
      <c r="AG262" s="1">
        <f t="shared" si="226"/>
        <v>0</v>
      </c>
      <c r="AH262" s="1">
        <f t="shared" si="227"/>
        <v>163.52480969500641</v>
      </c>
      <c r="AI262" s="1">
        <f t="shared" si="228"/>
        <v>163.52480969500641</v>
      </c>
      <c r="AJ262" s="1">
        <f t="shared" si="229"/>
        <v>490.57442908501929</v>
      </c>
      <c r="AK262" s="1">
        <f t="shared" si="230"/>
        <v>163.52480969500641</v>
      </c>
      <c r="AL262" s="1">
        <f t="shared" si="231"/>
        <v>1.6352480969500642</v>
      </c>
      <c r="AM262" s="1">
        <f t="shared" si="262"/>
        <v>981.14885817003858</v>
      </c>
      <c r="AN262" s="1">
        <f t="shared" si="232"/>
        <v>2.6425317038806262</v>
      </c>
      <c r="AO262" s="1">
        <f t="shared" si="233"/>
        <v>6606.3292597015652</v>
      </c>
      <c r="AP262" s="1">
        <f t="shared" si="234"/>
        <v>6276.0127967164863</v>
      </c>
      <c r="AQ262" s="1">
        <f t="shared" si="235"/>
        <v>2.6425317038806262</v>
      </c>
      <c r="AR262" s="1">
        <f t="shared" si="236"/>
        <v>858822.80376120354</v>
      </c>
      <c r="AS262" s="1">
        <f t="shared" si="237"/>
        <v>3673.8126155565915</v>
      </c>
      <c r="AT262" s="1">
        <f t="shared" si="238"/>
        <v>369339.58735246072</v>
      </c>
      <c r="AU262" s="38">
        <f>-SUM(AS$24:AS262)/AS$23</f>
        <v>22.410990571157143</v>
      </c>
      <c r="AV262" s="1">
        <f t="shared" si="214"/>
        <v>3673.8126155565915</v>
      </c>
      <c r="AW262" s="1">
        <f t="shared" si="239"/>
        <v>369339.58735246072</v>
      </c>
      <c r="AX262" s="38">
        <f>-SUM(AV$24:AV262)/AV$23</f>
        <v>22.410990571157143</v>
      </c>
      <c r="AY262" s="40"/>
      <c r="AZ262" s="10">
        <f t="shared" si="240"/>
        <v>857.63888888888891</v>
      </c>
      <c r="BA262" s="10">
        <f t="shared" si="241"/>
        <v>414.6073263895513</v>
      </c>
      <c r="BB262" s="10">
        <f t="shared" si="242"/>
        <v>971.81814722019419</v>
      </c>
      <c r="BC262" s="1">
        <f t="shared" si="243"/>
        <v>141179.26518634005</v>
      </c>
      <c r="BD262" s="1">
        <f t="shared" si="244"/>
        <v>183820.73481365968</v>
      </c>
      <c r="BE262" s="1">
        <f t="shared" si="245"/>
        <v>1042643.5385748632</v>
      </c>
      <c r="BF262" s="1">
        <f t="shared" si="246"/>
        <v>0</v>
      </c>
      <c r="BG262" s="1">
        <f t="shared" si="247"/>
        <v>163.52480969500641</v>
      </c>
      <c r="BH262" s="1">
        <f t="shared" si="248"/>
        <v>163.52480969500641</v>
      </c>
      <c r="BI262" s="1">
        <f t="shared" si="249"/>
        <v>490.57442908501929</v>
      </c>
      <c r="BJ262" s="1">
        <f t="shared" si="250"/>
        <v>163.52480969500641</v>
      </c>
      <c r="BK262" s="1">
        <f t="shared" si="251"/>
        <v>1.6352480969500642</v>
      </c>
      <c r="BL262" s="1">
        <f t="shared" si="263"/>
        <v>981.14885817003858</v>
      </c>
      <c r="BM262" s="1">
        <f t="shared" si="252"/>
        <v>2.6425317038806262</v>
      </c>
      <c r="BN262" s="1">
        <f t="shared" si="253"/>
        <v>6606.3292597015652</v>
      </c>
      <c r="BO262" s="1">
        <f t="shared" si="254"/>
        <v>6276.0127967164863</v>
      </c>
      <c r="BP262" s="1">
        <f t="shared" si="255"/>
        <v>2.6425317038806262</v>
      </c>
      <c r="BQ262" s="1">
        <f t="shared" si="256"/>
        <v>858822.80376120354</v>
      </c>
      <c r="BR262" s="1">
        <f t="shared" si="257"/>
        <v>4437.2250496575589</v>
      </c>
      <c r="BS262" s="1">
        <f t="shared" si="258"/>
        <v>553765.38479300693</v>
      </c>
      <c r="BT262" s="38">
        <f>-SUM(BR$24:BR262)/BR$23</f>
        <v>33.102341147420695</v>
      </c>
      <c r="BU262" s="1">
        <f t="shared" si="259"/>
        <v>4437.2250496575589</v>
      </c>
      <c r="BV262" s="1">
        <f t="shared" si="260"/>
        <v>553765.38479300693</v>
      </c>
      <c r="BW262" s="38">
        <f>-SUM(BU$24:BU262)/BU$23</f>
        <v>33.102341147420695</v>
      </c>
      <c r="BX262" s="1"/>
      <c r="BY262" s="1"/>
      <c r="BZ262" s="1"/>
      <c r="CA262" s="1"/>
      <c r="CB262" s="1"/>
      <c r="CC262" s="1"/>
      <c r="CD262" s="1"/>
      <c r="CE262" s="1"/>
      <c r="CF262" s="1"/>
      <c r="CG262" s="1"/>
      <c r="CH262" s="1"/>
      <c r="CI262" s="1"/>
      <c r="CJ262" s="1"/>
      <c r="CK262" s="1"/>
      <c r="CL262" s="1"/>
      <c r="CM262" s="1"/>
      <c r="CN262" s="1"/>
      <c r="CO262" s="1"/>
    </row>
    <row r="263" spans="1:93" ht="14.7" thickBot="1" x14ac:dyDescent="0.6">
      <c r="A263" s="32">
        <v>240</v>
      </c>
      <c r="B263" s="10">
        <f t="shared" si="201"/>
        <v>1621.0513229898563</v>
      </c>
      <c r="C263" s="10">
        <f t="shared" si="202"/>
        <v>481.45749409700647</v>
      </c>
      <c r="D263" s="10">
        <f t="shared" si="203"/>
        <v>1139.5938288928498</v>
      </c>
      <c r="E263" s="10">
        <f t="shared" si="215"/>
        <v>163931.54700436682</v>
      </c>
      <c r="F263" s="10">
        <f t="shared" si="216"/>
        <v>216068.45299563336</v>
      </c>
      <c r="G263" s="10">
        <f t="shared" si="198"/>
        <v>844321.58095052466</v>
      </c>
      <c r="H263" s="1">
        <f t="shared" si="217"/>
        <v>0</v>
      </c>
      <c r="I263" s="1">
        <f t="shared" si="204"/>
        <v>163.86164402903535</v>
      </c>
      <c r="J263" s="1">
        <f t="shared" si="205"/>
        <v>163.86164402903535</v>
      </c>
      <c r="K263" s="1">
        <f t="shared" si="206"/>
        <v>491.58493208710598</v>
      </c>
      <c r="L263" s="1">
        <f t="shared" si="207"/>
        <v>163.86164402903535</v>
      </c>
      <c r="M263" s="1">
        <f t="shared" si="208"/>
        <v>1.6386164402903534</v>
      </c>
      <c r="N263" s="1">
        <f t="shared" si="261"/>
        <v>983.16986417421197</v>
      </c>
      <c r="O263" s="1">
        <f t="shared" si="209"/>
        <v>2.6532977051444511</v>
      </c>
      <c r="P263" s="1">
        <f t="shared" si="210"/>
        <v>10613.190820577804</v>
      </c>
      <c r="Q263" s="1">
        <f t="shared" si="211"/>
        <v>10082.531279548914</v>
      </c>
      <c r="R263" s="1">
        <f t="shared" si="212"/>
        <v>2.6532977051444511</v>
      </c>
      <c r="S263" s="1">
        <f t="shared" si="199"/>
        <v>1008253.1279548914</v>
      </c>
      <c r="T263" s="1">
        <f t="shared" si="213"/>
        <v>7478.310092384846</v>
      </c>
      <c r="U263" s="6">
        <f t="shared" si="218"/>
        <v>950830.06589348055</v>
      </c>
      <c r="V263" s="23">
        <f>-SUM(T$24:T263)/T$23</f>
        <v>48.54150329467403</v>
      </c>
      <c r="W263" s="14">
        <f t="shared" si="200"/>
        <v>0</v>
      </c>
      <c r="X263" s="14">
        <f t="shared" si="219"/>
        <v>494478.63807538874</v>
      </c>
      <c r="Y263" s="23">
        <f>-SUM(W$24:W263)/W$23</f>
        <v>25.723931903769437</v>
      </c>
      <c r="Z263" s="36"/>
      <c r="AA263" s="37">
        <f t="shared" si="220"/>
        <v>1621.0513229898563</v>
      </c>
      <c r="AB263" s="10">
        <f t="shared" si="221"/>
        <v>481.45749409700647</v>
      </c>
      <c r="AC263" s="10">
        <f t="shared" si="222"/>
        <v>1139.5938288928498</v>
      </c>
      <c r="AD263" s="1">
        <f t="shared" si="223"/>
        <v>163931.54700436682</v>
      </c>
      <c r="AE263" s="1">
        <f t="shared" si="224"/>
        <v>213318.45299563336</v>
      </c>
      <c r="AF263" s="1">
        <f t="shared" si="225"/>
        <v>750640.20716757979</v>
      </c>
      <c r="AG263" s="1">
        <f t="shared" si="226"/>
        <v>0</v>
      </c>
      <c r="AH263" s="1">
        <f t="shared" si="227"/>
        <v>163.86164402903535</v>
      </c>
      <c r="AI263" s="1">
        <f t="shared" si="228"/>
        <v>163.86164402903535</v>
      </c>
      <c r="AJ263" s="1">
        <f t="shared" si="229"/>
        <v>491.58493208710598</v>
      </c>
      <c r="AK263" s="1">
        <f t="shared" si="230"/>
        <v>163.86164402903535</v>
      </c>
      <c r="AL263" s="1">
        <f t="shared" si="231"/>
        <v>1.6386164402903534</v>
      </c>
      <c r="AM263" s="1">
        <f t="shared" si="262"/>
        <v>983.16986417421197</v>
      </c>
      <c r="AN263" s="1">
        <f t="shared" si="232"/>
        <v>2.6532977051444511</v>
      </c>
      <c r="AO263" s="1">
        <f t="shared" si="233"/>
        <v>6633.2442628611279</v>
      </c>
      <c r="AP263" s="1">
        <f t="shared" si="234"/>
        <v>6301.5820497180712</v>
      </c>
      <c r="AQ263" s="1">
        <f t="shared" si="235"/>
        <v>2.6532977051444511</v>
      </c>
      <c r="AR263" s="1">
        <f t="shared" si="236"/>
        <v>862321.75417194655</v>
      </c>
      <c r="AS263" s="1">
        <f t="shared" si="237"/>
        <v>3697.3608625540028</v>
      </c>
      <c r="AT263" s="1">
        <f t="shared" si="238"/>
        <v>373036.94821501471</v>
      </c>
      <c r="AU263" s="38">
        <f>-SUM(AS$24:AS263)/AS$23</f>
        <v>22.6253303313052</v>
      </c>
      <c r="AV263" s="1">
        <f t="shared" si="214"/>
        <v>3697.3608625540028</v>
      </c>
      <c r="AW263" s="1">
        <f t="shared" si="239"/>
        <v>373036.94821501471</v>
      </c>
      <c r="AX263" s="38">
        <f>-SUM(AV$24:AV263)/AV$23</f>
        <v>22.6253303313052</v>
      </c>
      <c r="AY263" s="40"/>
      <c r="AZ263" s="10">
        <f t="shared" si="240"/>
        <v>857.63888888888891</v>
      </c>
      <c r="BA263" s="10">
        <f t="shared" si="241"/>
        <v>411.77285679349245</v>
      </c>
      <c r="BB263" s="10">
        <f t="shared" si="242"/>
        <v>974.65261681625316</v>
      </c>
      <c r="BC263" s="1">
        <f t="shared" si="243"/>
        <v>140204.6125695238</v>
      </c>
      <c r="BD263" s="1">
        <f t="shared" si="244"/>
        <v>184795.38743047594</v>
      </c>
      <c r="BE263" s="1">
        <f t="shared" si="245"/>
        <v>1047117.1416024225</v>
      </c>
      <c r="BF263" s="1">
        <f t="shared" si="246"/>
        <v>0</v>
      </c>
      <c r="BG263" s="1">
        <f t="shared" si="247"/>
        <v>163.86164402903535</v>
      </c>
      <c r="BH263" s="1">
        <f t="shared" si="248"/>
        <v>163.86164402903535</v>
      </c>
      <c r="BI263" s="1">
        <f t="shared" si="249"/>
        <v>491.58493208710598</v>
      </c>
      <c r="BJ263" s="1">
        <f t="shared" si="250"/>
        <v>163.86164402903535</v>
      </c>
      <c r="BK263" s="1">
        <f t="shared" si="251"/>
        <v>1.6386164402903534</v>
      </c>
      <c r="BL263" s="1">
        <f t="shared" si="263"/>
        <v>983.16986417421197</v>
      </c>
      <c r="BM263" s="1">
        <f t="shared" si="252"/>
        <v>2.6532977051444511</v>
      </c>
      <c r="BN263" s="1">
        <f t="shared" si="253"/>
        <v>6633.2442628611279</v>
      </c>
      <c r="BO263" s="1">
        <f t="shared" si="254"/>
        <v>6301.5820497180712</v>
      </c>
      <c r="BP263" s="1">
        <f t="shared" si="255"/>
        <v>2.6532977051444511</v>
      </c>
      <c r="BQ263" s="1">
        <f t="shared" si="256"/>
        <v>862321.75417194655</v>
      </c>
      <c r="BR263" s="1">
        <f t="shared" si="257"/>
        <v>4460.7732966549702</v>
      </c>
      <c r="BS263" s="1">
        <f t="shared" si="258"/>
        <v>558226.15808966185</v>
      </c>
      <c r="BT263" s="38">
        <f>-SUM(BR$24:BR263)/BR$23</f>
        <v>33.360936700849962</v>
      </c>
      <c r="BU263" s="1">
        <f t="shared" si="259"/>
        <v>4460.7732966549702</v>
      </c>
      <c r="BV263" s="1">
        <f t="shared" si="260"/>
        <v>558226.15808966185</v>
      </c>
      <c r="BW263" s="38">
        <f>-SUM(BU$24:BU263)/BU$23</f>
        <v>33.360936700849962</v>
      </c>
      <c r="BX263" s="1"/>
      <c r="BY263" s="1"/>
      <c r="BZ263" s="1"/>
      <c r="CA263" s="1"/>
      <c r="CB263" s="1"/>
      <c r="CC263" s="1"/>
      <c r="CD263" s="1"/>
      <c r="CE263" s="1"/>
      <c r="CF263" s="1"/>
      <c r="CG263" s="1"/>
      <c r="CH263" s="1"/>
      <c r="CI263" s="1"/>
      <c r="CJ263" s="1"/>
      <c r="CK263" s="1"/>
      <c r="CL263" s="1"/>
      <c r="CM263" s="1"/>
      <c r="CN263" s="1"/>
      <c r="CO263" s="1"/>
    </row>
    <row r="264" spans="1:93" ht="14.7" thickBot="1" x14ac:dyDescent="0.6">
      <c r="A264" s="32">
        <v>241</v>
      </c>
      <c r="B264" s="10">
        <f t="shared" si="201"/>
        <v>1621.0513229898563</v>
      </c>
      <c r="C264" s="10">
        <f t="shared" si="202"/>
        <v>478.13367876273571</v>
      </c>
      <c r="D264" s="10">
        <f t="shared" si="203"/>
        <v>1142.9176442271207</v>
      </c>
      <c r="E264" s="10">
        <f t="shared" si="215"/>
        <v>162788.62936013969</v>
      </c>
      <c r="F264" s="10">
        <f t="shared" si="216"/>
        <v>217211.37063986048</v>
      </c>
      <c r="G264" s="10">
        <f t="shared" si="198"/>
        <v>849572.24664329062</v>
      </c>
      <c r="H264" s="1">
        <f t="shared" si="217"/>
        <v>0</v>
      </c>
      <c r="I264" s="1">
        <f t="shared" si="204"/>
        <v>164.19917218664239</v>
      </c>
      <c r="J264" s="1">
        <f t="shared" si="205"/>
        <v>164.19917218664239</v>
      </c>
      <c r="K264" s="1">
        <f t="shared" si="206"/>
        <v>492.59751655992716</v>
      </c>
      <c r="L264" s="1">
        <f t="shared" si="207"/>
        <v>164.19917218664239</v>
      </c>
      <c r="M264" s="1">
        <f t="shared" si="208"/>
        <v>1.6419917218664239</v>
      </c>
      <c r="N264" s="1">
        <f t="shared" si="261"/>
        <v>985.19503311985432</v>
      </c>
      <c r="O264" s="1">
        <f t="shared" si="209"/>
        <v>2.6641075684300795</v>
      </c>
      <c r="P264" s="1">
        <f t="shared" si="210"/>
        <v>10656.430273720318</v>
      </c>
      <c r="Q264" s="1">
        <f t="shared" si="211"/>
        <v>10123.608760034302</v>
      </c>
      <c r="R264" s="1">
        <f t="shared" si="212"/>
        <v>2.6641075684300795</v>
      </c>
      <c r="S264" s="1">
        <f t="shared" si="199"/>
        <v>1012360.8760034302</v>
      </c>
      <c r="T264" s="1">
        <f t="shared" si="213"/>
        <v>7517.3624039245906</v>
      </c>
      <c r="U264" s="6">
        <f t="shared" si="218"/>
        <v>958347.42829740513</v>
      </c>
      <c r="V264" s="23">
        <f>-SUM(T$24:T264)/T$23</f>
        <v>48.91737141487026</v>
      </c>
      <c r="W264" s="14">
        <f t="shared" si="200"/>
        <v>0</v>
      </c>
      <c r="X264" s="14">
        <f t="shared" si="219"/>
        <v>494478.63807538874</v>
      </c>
      <c r="Y264" s="23">
        <f>-SUM(W$24:W264)/W$23</f>
        <v>25.723931903769437</v>
      </c>
      <c r="Z264" s="36"/>
      <c r="AA264" s="37">
        <f t="shared" si="220"/>
        <v>1621.0513229898563</v>
      </c>
      <c r="AB264" s="10">
        <f t="shared" si="221"/>
        <v>478.13367876273571</v>
      </c>
      <c r="AC264" s="10">
        <f t="shared" si="222"/>
        <v>1142.9176442271207</v>
      </c>
      <c r="AD264" s="1">
        <f t="shared" si="223"/>
        <v>162788.62936013969</v>
      </c>
      <c r="AE264" s="1">
        <f t="shared" si="224"/>
        <v>214461.37063986048</v>
      </c>
      <c r="AF264" s="1">
        <f t="shared" si="225"/>
        <v>755296.33037963626</v>
      </c>
      <c r="AG264" s="1">
        <f t="shared" si="226"/>
        <v>0</v>
      </c>
      <c r="AH264" s="1">
        <f t="shared" si="227"/>
        <v>164.19917218664239</v>
      </c>
      <c r="AI264" s="1">
        <f t="shared" si="228"/>
        <v>164.19917218664239</v>
      </c>
      <c r="AJ264" s="1">
        <f t="shared" si="229"/>
        <v>492.59751655992716</v>
      </c>
      <c r="AK264" s="1">
        <f t="shared" si="230"/>
        <v>164.19917218664239</v>
      </c>
      <c r="AL264" s="1">
        <f t="shared" si="231"/>
        <v>1.6419917218664239</v>
      </c>
      <c r="AM264" s="1">
        <f t="shared" si="262"/>
        <v>985.19503311985432</v>
      </c>
      <c r="AN264" s="1">
        <f t="shared" si="232"/>
        <v>2.6641075684300795</v>
      </c>
      <c r="AO264" s="1">
        <f t="shared" si="233"/>
        <v>6660.2689210751987</v>
      </c>
      <c r="AP264" s="1">
        <f t="shared" si="234"/>
        <v>6327.2554750214385</v>
      </c>
      <c r="AQ264" s="1">
        <f t="shared" si="235"/>
        <v>2.6641075684300795</v>
      </c>
      <c r="AR264" s="1">
        <f t="shared" si="236"/>
        <v>865834.95973977586</v>
      </c>
      <c r="AS264" s="1">
        <f t="shared" si="237"/>
        <v>3721.0091189117284</v>
      </c>
      <c r="AT264" s="1">
        <f t="shared" si="238"/>
        <v>376757.95733392646</v>
      </c>
      <c r="AU264" s="38">
        <f>-SUM(AS$24:AS264)/AS$23</f>
        <v>22.841041004865303</v>
      </c>
      <c r="AV264" s="1">
        <f t="shared" si="214"/>
        <v>3721.0091189117284</v>
      </c>
      <c r="AW264" s="1">
        <f t="shared" si="239"/>
        <v>376757.95733392646</v>
      </c>
      <c r="AX264" s="38">
        <f>-SUM(AV$24:AV264)/AV$23</f>
        <v>22.841041004865303</v>
      </c>
      <c r="AY264" s="40"/>
      <c r="AZ264" s="10">
        <f t="shared" si="240"/>
        <v>857.63888888888891</v>
      </c>
      <c r="BA264" s="10">
        <f t="shared" si="241"/>
        <v>408.93011999444502</v>
      </c>
      <c r="BB264" s="10">
        <f t="shared" si="242"/>
        <v>977.49535361530047</v>
      </c>
      <c r="BC264" s="1">
        <f t="shared" si="243"/>
        <v>139227.11721590851</v>
      </c>
      <c r="BD264" s="1">
        <f t="shared" si="244"/>
        <v>185772.88278409123</v>
      </c>
      <c r="BE264" s="1">
        <f t="shared" si="245"/>
        <v>1051607.842523867</v>
      </c>
      <c r="BF264" s="1">
        <f t="shared" si="246"/>
        <v>0</v>
      </c>
      <c r="BG264" s="1">
        <f t="shared" si="247"/>
        <v>164.19917218664239</v>
      </c>
      <c r="BH264" s="1">
        <f t="shared" si="248"/>
        <v>164.19917218664239</v>
      </c>
      <c r="BI264" s="1">
        <f t="shared" si="249"/>
        <v>492.59751655992716</v>
      </c>
      <c r="BJ264" s="1">
        <f t="shared" si="250"/>
        <v>164.19917218664239</v>
      </c>
      <c r="BK264" s="1">
        <f t="shared" si="251"/>
        <v>1.6419917218664239</v>
      </c>
      <c r="BL264" s="1">
        <f t="shared" si="263"/>
        <v>985.19503311985432</v>
      </c>
      <c r="BM264" s="1">
        <f t="shared" si="252"/>
        <v>2.6641075684300795</v>
      </c>
      <c r="BN264" s="1">
        <f t="shared" si="253"/>
        <v>6660.2689210751987</v>
      </c>
      <c r="BO264" s="1">
        <f t="shared" si="254"/>
        <v>6327.2554750214385</v>
      </c>
      <c r="BP264" s="1">
        <f t="shared" si="255"/>
        <v>2.6641075684300795</v>
      </c>
      <c r="BQ264" s="1">
        <f t="shared" si="256"/>
        <v>865834.95973977586</v>
      </c>
      <c r="BR264" s="1">
        <f t="shared" si="257"/>
        <v>4484.4215530126958</v>
      </c>
      <c r="BS264" s="1">
        <f t="shared" si="258"/>
        <v>562710.57964267454</v>
      </c>
      <c r="BT264" s="38">
        <f>-SUM(BR$24:BR264)/BR$23</f>
        <v>33.620903167691274</v>
      </c>
      <c r="BU264" s="1">
        <f t="shared" si="259"/>
        <v>4484.4215530126958</v>
      </c>
      <c r="BV264" s="1">
        <f t="shared" si="260"/>
        <v>562710.57964267454</v>
      </c>
      <c r="BW264" s="38">
        <f>-SUM(BU$24:BU264)/BU$23</f>
        <v>33.620903167691274</v>
      </c>
      <c r="BX264" s="1"/>
      <c r="BY264" s="1"/>
      <c r="BZ264" s="1"/>
      <c r="CA264" s="1"/>
      <c r="CB264" s="1"/>
      <c r="CC264" s="1"/>
      <c r="CD264" s="1"/>
      <c r="CE264" s="1"/>
      <c r="CF264" s="1"/>
      <c r="CG264" s="1"/>
      <c r="CH264" s="1"/>
      <c r="CI264" s="1"/>
      <c r="CJ264" s="1"/>
      <c r="CK264" s="1"/>
      <c r="CL264" s="1"/>
      <c r="CM264" s="1"/>
      <c r="CN264" s="1"/>
      <c r="CO264" s="1"/>
    </row>
    <row r="265" spans="1:93" ht="14.7" thickBot="1" x14ac:dyDescent="0.6">
      <c r="A265" s="32">
        <v>242</v>
      </c>
      <c r="B265" s="10">
        <f t="shared" si="201"/>
        <v>1621.0513229898563</v>
      </c>
      <c r="C265" s="10">
        <f t="shared" si="202"/>
        <v>474.80016896707338</v>
      </c>
      <c r="D265" s="10">
        <f t="shared" si="203"/>
        <v>1146.2511540227831</v>
      </c>
      <c r="E265" s="10">
        <f t="shared" si="215"/>
        <v>161642.3782061169</v>
      </c>
      <c r="F265" s="10">
        <f t="shared" si="216"/>
        <v>218357.62179388327</v>
      </c>
      <c r="G265" s="10">
        <f t="shared" si="198"/>
        <v>854842.98131987406</v>
      </c>
      <c r="H265" s="1">
        <f t="shared" si="217"/>
        <v>0</v>
      </c>
      <c r="I265" s="1">
        <f t="shared" si="204"/>
        <v>164.53739559699059</v>
      </c>
      <c r="J265" s="1">
        <f t="shared" si="205"/>
        <v>164.53739559699059</v>
      </c>
      <c r="K265" s="1">
        <f t="shared" si="206"/>
        <v>493.61218679097175</v>
      </c>
      <c r="L265" s="1">
        <f t="shared" si="207"/>
        <v>164.53739559699059</v>
      </c>
      <c r="M265" s="1">
        <f t="shared" si="208"/>
        <v>1.6453739559699059</v>
      </c>
      <c r="N265" s="1">
        <f t="shared" si="261"/>
        <v>987.2243735819435</v>
      </c>
      <c r="O265" s="1">
        <f t="shared" si="209"/>
        <v>2.6749614724368178</v>
      </c>
      <c r="P265" s="1">
        <f t="shared" si="210"/>
        <v>10699.845889747272</v>
      </c>
      <c r="Q265" s="1">
        <f t="shared" si="211"/>
        <v>10164.853595259909</v>
      </c>
      <c r="R265" s="1">
        <f t="shared" si="212"/>
        <v>2.6749614724368178</v>
      </c>
      <c r="S265" s="1">
        <f t="shared" si="199"/>
        <v>1016485.3595259908</v>
      </c>
      <c r="T265" s="1">
        <f t="shared" si="213"/>
        <v>7556.5778986881096</v>
      </c>
      <c r="U265" s="6">
        <f t="shared" si="218"/>
        <v>965904.00619609328</v>
      </c>
      <c r="V265" s="23">
        <f>-SUM(T$24:T265)/T$23</f>
        <v>49.295200309804663</v>
      </c>
      <c r="W265" s="14">
        <f t="shared" si="200"/>
        <v>0</v>
      </c>
      <c r="X265" s="14">
        <f t="shared" si="219"/>
        <v>494478.63807538874</v>
      </c>
      <c r="Y265" s="23">
        <f>-SUM(W$24:W265)/W$23</f>
        <v>25.723931903769437</v>
      </c>
      <c r="Z265" s="36"/>
      <c r="AA265" s="37">
        <f t="shared" si="220"/>
        <v>1621.0513229898563</v>
      </c>
      <c r="AB265" s="10">
        <f t="shared" si="221"/>
        <v>474.80016896707338</v>
      </c>
      <c r="AC265" s="10">
        <f t="shared" si="222"/>
        <v>1146.2511540227831</v>
      </c>
      <c r="AD265" s="1">
        <f t="shared" si="223"/>
        <v>161642.3782061169</v>
      </c>
      <c r="AE265" s="1">
        <f t="shared" si="224"/>
        <v>215607.62179388327</v>
      </c>
      <c r="AF265" s="1">
        <f t="shared" si="225"/>
        <v>759970.10033584898</v>
      </c>
      <c r="AG265" s="1">
        <f t="shared" si="226"/>
        <v>0</v>
      </c>
      <c r="AH265" s="1">
        <f t="shared" si="227"/>
        <v>164.53739559699059</v>
      </c>
      <c r="AI265" s="1">
        <f t="shared" si="228"/>
        <v>164.53739559699059</v>
      </c>
      <c r="AJ265" s="1">
        <f t="shared" si="229"/>
        <v>493.61218679097175</v>
      </c>
      <c r="AK265" s="1">
        <f t="shared" si="230"/>
        <v>164.53739559699059</v>
      </c>
      <c r="AL265" s="1">
        <f t="shared" si="231"/>
        <v>1.6453739559699059</v>
      </c>
      <c r="AM265" s="1">
        <f t="shared" si="262"/>
        <v>987.2243735819435</v>
      </c>
      <c r="AN265" s="1">
        <f t="shared" si="232"/>
        <v>2.6749614724368178</v>
      </c>
      <c r="AO265" s="1">
        <f t="shared" si="233"/>
        <v>6687.4036810920443</v>
      </c>
      <c r="AP265" s="1">
        <f t="shared" si="234"/>
        <v>6353.0334970374415</v>
      </c>
      <c r="AQ265" s="1">
        <f t="shared" si="235"/>
        <v>2.6749614724368178</v>
      </c>
      <c r="AR265" s="1">
        <f t="shared" si="236"/>
        <v>869362.47854196583</v>
      </c>
      <c r="AS265" s="1">
        <f t="shared" si="237"/>
        <v>3744.7578004656416</v>
      </c>
      <c r="AT265" s="1">
        <f t="shared" si="238"/>
        <v>380502.71513439209</v>
      </c>
      <c r="AU265" s="38">
        <f>-SUM(AS$24:AS265)/AS$23</f>
        <v>23.058128413587948</v>
      </c>
      <c r="AV265" s="1">
        <f t="shared" si="214"/>
        <v>3744.7578004656416</v>
      </c>
      <c r="AW265" s="1">
        <f t="shared" si="239"/>
        <v>380502.71513439209</v>
      </c>
      <c r="AX265" s="38">
        <f>-SUM(AV$24:AV265)/AV$23</f>
        <v>23.058128413587948</v>
      </c>
      <c r="AY265" s="40"/>
      <c r="AZ265" s="10">
        <f t="shared" si="240"/>
        <v>857.63888888888891</v>
      </c>
      <c r="BA265" s="10">
        <f t="shared" si="241"/>
        <v>406.07909187973388</v>
      </c>
      <c r="BB265" s="10">
        <f t="shared" si="242"/>
        <v>980.3463817300119</v>
      </c>
      <c r="BC265" s="1">
        <f t="shared" si="243"/>
        <v>138246.77083417849</v>
      </c>
      <c r="BD265" s="1">
        <f t="shared" si="244"/>
        <v>186753.22916582125</v>
      </c>
      <c r="BE265" s="1">
        <f t="shared" si="245"/>
        <v>1056115.7077077872</v>
      </c>
      <c r="BF265" s="1">
        <f t="shared" si="246"/>
        <v>0</v>
      </c>
      <c r="BG265" s="1">
        <f t="shared" si="247"/>
        <v>164.53739559699059</v>
      </c>
      <c r="BH265" s="1">
        <f t="shared" si="248"/>
        <v>164.53739559699059</v>
      </c>
      <c r="BI265" s="1">
        <f t="shared" si="249"/>
        <v>493.61218679097175</v>
      </c>
      <c r="BJ265" s="1">
        <f t="shared" si="250"/>
        <v>164.53739559699059</v>
      </c>
      <c r="BK265" s="1">
        <f t="shared" si="251"/>
        <v>1.6453739559699059</v>
      </c>
      <c r="BL265" s="1">
        <f t="shared" si="263"/>
        <v>987.2243735819435</v>
      </c>
      <c r="BM265" s="1">
        <f t="shared" si="252"/>
        <v>2.6749614724368178</v>
      </c>
      <c r="BN265" s="1">
        <f t="shared" si="253"/>
        <v>6687.4036810920443</v>
      </c>
      <c r="BO265" s="1">
        <f t="shared" si="254"/>
        <v>6353.0334970374415</v>
      </c>
      <c r="BP265" s="1">
        <f t="shared" si="255"/>
        <v>2.6749614724368178</v>
      </c>
      <c r="BQ265" s="1">
        <f t="shared" si="256"/>
        <v>869362.47854196583</v>
      </c>
      <c r="BR265" s="1">
        <f t="shared" si="257"/>
        <v>4508.170234566609</v>
      </c>
      <c r="BS265" s="1">
        <f t="shared" si="258"/>
        <v>567218.74987724109</v>
      </c>
      <c r="BT265" s="38">
        <f>-SUM(BR$24:BR265)/BR$23</f>
        <v>33.882246369695139</v>
      </c>
      <c r="BU265" s="1">
        <f t="shared" si="259"/>
        <v>4508.170234566609</v>
      </c>
      <c r="BV265" s="1">
        <f t="shared" si="260"/>
        <v>567218.74987724109</v>
      </c>
      <c r="BW265" s="38">
        <f>-SUM(BU$24:BU265)/BU$23</f>
        <v>33.882246369695139</v>
      </c>
      <c r="BX265" s="1"/>
      <c r="BY265" s="1"/>
      <c r="BZ265" s="1"/>
      <c r="CA265" s="1"/>
      <c r="CB265" s="1"/>
      <c r="CC265" s="1"/>
      <c r="CD265" s="1"/>
      <c r="CE265" s="1"/>
      <c r="CF265" s="1"/>
      <c r="CG265" s="1"/>
      <c r="CH265" s="1"/>
      <c r="CI265" s="1"/>
      <c r="CJ265" s="1"/>
      <c r="CK265" s="1"/>
      <c r="CL265" s="1"/>
      <c r="CM265" s="1"/>
      <c r="CN265" s="1"/>
      <c r="CO265" s="1"/>
    </row>
    <row r="266" spans="1:93" ht="14.7" thickBot="1" x14ac:dyDescent="0.6">
      <c r="A266" s="32">
        <v>243</v>
      </c>
      <c r="B266" s="10">
        <f t="shared" si="201"/>
        <v>1621.0513229898563</v>
      </c>
      <c r="C266" s="10">
        <f t="shared" si="202"/>
        <v>471.45693643450682</v>
      </c>
      <c r="D266" s="10">
        <f t="shared" si="203"/>
        <v>1149.5943865553495</v>
      </c>
      <c r="E266" s="10">
        <f t="shared" si="215"/>
        <v>160492.78381956156</v>
      </c>
      <c r="F266" s="10">
        <f t="shared" si="216"/>
        <v>219507.21618043861</v>
      </c>
      <c r="G266" s="10">
        <f t="shared" si="198"/>
        <v>860133.86288540461</v>
      </c>
      <c r="H266" s="1">
        <f t="shared" si="217"/>
        <v>0</v>
      </c>
      <c r="I266" s="1">
        <f t="shared" si="204"/>
        <v>164.87631569218672</v>
      </c>
      <c r="J266" s="1">
        <f t="shared" si="205"/>
        <v>164.87631569218672</v>
      </c>
      <c r="K266" s="1">
        <f t="shared" si="206"/>
        <v>494.62894707656017</v>
      </c>
      <c r="L266" s="1">
        <f t="shared" si="207"/>
        <v>164.87631569218672</v>
      </c>
      <c r="M266" s="1">
        <f t="shared" si="208"/>
        <v>1.6487631569218673</v>
      </c>
      <c r="N266" s="1">
        <f t="shared" si="261"/>
        <v>989.25789415312033</v>
      </c>
      <c r="O266" s="1">
        <f t="shared" si="209"/>
        <v>2.6858595965920156</v>
      </c>
      <c r="P266" s="1">
        <f t="shared" si="210"/>
        <v>10743.438386368061</v>
      </c>
      <c r="Q266" s="1">
        <f t="shared" si="211"/>
        <v>10206.266467049658</v>
      </c>
      <c r="R266" s="1">
        <f t="shared" si="212"/>
        <v>2.6858595965920156</v>
      </c>
      <c r="S266" s="1">
        <f t="shared" si="199"/>
        <v>1020626.646704966</v>
      </c>
      <c r="T266" s="1">
        <f t="shared" si="213"/>
        <v>7595.9572499066808</v>
      </c>
      <c r="U266" s="6">
        <f t="shared" si="218"/>
        <v>973499.96344600001</v>
      </c>
      <c r="V266" s="23">
        <f>-SUM(T$24:T266)/T$23</f>
        <v>49.6749981723</v>
      </c>
      <c r="W266" s="14">
        <f t="shared" si="200"/>
        <v>0</v>
      </c>
      <c r="X266" s="14">
        <f t="shared" si="219"/>
        <v>494478.63807538874</v>
      </c>
      <c r="Y266" s="23">
        <f>-SUM(W$24:W266)/W$23</f>
        <v>25.723931903769437</v>
      </c>
      <c r="Z266" s="36"/>
      <c r="AA266" s="37">
        <f t="shared" si="220"/>
        <v>1621.0513229898563</v>
      </c>
      <c r="AB266" s="10">
        <f t="shared" si="221"/>
        <v>471.45693643450682</v>
      </c>
      <c r="AC266" s="10">
        <f t="shared" si="222"/>
        <v>1149.5943865553495</v>
      </c>
      <c r="AD266" s="1">
        <f t="shared" si="223"/>
        <v>160492.78381956156</v>
      </c>
      <c r="AE266" s="1">
        <f t="shared" si="224"/>
        <v>216757.21618043861</v>
      </c>
      <c r="AF266" s="1">
        <f t="shared" si="225"/>
        <v>764661.58507284359</v>
      </c>
      <c r="AG266" s="1">
        <f t="shared" si="226"/>
        <v>0</v>
      </c>
      <c r="AH266" s="1">
        <f t="shared" si="227"/>
        <v>164.87631569218672</v>
      </c>
      <c r="AI266" s="1">
        <f t="shared" si="228"/>
        <v>164.87631569218672</v>
      </c>
      <c r="AJ266" s="1">
        <f t="shared" si="229"/>
        <v>494.62894707656017</v>
      </c>
      <c r="AK266" s="1">
        <f t="shared" si="230"/>
        <v>164.87631569218672</v>
      </c>
      <c r="AL266" s="1">
        <f t="shared" si="231"/>
        <v>1.6487631569218673</v>
      </c>
      <c r="AM266" s="1">
        <f t="shared" si="262"/>
        <v>989.25789415312033</v>
      </c>
      <c r="AN266" s="1">
        <f t="shared" si="232"/>
        <v>2.6858595965920156</v>
      </c>
      <c r="AO266" s="1">
        <f t="shared" si="233"/>
        <v>6714.6489914800386</v>
      </c>
      <c r="AP266" s="1">
        <f t="shared" si="234"/>
        <v>6378.9165419060364</v>
      </c>
      <c r="AQ266" s="1">
        <f t="shared" si="235"/>
        <v>2.6858595965920156</v>
      </c>
      <c r="AR266" s="1">
        <f t="shared" si="236"/>
        <v>872904.36889240507</v>
      </c>
      <c r="AS266" s="1">
        <f t="shared" si="237"/>
        <v>3768.6073247630602</v>
      </c>
      <c r="AT266" s="1">
        <f t="shared" si="238"/>
        <v>384271.32245915517</v>
      </c>
      <c r="AU266" s="38">
        <f>-SUM(AS$24:AS266)/AS$23</f>
        <v>23.276598403429286</v>
      </c>
      <c r="AV266" s="1">
        <f t="shared" si="214"/>
        <v>3768.6073247630602</v>
      </c>
      <c r="AW266" s="1">
        <f t="shared" si="239"/>
        <v>384271.32245915517</v>
      </c>
      <c r="AX266" s="38">
        <f>-SUM(AV$24:AV266)/AV$23</f>
        <v>23.276598403429286</v>
      </c>
      <c r="AY266" s="40"/>
      <c r="AZ266" s="10">
        <f t="shared" si="240"/>
        <v>857.63888888888891</v>
      </c>
      <c r="BA266" s="10">
        <f t="shared" si="241"/>
        <v>403.21974826635454</v>
      </c>
      <c r="BB266" s="10">
        <f t="shared" si="242"/>
        <v>983.20572534339101</v>
      </c>
      <c r="BC266" s="1">
        <f t="shared" si="243"/>
        <v>137263.56510883509</v>
      </c>
      <c r="BD266" s="1">
        <f t="shared" si="244"/>
        <v>187736.43489116465</v>
      </c>
      <c r="BE266" s="1">
        <f t="shared" si="245"/>
        <v>1060640.8037835697</v>
      </c>
      <c r="BF266" s="1">
        <f t="shared" si="246"/>
        <v>0</v>
      </c>
      <c r="BG266" s="1">
        <f t="shared" si="247"/>
        <v>164.87631569218672</v>
      </c>
      <c r="BH266" s="1">
        <f t="shared" si="248"/>
        <v>164.87631569218672</v>
      </c>
      <c r="BI266" s="1">
        <f t="shared" si="249"/>
        <v>494.62894707656017</v>
      </c>
      <c r="BJ266" s="1">
        <f t="shared" si="250"/>
        <v>164.87631569218672</v>
      </c>
      <c r="BK266" s="1">
        <f t="shared" si="251"/>
        <v>1.6487631569218673</v>
      </c>
      <c r="BL266" s="1">
        <f t="shared" si="263"/>
        <v>989.25789415312033</v>
      </c>
      <c r="BM266" s="1">
        <f t="shared" si="252"/>
        <v>2.6858595965920156</v>
      </c>
      <c r="BN266" s="1">
        <f t="shared" si="253"/>
        <v>6714.6489914800386</v>
      </c>
      <c r="BO266" s="1">
        <f t="shared" si="254"/>
        <v>6378.9165419060364</v>
      </c>
      <c r="BP266" s="1">
        <f t="shared" si="255"/>
        <v>2.6858595965920156</v>
      </c>
      <c r="BQ266" s="1">
        <f t="shared" si="256"/>
        <v>872904.36889240507</v>
      </c>
      <c r="BR266" s="1">
        <f t="shared" si="257"/>
        <v>4532.0197588640276</v>
      </c>
      <c r="BS266" s="1">
        <f t="shared" si="258"/>
        <v>571750.76963610516</v>
      </c>
      <c r="BT266" s="38">
        <f>-SUM(BR$24:BR266)/BR$23</f>
        <v>34.144972152817694</v>
      </c>
      <c r="BU266" s="1">
        <f t="shared" si="259"/>
        <v>4532.0197588640276</v>
      </c>
      <c r="BV266" s="1">
        <f t="shared" si="260"/>
        <v>571750.76963610516</v>
      </c>
      <c r="BW266" s="38">
        <f>-SUM(BU$24:BU266)/BU$23</f>
        <v>34.144972152817694</v>
      </c>
      <c r="BX266" s="1"/>
      <c r="BY266" s="1"/>
      <c r="BZ266" s="1"/>
      <c r="CA266" s="1"/>
      <c r="CB266" s="1"/>
      <c r="CC266" s="1"/>
      <c r="CD266" s="1"/>
      <c r="CE266" s="1"/>
      <c r="CF266" s="1"/>
      <c r="CG266" s="1"/>
      <c r="CH266" s="1"/>
      <c r="CI266" s="1"/>
      <c r="CJ266" s="1"/>
      <c r="CK266" s="1"/>
      <c r="CL266" s="1"/>
      <c r="CM266" s="1"/>
      <c r="CN266" s="1"/>
      <c r="CO266" s="1"/>
    </row>
    <row r="267" spans="1:93" ht="14.7" thickBot="1" x14ac:dyDescent="0.6">
      <c r="A267" s="32">
        <v>244</v>
      </c>
      <c r="B267" s="10">
        <f t="shared" si="201"/>
        <v>1621.0513229898563</v>
      </c>
      <c r="C267" s="10">
        <f t="shared" si="202"/>
        <v>468.1039528070537</v>
      </c>
      <c r="D267" s="10">
        <f t="shared" si="203"/>
        <v>1152.9473701828026</v>
      </c>
      <c r="E267" s="10">
        <f t="shared" si="215"/>
        <v>159339.83644937875</v>
      </c>
      <c r="F267" s="10">
        <f t="shared" si="216"/>
        <v>220660.16355062142</v>
      </c>
      <c r="G267" s="10">
        <f t="shared" si="198"/>
        <v>865444.96955115325</v>
      </c>
      <c r="H267" s="1">
        <f t="shared" si="217"/>
        <v>0</v>
      </c>
      <c r="I267" s="1">
        <f t="shared" si="204"/>
        <v>165.21593390728754</v>
      </c>
      <c r="J267" s="1">
        <f t="shared" si="205"/>
        <v>165.21593390728754</v>
      </c>
      <c r="K267" s="1">
        <f t="shared" si="206"/>
        <v>495.64780172186261</v>
      </c>
      <c r="L267" s="1">
        <f t="shared" si="207"/>
        <v>165.21593390728754</v>
      </c>
      <c r="M267" s="1">
        <f t="shared" si="208"/>
        <v>1.6521593390728753</v>
      </c>
      <c r="N267" s="1">
        <f t="shared" si="261"/>
        <v>991.29560344372521</v>
      </c>
      <c r="O267" s="1">
        <f t="shared" si="209"/>
        <v>2.6968021210540312</v>
      </c>
      <c r="P267" s="1">
        <f t="shared" si="210"/>
        <v>10787.208484216124</v>
      </c>
      <c r="Q267" s="1">
        <f t="shared" si="211"/>
        <v>10247.848060005317</v>
      </c>
      <c r="R267" s="1">
        <f t="shared" si="212"/>
        <v>2.6968021210540312</v>
      </c>
      <c r="S267" s="1">
        <f t="shared" si="199"/>
        <v>1024784.8060005319</v>
      </c>
      <c r="T267" s="1">
        <f t="shared" si="213"/>
        <v>7635.5011335717363</v>
      </c>
      <c r="U267" s="6">
        <f t="shared" si="218"/>
        <v>981135.46457957174</v>
      </c>
      <c r="V267" s="23">
        <f>-SUM(T$24:T267)/T$23</f>
        <v>50.056773228978585</v>
      </c>
      <c r="W267" s="14">
        <f t="shared" si="200"/>
        <v>0</v>
      </c>
      <c r="X267" s="14">
        <f t="shared" si="219"/>
        <v>494478.63807538874</v>
      </c>
      <c r="Y267" s="23">
        <f>-SUM(W$24:W267)/W$23</f>
        <v>25.723931903769437</v>
      </c>
      <c r="Z267" s="36"/>
      <c r="AA267" s="37">
        <f t="shared" si="220"/>
        <v>1621.0513229898563</v>
      </c>
      <c r="AB267" s="10">
        <f t="shared" si="221"/>
        <v>468.1039528070537</v>
      </c>
      <c r="AC267" s="10">
        <f t="shared" si="222"/>
        <v>1152.9473701828026</v>
      </c>
      <c r="AD267" s="1">
        <f t="shared" si="223"/>
        <v>159339.83644937875</v>
      </c>
      <c r="AE267" s="1">
        <f t="shared" si="224"/>
        <v>217910.16355062142</v>
      </c>
      <c r="AF267" s="1">
        <f t="shared" si="225"/>
        <v>769370.85289318161</v>
      </c>
      <c r="AG267" s="1">
        <f t="shared" si="226"/>
        <v>0</v>
      </c>
      <c r="AH267" s="1">
        <f t="shared" si="227"/>
        <v>165.21593390728754</v>
      </c>
      <c r="AI267" s="1">
        <f t="shared" si="228"/>
        <v>165.21593390728754</v>
      </c>
      <c r="AJ267" s="1">
        <f t="shared" si="229"/>
        <v>495.64780172186261</v>
      </c>
      <c r="AK267" s="1">
        <f t="shared" si="230"/>
        <v>165.21593390728754</v>
      </c>
      <c r="AL267" s="1">
        <f t="shared" si="231"/>
        <v>1.6521593390728753</v>
      </c>
      <c r="AM267" s="1">
        <f t="shared" si="262"/>
        <v>991.29560344372521</v>
      </c>
      <c r="AN267" s="1">
        <f t="shared" si="232"/>
        <v>2.6968021210540312</v>
      </c>
      <c r="AO267" s="1">
        <f t="shared" si="233"/>
        <v>6742.0053026350779</v>
      </c>
      <c r="AP267" s="1">
        <f t="shared" si="234"/>
        <v>6404.9050375033239</v>
      </c>
      <c r="AQ267" s="1">
        <f t="shared" si="235"/>
        <v>2.6968021210540312</v>
      </c>
      <c r="AR267" s="1">
        <f t="shared" si="236"/>
        <v>876460.68934256013</v>
      </c>
      <c r="AS267" s="1">
        <f t="shared" si="237"/>
        <v>3792.5581110697431</v>
      </c>
      <c r="AT267" s="1">
        <f t="shared" si="238"/>
        <v>388063.88057022489</v>
      </c>
      <c r="AU267" s="38">
        <f>-SUM(AS$24:AS267)/AS$23</f>
        <v>23.496456844650719</v>
      </c>
      <c r="AV267" s="1">
        <f t="shared" si="214"/>
        <v>3792.5581110697431</v>
      </c>
      <c r="AW267" s="1">
        <f t="shared" si="239"/>
        <v>388063.88057022489</v>
      </c>
      <c r="AX267" s="38">
        <f>-SUM(AV$24:AV267)/AV$23</f>
        <v>23.496456844650719</v>
      </c>
      <c r="AY267" s="40"/>
      <c r="AZ267" s="10">
        <f t="shared" si="240"/>
        <v>857.63888888888891</v>
      </c>
      <c r="BA267" s="10">
        <f t="shared" si="241"/>
        <v>400.35206490076968</v>
      </c>
      <c r="BB267" s="10">
        <f t="shared" si="242"/>
        <v>986.07340870897599</v>
      </c>
      <c r="BC267" s="1">
        <f t="shared" si="243"/>
        <v>136277.49170012612</v>
      </c>
      <c r="BD267" s="1">
        <f t="shared" si="244"/>
        <v>188722.50829987362</v>
      </c>
      <c r="BE267" s="1">
        <f t="shared" si="245"/>
        <v>1065183.1976424337</v>
      </c>
      <c r="BF267" s="1">
        <f t="shared" si="246"/>
        <v>0</v>
      </c>
      <c r="BG267" s="1">
        <f t="shared" si="247"/>
        <v>165.21593390728754</v>
      </c>
      <c r="BH267" s="1">
        <f t="shared" si="248"/>
        <v>165.21593390728754</v>
      </c>
      <c r="BI267" s="1">
        <f t="shared" si="249"/>
        <v>495.64780172186261</v>
      </c>
      <c r="BJ267" s="1">
        <f t="shared" si="250"/>
        <v>165.21593390728754</v>
      </c>
      <c r="BK267" s="1">
        <f t="shared" si="251"/>
        <v>1.6521593390728753</v>
      </c>
      <c r="BL267" s="1">
        <f t="shared" si="263"/>
        <v>991.29560344372521</v>
      </c>
      <c r="BM267" s="1">
        <f t="shared" si="252"/>
        <v>2.6968021210540312</v>
      </c>
      <c r="BN267" s="1">
        <f t="shared" si="253"/>
        <v>6742.0053026350779</v>
      </c>
      <c r="BO267" s="1">
        <f t="shared" si="254"/>
        <v>6404.9050375033239</v>
      </c>
      <c r="BP267" s="1">
        <f t="shared" si="255"/>
        <v>2.6968021210540312</v>
      </c>
      <c r="BQ267" s="1">
        <f t="shared" si="256"/>
        <v>876460.68934256013</v>
      </c>
      <c r="BR267" s="1">
        <f t="shared" si="257"/>
        <v>4555.9705451707105</v>
      </c>
      <c r="BS267" s="1">
        <f t="shared" si="258"/>
        <v>576306.74018127588</v>
      </c>
      <c r="BT267" s="38">
        <f>-SUM(BR$24:BR267)/BR$23</f>
        <v>34.409086387320343</v>
      </c>
      <c r="BU267" s="1">
        <f t="shared" si="259"/>
        <v>4555.9705451707105</v>
      </c>
      <c r="BV267" s="1">
        <f t="shared" si="260"/>
        <v>576306.74018127588</v>
      </c>
      <c r="BW267" s="38">
        <f>-SUM(BU$24:BU267)/BU$23</f>
        <v>34.409086387320343</v>
      </c>
      <c r="BX267" s="1"/>
      <c r="BY267" s="1"/>
      <c r="BZ267" s="1"/>
      <c r="CA267" s="1"/>
      <c r="CB267" s="1"/>
      <c r="CC267" s="1"/>
      <c r="CD267" s="1"/>
      <c r="CE267" s="1"/>
      <c r="CF267" s="1"/>
      <c r="CG267" s="1"/>
      <c r="CH267" s="1"/>
      <c r="CI267" s="1"/>
      <c r="CJ267" s="1"/>
      <c r="CK267" s="1"/>
      <c r="CL267" s="1"/>
      <c r="CM267" s="1"/>
      <c r="CN267" s="1"/>
      <c r="CO267" s="1"/>
    </row>
    <row r="268" spans="1:93" ht="14.7" thickBot="1" x14ac:dyDescent="0.6">
      <c r="A268" s="32">
        <v>245</v>
      </c>
      <c r="B268" s="10">
        <f t="shared" si="201"/>
        <v>1621.0513229898563</v>
      </c>
      <c r="C268" s="10">
        <f t="shared" si="202"/>
        <v>464.74118964402061</v>
      </c>
      <c r="D268" s="10">
        <f t="shared" si="203"/>
        <v>1156.3101333458358</v>
      </c>
      <c r="E268" s="10">
        <f t="shared" si="215"/>
        <v>158183.52631603292</v>
      </c>
      <c r="F268" s="10">
        <f t="shared" si="216"/>
        <v>221816.47368396726</v>
      </c>
      <c r="G268" s="10">
        <f t="shared" si="198"/>
        <v>870776.37983574718</v>
      </c>
      <c r="H268" s="1">
        <f t="shared" si="217"/>
        <v>0</v>
      </c>
      <c r="I268" s="1">
        <f t="shared" si="204"/>
        <v>165.55625168030571</v>
      </c>
      <c r="J268" s="1">
        <f t="shared" si="205"/>
        <v>165.55625168030571</v>
      </c>
      <c r="K268" s="1">
        <f t="shared" si="206"/>
        <v>496.66875504091712</v>
      </c>
      <c r="L268" s="1">
        <f t="shared" si="207"/>
        <v>165.55625168030571</v>
      </c>
      <c r="M268" s="1">
        <f t="shared" si="208"/>
        <v>1.655562516803057</v>
      </c>
      <c r="N268" s="1">
        <f t="shared" si="261"/>
        <v>993.33751008183413</v>
      </c>
      <c r="O268" s="1">
        <f t="shared" si="209"/>
        <v>2.7077892267152106</v>
      </c>
      <c r="P268" s="1">
        <f t="shared" si="210"/>
        <v>10831.156906860842</v>
      </c>
      <c r="Q268" s="1">
        <f t="shared" si="211"/>
        <v>10289.5990615178</v>
      </c>
      <c r="R268" s="1">
        <f t="shared" si="212"/>
        <v>2.7077892267152106</v>
      </c>
      <c r="S268" s="1">
        <f t="shared" si="199"/>
        <v>1028959.90615178</v>
      </c>
      <c r="T268" s="1">
        <f t="shared" si="213"/>
        <v>7675.2102284461098</v>
      </c>
      <c r="U268" s="6">
        <f t="shared" si="218"/>
        <v>988810.67480801779</v>
      </c>
      <c r="V268" s="23">
        <f>-SUM(T$24:T268)/T$23</f>
        <v>50.440533740400888</v>
      </c>
      <c r="W268" s="14">
        <f t="shared" si="200"/>
        <v>0</v>
      </c>
      <c r="X268" s="14">
        <f t="shared" si="219"/>
        <v>494478.63807538874</v>
      </c>
      <c r="Y268" s="23">
        <f>-SUM(W$24:W268)/W$23</f>
        <v>25.723931903769437</v>
      </c>
      <c r="Z268" s="36"/>
      <c r="AA268" s="37">
        <f t="shared" si="220"/>
        <v>1621.0513229898563</v>
      </c>
      <c r="AB268" s="10">
        <f t="shared" si="221"/>
        <v>464.74118964402061</v>
      </c>
      <c r="AC268" s="10">
        <f t="shared" si="222"/>
        <v>1156.3101333458358</v>
      </c>
      <c r="AD268" s="1">
        <f t="shared" si="223"/>
        <v>158183.52631603292</v>
      </c>
      <c r="AE268" s="1">
        <f t="shared" si="224"/>
        <v>219066.47368396726</v>
      </c>
      <c r="AF268" s="1">
        <f t="shared" si="225"/>
        <v>774097.97236641077</v>
      </c>
      <c r="AG268" s="1">
        <f t="shared" si="226"/>
        <v>0</v>
      </c>
      <c r="AH268" s="1">
        <f t="shared" si="227"/>
        <v>165.55625168030571</v>
      </c>
      <c r="AI268" s="1">
        <f t="shared" si="228"/>
        <v>165.55625168030571</v>
      </c>
      <c r="AJ268" s="1">
        <f t="shared" si="229"/>
        <v>496.66875504091712</v>
      </c>
      <c r="AK268" s="1">
        <f t="shared" si="230"/>
        <v>165.55625168030571</v>
      </c>
      <c r="AL268" s="1">
        <f t="shared" si="231"/>
        <v>1.655562516803057</v>
      </c>
      <c r="AM268" s="1">
        <f t="shared" si="262"/>
        <v>993.33751008183413</v>
      </c>
      <c r="AN268" s="1">
        <f t="shared" si="232"/>
        <v>2.7077892267152106</v>
      </c>
      <c r="AO268" s="1">
        <f t="shared" si="233"/>
        <v>6769.4730667880267</v>
      </c>
      <c r="AP268" s="1">
        <f t="shared" si="234"/>
        <v>6430.9994134486251</v>
      </c>
      <c r="AQ268" s="1">
        <f t="shared" si="235"/>
        <v>2.7077892267152106</v>
      </c>
      <c r="AR268" s="1">
        <f t="shared" si="236"/>
        <v>880031.4986824434</v>
      </c>
      <c r="AS268" s="1">
        <f t="shared" si="237"/>
        <v>3816.6105803769351</v>
      </c>
      <c r="AT268" s="1">
        <f t="shared" si="238"/>
        <v>391880.49115060183</v>
      </c>
      <c r="AU268" s="38">
        <f>-SUM(AS$24:AS268)/AS$23</f>
        <v>23.717709631918947</v>
      </c>
      <c r="AV268" s="1">
        <f t="shared" si="214"/>
        <v>3816.6105803769351</v>
      </c>
      <c r="AW268" s="1">
        <f t="shared" si="239"/>
        <v>391880.49115060183</v>
      </c>
      <c r="AX268" s="38">
        <f>-SUM(AV$24:AV268)/AV$23</f>
        <v>23.717709631918947</v>
      </c>
      <c r="AY268" s="40"/>
      <c r="AZ268" s="10">
        <f t="shared" si="240"/>
        <v>857.63888888888891</v>
      </c>
      <c r="BA268" s="10">
        <f t="shared" si="241"/>
        <v>397.4760174587019</v>
      </c>
      <c r="BB268" s="10">
        <f t="shared" si="242"/>
        <v>988.94945615104382</v>
      </c>
      <c r="BC268" s="1">
        <f t="shared" si="243"/>
        <v>135288.54224397507</v>
      </c>
      <c r="BD268" s="1">
        <f t="shared" si="244"/>
        <v>189711.45775602467</v>
      </c>
      <c r="BE268" s="1">
        <f t="shared" si="245"/>
        <v>1069742.9564384681</v>
      </c>
      <c r="BF268" s="1">
        <f t="shared" si="246"/>
        <v>0</v>
      </c>
      <c r="BG268" s="1">
        <f t="shared" si="247"/>
        <v>165.55625168030571</v>
      </c>
      <c r="BH268" s="1">
        <f t="shared" si="248"/>
        <v>165.55625168030571</v>
      </c>
      <c r="BI268" s="1">
        <f t="shared" si="249"/>
        <v>496.66875504091712</v>
      </c>
      <c r="BJ268" s="1">
        <f t="shared" si="250"/>
        <v>165.55625168030571</v>
      </c>
      <c r="BK268" s="1">
        <f t="shared" si="251"/>
        <v>1.655562516803057</v>
      </c>
      <c r="BL268" s="1">
        <f t="shared" si="263"/>
        <v>993.33751008183413</v>
      </c>
      <c r="BM268" s="1">
        <f t="shared" si="252"/>
        <v>2.7077892267152106</v>
      </c>
      <c r="BN268" s="1">
        <f t="shared" si="253"/>
        <v>6769.4730667880267</v>
      </c>
      <c r="BO268" s="1">
        <f t="shared" si="254"/>
        <v>6430.9994134486251</v>
      </c>
      <c r="BP268" s="1">
        <f t="shared" si="255"/>
        <v>2.7077892267152106</v>
      </c>
      <c r="BQ268" s="1">
        <f t="shared" si="256"/>
        <v>880031.4986824434</v>
      </c>
      <c r="BR268" s="1">
        <f t="shared" si="257"/>
        <v>4580.0230144779025</v>
      </c>
      <c r="BS268" s="1">
        <f t="shared" si="258"/>
        <v>580886.7631957538</v>
      </c>
      <c r="BT268" s="38">
        <f>-SUM(BR$24:BR268)/BR$23</f>
        <v>34.674594967869787</v>
      </c>
      <c r="BU268" s="1">
        <f t="shared" si="259"/>
        <v>4580.0230144779025</v>
      </c>
      <c r="BV268" s="1">
        <f t="shared" si="260"/>
        <v>580886.7631957538</v>
      </c>
      <c r="BW268" s="38">
        <f>-SUM(BU$24:BU268)/BU$23</f>
        <v>34.674594967869787</v>
      </c>
      <c r="BX268" s="1"/>
      <c r="BY268" s="1"/>
      <c r="BZ268" s="1"/>
      <c r="CA268" s="1"/>
      <c r="CB268" s="1"/>
      <c r="CC268" s="1"/>
      <c r="CD268" s="1"/>
      <c r="CE268" s="1"/>
      <c r="CF268" s="1"/>
      <c r="CG268" s="1"/>
      <c r="CH268" s="1"/>
      <c r="CI268" s="1"/>
      <c r="CJ268" s="1"/>
      <c r="CK268" s="1"/>
      <c r="CL268" s="1"/>
      <c r="CM268" s="1"/>
      <c r="CN268" s="1"/>
      <c r="CO268" s="1"/>
    </row>
    <row r="269" spans="1:93" ht="14.7" thickBot="1" x14ac:dyDescent="0.6">
      <c r="A269" s="32">
        <v>246</v>
      </c>
      <c r="B269" s="10">
        <f t="shared" si="201"/>
        <v>1621.0513229898563</v>
      </c>
      <c r="C269" s="10">
        <f t="shared" si="202"/>
        <v>461.36861842176194</v>
      </c>
      <c r="D269" s="10">
        <f t="shared" si="203"/>
        <v>1159.6827045680946</v>
      </c>
      <c r="E269" s="10">
        <f t="shared" si="215"/>
        <v>157023.84361146484</v>
      </c>
      <c r="F269" s="10">
        <f t="shared" si="216"/>
        <v>222976.15638853534</v>
      </c>
      <c r="G269" s="10">
        <f t="shared" si="198"/>
        <v>876128.17256638897</v>
      </c>
      <c r="H269" s="1">
        <f t="shared" si="217"/>
        <v>0</v>
      </c>
      <c r="I269" s="1">
        <f t="shared" si="204"/>
        <v>165.89727045221599</v>
      </c>
      <c r="J269" s="1">
        <f t="shared" si="205"/>
        <v>165.89727045221599</v>
      </c>
      <c r="K269" s="1">
        <f t="shared" si="206"/>
        <v>497.69181135664803</v>
      </c>
      <c r="L269" s="1">
        <f t="shared" si="207"/>
        <v>165.89727045221599</v>
      </c>
      <c r="M269" s="1">
        <f t="shared" si="208"/>
        <v>1.6589727045221601</v>
      </c>
      <c r="N269" s="1">
        <f t="shared" si="261"/>
        <v>995.38362271329606</v>
      </c>
      <c r="O269" s="1">
        <f t="shared" si="209"/>
        <v>2.7188210952048779</v>
      </c>
      <c r="P269" s="1">
        <f t="shared" si="210"/>
        <v>10875.284380819512</v>
      </c>
      <c r="Q269" s="1">
        <f t="shared" si="211"/>
        <v>10331.520161778535</v>
      </c>
      <c r="R269" s="1">
        <f t="shared" si="212"/>
        <v>2.7188210952048779</v>
      </c>
      <c r="S269" s="1">
        <f t="shared" si="199"/>
        <v>1033152.0161778536</v>
      </c>
      <c r="T269" s="1">
        <f t="shared" si="213"/>
        <v>7715.085216075383</v>
      </c>
      <c r="U269" s="6">
        <f t="shared" si="218"/>
        <v>996525.76002409321</v>
      </c>
      <c r="V269" s="23">
        <f>-SUM(T$24:T269)/T$23</f>
        <v>50.826288001204659</v>
      </c>
      <c r="W269" s="14">
        <f t="shared" si="200"/>
        <v>0</v>
      </c>
      <c r="X269" s="14">
        <f t="shared" si="219"/>
        <v>494478.63807538874</v>
      </c>
      <c r="Y269" s="23">
        <f>-SUM(W$24:W269)/W$23</f>
        <v>25.723931903769437</v>
      </c>
      <c r="Z269" s="36"/>
      <c r="AA269" s="37">
        <f t="shared" si="220"/>
        <v>1621.0513229898563</v>
      </c>
      <c r="AB269" s="10">
        <f t="shared" si="221"/>
        <v>461.36861842176194</v>
      </c>
      <c r="AC269" s="10">
        <f t="shared" si="222"/>
        <v>1159.6827045680946</v>
      </c>
      <c r="AD269" s="1">
        <f t="shared" si="223"/>
        <v>157023.84361146484</v>
      </c>
      <c r="AE269" s="1">
        <f t="shared" si="224"/>
        <v>220226.15638853534</v>
      </c>
      <c r="AF269" s="1">
        <f t="shared" si="225"/>
        <v>778843.01233012066</v>
      </c>
      <c r="AG269" s="1">
        <f t="shared" si="226"/>
        <v>0</v>
      </c>
      <c r="AH269" s="1">
        <f t="shared" si="227"/>
        <v>165.89727045221599</v>
      </c>
      <c r="AI269" s="1">
        <f t="shared" si="228"/>
        <v>165.89727045221599</v>
      </c>
      <c r="AJ269" s="1">
        <f t="shared" si="229"/>
        <v>497.69181135664803</v>
      </c>
      <c r="AK269" s="1">
        <f t="shared" si="230"/>
        <v>165.89727045221599</v>
      </c>
      <c r="AL269" s="1">
        <f t="shared" si="231"/>
        <v>1.6589727045221601</v>
      </c>
      <c r="AM269" s="1">
        <f t="shared" si="262"/>
        <v>995.38362271329606</v>
      </c>
      <c r="AN269" s="1">
        <f t="shared" si="232"/>
        <v>2.7188210952048779</v>
      </c>
      <c r="AO269" s="1">
        <f t="shared" si="233"/>
        <v>6797.0527380121948</v>
      </c>
      <c r="AP269" s="1">
        <f t="shared" si="234"/>
        <v>6457.2001011115844</v>
      </c>
      <c r="AQ269" s="1">
        <f t="shared" si="235"/>
        <v>2.7188210952048779</v>
      </c>
      <c r="AR269" s="1">
        <f t="shared" si="236"/>
        <v>883616.85594158527</v>
      </c>
      <c r="AS269" s="1">
        <f t="shared" si="237"/>
        <v>3840.7651554084323</v>
      </c>
      <c r="AT269" s="1">
        <f t="shared" si="238"/>
        <v>395721.25630601024</v>
      </c>
      <c r="AU269" s="38">
        <f>-SUM(AS$24:AS269)/AS$23</f>
        <v>23.940362684406391</v>
      </c>
      <c r="AV269" s="1">
        <f t="shared" si="214"/>
        <v>3840.7651554084323</v>
      </c>
      <c r="AW269" s="1">
        <f t="shared" si="239"/>
        <v>395721.25630601024</v>
      </c>
      <c r="AX269" s="38">
        <f>-SUM(AV$24:AV269)/AV$23</f>
        <v>23.940362684406391</v>
      </c>
      <c r="AY269" s="40"/>
      <c r="AZ269" s="10">
        <f t="shared" si="240"/>
        <v>857.63888888888891</v>
      </c>
      <c r="BA269" s="10">
        <f t="shared" si="241"/>
        <v>394.59158154492798</v>
      </c>
      <c r="BB269" s="10">
        <f t="shared" si="242"/>
        <v>991.83389206481775</v>
      </c>
      <c r="BC269" s="1">
        <f t="shared" si="243"/>
        <v>134296.70835191026</v>
      </c>
      <c r="BD269" s="1">
        <f t="shared" si="244"/>
        <v>190703.29164808948</v>
      </c>
      <c r="BE269" s="1">
        <f t="shared" si="245"/>
        <v>1074320.1475896747</v>
      </c>
      <c r="BF269" s="1">
        <f t="shared" si="246"/>
        <v>0</v>
      </c>
      <c r="BG269" s="1">
        <f t="shared" si="247"/>
        <v>165.89727045221599</v>
      </c>
      <c r="BH269" s="1">
        <f t="shared" si="248"/>
        <v>165.89727045221599</v>
      </c>
      <c r="BI269" s="1">
        <f t="shared" si="249"/>
        <v>497.69181135664803</v>
      </c>
      <c r="BJ269" s="1">
        <f t="shared" si="250"/>
        <v>165.89727045221599</v>
      </c>
      <c r="BK269" s="1">
        <f t="shared" si="251"/>
        <v>1.6589727045221601</v>
      </c>
      <c r="BL269" s="1">
        <f t="shared" si="263"/>
        <v>995.38362271329606</v>
      </c>
      <c r="BM269" s="1">
        <f t="shared" si="252"/>
        <v>2.7188210952048779</v>
      </c>
      <c r="BN269" s="1">
        <f t="shared" si="253"/>
        <v>6797.0527380121948</v>
      </c>
      <c r="BO269" s="1">
        <f t="shared" si="254"/>
        <v>6457.2001011115844</v>
      </c>
      <c r="BP269" s="1">
        <f t="shared" si="255"/>
        <v>2.7188210952048779</v>
      </c>
      <c r="BQ269" s="1">
        <f t="shared" si="256"/>
        <v>883616.85594158527</v>
      </c>
      <c r="BR269" s="1">
        <f t="shared" si="257"/>
        <v>4604.1775895093997</v>
      </c>
      <c r="BS269" s="1">
        <f t="shared" si="258"/>
        <v>585490.9407852632</v>
      </c>
      <c r="BT269" s="38">
        <f>-SUM(BR$24:BR269)/BR$23</f>
        <v>34.941503813638448</v>
      </c>
      <c r="BU269" s="1">
        <f t="shared" si="259"/>
        <v>4604.1775895093997</v>
      </c>
      <c r="BV269" s="1">
        <f t="shared" si="260"/>
        <v>585490.9407852632</v>
      </c>
      <c r="BW269" s="38">
        <f>-SUM(BU$24:BU269)/BU$23</f>
        <v>34.941503813638448</v>
      </c>
      <c r="BX269" s="1"/>
      <c r="BY269" s="1"/>
      <c r="BZ269" s="1"/>
      <c r="CA269" s="1"/>
      <c r="CB269" s="1"/>
      <c r="CC269" s="1"/>
      <c r="CD269" s="1"/>
      <c r="CE269" s="1"/>
      <c r="CF269" s="1"/>
      <c r="CG269" s="1"/>
      <c r="CH269" s="1"/>
      <c r="CI269" s="1"/>
      <c r="CJ269" s="1"/>
      <c r="CK269" s="1"/>
      <c r="CL269" s="1"/>
      <c r="CM269" s="1"/>
      <c r="CN269" s="1"/>
      <c r="CO269" s="1"/>
    </row>
    <row r="270" spans="1:93" ht="14.7" thickBot="1" x14ac:dyDescent="0.6">
      <c r="A270" s="32">
        <v>247</v>
      </c>
      <c r="B270" s="10">
        <f t="shared" si="201"/>
        <v>1621.0513229898563</v>
      </c>
      <c r="C270" s="10">
        <f t="shared" si="202"/>
        <v>457.98621053343828</v>
      </c>
      <c r="D270" s="10">
        <f t="shared" si="203"/>
        <v>1163.0651124564181</v>
      </c>
      <c r="E270" s="10">
        <f t="shared" si="215"/>
        <v>155860.77849900842</v>
      </c>
      <c r="F270" s="10">
        <f t="shared" si="216"/>
        <v>224139.22150099176</v>
      </c>
      <c r="G270" s="10">
        <f t="shared" si="198"/>
        <v>881500.42688008002</v>
      </c>
      <c r="H270" s="1">
        <f t="shared" si="217"/>
        <v>0</v>
      </c>
      <c r="I270" s="1">
        <f t="shared" si="204"/>
        <v>166.2389916669614</v>
      </c>
      <c r="J270" s="1">
        <f t="shared" si="205"/>
        <v>166.2389916669614</v>
      </c>
      <c r="K270" s="1">
        <f t="shared" si="206"/>
        <v>498.71697500088419</v>
      </c>
      <c r="L270" s="1">
        <f t="shared" si="207"/>
        <v>166.2389916669614</v>
      </c>
      <c r="M270" s="1">
        <f t="shared" si="208"/>
        <v>1.6623899166696139</v>
      </c>
      <c r="N270" s="1">
        <f t="shared" si="261"/>
        <v>997.43395000176838</v>
      </c>
      <c r="O270" s="1">
        <f t="shared" si="209"/>
        <v>2.7298979088923372</v>
      </c>
      <c r="P270" s="1">
        <f t="shared" si="210"/>
        <v>10919.591635569348</v>
      </c>
      <c r="Q270" s="1">
        <f t="shared" si="211"/>
        <v>10373.612053790881</v>
      </c>
      <c r="R270" s="1">
        <f t="shared" si="212"/>
        <v>2.7298979088923372</v>
      </c>
      <c r="S270" s="1">
        <f t="shared" si="199"/>
        <v>1037361.2053790882</v>
      </c>
      <c r="T270" s="1">
        <f t="shared" si="213"/>
        <v>7755.1267807992563</v>
      </c>
      <c r="U270" s="6">
        <f t="shared" si="218"/>
        <v>1004280.8868048924</v>
      </c>
      <c r="V270" s="23">
        <f>-SUM(T$24:T270)/T$23</f>
        <v>51.214044340244619</v>
      </c>
      <c r="W270" s="14">
        <f t="shared" si="200"/>
        <v>0</v>
      </c>
      <c r="X270" s="14">
        <f t="shared" si="219"/>
        <v>494478.63807538874</v>
      </c>
      <c r="Y270" s="23">
        <f>-SUM(W$24:W270)/W$23</f>
        <v>25.723931903769437</v>
      </c>
      <c r="Z270" s="36"/>
      <c r="AA270" s="37">
        <f t="shared" si="220"/>
        <v>1621.0513229898563</v>
      </c>
      <c r="AB270" s="10">
        <f t="shared" si="221"/>
        <v>457.98621053343828</v>
      </c>
      <c r="AC270" s="10">
        <f t="shared" si="222"/>
        <v>1163.0651124564181</v>
      </c>
      <c r="AD270" s="1">
        <f t="shared" si="223"/>
        <v>155860.77849900842</v>
      </c>
      <c r="AE270" s="1">
        <f t="shared" si="224"/>
        <v>221389.22150099176</v>
      </c>
      <c r="AF270" s="1">
        <f t="shared" si="225"/>
        <v>783606.0418910014</v>
      </c>
      <c r="AG270" s="1">
        <f t="shared" si="226"/>
        <v>0</v>
      </c>
      <c r="AH270" s="1">
        <f t="shared" si="227"/>
        <v>166.2389916669614</v>
      </c>
      <c r="AI270" s="1">
        <f t="shared" si="228"/>
        <v>166.2389916669614</v>
      </c>
      <c r="AJ270" s="1">
        <f t="shared" si="229"/>
        <v>498.71697500088419</v>
      </c>
      <c r="AK270" s="1">
        <f t="shared" si="230"/>
        <v>166.2389916669614</v>
      </c>
      <c r="AL270" s="1">
        <f t="shared" si="231"/>
        <v>1.6623899166696139</v>
      </c>
      <c r="AM270" s="1">
        <f t="shared" si="262"/>
        <v>997.43395000176838</v>
      </c>
      <c r="AN270" s="1">
        <f t="shared" si="232"/>
        <v>2.7298979088923372</v>
      </c>
      <c r="AO270" s="1">
        <f t="shared" si="233"/>
        <v>6824.7447722308434</v>
      </c>
      <c r="AP270" s="1">
        <f t="shared" si="234"/>
        <v>6483.5075336193013</v>
      </c>
      <c r="AQ270" s="1">
        <f t="shared" si="235"/>
        <v>2.7298979088923372</v>
      </c>
      <c r="AR270" s="1">
        <f t="shared" si="236"/>
        <v>887216.82039000955</v>
      </c>
      <c r="AS270" s="1">
        <f t="shared" si="237"/>
        <v>3865.0222606276766</v>
      </c>
      <c r="AT270" s="1">
        <f t="shared" si="238"/>
        <v>399586.27856663789</v>
      </c>
      <c r="AU270" s="38">
        <f>-SUM(AS$24:AS270)/AS$23</f>
        <v>24.164421945892052</v>
      </c>
      <c r="AV270" s="1">
        <f t="shared" si="214"/>
        <v>3865.0222606276766</v>
      </c>
      <c r="AW270" s="1">
        <f t="shared" si="239"/>
        <v>399586.27856663789</v>
      </c>
      <c r="AX270" s="38">
        <f>-SUM(AV$24:AV270)/AV$23</f>
        <v>24.164421945892052</v>
      </c>
      <c r="AY270" s="40"/>
      <c r="AZ270" s="10">
        <f t="shared" si="240"/>
        <v>857.63888888888891</v>
      </c>
      <c r="BA270" s="10">
        <f t="shared" si="241"/>
        <v>391.69873269307232</v>
      </c>
      <c r="BB270" s="10">
        <f t="shared" si="242"/>
        <v>994.72674091667341</v>
      </c>
      <c r="BC270" s="1">
        <f t="shared" si="243"/>
        <v>133301.98161099359</v>
      </c>
      <c r="BD270" s="1">
        <f t="shared" si="244"/>
        <v>191698.01838900615</v>
      </c>
      <c r="BE270" s="1">
        <f t="shared" si="245"/>
        <v>1078914.8387790157</v>
      </c>
      <c r="BF270" s="1">
        <f t="shared" si="246"/>
        <v>0</v>
      </c>
      <c r="BG270" s="1">
        <f t="shared" si="247"/>
        <v>166.2389916669614</v>
      </c>
      <c r="BH270" s="1">
        <f t="shared" si="248"/>
        <v>166.2389916669614</v>
      </c>
      <c r="BI270" s="1">
        <f t="shared" si="249"/>
        <v>498.71697500088419</v>
      </c>
      <c r="BJ270" s="1">
        <f t="shared" si="250"/>
        <v>166.2389916669614</v>
      </c>
      <c r="BK270" s="1">
        <f t="shared" si="251"/>
        <v>1.6623899166696139</v>
      </c>
      <c r="BL270" s="1">
        <f t="shared" si="263"/>
        <v>997.43395000176838</v>
      </c>
      <c r="BM270" s="1">
        <f t="shared" si="252"/>
        <v>2.7298979088923372</v>
      </c>
      <c r="BN270" s="1">
        <f t="shared" si="253"/>
        <v>6824.7447722308434</v>
      </c>
      <c r="BO270" s="1">
        <f t="shared" si="254"/>
        <v>6483.5075336193013</v>
      </c>
      <c r="BP270" s="1">
        <f t="shared" si="255"/>
        <v>2.7298979088923372</v>
      </c>
      <c r="BQ270" s="1">
        <f t="shared" si="256"/>
        <v>887216.82039000955</v>
      </c>
      <c r="BR270" s="1">
        <f t="shared" si="257"/>
        <v>4628.434694728644</v>
      </c>
      <c r="BS270" s="1">
        <f t="shared" si="258"/>
        <v>590119.3754799919</v>
      </c>
      <c r="BT270" s="38">
        <f>-SUM(BR$24:BR270)/BR$23</f>
        <v>35.209818868405328</v>
      </c>
      <c r="BU270" s="1">
        <f t="shared" si="259"/>
        <v>4628.434694728644</v>
      </c>
      <c r="BV270" s="1">
        <f t="shared" si="260"/>
        <v>590119.3754799919</v>
      </c>
      <c r="BW270" s="38">
        <f>-SUM(BU$24:BU270)/BU$23</f>
        <v>35.209818868405328</v>
      </c>
      <c r="BX270" s="1"/>
      <c r="BY270" s="1"/>
      <c r="BZ270" s="1"/>
      <c r="CA270" s="1"/>
      <c r="CB270" s="1"/>
      <c r="CC270" s="1"/>
      <c r="CD270" s="1"/>
      <c r="CE270" s="1"/>
      <c r="CF270" s="1"/>
      <c r="CG270" s="1"/>
      <c r="CH270" s="1"/>
      <c r="CI270" s="1"/>
      <c r="CJ270" s="1"/>
      <c r="CK270" s="1"/>
      <c r="CL270" s="1"/>
      <c r="CM270" s="1"/>
      <c r="CN270" s="1"/>
      <c r="CO270" s="1"/>
    </row>
    <row r="271" spans="1:93" ht="14.7" thickBot="1" x14ac:dyDescent="0.6">
      <c r="A271" s="32">
        <v>248</v>
      </c>
      <c r="B271" s="10">
        <f t="shared" si="201"/>
        <v>1621.0513229898563</v>
      </c>
      <c r="C271" s="10">
        <f t="shared" si="202"/>
        <v>454.5939372887737</v>
      </c>
      <c r="D271" s="10">
        <f t="shared" si="203"/>
        <v>1166.4573857010826</v>
      </c>
      <c r="E271" s="10">
        <f t="shared" si="215"/>
        <v>154694.32111330735</v>
      </c>
      <c r="F271" s="10">
        <f t="shared" si="216"/>
        <v>225305.67888669283</v>
      </c>
      <c r="G271" s="10">
        <f t="shared" si="198"/>
        <v>886893.22222484997</v>
      </c>
      <c r="H271" s="1">
        <f t="shared" si="217"/>
        <v>0</v>
      </c>
      <c r="I271" s="1">
        <f t="shared" si="204"/>
        <v>166.58141677145909</v>
      </c>
      <c r="J271" s="1">
        <f t="shared" si="205"/>
        <v>166.58141677145909</v>
      </c>
      <c r="K271" s="1">
        <f t="shared" si="206"/>
        <v>499.74425031437721</v>
      </c>
      <c r="L271" s="1">
        <f t="shared" si="207"/>
        <v>166.58141677145909</v>
      </c>
      <c r="M271" s="1">
        <f t="shared" si="208"/>
        <v>1.6658141677145908</v>
      </c>
      <c r="N271" s="1">
        <f t="shared" si="261"/>
        <v>999.48850062875454</v>
      </c>
      <c r="O271" s="1">
        <f t="shared" si="209"/>
        <v>2.7410198508898875</v>
      </c>
      <c r="P271" s="1">
        <f t="shared" si="210"/>
        <v>10964.07940355955</v>
      </c>
      <c r="Q271" s="1">
        <f t="shared" si="211"/>
        <v>10415.875433381572</v>
      </c>
      <c r="R271" s="1">
        <f t="shared" si="212"/>
        <v>2.7410198508898875</v>
      </c>
      <c r="S271" s="1">
        <f t="shared" si="199"/>
        <v>1041587.5433381572</v>
      </c>
      <c r="T271" s="1">
        <f t="shared" si="213"/>
        <v>7795.3356097629612</v>
      </c>
      <c r="U271" s="6">
        <f t="shared" si="218"/>
        <v>1012076.2224146554</v>
      </c>
      <c r="V271" s="23">
        <f>-SUM(T$24:T271)/T$23</f>
        <v>51.603811120732772</v>
      </c>
      <c r="W271" s="14">
        <f t="shared" si="200"/>
        <v>0</v>
      </c>
      <c r="X271" s="14">
        <f t="shared" si="219"/>
        <v>494478.63807538874</v>
      </c>
      <c r="Y271" s="23">
        <f>-SUM(W$24:W271)/W$23</f>
        <v>25.723931903769437</v>
      </c>
      <c r="Z271" s="36"/>
      <c r="AA271" s="37">
        <f t="shared" si="220"/>
        <v>1621.0513229898563</v>
      </c>
      <c r="AB271" s="10">
        <f t="shared" si="221"/>
        <v>454.5939372887737</v>
      </c>
      <c r="AC271" s="10">
        <f t="shared" si="222"/>
        <v>1166.4573857010826</v>
      </c>
      <c r="AD271" s="1">
        <f t="shared" si="223"/>
        <v>154694.32111330735</v>
      </c>
      <c r="AE271" s="1">
        <f t="shared" si="224"/>
        <v>222555.67888669283</v>
      </c>
      <c r="AF271" s="1">
        <f t="shared" si="225"/>
        <v>788387.13042590627</v>
      </c>
      <c r="AG271" s="1">
        <f t="shared" si="226"/>
        <v>0</v>
      </c>
      <c r="AH271" s="1">
        <f t="shared" si="227"/>
        <v>166.58141677145909</v>
      </c>
      <c r="AI271" s="1">
        <f t="shared" si="228"/>
        <v>166.58141677145909</v>
      </c>
      <c r="AJ271" s="1">
        <f t="shared" si="229"/>
        <v>499.74425031437721</v>
      </c>
      <c r="AK271" s="1">
        <f t="shared" si="230"/>
        <v>166.58141677145909</v>
      </c>
      <c r="AL271" s="1">
        <f t="shared" si="231"/>
        <v>1.6658141677145908</v>
      </c>
      <c r="AM271" s="1">
        <f t="shared" si="262"/>
        <v>999.48850062875454</v>
      </c>
      <c r="AN271" s="1">
        <f t="shared" si="232"/>
        <v>2.7410198508898875</v>
      </c>
      <c r="AO271" s="1">
        <f t="shared" si="233"/>
        <v>6852.5496272247192</v>
      </c>
      <c r="AP271" s="1">
        <f t="shared" si="234"/>
        <v>6509.9221458634829</v>
      </c>
      <c r="AQ271" s="1">
        <f t="shared" si="235"/>
        <v>2.7410198508898875</v>
      </c>
      <c r="AR271" s="1">
        <f t="shared" si="236"/>
        <v>890831.45153921342</v>
      </c>
      <c r="AS271" s="1">
        <f t="shared" si="237"/>
        <v>3889.3823222448727</v>
      </c>
      <c r="AT271" s="1">
        <f t="shared" si="238"/>
        <v>403475.66088888276</v>
      </c>
      <c r="AU271" s="38">
        <f>-SUM(AS$24:AS271)/AS$23</f>
        <v>24.38989338486277</v>
      </c>
      <c r="AV271" s="1">
        <f t="shared" si="214"/>
        <v>3889.3823222448727</v>
      </c>
      <c r="AW271" s="1">
        <f t="shared" si="239"/>
        <v>403475.66088888276</v>
      </c>
      <c r="AX271" s="38">
        <f>-SUM(AV$24:AV271)/AV$23</f>
        <v>24.38989338486277</v>
      </c>
      <c r="AY271" s="40"/>
      <c r="AZ271" s="10">
        <f t="shared" si="240"/>
        <v>857.63888888888891</v>
      </c>
      <c r="BA271" s="10">
        <f t="shared" si="241"/>
        <v>388.79744636539857</v>
      </c>
      <c r="BB271" s="10">
        <f t="shared" si="242"/>
        <v>997.62802724434709</v>
      </c>
      <c r="BC271" s="1">
        <f t="shared" si="243"/>
        <v>132304.35358374924</v>
      </c>
      <c r="BD271" s="1">
        <f t="shared" si="244"/>
        <v>192695.6464162505</v>
      </c>
      <c r="BE271" s="1">
        <f t="shared" si="245"/>
        <v>1083527.0979554639</v>
      </c>
      <c r="BF271" s="1">
        <f t="shared" si="246"/>
        <v>0</v>
      </c>
      <c r="BG271" s="1">
        <f t="shared" si="247"/>
        <v>166.58141677145909</v>
      </c>
      <c r="BH271" s="1">
        <f t="shared" si="248"/>
        <v>166.58141677145909</v>
      </c>
      <c r="BI271" s="1">
        <f t="shared" si="249"/>
        <v>499.74425031437721</v>
      </c>
      <c r="BJ271" s="1">
        <f t="shared" si="250"/>
        <v>166.58141677145909</v>
      </c>
      <c r="BK271" s="1">
        <f t="shared" si="251"/>
        <v>1.6658141677145908</v>
      </c>
      <c r="BL271" s="1">
        <f t="shared" si="263"/>
        <v>999.48850062875454</v>
      </c>
      <c r="BM271" s="1">
        <f t="shared" si="252"/>
        <v>2.7410198508898875</v>
      </c>
      <c r="BN271" s="1">
        <f t="shared" si="253"/>
        <v>6852.5496272247192</v>
      </c>
      <c r="BO271" s="1">
        <f t="shared" si="254"/>
        <v>6509.9221458634829</v>
      </c>
      <c r="BP271" s="1">
        <f t="shared" si="255"/>
        <v>2.7410198508898875</v>
      </c>
      <c r="BQ271" s="1">
        <f t="shared" si="256"/>
        <v>890831.45153921342</v>
      </c>
      <c r="BR271" s="1">
        <f t="shared" si="257"/>
        <v>4652.7947563458401</v>
      </c>
      <c r="BS271" s="1">
        <f t="shared" si="258"/>
        <v>594772.1702363377</v>
      </c>
      <c r="BT271" s="38">
        <f>-SUM(BR$24:BR271)/BR$23</f>
        <v>35.479546100657259</v>
      </c>
      <c r="BU271" s="1">
        <f t="shared" si="259"/>
        <v>4652.7947563458401</v>
      </c>
      <c r="BV271" s="1">
        <f t="shared" si="260"/>
        <v>594772.1702363377</v>
      </c>
      <c r="BW271" s="38">
        <f>-SUM(BU$24:BU271)/BU$23</f>
        <v>35.479546100657259</v>
      </c>
      <c r="BX271" s="1"/>
      <c r="BY271" s="1"/>
      <c r="BZ271" s="1"/>
      <c r="CA271" s="1"/>
      <c r="CB271" s="1"/>
      <c r="CC271" s="1"/>
      <c r="CD271" s="1"/>
      <c r="CE271" s="1"/>
      <c r="CF271" s="1"/>
      <c r="CG271" s="1"/>
      <c r="CH271" s="1"/>
      <c r="CI271" s="1"/>
      <c r="CJ271" s="1"/>
      <c r="CK271" s="1"/>
      <c r="CL271" s="1"/>
      <c r="CM271" s="1"/>
      <c r="CN271" s="1"/>
      <c r="CO271" s="1"/>
    </row>
    <row r="272" spans="1:93" ht="14.7" thickBot="1" x14ac:dyDescent="0.6">
      <c r="A272" s="32">
        <v>249</v>
      </c>
      <c r="B272" s="10">
        <f t="shared" si="201"/>
        <v>1621.0513229898563</v>
      </c>
      <c r="C272" s="10">
        <f t="shared" si="202"/>
        <v>451.19176991381221</v>
      </c>
      <c r="D272" s="10">
        <f t="shared" si="203"/>
        <v>1169.859553076044</v>
      </c>
      <c r="E272" s="10">
        <f t="shared" si="215"/>
        <v>153524.46156023131</v>
      </c>
      <c r="F272" s="10">
        <f t="shared" si="216"/>
        <v>226475.53843976886</v>
      </c>
      <c r="G272" s="10">
        <f t="shared" si="198"/>
        <v>892306.63836099207</v>
      </c>
      <c r="H272" s="1">
        <f t="shared" si="217"/>
        <v>0</v>
      </c>
      <c r="I272" s="1">
        <f t="shared" si="204"/>
        <v>166.92454721560671</v>
      </c>
      <c r="J272" s="1">
        <f t="shared" si="205"/>
        <v>166.92454721560671</v>
      </c>
      <c r="K272" s="1">
        <f t="shared" si="206"/>
        <v>500.77364164682018</v>
      </c>
      <c r="L272" s="1">
        <f t="shared" si="207"/>
        <v>166.92454721560671</v>
      </c>
      <c r="M272" s="1">
        <f t="shared" si="208"/>
        <v>1.6692454721560672</v>
      </c>
      <c r="N272" s="1">
        <f t="shared" si="261"/>
        <v>1001.5472832936402</v>
      </c>
      <c r="O272" s="1">
        <f t="shared" si="209"/>
        <v>2.7521871050558504</v>
      </c>
      <c r="P272" s="1">
        <f t="shared" si="210"/>
        <v>11008.748420223401</v>
      </c>
      <c r="Q272" s="1">
        <f t="shared" si="211"/>
        <v>10458.31099921223</v>
      </c>
      <c r="R272" s="1">
        <f t="shared" si="212"/>
        <v>2.7521871050558504</v>
      </c>
      <c r="S272" s="1">
        <f t="shared" si="199"/>
        <v>1045831.0999212231</v>
      </c>
      <c r="T272" s="1">
        <f t="shared" si="213"/>
        <v>7835.7123929287345</v>
      </c>
      <c r="U272" s="6">
        <f t="shared" si="218"/>
        <v>1019911.9348075842</v>
      </c>
      <c r="V272" s="23">
        <f>-SUM(T$24:T272)/T$23</f>
        <v>51.995596740379206</v>
      </c>
      <c r="W272" s="14">
        <f t="shared" si="200"/>
        <v>0</v>
      </c>
      <c r="X272" s="14">
        <f t="shared" si="219"/>
        <v>494478.63807538874</v>
      </c>
      <c r="Y272" s="23">
        <f>-SUM(W$24:W272)/W$23</f>
        <v>25.723931903769437</v>
      </c>
      <c r="Z272" s="36"/>
      <c r="AA272" s="37">
        <f t="shared" si="220"/>
        <v>1621.0513229898563</v>
      </c>
      <c r="AB272" s="10">
        <f t="shared" si="221"/>
        <v>451.19176991381221</v>
      </c>
      <c r="AC272" s="10">
        <f t="shared" si="222"/>
        <v>1169.859553076044</v>
      </c>
      <c r="AD272" s="1">
        <f t="shared" si="223"/>
        <v>153524.46156023131</v>
      </c>
      <c r="AE272" s="1">
        <f t="shared" si="224"/>
        <v>223725.53843976886</v>
      </c>
      <c r="AF272" s="1">
        <f t="shared" si="225"/>
        <v>793186.34758292022</v>
      </c>
      <c r="AG272" s="1">
        <f t="shared" si="226"/>
        <v>0</v>
      </c>
      <c r="AH272" s="1">
        <f t="shared" si="227"/>
        <v>166.92454721560671</v>
      </c>
      <c r="AI272" s="1">
        <f t="shared" si="228"/>
        <v>166.92454721560671</v>
      </c>
      <c r="AJ272" s="1">
        <f t="shared" si="229"/>
        <v>500.77364164682018</v>
      </c>
      <c r="AK272" s="1">
        <f t="shared" si="230"/>
        <v>166.92454721560671</v>
      </c>
      <c r="AL272" s="1">
        <f t="shared" si="231"/>
        <v>1.6692454721560672</v>
      </c>
      <c r="AM272" s="1">
        <f t="shared" si="262"/>
        <v>1001.5472832936402</v>
      </c>
      <c r="AN272" s="1">
        <f t="shared" si="232"/>
        <v>2.7521871050558504</v>
      </c>
      <c r="AO272" s="1">
        <f t="shared" si="233"/>
        <v>6880.467762639626</v>
      </c>
      <c r="AP272" s="1">
        <f t="shared" si="234"/>
        <v>6536.4443745076442</v>
      </c>
      <c r="AQ272" s="1">
        <f t="shared" si="235"/>
        <v>2.7521871050558504</v>
      </c>
      <c r="AR272" s="1">
        <f t="shared" si="236"/>
        <v>894460.80914315139</v>
      </c>
      <c r="AS272" s="1">
        <f t="shared" si="237"/>
        <v>3913.8457682241478</v>
      </c>
      <c r="AT272" s="1">
        <f t="shared" si="238"/>
        <v>407389.50665710692</v>
      </c>
      <c r="AU272" s="38">
        <f>-SUM(AS$24:AS272)/AS$23</f>
        <v>24.616782994614894</v>
      </c>
      <c r="AV272" s="1">
        <f t="shared" si="214"/>
        <v>3913.8457682241478</v>
      </c>
      <c r="AW272" s="1">
        <f t="shared" si="239"/>
        <v>407389.50665710692</v>
      </c>
      <c r="AX272" s="38">
        <f>-SUM(AV$24:AV272)/AV$23</f>
        <v>24.616782994614894</v>
      </c>
      <c r="AY272" s="40"/>
      <c r="AZ272" s="10">
        <f t="shared" si="240"/>
        <v>857.63888888888891</v>
      </c>
      <c r="BA272" s="10">
        <f t="shared" si="241"/>
        <v>385.88769795260254</v>
      </c>
      <c r="BB272" s="10">
        <f t="shared" si="242"/>
        <v>1000.5377756571429</v>
      </c>
      <c r="BC272" s="1">
        <f t="shared" si="243"/>
        <v>131303.8158080921</v>
      </c>
      <c r="BD272" s="1">
        <f t="shared" si="244"/>
        <v>193696.18419190764</v>
      </c>
      <c r="BE272" s="1">
        <f t="shared" si="245"/>
        <v>1088156.9933350589</v>
      </c>
      <c r="BF272" s="1">
        <f t="shared" si="246"/>
        <v>0</v>
      </c>
      <c r="BG272" s="1">
        <f t="shared" si="247"/>
        <v>166.92454721560671</v>
      </c>
      <c r="BH272" s="1">
        <f t="shared" si="248"/>
        <v>166.92454721560671</v>
      </c>
      <c r="BI272" s="1">
        <f t="shared" si="249"/>
        <v>500.77364164682018</v>
      </c>
      <c r="BJ272" s="1">
        <f t="shared" si="250"/>
        <v>166.92454721560671</v>
      </c>
      <c r="BK272" s="1">
        <f t="shared" si="251"/>
        <v>1.6692454721560672</v>
      </c>
      <c r="BL272" s="1">
        <f t="shared" si="263"/>
        <v>1001.5472832936402</v>
      </c>
      <c r="BM272" s="1">
        <f t="shared" si="252"/>
        <v>2.7521871050558504</v>
      </c>
      <c r="BN272" s="1">
        <f t="shared" si="253"/>
        <v>6880.467762639626</v>
      </c>
      <c r="BO272" s="1">
        <f t="shared" si="254"/>
        <v>6536.4443745076442</v>
      </c>
      <c r="BP272" s="1">
        <f t="shared" si="255"/>
        <v>2.7521871050558504</v>
      </c>
      <c r="BQ272" s="1">
        <f t="shared" si="256"/>
        <v>894460.80914315139</v>
      </c>
      <c r="BR272" s="1">
        <f t="shared" si="257"/>
        <v>4677.2582023251152</v>
      </c>
      <c r="BS272" s="1">
        <f t="shared" si="258"/>
        <v>599449.42843866278</v>
      </c>
      <c r="BT272" s="38">
        <f>-SUM(BR$24:BR272)/BR$23</f>
        <v>35.750691503690597</v>
      </c>
      <c r="BU272" s="1">
        <f t="shared" si="259"/>
        <v>4677.2582023251152</v>
      </c>
      <c r="BV272" s="1">
        <f t="shared" si="260"/>
        <v>599449.42843866278</v>
      </c>
      <c r="BW272" s="38">
        <f>-SUM(BU$24:BU272)/BU$23</f>
        <v>35.750691503690597</v>
      </c>
      <c r="BX272" s="1"/>
      <c r="BY272" s="1"/>
      <c r="BZ272" s="1"/>
      <c r="CA272" s="1"/>
      <c r="CB272" s="1"/>
      <c r="CC272" s="1"/>
      <c r="CD272" s="1"/>
      <c r="CE272" s="1"/>
      <c r="CF272" s="1"/>
      <c r="CG272" s="1"/>
      <c r="CH272" s="1"/>
      <c r="CI272" s="1"/>
      <c r="CJ272" s="1"/>
      <c r="CK272" s="1"/>
      <c r="CL272" s="1"/>
      <c r="CM272" s="1"/>
      <c r="CN272" s="1"/>
      <c r="CO272" s="1"/>
    </row>
    <row r="273" spans="1:93" ht="14.7" thickBot="1" x14ac:dyDescent="0.6">
      <c r="A273" s="32">
        <v>250</v>
      </c>
      <c r="B273" s="10">
        <f t="shared" si="201"/>
        <v>1621.0513229898563</v>
      </c>
      <c r="C273" s="10">
        <f t="shared" si="202"/>
        <v>447.77967955067385</v>
      </c>
      <c r="D273" s="10">
        <f t="shared" si="203"/>
        <v>1173.2716434391825</v>
      </c>
      <c r="E273" s="10">
        <f t="shared" si="215"/>
        <v>152351.18991679212</v>
      </c>
      <c r="F273" s="10">
        <f t="shared" si="216"/>
        <v>227648.81008320805</v>
      </c>
      <c r="G273" s="10">
        <f t="shared" si="198"/>
        <v>897740.7553622995</v>
      </c>
      <c r="H273" s="1">
        <f t="shared" si="217"/>
        <v>0</v>
      </c>
      <c r="I273" s="1">
        <f t="shared" si="204"/>
        <v>167.2683844522885</v>
      </c>
      <c r="J273" s="1">
        <f t="shared" si="205"/>
        <v>167.2683844522885</v>
      </c>
      <c r="K273" s="1">
        <f t="shared" si="206"/>
        <v>501.8051533568655</v>
      </c>
      <c r="L273" s="1">
        <f t="shared" si="207"/>
        <v>167.2683844522885</v>
      </c>
      <c r="M273" s="1">
        <f t="shared" si="208"/>
        <v>1.6726838445228851</v>
      </c>
      <c r="N273" s="1">
        <f t="shared" si="261"/>
        <v>1003.610306713731</v>
      </c>
      <c r="O273" s="1">
        <f t="shared" si="209"/>
        <v>2.763399855997609</v>
      </c>
      <c r="P273" s="1">
        <f t="shared" si="210"/>
        <v>11053.599423990436</v>
      </c>
      <c r="Q273" s="1">
        <f t="shared" si="211"/>
        <v>10500.919452790913</v>
      </c>
      <c r="R273" s="1">
        <f t="shared" si="212"/>
        <v>2.763399855997609</v>
      </c>
      <c r="S273" s="1">
        <f t="shared" si="199"/>
        <v>1050091.9452790914</v>
      </c>
      <c r="T273" s="1">
        <f t="shared" si="213"/>
        <v>7876.2578230873269</v>
      </c>
      <c r="U273" s="6">
        <f t="shared" si="218"/>
        <v>1027788.1926306714</v>
      </c>
      <c r="V273" s="23">
        <f>-SUM(T$24:T273)/T$23</f>
        <v>52.389409631533574</v>
      </c>
      <c r="W273" s="14">
        <f t="shared" si="200"/>
        <v>0</v>
      </c>
      <c r="X273" s="14">
        <f t="shared" si="219"/>
        <v>494478.63807538874</v>
      </c>
      <c r="Y273" s="23">
        <f>-SUM(W$24:W273)/W$23</f>
        <v>25.723931903769437</v>
      </c>
      <c r="Z273" s="36"/>
      <c r="AA273" s="37">
        <f t="shared" si="220"/>
        <v>1621.0513229898563</v>
      </c>
      <c r="AB273" s="10">
        <f t="shared" si="221"/>
        <v>447.77967955067385</v>
      </c>
      <c r="AC273" s="10">
        <f t="shared" si="222"/>
        <v>1173.2716434391825</v>
      </c>
      <c r="AD273" s="1">
        <f t="shared" si="223"/>
        <v>152351.18991679212</v>
      </c>
      <c r="AE273" s="1">
        <f t="shared" si="224"/>
        <v>224898.81008320805</v>
      </c>
      <c r="AF273" s="1">
        <f t="shared" si="225"/>
        <v>798003.76328243106</v>
      </c>
      <c r="AG273" s="1">
        <f t="shared" si="226"/>
        <v>0</v>
      </c>
      <c r="AH273" s="1">
        <f t="shared" si="227"/>
        <v>167.2683844522885</v>
      </c>
      <c r="AI273" s="1">
        <f t="shared" si="228"/>
        <v>167.2683844522885</v>
      </c>
      <c r="AJ273" s="1">
        <f t="shared" si="229"/>
        <v>501.8051533568655</v>
      </c>
      <c r="AK273" s="1">
        <f t="shared" si="230"/>
        <v>167.2683844522885</v>
      </c>
      <c r="AL273" s="1">
        <f t="shared" si="231"/>
        <v>1.6726838445228851</v>
      </c>
      <c r="AM273" s="1">
        <f t="shared" si="262"/>
        <v>1003.610306713731</v>
      </c>
      <c r="AN273" s="1">
        <f t="shared" si="232"/>
        <v>2.763399855997609</v>
      </c>
      <c r="AO273" s="1">
        <f t="shared" si="233"/>
        <v>6908.4996399940228</v>
      </c>
      <c r="AP273" s="1">
        <f t="shared" si="234"/>
        <v>6563.0746579943216</v>
      </c>
      <c r="AQ273" s="1">
        <f t="shared" si="235"/>
        <v>2.763399855997609</v>
      </c>
      <c r="AR273" s="1">
        <f t="shared" si="236"/>
        <v>898104.95319922292</v>
      </c>
      <c r="AS273" s="1">
        <f t="shared" si="237"/>
        <v>3938.4130282907345</v>
      </c>
      <c r="AT273" s="1">
        <f t="shared" si="238"/>
        <v>411327.91968539765</v>
      </c>
      <c r="AU273" s="38">
        <f>-SUM(AS$24:AS273)/AS$23</f>
        <v>24.845096793356387</v>
      </c>
      <c r="AV273" s="1">
        <f t="shared" si="214"/>
        <v>3938.4130282907345</v>
      </c>
      <c r="AW273" s="1">
        <f t="shared" si="239"/>
        <v>411327.91968539765</v>
      </c>
      <c r="AX273" s="38">
        <f>-SUM(AV$24:AV273)/AV$23</f>
        <v>24.845096793356387</v>
      </c>
      <c r="AY273" s="40"/>
      <c r="AZ273" s="10">
        <f t="shared" si="240"/>
        <v>857.63888888888891</v>
      </c>
      <c r="BA273" s="10">
        <f t="shared" si="241"/>
        <v>382.96946277360263</v>
      </c>
      <c r="BB273" s="10">
        <f t="shared" si="242"/>
        <v>1003.456010836143</v>
      </c>
      <c r="BC273" s="1">
        <f t="shared" si="243"/>
        <v>130300.35979725595</v>
      </c>
      <c r="BD273" s="1">
        <f t="shared" si="244"/>
        <v>194699.64020274379</v>
      </c>
      <c r="BE273" s="1">
        <f t="shared" si="245"/>
        <v>1092804.5934019666</v>
      </c>
      <c r="BF273" s="1">
        <f t="shared" si="246"/>
        <v>0</v>
      </c>
      <c r="BG273" s="1">
        <f t="shared" si="247"/>
        <v>167.2683844522885</v>
      </c>
      <c r="BH273" s="1">
        <f t="shared" si="248"/>
        <v>167.2683844522885</v>
      </c>
      <c r="BI273" s="1">
        <f t="shared" si="249"/>
        <v>501.8051533568655</v>
      </c>
      <c r="BJ273" s="1">
        <f t="shared" si="250"/>
        <v>167.2683844522885</v>
      </c>
      <c r="BK273" s="1">
        <f t="shared" si="251"/>
        <v>1.6726838445228851</v>
      </c>
      <c r="BL273" s="1">
        <f t="shared" si="263"/>
        <v>1003.610306713731</v>
      </c>
      <c r="BM273" s="1">
        <f t="shared" si="252"/>
        <v>2.763399855997609</v>
      </c>
      <c r="BN273" s="1">
        <f t="shared" si="253"/>
        <v>6908.4996399940228</v>
      </c>
      <c r="BO273" s="1">
        <f t="shared" si="254"/>
        <v>6563.0746579943216</v>
      </c>
      <c r="BP273" s="1">
        <f t="shared" si="255"/>
        <v>2.763399855997609</v>
      </c>
      <c r="BQ273" s="1">
        <f t="shared" si="256"/>
        <v>898104.95319922292</v>
      </c>
      <c r="BR273" s="1">
        <f t="shared" si="257"/>
        <v>4701.8254623917019</v>
      </c>
      <c r="BS273" s="1">
        <f t="shared" si="258"/>
        <v>604151.2539010545</v>
      </c>
      <c r="BT273" s="38">
        <f>-SUM(BR$24:BR273)/BR$23</f>
        <v>36.023261095713302</v>
      </c>
      <c r="BU273" s="1">
        <f t="shared" si="259"/>
        <v>4701.8254623917019</v>
      </c>
      <c r="BV273" s="1">
        <f t="shared" si="260"/>
        <v>604151.2539010545</v>
      </c>
      <c r="BW273" s="38">
        <f>-SUM(BU$24:BU273)/BU$23</f>
        <v>36.023261095713302</v>
      </c>
      <c r="BX273" s="1"/>
      <c r="BY273" s="1"/>
      <c r="BZ273" s="1"/>
      <c r="CA273" s="1"/>
      <c r="CB273" s="1"/>
      <c r="CC273" s="1"/>
      <c r="CD273" s="1"/>
      <c r="CE273" s="1"/>
      <c r="CF273" s="1"/>
      <c r="CG273" s="1"/>
      <c r="CH273" s="1"/>
      <c r="CI273" s="1"/>
      <c r="CJ273" s="1"/>
      <c r="CK273" s="1"/>
      <c r="CL273" s="1"/>
      <c r="CM273" s="1"/>
      <c r="CN273" s="1"/>
      <c r="CO273" s="1"/>
    </row>
    <row r="274" spans="1:93" ht="14.7" thickBot="1" x14ac:dyDescent="0.6">
      <c r="A274" s="32">
        <v>251</v>
      </c>
      <c r="B274" s="10">
        <f t="shared" si="201"/>
        <v>1621.0513229898563</v>
      </c>
      <c r="C274" s="10">
        <f t="shared" si="202"/>
        <v>444.35763725730953</v>
      </c>
      <c r="D274" s="10">
        <f t="shared" si="203"/>
        <v>1176.693685732547</v>
      </c>
      <c r="E274" s="10">
        <f t="shared" si="215"/>
        <v>151174.49623105957</v>
      </c>
      <c r="F274" s="10">
        <f t="shared" si="216"/>
        <v>228825.5037689406</v>
      </c>
      <c r="G274" s="10">
        <f t="shared" si="198"/>
        <v>903195.65361731127</v>
      </c>
      <c r="H274" s="1">
        <f t="shared" si="217"/>
        <v>0</v>
      </c>
      <c r="I274" s="1">
        <f t="shared" si="204"/>
        <v>167.61292993738132</v>
      </c>
      <c r="J274" s="1">
        <f t="shared" si="205"/>
        <v>167.61292993738132</v>
      </c>
      <c r="K274" s="1">
        <f t="shared" si="206"/>
        <v>502.838789812144</v>
      </c>
      <c r="L274" s="1">
        <f t="shared" si="207"/>
        <v>167.61292993738132</v>
      </c>
      <c r="M274" s="1">
        <f t="shared" si="208"/>
        <v>1.6761292993738133</v>
      </c>
      <c r="N274" s="1">
        <f t="shared" si="261"/>
        <v>1005.677579624288</v>
      </c>
      <c r="O274" s="1">
        <f t="shared" si="209"/>
        <v>2.7746582890746594</v>
      </c>
      <c r="P274" s="1">
        <f t="shared" si="210"/>
        <v>11098.633156298638</v>
      </c>
      <c r="Q274" s="1">
        <f t="shared" si="211"/>
        <v>10543.701498483706</v>
      </c>
      <c r="R274" s="1">
        <f t="shared" si="212"/>
        <v>2.7746582890746594</v>
      </c>
      <c r="S274" s="1">
        <f t="shared" si="199"/>
        <v>1054370.1498483706</v>
      </c>
      <c r="T274" s="1">
        <f t="shared" si="213"/>
        <v>7916.9725958695626</v>
      </c>
      <c r="U274" s="6">
        <f t="shared" si="218"/>
        <v>1035705.165226541</v>
      </c>
      <c r="V274" s="23">
        <f>-SUM(T$24:T274)/T$23</f>
        <v>52.785258261327051</v>
      </c>
      <c r="W274" s="14">
        <f t="shared" si="200"/>
        <v>0</v>
      </c>
      <c r="X274" s="14">
        <f t="shared" si="219"/>
        <v>494478.63807538874</v>
      </c>
      <c r="Y274" s="23">
        <f>-SUM(W$24:W274)/W$23</f>
        <v>25.723931903769437</v>
      </c>
      <c r="Z274" s="36"/>
      <c r="AA274" s="37">
        <f t="shared" si="220"/>
        <v>1621.0513229898563</v>
      </c>
      <c r="AB274" s="10">
        <f t="shared" si="221"/>
        <v>444.35763725730953</v>
      </c>
      <c r="AC274" s="10">
        <f t="shared" si="222"/>
        <v>1176.693685732547</v>
      </c>
      <c r="AD274" s="1">
        <f t="shared" si="223"/>
        <v>151174.49623105957</v>
      </c>
      <c r="AE274" s="1">
        <f t="shared" si="224"/>
        <v>226075.5037689406</v>
      </c>
      <c r="AF274" s="1">
        <f t="shared" si="225"/>
        <v>802839.44771820493</v>
      </c>
      <c r="AG274" s="1">
        <f t="shared" si="226"/>
        <v>0</v>
      </c>
      <c r="AH274" s="1">
        <f t="shared" si="227"/>
        <v>167.61292993738132</v>
      </c>
      <c r="AI274" s="1">
        <f t="shared" si="228"/>
        <v>167.61292993738132</v>
      </c>
      <c r="AJ274" s="1">
        <f t="shared" si="229"/>
        <v>502.838789812144</v>
      </c>
      <c r="AK274" s="1">
        <f t="shared" si="230"/>
        <v>167.61292993738132</v>
      </c>
      <c r="AL274" s="1">
        <f t="shared" si="231"/>
        <v>1.6761292993738133</v>
      </c>
      <c r="AM274" s="1">
        <f t="shared" si="262"/>
        <v>1005.677579624288</v>
      </c>
      <c r="AN274" s="1">
        <f t="shared" si="232"/>
        <v>2.7746582890746594</v>
      </c>
      <c r="AO274" s="1">
        <f t="shared" si="233"/>
        <v>6936.6457226866487</v>
      </c>
      <c r="AP274" s="1">
        <f t="shared" si="234"/>
        <v>6589.8134365523156</v>
      </c>
      <c r="AQ274" s="1">
        <f t="shared" si="235"/>
        <v>2.7746582890746594</v>
      </c>
      <c r="AR274" s="1">
        <f t="shared" si="236"/>
        <v>901763.94394926436</v>
      </c>
      <c r="AS274" s="1">
        <f t="shared" si="237"/>
        <v>3963.0845339381713</v>
      </c>
      <c r="AT274" s="1">
        <f t="shared" si="238"/>
        <v>415291.00421933579</v>
      </c>
      <c r="AU274" s="38">
        <f>-SUM(AS$24:AS274)/AS$23</f>
        <v>25.074840824309323</v>
      </c>
      <c r="AV274" s="1">
        <f t="shared" si="214"/>
        <v>3963.0845339381713</v>
      </c>
      <c r="AW274" s="1">
        <f t="shared" si="239"/>
        <v>415291.00421933579</v>
      </c>
      <c r="AX274" s="38">
        <f>-SUM(AV$24:AV274)/AV$23</f>
        <v>25.074840824309323</v>
      </c>
      <c r="AY274" s="40"/>
      <c r="AZ274" s="10">
        <f t="shared" si="240"/>
        <v>857.63888888888891</v>
      </c>
      <c r="BA274" s="10">
        <f t="shared" si="241"/>
        <v>380.04271607533053</v>
      </c>
      <c r="BB274" s="10">
        <f t="shared" si="242"/>
        <v>1006.3827575344151</v>
      </c>
      <c r="BC274" s="1">
        <f t="shared" si="243"/>
        <v>129293.97703972153</v>
      </c>
      <c r="BD274" s="1">
        <f t="shared" si="244"/>
        <v>195706.02296027821</v>
      </c>
      <c r="BE274" s="1">
        <f t="shared" si="245"/>
        <v>1097469.9669095427</v>
      </c>
      <c r="BF274" s="1">
        <f t="shared" si="246"/>
        <v>0</v>
      </c>
      <c r="BG274" s="1">
        <f t="shared" si="247"/>
        <v>167.61292993738132</v>
      </c>
      <c r="BH274" s="1">
        <f t="shared" si="248"/>
        <v>167.61292993738132</v>
      </c>
      <c r="BI274" s="1">
        <f t="shared" si="249"/>
        <v>502.838789812144</v>
      </c>
      <c r="BJ274" s="1">
        <f t="shared" si="250"/>
        <v>167.61292993738132</v>
      </c>
      <c r="BK274" s="1">
        <f t="shared" si="251"/>
        <v>1.6761292993738133</v>
      </c>
      <c r="BL274" s="1">
        <f t="shared" si="263"/>
        <v>1005.677579624288</v>
      </c>
      <c r="BM274" s="1">
        <f t="shared" si="252"/>
        <v>2.7746582890746594</v>
      </c>
      <c r="BN274" s="1">
        <f t="shared" si="253"/>
        <v>6936.6457226866487</v>
      </c>
      <c r="BO274" s="1">
        <f t="shared" si="254"/>
        <v>6589.8134365523156</v>
      </c>
      <c r="BP274" s="1">
        <f t="shared" si="255"/>
        <v>2.7746582890746594</v>
      </c>
      <c r="BQ274" s="1">
        <f t="shared" si="256"/>
        <v>901763.94394926436</v>
      </c>
      <c r="BR274" s="1">
        <f t="shared" si="257"/>
        <v>4726.4969680391387</v>
      </c>
      <c r="BS274" s="1">
        <f t="shared" si="258"/>
        <v>608877.7508690937</v>
      </c>
      <c r="BT274" s="38">
        <f>-SUM(BR$24:BR274)/BR$23</f>
        <v>36.297260919947462</v>
      </c>
      <c r="BU274" s="1">
        <f t="shared" si="259"/>
        <v>4726.4969680391387</v>
      </c>
      <c r="BV274" s="1">
        <f t="shared" si="260"/>
        <v>608877.7508690937</v>
      </c>
      <c r="BW274" s="38">
        <f>-SUM(BU$24:BU274)/BU$23</f>
        <v>36.297260919947462</v>
      </c>
      <c r="BX274" s="1"/>
      <c r="BY274" s="1"/>
      <c r="BZ274" s="1"/>
      <c r="CA274" s="1"/>
      <c r="CB274" s="1"/>
      <c r="CC274" s="1"/>
      <c r="CD274" s="1"/>
      <c r="CE274" s="1"/>
      <c r="CF274" s="1"/>
      <c r="CG274" s="1"/>
      <c r="CH274" s="1"/>
      <c r="CI274" s="1"/>
      <c r="CJ274" s="1"/>
      <c r="CK274" s="1"/>
      <c r="CL274" s="1"/>
      <c r="CM274" s="1"/>
      <c r="CN274" s="1"/>
      <c r="CO274" s="1"/>
    </row>
    <row r="275" spans="1:93" ht="14.7" thickBot="1" x14ac:dyDescent="0.6">
      <c r="A275" s="32">
        <v>252</v>
      </c>
      <c r="B275" s="10">
        <f t="shared" si="201"/>
        <v>1621.0513229898563</v>
      </c>
      <c r="C275" s="10">
        <f t="shared" si="202"/>
        <v>440.92561400725629</v>
      </c>
      <c r="D275" s="10">
        <f t="shared" si="203"/>
        <v>1180.1257089826001</v>
      </c>
      <c r="E275" s="10">
        <f t="shared" si="215"/>
        <v>149994.37052207696</v>
      </c>
      <c r="F275" s="10">
        <f t="shared" si="216"/>
        <v>230005.62947792321</v>
      </c>
      <c r="G275" s="10">
        <f t="shared" si="198"/>
        <v>908671.41383055993</v>
      </c>
      <c r="H275" s="1">
        <f t="shared" si="217"/>
        <v>0</v>
      </c>
      <c r="I275" s="1">
        <f t="shared" si="204"/>
        <v>167.95818512976095</v>
      </c>
      <c r="J275" s="1">
        <f t="shared" si="205"/>
        <v>167.95818512976095</v>
      </c>
      <c r="K275" s="1">
        <f t="shared" si="206"/>
        <v>503.87455538928288</v>
      </c>
      <c r="L275" s="1">
        <f t="shared" si="207"/>
        <v>167.95818512976095</v>
      </c>
      <c r="M275" s="1">
        <f t="shared" si="208"/>
        <v>1.6795818512976095</v>
      </c>
      <c r="N275" s="1">
        <f t="shared" si="261"/>
        <v>1007.7491107785658</v>
      </c>
      <c r="O275" s="1">
        <f t="shared" si="209"/>
        <v>2.7859625904016756</v>
      </c>
      <c r="P275" s="1">
        <f t="shared" si="210"/>
        <v>11143.850361606703</v>
      </c>
      <c r="Q275" s="1">
        <f t="shared" si="211"/>
        <v>10586.657843526367</v>
      </c>
      <c r="R275" s="1">
        <f t="shared" si="212"/>
        <v>2.7859625904016756</v>
      </c>
      <c r="S275" s="1">
        <f t="shared" si="199"/>
        <v>1058665.7843526367</v>
      </c>
      <c r="T275" s="1">
        <f t="shared" si="213"/>
        <v>7957.8574097579449</v>
      </c>
      <c r="U275" s="6">
        <f t="shared" si="218"/>
        <v>1043663.0226362989</v>
      </c>
      <c r="V275" s="23">
        <f>-SUM(T$24:T275)/T$23</f>
        <v>53.183151131814952</v>
      </c>
      <c r="W275" s="14">
        <f t="shared" si="200"/>
        <v>0</v>
      </c>
      <c r="X275" s="14">
        <f t="shared" si="219"/>
        <v>494478.63807538874</v>
      </c>
      <c r="Y275" s="23">
        <f>-SUM(W$24:W275)/W$23</f>
        <v>25.723931903769437</v>
      </c>
      <c r="Z275" s="36"/>
      <c r="AA275" s="37">
        <f t="shared" si="220"/>
        <v>1621.0513229898563</v>
      </c>
      <c r="AB275" s="10">
        <f t="shared" si="221"/>
        <v>440.92561400725629</v>
      </c>
      <c r="AC275" s="10">
        <f t="shared" si="222"/>
        <v>1180.1257089826001</v>
      </c>
      <c r="AD275" s="1">
        <f t="shared" si="223"/>
        <v>149994.37052207696</v>
      </c>
      <c r="AE275" s="1">
        <f t="shared" si="224"/>
        <v>227255.62947792321</v>
      </c>
      <c r="AF275" s="1">
        <f t="shared" si="225"/>
        <v>807693.47135846782</v>
      </c>
      <c r="AG275" s="1">
        <f t="shared" si="226"/>
        <v>0</v>
      </c>
      <c r="AH275" s="1">
        <f t="shared" si="227"/>
        <v>167.95818512976095</v>
      </c>
      <c r="AI275" s="1">
        <f t="shared" si="228"/>
        <v>167.95818512976095</v>
      </c>
      <c r="AJ275" s="1">
        <f t="shared" si="229"/>
        <v>503.87455538928288</v>
      </c>
      <c r="AK275" s="1">
        <f t="shared" si="230"/>
        <v>167.95818512976095</v>
      </c>
      <c r="AL275" s="1">
        <f t="shared" si="231"/>
        <v>1.6795818512976095</v>
      </c>
      <c r="AM275" s="1">
        <f t="shared" si="262"/>
        <v>1007.7491107785658</v>
      </c>
      <c r="AN275" s="1">
        <f t="shared" si="232"/>
        <v>2.7859625904016756</v>
      </c>
      <c r="AO275" s="1">
        <f t="shared" si="233"/>
        <v>6964.9064760041892</v>
      </c>
      <c r="AP275" s="1">
        <f t="shared" si="234"/>
        <v>6616.6611522039793</v>
      </c>
      <c r="AQ275" s="1">
        <f t="shared" si="235"/>
        <v>2.7859625904016756</v>
      </c>
      <c r="AR275" s="1">
        <f t="shared" si="236"/>
        <v>905437.84188054455</v>
      </c>
      <c r="AS275" s="1">
        <f t="shared" si="237"/>
        <v>3987.8607184355578</v>
      </c>
      <c r="AT275" s="1">
        <f t="shared" si="238"/>
        <v>419278.86493777134</v>
      </c>
      <c r="AU275" s="38">
        <f>-SUM(AS$24:AS275)/AS$23</f>
        <v>25.306021155812832</v>
      </c>
      <c r="AV275" s="1">
        <f t="shared" si="214"/>
        <v>3987.8607184355578</v>
      </c>
      <c r="AW275" s="1">
        <f t="shared" si="239"/>
        <v>419278.86493777134</v>
      </c>
      <c r="AX275" s="38">
        <f>-SUM(AV$24:AV275)/AV$23</f>
        <v>25.306021155812832</v>
      </c>
      <c r="AY275" s="40"/>
      <c r="AZ275" s="10">
        <f t="shared" si="240"/>
        <v>857.63888888888891</v>
      </c>
      <c r="BA275" s="10">
        <f t="shared" si="241"/>
        <v>377.10743303252184</v>
      </c>
      <c r="BB275" s="10">
        <f t="shared" si="242"/>
        <v>1009.3180405772239</v>
      </c>
      <c r="BC275" s="1">
        <f t="shared" si="243"/>
        <v>128284.6589991443</v>
      </c>
      <c r="BD275" s="1">
        <f t="shared" si="244"/>
        <v>196715.34100085543</v>
      </c>
      <c r="BE275" s="1">
        <f t="shared" si="245"/>
        <v>1102153.1828814</v>
      </c>
      <c r="BF275" s="1">
        <f t="shared" si="246"/>
        <v>0</v>
      </c>
      <c r="BG275" s="1">
        <f t="shared" si="247"/>
        <v>167.95818512976095</v>
      </c>
      <c r="BH275" s="1">
        <f t="shared" si="248"/>
        <v>167.95818512976095</v>
      </c>
      <c r="BI275" s="1">
        <f t="shared" si="249"/>
        <v>503.87455538928288</v>
      </c>
      <c r="BJ275" s="1">
        <f t="shared" si="250"/>
        <v>167.95818512976095</v>
      </c>
      <c r="BK275" s="1">
        <f t="shared" si="251"/>
        <v>1.6795818512976095</v>
      </c>
      <c r="BL275" s="1">
        <f t="shared" si="263"/>
        <v>1007.7491107785658</v>
      </c>
      <c r="BM275" s="1">
        <f t="shared" si="252"/>
        <v>2.7859625904016756</v>
      </c>
      <c r="BN275" s="1">
        <f t="shared" si="253"/>
        <v>6964.9064760041892</v>
      </c>
      <c r="BO275" s="1">
        <f t="shared" si="254"/>
        <v>6616.6611522039793</v>
      </c>
      <c r="BP275" s="1">
        <f t="shared" si="255"/>
        <v>2.7859625904016756</v>
      </c>
      <c r="BQ275" s="1">
        <f t="shared" si="256"/>
        <v>905437.84188054455</v>
      </c>
      <c r="BR275" s="1">
        <f t="shared" si="257"/>
        <v>4751.2731525365252</v>
      </c>
      <c r="BS275" s="1">
        <f t="shared" si="258"/>
        <v>613629.02402163018</v>
      </c>
      <c r="BT275" s="38">
        <f>-SUM(BR$24:BR275)/BR$23</f>
        <v>36.572697044732188</v>
      </c>
      <c r="BU275" s="1">
        <f t="shared" si="259"/>
        <v>4751.2731525365252</v>
      </c>
      <c r="BV275" s="1">
        <f t="shared" si="260"/>
        <v>613629.02402163018</v>
      </c>
      <c r="BW275" s="38">
        <f>-SUM(BU$24:BU275)/BU$23</f>
        <v>36.572697044732188</v>
      </c>
      <c r="BX275" s="1"/>
      <c r="BY275" s="1"/>
      <c r="BZ275" s="1"/>
      <c r="CA275" s="1"/>
      <c r="CB275" s="1"/>
      <c r="CC275" s="1"/>
      <c r="CD275" s="1"/>
      <c r="CE275" s="1"/>
      <c r="CF275" s="1"/>
      <c r="CG275" s="1"/>
      <c r="CH275" s="1"/>
      <c r="CI275" s="1"/>
      <c r="CJ275" s="1"/>
      <c r="CK275" s="1"/>
      <c r="CL275" s="1"/>
      <c r="CM275" s="1"/>
      <c r="CN275" s="1"/>
      <c r="CO275" s="1"/>
    </row>
    <row r="276" spans="1:93" ht="14.7" thickBot="1" x14ac:dyDescent="0.6">
      <c r="A276" s="32">
        <v>253</v>
      </c>
      <c r="B276" s="10">
        <f t="shared" si="201"/>
        <v>1621.0513229898563</v>
      </c>
      <c r="C276" s="10">
        <f t="shared" si="202"/>
        <v>437.48358068939029</v>
      </c>
      <c r="D276" s="10">
        <f t="shared" si="203"/>
        <v>1183.5677423004661</v>
      </c>
      <c r="E276" s="10">
        <f t="shared" si="215"/>
        <v>148810.80277977651</v>
      </c>
      <c r="F276" s="10">
        <f t="shared" si="216"/>
        <v>231189.19722022366</v>
      </c>
      <c r="G276" s="10">
        <f t="shared" si="198"/>
        <v>914168.11702382634</v>
      </c>
      <c r="H276" s="1">
        <f t="shared" si="217"/>
        <v>0</v>
      </c>
      <c r="I276" s="1">
        <f t="shared" si="204"/>
        <v>168.3041514913082</v>
      </c>
      <c r="J276" s="1">
        <f t="shared" si="205"/>
        <v>168.3041514913082</v>
      </c>
      <c r="K276" s="1">
        <f t="shared" si="206"/>
        <v>504.91245447392458</v>
      </c>
      <c r="L276" s="1">
        <f t="shared" si="207"/>
        <v>168.3041514913082</v>
      </c>
      <c r="M276" s="1">
        <f t="shared" si="208"/>
        <v>1.683041514913082</v>
      </c>
      <c r="N276" s="1">
        <f t="shared" si="261"/>
        <v>1009.8249089478492</v>
      </c>
      <c r="O276" s="1">
        <f t="shared" si="209"/>
        <v>2.7973129468515858</v>
      </c>
      <c r="P276" s="1">
        <f t="shared" si="210"/>
        <v>11189.251787406343</v>
      </c>
      <c r="Q276" s="1">
        <f t="shared" si="211"/>
        <v>10629.789198036025</v>
      </c>
      <c r="R276" s="1">
        <f t="shared" si="212"/>
        <v>2.7973129468515858</v>
      </c>
      <c r="S276" s="1">
        <f t="shared" si="199"/>
        <v>1062978.9198036026</v>
      </c>
      <c r="T276" s="1">
        <f t="shared" si="213"/>
        <v>7998.9129660983208</v>
      </c>
      <c r="U276" s="6">
        <f t="shared" si="218"/>
        <v>1051661.9356023972</v>
      </c>
      <c r="V276" s="23">
        <f>-SUM(T$24:T276)/T$23</f>
        <v>53.583096780119874</v>
      </c>
      <c r="W276" s="14">
        <f t="shared" si="200"/>
        <v>0</v>
      </c>
      <c r="X276" s="14">
        <f t="shared" si="219"/>
        <v>494478.63807538874</v>
      </c>
      <c r="Y276" s="23">
        <f>-SUM(W$24:W276)/W$23</f>
        <v>25.723931903769437</v>
      </c>
      <c r="Z276" s="36"/>
      <c r="AA276" s="37">
        <f t="shared" si="220"/>
        <v>1621.0513229898563</v>
      </c>
      <c r="AB276" s="10">
        <f t="shared" si="221"/>
        <v>437.48358068939029</v>
      </c>
      <c r="AC276" s="10">
        <f t="shared" si="222"/>
        <v>1183.5677423004661</v>
      </c>
      <c r="AD276" s="1">
        <f t="shared" si="223"/>
        <v>148810.80277977651</v>
      </c>
      <c r="AE276" s="1">
        <f t="shared" si="224"/>
        <v>228439.19722022366</v>
      </c>
      <c r="AF276" s="1">
        <f t="shared" si="225"/>
        <v>812565.90494698915</v>
      </c>
      <c r="AG276" s="1">
        <f t="shared" si="226"/>
        <v>0</v>
      </c>
      <c r="AH276" s="1">
        <f t="shared" si="227"/>
        <v>168.3041514913082</v>
      </c>
      <c r="AI276" s="1">
        <f t="shared" si="228"/>
        <v>168.3041514913082</v>
      </c>
      <c r="AJ276" s="1">
        <f t="shared" si="229"/>
        <v>504.91245447392458</v>
      </c>
      <c r="AK276" s="1">
        <f t="shared" si="230"/>
        <v>168.3041514913082</v>
      </c>
      <c r="AL276" s="1">
        <f t="shared" si="231"/>
        <v>1.683041514913082</v>
      </c>
      <c r="AM276" s="1">
        <f t="shared" si="262"/>
        <v>1009.8249089478492</v>
      </c>
      <c r="AN276" s="1">
        <f t="shared" si="232"/>
        <v>2.7973129468515858</v>
      </c>
      <c r="AO276" s="1">
        <f t="shared" si="233"/>
        <v>6993.2823671289643</v>
      </c>
      <c r="AP276" s="1">
        <f t="shared" si="234"/>
        <v>6643.6182487725155</v>
      </c>
      <c r="AQ276" s="1">
        <f t="shared" si="235"/>
        <v>2.7973129468515858</v>
      </c>
      <c r="AR276" s="1">
        <f t="shared" si="236"/>
        <v>909126.70772676542</v>
      </c>
      <c r="AS276" s="1">
        <f t="shared" si="237"/>
        <v>4012.7420168348099</v>
      </c>
      <c r="AT276" s="1">
        <f t="shared" si="238"/>
        <v>423291.60695460613</v>
      </c>
      <c r="AU276" s="38">
        <f>-SUM(AS$24:AS276)/AS$23</f>
        <v>25.538643881426442</v>
      </c>
      <c r="AV276" s="1">
        <f t="shared" si="214"/>
        <v>4012.7420168348099</v>
      </c>
      <c r="AW276" s="1">
        <f t="shared" si="239"/>
        <v>423291.60695460613</v>
      </c>
      <c r="AX276" s="38">
        <f>-SUM(AV$24:AV276)/AV$23</f>
        <v>25.538643881426442</v>
      </c>
      <c r="AY276" s="40"/>
      <c r="AZ276" s="10">
        <f t="shared" si="240"/>
        <v>857.63888888888891</v>
      </c>
      <c r="BA276" s="10">
        <f t="shared" si="241"/>
        <v>374.16358874750489</v>
      </c>
      <c r="BB276" s="10">
        <f t="shared" si="242"/>
        <v>1012.2618848622408</v>
      </c>
      <c r="BC276" s="1">
        <f t="shared" si="243"/>
        <v>127272.39711428207</v>
      </c>
      <c r="BD276" s="1">
        <f t="shared" si="244"/>
        <v>197727.60288571767</v>
      </c>
      <c r="BE276" s="1">
        <f t="shared" si="245"/>
        <v>1106854.3106124832</v>
      </c>
      <c r="BF276" s="1">
        <f t="shared" si="246"/>
        <v>0</v>
      </c>
      <c r="BG276" s="1">
        <f t="shared" si="247"/>
        <v>168.3041514913082</v>
      </c>
      <c r="BH276" s="1">
        <f t="shared" si="248"/>
        <v>168.3041514913082</v>
      </c>
      <c r="BI276" s="1">
        <f t="shared" si="249"/>
        <v>504.91245447392458</v>
      </c>
      <c r="BJ276" s="1">
        <f t="shared" si="250"/>
        <v>168.3041514913082</v>
      </c>
      <c r="BK276" s="1">
        <f t="shared" si="251"/>
        <v>1.683041514913082</v>
      </c>
      <c r="BL276" s="1">
        <f t="shared" si="263"/>
        <v>1009.8249089478492</v>
      </c>
      <c r="BM276" s="1">
        <f t="shared" si="252"/>
        <v>2.7973129468515858</v>
      </c>
      <c r="BN276" s="1">
        <f t="shared" si="253"/>
        <v>6993.2823671289643</v>
      </c>
      <c r="BO276" s="1">
        <f t="shared" si="254"/>
        <v>6643.6182487725155</v>
      </c>
      <c r="BP276" s="1">
        <f t="shared" si="255"/>
        <v>2.7973129468515858</v>
      </c>
      <c r="BQ276" s="1">
        <f t="shared" si="256"/>
        <v>909126.70772676542</v>
      </c>
      <c r="BR276" s="1">
        <f t="shared" si="257"/>
        <v>4776.1544509357773</v>
      </c>
      <c r="BS276" s="1">
        <f t="shared" si="258"/>
        <v>618405.17847256595</v>
      </c>
      <c r="BT276" s="38">
        <f>-SUM(BR$24:BR276)/BR$23</f>
        <v>36.849575563627013</v>
      </c>
      <c r="BU276" s="1">
        <f t="shared" si="259"/>
        <v>4776.1544509357773</v>
      </c>
      <c r="BV276" s="1">
        <f t="shared" si="260"/>
        <v>618405.17847256595</v>
      </c>
      <c r="BW276" s="38">
        <f>-SUM(BU$24:BU276)/BU$23</f>
        <v>36.849575563627013</v>
      </c>
      <c r="BX276" s="1"/>
      <c r="BY276" s="1"/>
      <c r="BZ276" s="1"/>
      <c r="CA276" s="1"/>
      <c r="CB276" s="1"/>
      <c r="CC276" s="1"/>
      <c r="CD276" s="1"/>
      <c r="CE276" s="1"/>
      <c r="CF276" s="1"/>
      <c r="CG276" s="1"/>
      <c r="CH276" s="1"/>
      <c r="CI276" s="1"/>
      <c r="CJ276" s="1"/>
      <c r="CK276" s="1"/>
      <c r="CL276" s="1"/>
      <c r="CM276" s="1"/>
      <c r="CN276" s="1"/>
      <c r="CO276" s="1"/>
    </row>
    <row r="277" spans="1:93" ht="14.7" thickBot="1" x14ac:dyDescent="0.6">
      <c r="A277" s="32">
        <v>254</v>
      </c>
      <c r="B277" s="10">
        <f t="shared" si="201"/>
        <v>1621.0513229898563</v>
      </c>
      <c r="C277" s="10">
        <f t="shared" si="202"/>
        <v>434.03150810768068</v>
      </c>
      <c r="D277" s="10">
        <f t="shared" si="203"/>
        <v>1187.0198148821758</v>
      </c>
      <c r="E277" s="10">
        <f t="shared" si="215"/>
        <v>147623.78296489434</v>
      </c>
      <c r="F277" s="10">
        <f t="shared" si="216"/>
        <v>232376.21703510583</v>
      </c>
      <c r="G277" s="10">
        <f t="shared" si="198"/>
        <v>919685.84453739715</v>
      </c>
      <c r="H277" s="1">
        <f t="shared" si="217"/>
        <v>0</v>
      </c>
      <c r="I277" s="1">
        <f t="shared" si="204"/>
        <v>168.65083048691508</v>
      </c>
      <c r="J277" s="1">
        <f t="shared" si="205"/>
        <v>168.65083048691508</v>
      </c>
      <c r="K277" s="1">
        <f t="shared" si="206"/>
        <v>505.95249146074531</v>
      </c>
      <c r="L277" s="1">
        <f t="shared" si="207"/>
        <v>168.65083048691508</v>
      </c>
      <c r="M277" s="1">
        <f t="shared" si="208"/>
        <v>1.6865083048691509</v>
      </c>
      <c r="N277" s="1">
        <f t="shared" si="261"/>
        <v>1011.9049829214905</v>
      </c>
      <c r="O277" s="1">
        <f t="shared" si="209"/>
        <v>2.8087095460586613</v>
      </c>
      <c r="P277" s="1">
        <f t="shared" si="210"/>
        <v>11234.838184234644</v>
      </c>
      <c r="Q277" s="1">
        <f t="shared" si="211"/>
        <v>10673.096275022912</v>
      </c>
      <c r="R277" s="1">
        <f t="shared" si="212"/>
        <v>2.8087095460586613</v>
      </c>
      <c r="S277" s="1">
        <f t="shared" si="199"/>
        <v>1067309.6275022912</v>
      </c>
      <c r="T277" s="1">
        <f t="shared" si="213"/>
        <v>8040.1399691115648</v>
      </c>
      <c r="U277" s="6">
        <f t="shared" si="218"/>
        <v>1059702.0755715088</v>
      </c>
      <c r="V277" s="23">
        <f>-SUM(T$24:T277)/T$23</f>
        <v>53.985103778575457</v>
      </c>
      <c r="W277" s="14">
        <f t="shared" si="200"/>
        <v>0</v>
      </c>
      <c r="X277" s="14">
        <f t="shared" si="219"/>
        <v>494478.63807538874</v>
      </c>
      <c r="Y277" s="23">
        <f>-SUM(W$24:W277)/W$23</f>
        <v>25.723931903769437</v>
      </c>
      <c r="Z277" s="36"/>
      <c r="AA277" s="37">
        <f t="shared" si="220"/>
        <v>1621.0513229898563</v>
      </c>
      <c r="AB277" s="10">
        <f t="shared" si="221"/>
        <v>434.03150810768068</v>
      </c>
      <c r="AC277" s="10">
        <f t="shared" si="222"/>
        <v>1187.0198148821758</v>
      </c>
      <c r="AD277" s="1">
        <f t="shared" si="223"/>
        <v>147623.78296489434</v>
      </c>
      <c r="AE277" s="1">
        <f t="shared" si="224"/>
        <v>229626.21703510583</v>
      </c>
      <c r="AF277" s="1">
        <f t="shared" si="225"/>
        <v>817456.81950417068</v>
      </c>
      <c r="AG277" s="1">
        <f t="shared" si="226"/>
        <v>0</v>
      </c>
      <c r="AH277" s="1">
        <f t="shared" si="227"/>
        <v>168.65083048691508</v>
      </c>
      <c r="AI277" s="1">
        <f t="shared" si="228"/>
        <v>168.65083048691508</v>
      </c>
      <c r="AJ277" s="1">
        <f t="shared" si="229"/>
        <v>505.95249146074531</v>
      </c>
      <c r="AK277" s="1">
        <f t="shared" si="230"/>
        <v>168.65083048691508</v>
      </c>
      <c r="AL277" s="1">
        <f t="shared" si="231"/>
        <v>1.6865083048691509</v>
      </c>
      <c r="AM277" s="1">
        <f t="shared" si="262"/>
        <v>1011.9049829214905</v>
      </c>
      <c r="AN277" s="1">
        <f t="shared" si="232"/>
        <v>2.8087095460586613</v>
      </c>
      <c r="AO277" s="1">
        <f t="shared" si="233"/>
        <v>7021.7738651466534</v>
      </c>
      <c r="AP277" s="1">
        <f t="shared" si="234"/>
        <v>6670.6851718893204</v>
      </c>
      <c r="AQ277" s="1">
        <f t="shared" si="235"/>
        <v>2.8087095460586613</v>
      </c>
      <c r="AR277" s="1">
        <f t="shared" si="236"/>
        <v>912830.60246906488</v>
      </c>
      <c r="AS277" s="1">
        <f t="shared" si="237"/>
        <v>4037.7288659779742</v>
      </c>
      <c r="AT277" s="1">
        <f t="shared" si="238"/>
        <v>427329.33582058409</v>
      </c>
      <c r="AU277" s="38">
        <f>-SUM(AS$24:AS277)/AS$23</f>
        <v>25.772715120033862</v>
      </c>
      <c r="AV277" s="1">
        <f t="shared" si="214"/>
        <v>4037.7288659779742</v>
      </c>
      <c r="AW277" s="1">
        <f t="shared" si="239"/>
        <v>427329.33582058409</v>
      </c>
      <c r="AX277" s="38">
        <f>-SUM(AV$24:AV277)/AV$23</f>
        <v>25.772715120033862</v>
      </c>
      <c r="AY277" s="40"/>
      <c r="AZ277" s="10">
        <f t="shared" si="240"/>
        <v>857.63888888888891</v>
      </c>
      <c r="BA277" s="10">
        <f t="shared" si="241"/>
        <v>371.21115824999004</v>
      </c>
      <c r="BB277" s="10">
        <f t="shared" si="242"/>
        <v>1015.2143153597558</v>
      </c>
      <c r="BC277" s="1">
        <f t="shared" si="243"/>
        <v>126257.18279892231</v>
      </c>
      <c r="BD277" s="1">
        <f t="shared" si="244"/>
        <v>198742.81720107741</v>
      </c>
      <c r="BE277" s="1">
        <f t="shared" si="245"/>
        <v>1111573.4196701422</v>
      </c>
      <c r="BF277" s="1">
        <f t="shared" si="246"/>
        <v>0</v>
      </c>
      <c r="BG277" s="1">
        <f t="shared" si="247"/>
        <v>168.65083048691508</v>
      </c>
      <c r="BH277" s="1">
        <f t="shared" si="248"/>
        <v>168.65083048691508</v>
      </c>
      <c r="BI277" s="1">
        <f t="shared" si="249"/>
        <v>505.95249146074531</v>
      </c>
      <c r="BJ277" s="1">
        <f t="shared" si="250"/>
        <v>168.65083048691508</v>
      </c>
      <c r="BK277" s="1">
        <f t="shared" si="251"/>
        <v>1.6865083048691509</v>
      </c>
      <c r="BL277" s="1">
        <f t="shared" si="263"/>
        <v>1011.9049829214905</v>
      </c>
      <c r="BM277" s="1">
        <f t="shared" si="252"/>
        <v>2.8087095460586613</v>
      </c>
      <c r="BN277" s="1">
        <f t="shared" si="253"/>
        <v>7021.7738651466534</v>
      </c>
      <c r="BO277" s="1">
        <f t="shared" si="254"/>
        <v>6670.6851718893204</v>
      </c>
      <c r="BP277" s="1">
        <f t="shared" si="255"/>
        <v>2.8087095460586613</v>
      </c>
      <c r="BQ277" s="1">
        <f t="shared" si="256"/>
        <v>912830.60246906488</v>
      </c>
      <c r="BR277" s="1">
        <f t="shared" si="257"/>
        <v>4801.1413000789416</v>
      </c>
      <c r="BS277" s="1">
        <f t="shared" si="258"/>
        <v>623206.3197726449</v>
      </c>
      <c r="BT277" s="38">
        <f>-SUM(BR$24:BR277)/BR$23</f>
        <v>37.12790259551565</v>
      </c>
      <c r="BU277" s="1">
        <f t="shared" si="259"/>
        <v>4801.1413000789416</v>
      </c>
      <c r="BV277" s="1">
        <f t="shared" si="260"/>
        <v>623206.3197726449</v>
      </c>
      <c r="BW277" s="38">
        <f>-SUM(BU$24:BU277)/BU$23</f>
        <v>37.12790259551565</v>
      </c>
      <c r="BX277" s="1"/>
      <c r="BY277" s="1"/>
      <c r="BZ277" s="1"/>
      <c r="CA277" s="1"/>
      <c r="CB277" s="1"/>
      <c r="CC277" s="1"/>
      <c r="CD277" s="1"/>
      <c r="CE277" s="1"/>
      <c r="CF277" s="1"/>
      <c r="CG277" s="1"/>
      <c r="CH277" s="1"/>
      <c r="CI277" s="1"/>
      <c r="CJ277" s="1"/>
      <c r="CK277" s="1"/>
      <c r="CL277" s="1"/>
      <c r="CM277" s="1"/>
      <c r="CN277" s="1"/>
      <c r="CO277" s="1"/>
    </row>
    <row r="278" spans="1:93" ht="14.7" thickBot="1" x14ac:dyDescent="0.6">
      <c r="A278" s="32">
        <v>255</v>
      </c>
      <c r="B278" s="10">
        <f t="shared" si="201"/>
        <v>1621.0513229898563</v>
      </c>
      <c r="C278" s="10">
        <f t="shared" si="202"/>
        <v>430.56936698094086</v>
      </c>
      <c r="D278" s="10">
        <f t="shared" si="203"/>
        <v>1190.4819560089154</v>
      </c>
      <c r="E278" s="10">
        <f t="shared" si="215"/>
        <v>146433.30100888544</v>
      </c>
      <c r="F278" s="10">
        <f t="shared" si="216"/>
        <v>233566.69899111474</v>
      </c>
      <c r="G278" s="10">
        <f t="shared" si="198"/>
        <v>925224.67803133</v>
      </c>
      <c r="H278" s="1">
        <f t="shared" si="217"/>
        <v>0</v>
      </c>
      <c r="I278" s="1">
        <f t="shared" si="204"/>
        <v>168.99822358449114</v>
      </c>
      <c r="J278" s="1">
        <f t="shared" si="205"/>
        <v>168.99822358449114</v>
      </c>
      <c r="K278" s="1">
        <f t="shared" si="206"/>
        <v>506.99467075347343</v>
      </c>
      <c r="L278" s="1">
        <f t="shared" si="207"/>
        <v>168.99822358449114</v>
      </c>
      <c r="M278" s="1">
        <f t="shared" si="208"/>
        <v>1.6899822358449115</v>
      </c>
      <c r="N278" s="1">
        <f t="shared" si="261"/>
        <v>1013.9893415069469</v>
      </c>
      <c r="O278" s="1">
        <f t="shared" si="209"/>
        <v>2.8201525764216191</v>
      </c>
      <c r="P278" s="1">
        <f t="shared" si="210"/>
        <v>11280.610305686476</v>
      </c>
      <c r="Q278" s="1">
        <f t="shared" si="211"/>
        <v>10716.579790402151</v>
      </c>
      <c r="R278" s="1">
        <f t="shared" si="212"/>
        <v>2.8201525764216191</v>
      </c>
      <c r="S278" s="1">
        <f t="shared" si="199"/>
        <v>1071657.9790402153</v>
      </c>
      <c r="T278" s="1">
        <f t="shared" si="213"/>
        <v>8081.5391259053476</v>
      </c>
      <c r="U278" s="6">
        <f t="shared" si="218"/>
        <v>1067783.6146974142</v>
      </c>
      <c r="V278" s="23">
        <f>-SUM(T$24:T278)/T$23</f>
        <v>54.38918073487072</v>
      </c>
      <c r="W278" s="14">
        <f t="shared" si="200"/>
        <v>0</v>
      </c>
      <c r="X278" s="14">
        <f t="shared" si="219"/>
        <v>494478.63807538874</v>
      </c>
      <c r="Y278" s="23">
        <f>-SUM(W$24:W278)/W$23</f>
        <v>25.723931903769437</v>
      </c>
      <c r="Z278" s="36"/>
      <c r="AA278" s="37">
        <f t="shared" si="220"/>
        <v>1621.0513229898563</v>
      </c>
      <c r="AB278" s="10">
        <f t="shared" si="221"/>
        <v>430.56936698094086</v>
      </c>
      <c r="AC278" s="10">
        <f t="shared" si="222"/>
        <v>1190.4819560089154</v>
      </c>
      <c r="AD278" s="1">
        <f t="shared" si="223"/>
        <v>146433.30100888544</v>
      </c>
      <c r="AE278" s="1">
        <f t="shared" si="224"/>
        <v>230816.69899111474</v>
      </c>
      <c r="AF278" s="1">
        <f t="shared" si="225"/>
        <v>822366.28632814111</v>
      </c>
      <c r="AG278" s="1">
        <f t="shared" si="226"/>
        <v>0</v>
      </c>
      <c r="AH278" s="1">
        <f t="shared" si="227"/>
        <v>168.99822358449114</v>
      </c>
      <c r="AI278" s="1">
        <f t="shared" si="228"/>
        <v>168.99822358449114</v>
      </c>
      <c r="AJ278" s="1">
        <f t="shared" si="229"/>
        <v>506.99467075347343</v>
      </c>
      <c r="AK278" s="1">
        <f t="shared" si="230"/>
        <v>168.99822358449114</v>
      </c>
      <c r="AL278" s="1">
        <f t="shared" si="231"/>
        <v>1.6899822358449115</v>
      </c>
      <c r="AM278" s="1">
        <f t="shared" si="262"/>
        <v>1013.9893415069469</v>
      </c>
      <c r="AN278" s="1">
        <f t="shared" si="232"/>
        <v>2.8201525764216191</v>
      </c>
      <c r="AO278" s="1">
        <f t="shared" si="233"/>
        <v>7050.3814410540481</v>
      </c>
      <c r="AP278" s="1">
        <f t="shared" si="234"/>
        <v>6697.8623690013455</v>
      </c>
      <c r="AQ278" s="1">
        <f t="shared" si="235"/>
        <v>2.8201525764216191</v>
      </c>
      <c r="AR278" s="1">
        <f t="shared" si="236"/>
        <v>916549.58733702626</v>
      </c>
      <c r="AS278" s="1">
        <f t="shared" si="237"/>
        <v>4062.821704504543</v>
      </c>
      <c r="AT278" s="1">
        <f t="shared" si="238"/>
        <v>431392.15752508864</v>
      </c>
      <c r="AU278" s="38">
        <f>-SUM(AS$24:AS278)/AS$23</f>
        <v>26.008241015947167</v>
      </c>
      <c r="AV278" s="1">
        <f t="shared" si="214"/>
        <v>4062.821704504543</v>
      </c>
      <c r="AW278" s="1">
        <f t="shared" si="239"/>
        <v>431392.15752508864</v>
      </c>
      <c r="AX278" s="38">
        <f>-SUM(AV$24:AV278)/AV$23</f>
        <v>26.008241015947167</v>
      </c>
      <c r="AY278" s="40"/>
      <c r="AZ278" s="10">
        <f t="shared" si="240"/>
        <v>857.63888888888891</v>
      </c>
      <c r="BA278" s="10">
        <f t="shared" si="241"/>
        <v>368.25011649685734</v>
      </c>
      <c r="BB278" s="10">
        <f t="shared" si="242"/>
        <v>1018.1753571128883</v>
      </c>
      <c r="BC278" s="1">
        <f t="shared" si="243"/>
        <v>125239.00744180942</v>
      </c>
      <c r="BD278" s="1">
        <f t="shared" si="244"/>
        <v>199760.99255819031</v>
      </c>
      <c r="BE278" s="1">
        <f t="shared" si="245"/>
        <v>1116310.5798952165</v>
      </c>
      <c r="BF278" s="1">
        <f t="shared" si="246"/>
        <v>0</v>
      </c>
      <c r="BG278" s="1">
        <f t="shared" si="247"/>
        <v>168.99822358449114</v>
      </c>
      <c r="BH278" s="1">
        <f t="shared" si="248"/>
        <v>168.99822358449114</v>
      </c>
      <c r="BI278" s="1">
        <f t="shared" si="249"/>
        <v>506.99467075347343</v>
      </c>
      <c r="BJ278" s="1">
        <f t="shared" si="250"/>
        <v>168.99822358449114</v>
      </c>
      <c r="BK278" s="1">
        <f t="shared" si="251"/>
        <v>1.6899822358449115</v>
      </c>
      <c r="BL278" s="1">
        <f t="shared" si="263"/>
        <v>1013.9893415069469</v>
      </c>
      <c r="BM278" s="1">
        <f t="shared" si="252"/>
        <v>2.8201525764216191</v>
      </c>
      <c r="BN278" s="1">
        <f t="shared" si="253"/>
        <v>7050.3814410540481</v>
      </c>
      <c r="BO278" s="1">
        <f t="shared" si="254"/>
        <v>6697.8623690013455</v>
      </c>
      <c r="BP278" s="1">
        <f t="shared" si="255"/>
        <v>2.8201525764216191</v>
      </c>
      <c r="BQ278" s="1">
        <f t="shared" si="256"/>
        <v>916549.58733702626</v>
      </c>
      <c r="BR278" s="1">
        <f t="shared" si="257"/>
        <v>4826.2341386055105</v>
      </c>
      <c r="BS278" s="1">
        <f t="shared" si="258"/>
        <v>628032.55391125043</v>
      </c>
      <c r="BT278" s="38">
        <f>-SUM(BR$24:BR278)/BR$23</f>
        <v>37.407684284710172</v>
      </c>
      <c r="BU278" s="1">
        <f t="shared" si="259"/>
        <v>4826.2341386055105</v>
      </c>
      <c r="BV278" s="1">
        <f t="shared" si="260"/>
        <v>628032.55391125043</v>
      </c>
      <c r="BW278" s="38">
        <f>-SUM(BU$24:BU278)/BU$23</f>
        <v>37.407684284710172</v>
      </c>
      <c r="BX278" s="1"/>
      <c r="BY278" s="1"/>
      <c r="BZ278" s="1"/>
      <c r="CA278" s="1"/>
      <c r="CB278" s="1"/>
      <c r="CC278" s="1"/>
      <c r="CD278" s="1"/>
      <c r="CE278" s="1"/>
      <c r="CF278" s="1"/>
      <c r="CG278" s="1"/>
      <c r="CH278" s="1"/>
      <c r="CI278" s="1"/>
      <c r="CJ278" s="1"/>
      <c r="CK278" s="1"/>
      <c r="CL278" s="1"/>
      <c r="CM278" s="1"/>
      <c r="CN278" s="1"/>
      <c r="CO278" s="1"/>
    </row>
    <row r="279" spans="1:93" ht="14.7" thickBot="1" x14ac:dyDescent="0.6">
      <c r="A279" s="32">
        <v>256</v>
      </c>
      <c r="B279" s="10">
        <f t="shared" si="201"/>
        <v>1621.0513229898563</v>
      </c>
      <c r="C279" s="10">
        <f t="shared" si="202"/>
        <v>427.09712794258161</v>
      </c>
      <c r="D279" s="10">
        <f t="shared" si="203"/>
        <v>1193.9541950472749</v>
      </c>
      <c r="E279" s="10">
        <f t="shared" si="215"/>
        <v>145239.34681383817</v>
      </c>
      <c r="F279" s="10">
        <f t="shared" si="216"/>
        <v>234760.653186162</v>
      </c>
      <c r="G279" s="10">
        <f t="shared" ref="G279:G342" si="264">F279+S279-L$2</f>
        <v>930784.69948672154</v>
      </c>
      <c r="H279" s="1">
        <f t="shared" si="217"/>
        <v>0</v>
      </c>
      <c r="I279" s="1">
        <f t="shared" si="204"/>
        <v>169.34633225496947</v>
      </c>
      <c r="J279" s="1">
        <f t="shared" si="205"/>
        <v>169.34633225496947</v>
      </c>
      <c r="K279" s="1">
        <f t="shared" si="206"/>
        <v>508.0389967649084</v>
      </c>
      <c r="L279" s="1">
        <f t="shared" si="207"/>
        <v>169.34633225496947</v>
      </c>
      <c r="M279" s="1">
        <f t="shared" si="208"/>
        <v>1.6934633225496947</v>
      </c>
      <c r="N279" s="1">
        <f t="shared" si="261"/>
        <v>1016.0779935298167</v>
      </c>
      <c r="O279" s="1">
        <f t="shared" si="209"/>
        <v>2.8316422271067356</v>
      </c>
      <c r="P279" s="1">
        <f t="shared" si="210"/>
        <v>11326.568908426943</v>
      </c>
      <c r="Q279" s="1">
        <f t="shared" si="211"/>
        <v>10760.240463005595</v>
      </c>
      <c r="R279" s="1">
        <f t="shared" si="212"/>
        <v>2.8316422271067356</v>
      </c>
      <c r="S279" s="1">
        <f t="shared" ref="S279:S342" si="265">L$2*R279</f>
        <v>1076024.0463005595</v>
      </c>
      <c r="T279" s="1">
        <f t="shared" si="213"/>
        <v>8123.1111464859232</v>
      </c>
      <c r="U279" s="6">
        <f t="shared" si="218"/>
        <v>1075906.7258439001</v>
      </c>
      <c r="V279" s="23">
        <f>-SUM(T$24:T279)/T$23</f>
        <v>54.795336292195017</v>
      </c>
      <c r="W279" s="14">
        <f t="shared" ref="W279:W342" si="266">IF(A279&lt;=K$2,IF(A279=K$2,T279+G279, T279), 0)</f>
        <v>0</v>
      </c>
      <c r="X279" s="14">
        <f t="shared" si="219"/>
        <v>494478.63807538874</v>
      </c>
      <c r="Y279" s="23">
        <f>-SUM(W$24:W279)/W$23</f>
        <v>25.723931903769437</v>
      </c>
      <c r="Z279" s="36"/>
      <c r="AA279" s="37">
        <f t="shared" si="220"/>
        <v>1621.0513229898563</v>
      </c>
      <c r="AB279" s="10">
        <f t="shared" si="221"/>
        <v>427.09712794258161</v>
      </c>
      <c r="AC279" s="10">
        <f t="shared" si="222"/>
        <v>1193.9541950472749</v>
      </c>
      <c r="AD279" s="1">
        <f t="shared" si="223"/>
        <v>145239.34681383817</v>
      </c>
      <c r="AE279" s="1">
        <f t="shared" si="224"/>
        <v>232010.653186162</v>
      </c>
      <c r="AF279" s="1">
        <f t="shared" si="225"/>
        <v>827294.37699585105</v>
      </c>
      <c r="AG279" s="1">
        <f t="shared" si="226"/>
        <v>0</v>
      </c>
      <c r="AH279" s="1">
        <f t="shared" si="227"/>
        <v>169.34633225496947</v>
      </c>
      <c r="AI279" s="1">
        <f t="shared" si="228"/>
        <v>169.34633225496947</v>
      </c>
      <c r="AJ279" s="1">
        <f t="shared" si="229"/>
        <v>508.0389967649084</v>
      </c>
      <c r="AK279" s="1">
        <f t="shared" si="230"/>
        <v>169.34633225496947</v>
      </c>
      <c r="AL279" s="1">
        <f t="shared" si="231"/>
        <v>1.6934633225496947</v>
      </c>
      <c r="AM279" s="1">
        <f t="shared" si="262"/>
        <v>1016.0779935298167</v>
      </c>
      <c r="AN279" s="1">
        <f t="shared" si="232"/>
        <v>2.8316422271067356</v>
      </c>
      <c r="AO279" s="1">
        <f t="shared" si="233"/>
        <v>7079.1055677668392</v>
      </c>
      <c r="AP279" s="1">
        <f t="shared" si="234"/>
        <v>6725.1502893784973</v>
      </c>
      <c r="AQ279" s="1">
        <f t="shared" si="235"/>
        <v>2.8316422271067356</v>
      </c>
      <c r="AR279" s="1">
        <f t="shared" si="236"/>
        <v>920283.72380968905</v>
      </c>
      <c r="AS279" s="1">
        <f t="shared" si="237"/>
        <v>4088.0209728588243</v>
      </c>
      <c r="AT279" s="1">
        <f t="shared" si="238"/>
        <v>435480.17849794746</v>
      </c>
      <c r="AU279" s="38">
        <f>-SUM(AS$24:AS279)/AS$23</f>
        <v>26.245227739011447</v>
      </c>
      <c r="AV279" s="1">
        <f t="shared" si="214"/>
        <v>4088.0209728588243</v>
      </c>
      <c r="AW279" s="1">
        <f t="shared" si="239"/>
        <v>435480.17849794746</v>
      </c>
      <c r="AX279" s="38">
        <f>-SUM(AV$24:AV279)/AV$23</f>
        <v>26.245227739011447</v>
      </c>
      <c r="AY279" s="40"/>
      <c r="AZ279" s="10">
        <f t="shared" si="240"/>
        <v>857.63888888888891</v>
      </c>
      <c r="BA279" s="10">
        <f t="shared" si="241"/>
        <v>365.2804383719448</v>
      </c>
      <c r="BB279" s="10">
        <f t="shared" si="242"/>
        <v>1021.1450352378008</v>
      </c>
      <c r="BC279" s="1">
        <f t="shared" si="243"/>
        <v>124217.86240657161</v>
      </c>
      <c r="BD279" s="1">
        <f t="shared" si="244"/>
        <v>200782.13759342811</v>
      </c>
      <c r="BE279" s="1">
        <f t="shared" si="245"/>
        <v>1121065.8614031172</v>
      </c>
      <c r="BF279" s="1">
        <f t="shared" si="246"/>
        <v>0</v>
      </c>
      <c r="BG279" s="1">
        <f t="shared" si="247"/>
        <v>169.34633225496947</v>
      </c>
      <c r="BH279" s="1">
        <f t="shared" si="248"/>
        <v>169.34633225496947</v>
      </c>
      <c r="BI279" s="1">
        <f t="shared" si="249"/>
        <v>508.0389967649084</v>
      </c>
      <c r="BJ279" s="1">
        <f t="shared" si="250"/>
        <v>169.34633225496947</v>
      </c>
      <c r="BK279" s="1">
        <f t="shared" si="251"/>
        <v>1.6934633225496947</v>
      </c>
      <c r="BL279" s="1">
        <f t="shared" si="263"/>
        <v>1016.0779935298167</v>
      </c>
      <c r="BM279" s="1">
        <f t="shared" si="252"/>
        <v>2.8316422271067356</v>
      </c>
      <c r="BN279" s="1">
        <f t="shared" si="253"/>
        <v>7079.1055677668392</v>
      </c>
      <c r="BO279" s="1">
        <f t="shared" si="254"/>
        <v>6725.1502893784973</v>
      </c>
      <c r="BP279" s="1">
        <f t="shared" si="255"/>
        <v>2.8316422271067356</v>
      </c>
      <c r="BQ279" s="1">
        <f t="shared" si="256"/>
        <v>920283.72380968905</v>
      </c>
      <c r="BR279" s="1">
        <f t="shared" si="257"/>
        <v>4851.4334069597917</v>
      </c>
      <c r="BS279" s="1">
        <f t="shared" si="258"/>
        <v>632883.98731821019</v>
      </c>
      <c r="BT279" s="38">
        <f>-SUM(BR$24:BR279)/BR$23</f>
        <v>37.688926801055665</v>
      </c>
      <c r="BU279" s="1">
        <f t="shared" si="259"/>
        <v>4851.4334069597917</v>
      </c>
      <c r="BV279" s="1">
        <f t="shared" si="260"/>
        <v>632883.98731821019</v>
      </c>
      <c r="BW279" s="38">
        <f>-SUM(BU$24:BU279)/BU$23</f>
        <v>37.688926801055665</v>
      </c>
      <c r="BX279" s="1"/>
      <c r="BY279" s="1"/>
      <c r="BZ279" s="1"/>
      <c r="CA279" s="1"/>
      <c r="CB279" s="1"/>
      <c r="CC279" s="1"/>
      <c r="CD279" s="1"/>
      <c r="CE279" s="1"/>
      <c r="CF279" s="1"/>
      <c r="CG279" s="1"/>
      <c r="CH279" s="1"/>
      <c r="CI279" s="1"/>
      <c r="CJ279" s="1"/>
      <c r="CK279" s="1"/>
      <c r="CL279" s="1"/>
      <c r="CM279" s="1"/>
      <c r="CN279" s="1"/>
      <c r="CO279" s="1"/>
    </row>
    <row r="280" spans="1:93" ht="14.7" thickBot="1" x14ac:dyDescent="0.6">
      <c r="A280" s="32">
        <v>257</v>
      </c>
      <c r="B280" s="10">
        <f t="shared" ref="B280:B343" si="267">PMT(E$2/12, C$2, -E$23)</f>
        <v>1621.0513229898563</v>
      </c>
      <c r="C280" s="10">
        <f t="shared" ref="C280:C343" si="268">IPMT(E$2/12, A280, C$2, -E$23)</f>
        <v>423.6147615403604</v>
      </c>
      <c r="D280" s="10">
        <f t="shared" ref="D280:D343" si="269">PPMT(E$2/12, A280, C$2, -E$23)</f>
        <v>1197.4365614494959</v>
      </c>
      <c r="E280" s="10">
        <f t="shared" si="215"/>
        <v>144041.91025238868</v>
      </c>
      <c r="F280" s="10">
        <f t="shared" si="216"/>
        <v>235958.08974761149</v>
      </c>
      <c r="G280" s="10">
        <f t="shared" si="264"/>
        <v>936365.99120698147</v>
      </c>
      <c r="H280" s="1">
        <f t="shared" si="217"/>
        <v>0</v>
      </c>
      <c r="I280" s="1">
        <f t="shared" ref="I280:I343" si="270">O$2* $M280</f>
        <v>169.6951579723131</v>
      </c>
      <c r="J280" s="1">
        <f t="shared" ref="J280:J343" si="271">P$2* $M280</f>
        <v>169.6951579723131</v>
      </c>
      <c r="K280" s="1">
        <f t="shared" ref="K280:K343" si="272">Q$2* $M280</f>
        <v>509.08547391693929</v>
      </c>
      <c r="L280" s="1">
        <f t="shared" ref="L280:L343" si="273">R$2* $M280</f>
        <v>169.6951579723131</v>
      </c>
      <c r="M280" s="1">
        <f t="shared" ref="M280:M343" si="274">M279*POWER(1 + $I$2, 1/12)</f>
        <v>1.6969515797231309</v>
      </c>
      <c r="N280" s="1">
        <f t="shared" si="261"/>
        <v>1018.1709478338787</v>
      </c>
      <c r="O280" s="1">
        <f t="shared" ref="O280:O343" si="275">O279*POWER(1 + $H$2, 1/12)</f>
        <v>2.843178688050974</v>
      </c>
      <c r="P280" s="1">
        <f t="shared" ref="P280:P343" si="276">$M$2 * O280</f>
        <v>11372.714752203896</v>
      </c>
      <c r="Q280" s="1">
        <f t="shared" ref="Q280:Q343" si="277" xml:space="preserve"> P280 * (1-$J$2)</f>
        <v>10804.079014593701</v>
      </c>
      <c r="R280" s="1">
        <f t="shared" ref="R280:R343" si="278">R279*POWER(1+G$2, 1/12)</f>
        <v>2.843178688050974</v>
      </c>
      <c r="S280" s="1">
        <f t="shared" si="265"/>
        <v>1080407.90145937</v>
      </c>
      <c r="T280" s="1">
        <f t="shared" ref="T280:T343" si="279">Q280-N280-B280</f>
        <v>8164.8567437699667</v>
      </c>
      <c r="U280" s="6">
        <f t="shared" si="218"/>
        <v>1084071.5825876701</v>
      </c>
      <c r="V280" s="23">
        <f>-SUM(T$24:T280)/T$23</f>
        <v>55.203579129383513</v>
      </c>
      <c r="W280" s="14">
        <f t="shared" si="266"/>
        <v>0</v>
      </c>
      <c r="X280" s="14">
        <f t="shared" si="219"/>
        <v>494478.63807538874</v>
      </c>
      <c r="Y280" s="23">
        <f>-SUM(W$24:W280)/W$23</f>
        <v>25.723931903769437</v>
      </c>
      <c r="Z280" s="36"/>
      <c r="AA280" s="37">
        <f t="shared" si="220"/>
        <v>1621.0513229898563</v>
      </c>
      <c r="AB280" s="10">
        <f t="shared" si="221"/>
        <v>423.6147615403604</v>
      </c>
      <c r="AC280" s="10">
        <f t="shared" si="222"/>
        <v>1197.4365614494959</v>
      </c>
      <c r="AD280" s="1">
        <f t="shared" si="223"/>
        <v>144041.91025238868</v>
      </c>
      <c r="AE280" s="1">
        <f t="shared" si="224"/>
        <v>233208.08974761149</v>
      </c>
      <c r="AF280" s="1">
        <f t="shared" si="225"/>
        <v>832241.16336417804</v>
      </c>
      <c r="AG280" s="1">
        <f t="shared" si="226"/>
        <v>0</v>
      </c>
      <c r="AH280" s="1">
        <f t="shared" si="227"/>
        <v>169.6951579723131</v>
      </c>
      <c r="AI280" s="1">
        <f t="shared" si="228"/>
        <v>169.6951579723131</v>
      </c>
      <c r="AJ280" s="1">
        <f t="shared" si="229"/>
        <v>509.08547391693929</v>
      </c>
      <c r="AK280" s="1">
        <f t="shared" si="230"/>
        <v>169.6951579723131</v>
      </c>
      <c r="AL280" s="1">
        <f t="shared" si="231"/>
        <v>1.6969515797231309</v>
      </c>
      <c r="AM280" s="1">
        <f t="shared" si="262"/>
        <v>1018.1709478338787</v>
      </c>
      <c r="AN280" s="1">
        <f t="shared" si="232"/>
        <v>2.843178688050974</v>
      </c>
      <c r="AO280" s="1">
        <f t="shared" si="233"/>
        <v>7107.9467201274347</v>
      </c>
      <c r="AP280" s="1">
        <f t="shared" si="234"/>
        <v>6752.5493841210628</v>
      </c>
      <c r="AQ280" s="1">
        <f t="shared" si="235"/>
        <v>2.843178688050974</v>
      </c>
      <c r="AR280" s="1">
        <f t="shared" si="236"/>
        <v>924033.07361656649</v>
      </c>
      <c r="AS280" s="1">
        <f t="shared" si="237"/>
        <v>4113.3271132973277</v>
      </c>
      <c r="AT280" s="1">
        <f t="shared" si="238"/>
        <v>439593.50561124476</v>
      </c>
      <c r="AU280" s="38">
        <f>-SUM(AS$24:AS280)/AS$23</f>
        <v>26.483681484709841</v>
      </c>
      <c r="AV280" s="1">
        <f t="shared" ref="AV280:AV343" si="280">IF(Y280&lt;=K$3,IF(Y280=K$3,AS280+AF280, AS280), 0)</f>
        <v>4113.3271132973277</v>
      </c>
      <c r="AW280" s="1">
        <f t="shared" si="239"/>
        <v>439593.50561124476</v>
      </c>
      <c r="AX280" s="38">
        <f>-SUM(AV$24:AV280)/AV$23</f>
        <v>26.483681484709841</v>
      </c>
      <c r="AY280" s="40"/>
      <c r="AZ280" s="10">
        <f t="shared" si="240"/>
        <v>857.63888888888891</v>
      </c>
      <c r="BA280" s="10">
        <f t="shared" si="241"/>
        <v>362.30209868583461</v>
      </c>
      <c r="BB280" s="10">
        <f t="shared" si="242"/>
        <v>1024.1233749239111</v>
      </c>
      <c r="BC280" s="1">
        <f t="shared" si="243"/>
        <v>123193.7390316477</v>
      </c>
      <c r="BD280" s="1">
        <f t="shared" si="244"/>
        <v>201806.26096835203</v>
      </c>
      <c r="BE280" s="1">
        <f t="shared" si="245"/>
        <v>1125839.3345849186</v>
      </c>
      <c r="BF280" s="1">
        <f t="shared" si="246"/>
        <v>0</v>
      </c>
      <c r="BG280" s="1">
        <f t="shared" si="247"/>
        <v>169.6951579723131</v>
      </c>
      <c r="BH280" s="1">
        <f t="shared" si="248"/>
        <v>169.6951579723131</v>
      </c>
      <c r="BI280" s="1">
        <f t="shared" si="249"/>
        <v>509.08547391693929</v>
      </c>
      <c r="BJ280" s="1">
        <f t="shared" si="250"/>
        <v>169.6951579723131</v>
      </c>
      <c r="BK280" s="1">
        <f t="shared" si="251"/>
        <v>1.6969515797231309</v>
      </c>
      <c r="BL280" s="1">
        <f t="shared" si="263"/>
        <v>1018.1709478338787</v>
      </c>
      <c r="BM280" s="1">
        <f t="shared" si="252"/>
        <v>2.843178688050974</v>
      </c>
      <c r="BN280" s="1">
        <f t="shared" si="253"/>
        <v>7107.9467201274347</v>
      </c>
      <c r="BO280" s="1">
        <f t="shared" si="254"/>
        <v>6752.5493841210628</v>
      </c>
      <c r="BP280" s="1">
        <f t="shared" si="255"/>
        <v>2.843178688050974</v>
      </c>
      <c r="BQ280" s="1">
        <f t="shared" si="256"/>
        <v>924033.07361656649</v>
      </c>
      <c r="BR280" s="1">
        <f t="shared" si="257"/>
        <v>4876.7395473982951</v>
      </c>
      <c r="BS280" s="1">
        <f t="shared" si="258"/>
        <v>637760.72686560848</v>
      </c>
      <c r="BT280" s="38">
        <f>-SUM(BR$24:BR280)/BR$23</f>
        <v>37.971636340035275</v>
      </c>
      <c r="BU280" s="1">
        <f t="shared" si="259"/>
        <v>4876.7395473982951</v>
      </c>
      <c r="BV280" s="1">
        <f t="shared" si="260"/>
        <v>637760.72686560848</v>
      </c>
      <c r="BW280" s="38">
        <f>-SUM(BU$24:BU280)/BU$23</f>
        <v>37.971636340035275</v>
      </c>
      <c r="BX280" s="1"/>
      <c r="BY280" s="1"/>
      <c r="BZ280" s="1"/>
      <c r="CA280" s="1"/>
      <c r="CB280" s="1"/>
      <c r="CC280" s="1"/>
      <c r="CD280" s="1"/>
      <c r="CE280" s="1"/>
      <c r="CF280" s="1"/>
      <c r="CG280" s="1"/>
      <c r="CH280" s="1"/>
      <c r="CI280" s="1"/>
      <c r="CJ280" s="1"/>
      <c r="CK280" s="1"/>
      <c r="CL280" s="1"/>
      <c r="CM280" s="1"/>
      <c r="CN280" s="1"/>
      <c r="CO280" s="1"/>
    </row>
    <row r="281" spans="1:93" ht="14.7" thickBot="1" x14ac:dyDescent="0.6">
      <c r="A281" s="32">
        <v>258</v>
      </c>
      <c r="B281" s="10">
        <f t="shared" si="267"/>
        <v>1621.0513229898563</v>
      </c>
      <c r="C281" s="10">
        <f t="shared" si="268"/>
        <v>420.12223823613272</v>
      </c>
      <c r="D281" s="10">
        <f t="shared" si="269"/>
        <v>1200.9290847537236</v>
      </c>
      <c r="E281" s="10">
        <f t="shared" ref="E281:E344" si="281">E280-D281</f>
        <v>142840.98116763495</v>
      </c>
      <c r="F281" s="10">
        <f t="shared" ref="F281:F344" si="282">F280+D281</f>
        <v>237159.01883236523</v>
      </c>
      <c r="G281" s="10">
        <f t="shared" si="264"/>
        <v>941968.63581911265</v>
      </c>
      <c r="H281" s="1">
        <f t="shared" ref="H281:H344" si="283">IF((G281/L$2)&lt;0.2, N$2* $M281, 0)</f>
        <v>0</v>
      </c>
      <c r="I281" s="1">
        <f t="shared" si="270"/>
        <v>170.04470221352113</v>
      </c>
      <c r="J281" s="1">
        <f t="shared" si="271"/>
        <v>170.04470221352113</v>
      </c>
      <c r="K281" s="1">
        <f t="shared" si="272"/>
        <v>510.13410664056346</v>
      </c>
      <c r="L281" s="1">
        <f t="shared" si="273"/>
        <v>170.04470221352113</v>
      </c>
      <c r="M281" s="1">
        <f t="shared" si="274"/>
        <v>1.7004470221352115</v>
      </c>
      <c r="N281" s="1">
        <f t="shared" si="261"/>
        <v>1020.2682132811269</v>
      </c>
      <c r="O281" s="1">
        <f t="shared" si="275"/>
        <v>2.8547621499651243</v>
      </c>
      <c r="P281" s="1">
        <f t="shared" si="276"/>
        <v>11419.048599860498</v>
      </c>
      <c r="Q281" s="1">
        <f t="shared" si="277"/>
        <v>10848.096169867473</v>
      </c>
      <c r="R281" s="1">
        <f t="shared" si="278"/>
        <v>2.8547621499651243</v>
      </c>
      <c r="S281" s="1">
        <f t="shared" si="265"/>
        <v>1084809.6169867474</v>
      </c>
      <c r="T281" s="1">
        <f t="shared" si="279"/>
        <v>8206.776633596488</v>
      </c>
      <c r="U281" s="6">
        <f t="shared" ref="U281:U344" si="284">U280+T281</f>
        <v>1092278.3592212666</v>
      </c>
      <c r="V281" s="23">
        <f>-SUM(T$24:T281)/T$23</f>
        <v>55.613917961063343</v>
      </c>
      <c r="W281" s="14">
        <f t="shared" si="266"/>
        <v>0</v>
      </c>
      <c r="X281" s="14">
        <f t="shared" ref="X281:X344" si="285">X280+W281</f>
        <v>494478.63807538874</v>
      </c>
      <c r="Y281" s="23">
        <f>-SUM(W$24:W281)/W$23</f>
        <v>25.723931903769437</v>
      </c>
      <c r="Z281" s="36"/>
      <c r="AA281" s="37">
        <f t="shared" ref="AA281:AA344" si="286">PMT(E$3/12, C$3, -AD$23)</f>
        <v>1621.0513229898563</v>
      </c>
      <c r="AB281" s="10">
        <f t="shared" ref="AB281:AB344" si="287">IPMT(E$3/12, A281, C$3, -AD$23)</f>
        <v>420.12223823613272</v>
      </c>
      <c r="AC281" s="10">
        <f t="shared" ref="AC281:AC344" si="288">PPMT(E$3/12, A281, C$3, -AD$23)</f>
        <v>1200.9290847537236</v>
      </c>
      <c r="AD281" s="1">
        <f t="shared" ref="AD281:AD344" si="289">AD280-AC281</f>
        <v>142840.98116763495</v>
      </c>
      <c r="AE281" s="1">
        <f t="shared" ref="AE281:AE344" si="290">AE280+AC281</f>
        <v>234409.01883236523</v>
      </c>
      <c r="AF281" s="1">
        <f t="shared" ref="AF281:AF344" si="291">AE281+AR281-L$3</f>
        <v>837206.7175710306</v>
      </c>
      <c r="AG281" s="1">
        <f t="shared" ref="AG281:AG344" si="292">IF((AF281/L$3)&lt;0.2, N$3* $AL281, 0)</f>
        <v>0</v>
      </c>
      <c r="AH281" s="1">
        <f t="shared" ref="AH281:AH344" si="293">O$3* $AL281</f>
        <v>170.04470221352113</v>
      </c>
      <c r="AI281" s="1">
        <f t="shared" ref="AI281:AI344" si="294">P$3* $AL281</f>
        <v>170.04470221352113</v>
      </c>
      <c r="AJ281" s="1">
        <f t="shared" ref="AJ281:AJ344" si="295">Q$3* $AL281</f>
        <v>510.13410664056346</v>
      </c>
      <c r="AK281" s="1">
        <f t="shared" ref="AK281:AK344" si="296">R$3* $AL281</f>
        <v>170.04470221352113</v>
      </c>
      <c r="AL281" s="1">
        <f t="shared" ref="AL281:AL344" si="297">AL280*POWER(1 + $I$3, 1/12)</f>
        <v>1.7004470221352115</v>
      </c>
      <c r="AM281" s="1">
        <f t="shared" si="262"/>
        <v>1020.2682132811269</v>
      </c>
      <c r="AN281" s="1">
        <f t="shared" ref="AN281:AN344" si="298">AN280*POWER(1 + $H$3, 1/12)</f>
        <v>2.8547621499651243</v>
      </c>
      <c r="AO281" s="1">
        <f t="shared" ref="AO281:AO344" si="299">$M$3 * AN281</f>
        <v>7136.9053749128107</v>
      </c>
      <c r="AP281" s="1">
        <f t="shared" ref="AP281:AP344" si="300" xml:space="preserve"> AO281 * (1-$J$3)</f>
        <v>6780.0601061671696</v>
      </c>
      <c r="AQ281" s="1">
        <f t="shared" ref="AQ281:AQ344" si="301">AQ280*POWER(1+G$3, 1/12)</f>
        <v>2.8547621499651243</v>
      </c>
      <c r="AR281" s="1">
        <f t="shared" ref="AR281:AR344" si="302">L$3*AQ281</f>
        <v>927797.69873866544</v>
      </c>
      <c r="AS281" s="1">
        <f t="shared" ref="AS281:AS344" si="303">AP281-AM281-AA281</f>
        <v>4138.7405698961866</v>
      </c>
      <c r="AT281" s="1">
        <f t="shared" ref="AT281:AT344" si="304">AT280+AS281</f>
        <v>443732.24618114094</v>
      </c>
      <c r="AU281" s="38">
        <f>-SUM(AS$24:AS281)/AS$23</f>
        <v>26.723608474269039</v>
      </c>
      <c r="AV281" s="1">
        <f t="shared" si="280"/>
        <v>4138.7405698961866</v>
      </c>
      <c r="AW281" s="1">
        <f t="shared" ref="AW281:AW344" si="305">AW280+AV281</f>
        <v>443732.24618114094</v>
      </c>
      <c r="AX281" s="38">
        <f>-SUM(AV$24:AV281)/AV$23</f>
        <v>26.723608474269039</v>
      </c>
      <c r="AY281" s="40"/>
      <c r="AZ281" s="10">
        <f t="shared" ref="AZ281:AZ344" si="306">PMT(BC$3/12, C$3, -BC$23)</f>
        <v>857.63888888888891</v>
      </c>
      <c r="BA281" s="10">
        <f t="shared" ref="BA281:BA344" si="307">IPMT(E$4/12, A281, C$4, -BC$23)</f>
        <v>359.31507217563984</v>
      </c>
      <c r="BB281" s="10">
        <f t="shared" ref="BB281:BB344" si="308">PPMT(E$4/12, A281, C$4, -BC$23)</f>
        <v>1027.1104014341058</v>
      </c>
      <c r="BC281" s="1">
        <f t="shared" ref="BC281:BC344" si="309">BC280-BB281</f>
        <v>122166.62863021358</v>
      </c>
      <c r="BD281" s="1">
        <f t="shared" ref="BD281:BD344" si="310">BD280+BB281</f>
        <v>202833.37136978612</v>
      </c>
      <c r="BE281" s="1">
        <f t="shared" ref="BE281:BE344" si="311">BD281+BQ281-BJ$2</f>
        <v>1130631.0701084516</v>
      </c>
      <c r="BF281" s="1">
        <f t="shared" ref="BF281:BF344" si="312">IF((BE281/L$4)&lt;0.2, N$4* $M281, 0)</f>
        <v>0</v>
      </c>
      <c r="BG281" s="1">
        <f t="shared" ref="BG281:BG344" si="313">O$4* $M281</f>
        <v>170.04470221352113</v>
      </c>
      <c r="BH281" s="1">
        <f t="shared" ref="BH281:BH344" si="314">P$4* $BK281</f>
        <v>170.04470221352113</v>
      </c>
      <c r="BI281" s="1">
        <f t="shared" ref="BI281:BI344" si="315">Q$4* $BK281</f>
        <v>510.13410664056346</v>
      </c>
      <c r="BJ281" s="1">
        <f t="shared" ref="BJ281:BJ344" si="316">R$4* $BK281</f>
        <v>170.04470221352113</v>
      </c>
      <c r="BK281" s="1">
        <f t="shared" ref="BK281:BK344" si="317">BK280*POWER(1 + $I$4, 1/12)</f>
        <v>1.7004470221352115</v>
      </c>
      <c r="BL281" s="1">
        <f t="shared" si="263"/>
        <v>1020.2682132811269</v>
      </c>
      <c r="BM281" s="1">
        <f t="shared" ref="BM281:BM344" si="318">BM280*POWER(1 + $H$4, 1/12)</f>
        <v>2.8547621499651243</v>
      </c>
      <c r="BN281" s="1">
        <f t="shared" ref="BN281:BN344" si="319">$M$4 * BM281</f>
        <v>7136.9053749128107</v>
      </c>
      <c r="BO281" s="1">
        <f t="shared" ref="BO281:BO344" si="320" xml:space="preserve"> BN281 * (1-$J$4)</f>
        <v>6780.0601061671696</v>
      </c>
      <c r="BP281" s="1">
        <f t="shared" ref="BP281:BP344" si="321">BP280*POWER(1+G$4, 1/12)</f>
        <v>2.8547621499651243</v>
      </c>
      <c r="BQ281" s="1">
        <f t="shared" ref="BQ281:BQ344" si="322">L$4*BP281</f>
        <v>927797.69873866544</v>
      </c>
      <c r="BR281" s="1">
        <f t="shared" ref="BR281:BR344" si="323">BO281-BL281-AZ281</f>
        <v>4902.153003997154</v>
      </c>
      <c r="BS281" s="1">
        <f t="shared" ref="BS281:BS344" si="324">BS280+BR281</f>
        <v>642662.87986960565</v>
      </c>
      <c r="BT281" s="38">
        <f>-SUM(BR$24:BR281)/BR$23</f>
        <v>38.255819122875693</v>
      </c>
      <c r="BU281" s="1">
        <f t="shared" ref="BU281:BU344" si="325">IF(AY281&lt;=K$4,IF(AY281=K$4,BR281+BE281, BR281), 0)</f>
        <v>4902.153003997154</v>
      </c>
      <c r="BV281" s="1">
        <f t="shared" ref="BV281:BV344" si="326">BV280+BU281</f>
        <v>642662.87986960565</v>
      </c>
      <c r="BW281" s="38">
        <f>-SUM(BU$24:BU281)/BU$23</f>
        <v>38.255819122875693</v>
      </c>
      <c r="BX281" s="1"/>
      <c r="BY281" s="1"/>
      <c r="BZ281" s="1"/>
      <c r="CA281" s="1"/>
      <c r="CB281" s="1"/>
      <c r="CC281" s="1"/>
      <c r="CD281" s="1"/>
      <c r="CE281" s="1"/>
      <c r="CF281" s="1"/>
      <c r="CG281" s="1"/>
      <c r="CH281" s="1"/>
      <c r="CI281" s="1"/>
      <c r="CJ281" s="1"/>
      <c r="CK281" s="1"/>
      <c r="CL281" s="1"/>
      <c r="CM281" s="1"/>
      <c r="CN281" s="1"/>
      <c r="CO281" s="1"/>
    </row>
    <row r="282" spans="1:93" ht="14.7" thickBot="1" x14ac:dyDescent="0.6">
      <c r="A282" s="32">
        <v>259</v>
      </c>
      <c r="B282" s="10">
        <f t="shared" si="267"/>
        <v>1621.0513229898563</v>
      </c>
      <c r="C282" s="10">
        <f t="shared" si="268"/>
        <v>416.61952840560093</v>
      </c>
      <c r="D282" s="10">
        <f t="shared" si="269"/>
        <v>1204.4317945842552</v>
      </c>
      <c r="E282" s="10">
        <f t="shared" si="281"/>
        <v>141636.54937305069</v>
      </c>
      <c r="F282" s="10">
        <f t="shared" si="282"/>
        <v>238363.45062694949</v>
      </c>
      <c r="G282" s="10">
        <f t="shared" si="264"/>
        <v>947592.71627499303</v>
      </c>
      <c r="H282" s="1">
        <f t="shared" si="283"/>
        <v>0</v>
      </c>
      <c r="I282" s="1">
        <f t="shared" si="270"/>
        <v>170.39496645863517</v>
      </c>
      <c r="J282" s="1">
        <f t="shared" si="271"/>
        <v>170.39496645863517</v>
      </c>
      <c r="K282" s="1">
        <f t="shared" si="272"/>
        <v>511.1848993759055</v>
      </c>
      <c r="L282" s="1">
        <f t="shared" si="273"/>
        <v>170.39496645863517</v>
      </c>
      <c r="M282" s="1">
        <f t="shared" si="274"/>
        <v>1.7039496645863517</v>
      </c>
      <c r="N282" s="1">
        <f t="shared" ref="N282:N345" si="327">SUM(H282:L282)</f>
        <v>1022.369798751811</v>
      </c>
      <c r="O282" s="1">
        <f t="shared" si="275"/>
        <v>2.8663928043369564</v>
      </c>
      <c r="P282" s="1">
        <f t="shared" si="276"/>
        <v>11465.571217347826</v>
      </c>
      <c r="Q282" s="1">
        <f t="shared" si="277"/>
        <v>10892.292656480435</v>
      </c>
      <c r="R282" s="1">
        <f t="shared" si="278"/>
        <v>2.8663928043369564</v>
      </c>
      <c r="S282" s="1">
        <f t="shared" si="265"/>
        <v>1089229.2656480435</v>
      </c>
      <c r="T282" s="1">
        <f t="shared" si="279"/>
        <v>8248.8715347387661</v>
      </c>
      <c r="U282" s="6">
        <f t="shared" si="284"/>
        <v>1100527.2307560053</v>
      </c>
      <c r="V282" s="23">
        <f>-SUM(T$24:T282)/T$23</f>
        <v>56.026361537800277</v>
      </c>
      <c r="W282" s="14">
        <f t="shared" si="266"/>
        <v>0</v>
      </c>
      <c r="X282" s="14">
        <f t="shared" si="285"/>
        <v>494478.63807538874</v>
      </c>
      <c r="Y282" s="23">
        <f>-SUM(W$24:W282)/W$23</f>
        <v>25.723931903769437</v>
      </c>
      <c r="Z282" s="36"/>
      <c r="AA282" s="37">
        <f t="shared" si="286"/>
        <v>1621.0513229898563</v>
      </c>
      <c r="AB282" s="10">
        <f t="shared" si="287"/>
        <v>416.61952840560093</v>
      </c>
      <c r="AC282" s="10">
        <f t="shared" si="288"/>
        <v>1204.4317945842552</v>
      </c>
      <c r="AD282" s="1">
        <f t="shared" si="289"/>
        <v>141636.54937305069</v>
      </c>
      <c r="AE282" s="1">
        <f t="shared" si="290"/>
        <v>235613.45062694949</v>
      </c>
      <c r="AF282" s="1">
        <f t="shared" si="291"/>
        <v>842191.11203646031</v>
      </c>
      <c r="AG282" s="1">
        <f t="shared" si="292"/>
        <v>0</v>
      </c>
      <c r="AH282" s="1">
        <f t="shared" si="293"/>
        <v>170.39496645863517</v>
      </c>
      <c r="AI282" s="1">
        <f t="shared" si="294"/>
        <v>170.39496645863517</v>
      </c>
      <c r="AJ282" s="1">
        <f t="shared" si="295"/>
        <v>511.1848993759055</v>
      </c>
      <c r="AK282" s="1">
        <f t="shared" si="296"/>
        <v>170.39496645863517</v>
      </c>
      <c r="AL282" s="1">
        <f t="shared" si="297"/>
        <v>1.7039496645863517</v>
      </c>
      <c r="AM282" s="1">
        <f t="shared" ref="AM282:AM345" si="328">SUM(AG282:AK282)</f>
        <v>1022.369798751811</v>
      </c>
      <c r="AN282" s="1">
        <f t="shared" si="298"/>
        <v>2.8663928043369564</v>
      </c>
      <c r="AO282" s="1">
        <f t="shared" si="299"/>
        <v>7165.982010842391</v>
      </c>
      <c r="AP282" s="1">
        <f t="shared" si="300"/>
        <v>6807.682910300271</v>
      </c>
      <c r="AQ282" s="1">
        <f t="shared" si="301"/>
        <v>2.8663928043369564</v>
      </c>
      <c r="AR282" s="1">
        <f t="shared" si="302"/>
        <v>931577.66140951088</v>
      </c>
      <c r="AS282" s="1">
        <f t="shared" si="303"/>
        <v>4164.2617885586042</v>
      </c>
      <c r="AT282" s="1">
        <f t="shared" si="304"/>
        <v>447896.50796969957</v>
      </c>
      <c r="AU282" s="38">
        <f>-SUM(AS$24:AS282)/AS$23</f>
        <v>26.965014954765191</v>
      </c>
      <c r="AV282" s="1">
        <f t="shared" si="280"/>
        <v>4164.2617885586042</v>
      </c>
      <c r="AW282" s="1">
        <f t="shared" si="305"/>
        <v>447896.50796969957</v>
      </c>
      <c r="AX282" s="38">
        <f>-SUM(AV$24:AV282)/AV$23</f>
        <v>26.965014954765191</v>
      </c>
      <c r="AY282" s="40"/>
      <c r="AZ282" s="10">
        <f t="shared" si="306"/>
        <v>857.63888888888891</v>
      </c>
      <c r="BA282" s="10">
        <f t="shared" si="307"/>
        <v>356.31933350479034</v>
      </c>
      <c r="BB282" s="10">
        <f t="shared" si="308"/>
        <v>1030.1061401049553</v>
      </c>
      <c r="BC282" s="1">
        <f t="shared" si="309"/>
        <v>121136.52249010863</v>
      </c>
      <c r="BD282" s="1">
        <f t="shared" si="310"/>
        <v>203863.47750989109</v>
      </c>
      <c r="BE282" s="1">
        <f t="shared" si="311"/>
        <v>1135441.1389194019</v>
      </c>
      <c r="BF282" s="1">
        <f t="shared" si="312"/>
        <v>0</v>
      </c>
      <c r="BG282" s="1">
        <f t="shared" si="313"/>
        <v>170.39496645863517</v>
      </c>
      <c r="BH282" s="1">
        <f t="shared" si="314"/>
        <v>170.39496645863517</v>
      </c>
      <c r="BI282" s="1">
        <f t="shared" si="315"/>
        <v>511.1848993759055</v>
      </c>
      <c r="BJ282" s="1">
        <f t="shared" si="316"/>
        <v>170.39496645863517</v>
      </c>
      <c r="BK282" s="1">
        <f t="shared" si="317"/>
        <v>1.7039496645863517</v>
      </c>
      <c r="BL282" s="1">
        <f t="shared" ref="BL282:BL345" si="329">SUM(BF282:BJ282)</f>
        <v>1022.369798751811</v>
      </c>
      <c r="BM282" s="1">
        <f t="shared" si="318"/>
        <v>2.8663928043369564</v>
      </c>
      <c r="BN282" s="1">
        <f t="shared" si="319"/>
        <v>7165.982010842391</v>
      </c>
      <c r="BO282" s="1">
        <f t="shared" si="320"/>
        <v>6807.682910300271</v>
      </c>
      <c r="BP282" s="1">
        <f t="shared" si="321"/>
        <v>2.8663928043369564</v>
      </c>
      <c r="BQ282" s="1">
        <f t="shared" si="322"/>
        <v>931577.66140951088</v>
      </c>
      <c r="BR282" s="1">
        <f t="shared" si="323"/>
        <v>4927.6742226595716</v>
      </c>
      <c r="BS282" s="1">
        <f t="shared" si="324"/>
        <v>647590.5540922652</v>
      </c>
      <c r="BT282" s="38">
        <f>-SUM(BR$24:BR282)/BR$23</f>
        <v>38.541481396653055</v>
      </c>
      <c r="BU282" s="1">
        <f t="shared" si="325"/>
        <v>4927.6742226595716</v>
      </c>
      <c r="BV282" s="1">
        <f t="shared" si="326"/>
        <v>647590.5540922652</v>
      </c>
      <c r="BW282" s="38">
        <f>-SUM(BU$24:BU282)/BU$23</f>
        <v>38.541481396653055</v>
      </c>
      <c r="BX282" s="1"/>
      <c r="BY282" s="1"/>
      <c r="BZ282" s="1"/>
      <c r="CA282" s="1"/>
      <c r="CB282" s="1"/>
      <c r="CC282" s="1"/>
      <c r="CD282" s="1"/>
      <c r="CE282" s="1"/>
      <c r="CF282" s="1"/>
      <c r="CG282" s="1"/>
      <c r="CH282" s="1"/>
      <c r="CI282" s="1"/>
      <c r="CJ282" s="1"/>
      <c r="CK282" s="1"/>
      <c r="CL282" s="1"/>
      <c r="CM282" s="1"/>
      <c r="CN282" s="1"/>
      <c r="CO282" s="1"/>
    </row>
    <row r="283" spans="1:93" ht="14.7" thickBot="1" x14ac:dyDescent="0.6">
      <c r="A283" s="32">
        <v>260</v>
      </c>
      <c r="B283" s="10">
        <f t="shared" si="267"/>
        <v>1621.0513229898563</v>
      </c>
      <c r="C283" s="10">
        <f t="shared" si="268"/>
        <v>413.10660233806357</v>
      </c>
      <c r="D283" s="10">
        <f t="shared" si="269"/>
        <v>1207.9447206517927</v>
      </c>
      <c r="E283" s="10">
        <f t="shared" si="281"/>
        <v>140428.60465239891</v>
      </c>
      <c r="F283" s="10">
        <f t="shared" si="282"/>
        <v>239571.39534760127</v>
      </c>
      <c r="G283" s="10">
        <f t="shared" si="264"/>
        <v>953238.31585266721</v>
      </c>
      <c r="H283" s="1">
        <f t="shared" si="283"/>
        <v>0</v>
      </c>
      <c r="I283" s="1">
        <f t="shared" si="270"/>
        <v>170.7459521907453</v>
      </c>
      <c r="J283" s="1">
        <f t="shared" si="271"/>
        <v>170.7459521907453</v>
      </c>
      <c r="K283" s="1">
        <f t="shared" si="272"/>
        <v>512.23785657223596</v>
      </c>
      <c r="L283" s="1">
        <f t="shared" si="273"/>
        <v>170.7459521907453</v>
      </c>
      <c r="M283" s="1">
        <f t="shared" si="274"/>
        <v>1.7074595219074531</v>
      </c>
      <c r="N283" s="1">
        <f t="shared" si="327"/>
        <v>1024.4757131444719</v>
      </c>
      <c r="O283" s="1">
        <f t="shared" si="275"/>
        <v>2.8780708434343842</v>
      </c>
      <c r="P283" s="1">
        <f t="shared" si="276"/>
        <v>11512.283373737537</v>
      </c>
      <c r="Q283" s="1">
        <f t="shared" si="277"/>
        <v>10936.669205050659</v>
      </c>
      <c r="R283" s="1">
        <f t="shared" si="278"/>
        <v>2.8780708434343842</v>
      </c>
      <c r="S283" s="1">
        <f t="shared" si="265"/>
        <v>1093666.9205050659</v>
      </c>
      <c r="T283" s="1">
        <f t="shared" si="279"/>
        <v>8291.1421689163308</v>
      </c>
      <c r="U283" s="6">
        <f t="shared" si="284"/>
        <v>1108818.3729249216</v>
      </c>
      <c r="V283" s="23">
        <f>-SUM(T$24:T283)/T$23</f>
        <v>56.440918646246089</v>
      </c>
      <c r="W283" s="14">
        <f t="shared" si="266"/>
        <v>0</v>
      </c>
      <c r="X283" s="14">
        <f t="shared" si="285"/>
        <v>494478.63807538874</v>
      </c>
      <c r="Y283" s="23">
        <f>-SUM(W$24:W283)/W$23</f>
        <v>25.723931903769437</v>
      </c>
      <c r="Z283" s="36"/>
      <c r="AA283" s="37">
        <f t="shared" si="286"/>
        <v>1621.0513229898563</v>
      </c>
      <c r="AB283" s="10">
        <f t="shared" si="287"/>
        <v>413.10660233806357</v>
      </c>
      <c r="AC283" s="10">
        <f t="shared" si="288"/>
        <v>1207.9447206517927</v>
      </c>
      <c r="AD283" s="1">
        <f t="shared" si="289"/>
        <v>140428.60465239891</v>
      </c>
      <c r="AE283" s="1">
        <f t="shared" si="290"/>
        <v>236821.39534760127</v>
      </c>
      <c r="AF283" s="1">
        <f t="shared" si="291"/>
        <v>847194.41946377605</v>
      </c>
      <c r="AG283" s="1">
        <f t="shared" si="292"/>
        <v>0</v>
      </c>
      <c r="AH283" s="1">
        <f t="shared" si="293"/>
        <v>170.7459521907453</v>
      </c>
      <c r="AI283" s="1">
        <f t="shared" si="294"/>
        <v>170.7459521907453</v>
      </c>
      <c r="AJ283" s="1">
        <f t="shared" si="295"/>
        <v>512.23785657223596</v>
      </c>
      <c r="AK283" s="1">
        <f t="shared" si="296"/>
        <v>170.7459521907453</v>
      </c>
      <c r="AL283" s="1">
        <f t="shared" si="297"/>
        <v>1.7074595219074531</v>
      </c>
      <c r="AM283" s="1">
        <f t="shared" si="328"/>
        <v>1024.4757131444719</v>
      </c>
      <c r="AN283" s="1">
        <f t="shared" si="298"/>
        <v>2.8780708434343842</v>
      </c>
      <c r="AO283" s="1">
        <f t="shared" si="299"/>
        <v>7195.1771085859609</v>
      </c>
      <c r="AP283" s="1">
        <f t="shared" si="300"/>
        <v>6835.4182531566621</v>
      </c>
      <c r="AQ283" s="1">
        <f t="shared" si="301"/>
        <v>2.8780708434343842</v>
      </c>
      <c r="AR283" s="1">
        <f t="shared" si="302"/>
        <v>935373.0241161749</v>
      </c>
      <c r="AS283" s="1">
        <f t="shared" si="303"/>
        <v>4189.8912170223339</v>
      </c>
      <c r="AT283" s="1">
        <f t="shared" si="304"/>
        <v>452086.39918672189</v>
      </c>
      <c r="AU283" s="38">
        <f>-SUM(AS$24:AS283)/AS$23</f>
        <v>27.207907199230256</v>
      </c>
      <c r="AV283" s="1">
        <f t="shared" si="280"/>
        <v>4189.8912170223339</v>
      </c>
      <c r="AW283" s="1">
        <f t="shared" si="305"/>
        <v>452086.39918672189</v>
      </c>
      <c r="AX283" s="38">
        <f>-SUM(AV$24:AV283)/AV$23</f>
        <v>27.207907199230256</v>
      </c>
      <c r="AY283" s="40"/>
      <c r="AZ283" s="10">
        <f t="shared" si="306"/>
        <v>857.63888888888891</v>
      </c>
      <c r="BA283" s="10">
        <f t="shared" si="307"/>
        <v>353.31485726281761</v>
      </c>
      <c r="BB283" s="10">
        <f t="shared" si="308"/>
        <v>1033.1106163469281</v>
      </c>
      <c r="BC283" s="1">
        <f t="shared" si="309"/>
        <v>120103.41187376171</v>
      </c>
      <c r="BD283" s="1">
        <f t="shared" si="310"/>
        <v>204896.58812623803</v>
      </c>
      <c r="BE283" s="1">
        <f t="shared" si="311"/>
        <v>1140269.612242413</v>
      </c>
      <c r="BF283" s="1">
        <f t="shared" si="312"/>
        <v>0</v>
      </c>
      <c r="BG283" s="1">
        <f t="shared" si="313"/>
        <v>170.7459521907453</v>
      </c>
      <c r="BH283" s="1">
        <f t="shared" si="314"/>
        <v>170.7459521907453</v>
      </c>
      <c r="BI283" s="1">
        <f t="shared" si="315"/>
        <v>512.23785657223596</v>
      </c>
      <c r="BJ283" s="1">
        <f t="shared" si="316"/>
        <v>170.7459521907453</v>
      </c>
      <c r="BK283" s="1">
        <f t="shared" si="317"/>
        <v>1.7074595219074531</v>
      </c>
      <c r="BL283" s="1">
        <f t="shared" si="329"/>
        <v>1024.4757131444719</v>
      </c>
      <c r="BM283" s="1">
        <f t="shared" si="318"/>
        <v>2.8780708434343842</v>
      </c>
      <c r="BN283" s="1">
        <f t="shared" si="319"/>
        <v>7195.1771085859609</v>
      </c>
      <c r="BO283" s="1">
        <f t="shared" si="320"/>
        <v>6835.4182531566621</v>
      </c>
      <c r="BP283" s="1">
        <f t="shared" si="321"/>
        <v>2.8780708434343842</v>
      </c>
      <c r="BQ283" s="1">
        <f t="shared" si="322"/>
        <v>935373.0241161749</v>
      </c>
      <c r="BR283" s="1">
        <f t="shared" si="323"/>
        <v>4953.3036511233013</v>
      </c>
      <c r="BS283" s="1">
        <f t="shared" si="324"/>
        <v>652543.85774338851</v>
      </c>
      <c r="BT283" s="38">
        <f>-SUM(BR$24:BR283)/BR$23</f>
        <v>38.828629434399332</v>
      </c>
      <c r="BU283" s="1">
        <f t="shared" si="325"/>
        <v>4953.3036511233013</v>
      </c>
      <c r="BV283" s="1">
        <f t="shared" si="326"/>
        <v>652543.85774338851</v>
      </c>
      <c r="BW283" s="38">
        <f>-SUM(BU$24:BU283)/BU$23</f>
        <v>38.828629434399332</v>
      </c>
      <c r="BX283" s="1"/>
      <c r="BY283" s="1"/>
      <c r="BZ283" s="1"/>
      <c r="CA283" s="1"/>
      <c r="CB283" s="1"/>
      <c r="CC283" s="1"/>
      <c r="CD283" s="1"/>
      <c r="CE283" s="1"/>
      <c r="CF283" s="1"/>
      <c r="CG283" s="1"/>
      <c r="CH283" s="1"/>
      <c r="CI283" s="1"/>
      <c r="CJ283" s="1"/>
      <c r="CK283" s="1"/>
      <c r="CL283" s="1"/>
      <c r="CM283" s="1"/>
      <c r="CN283" s="1"/>
      <c r="CO283" s="1"/>
    </row>
    <row r="284" spans="1:93" ht="14.7" thickBot="1" x14ac:dyDescent="0.6">
      <c r="A284" s="32">
        <v>261</v>
      </c>
      <c r="B284" s="10">
        <f t="shared" si="267"/>
        <v>1621.0513229898563</v>
      </c>
      <c r="C284" s="10">
        <f t="shared" si="268"/>
        <v>409.58343023616249</v>
      </c>
      <c r="D284" s="10">
        <f t="shared" si="269"/>
        <v>1211.4678927536938</v>
      </c>
      <c r="E284" s="10">
        <f t="shared" si="281"/>
        <v>139217.13675964522</v>
      </c>
      <c r="F284" s="10">
        <f t="shared" si="282"/>
        <v>240782.86324035496</v>
      </c>
      <c r="G284" s="10">
        <f t="shared" si="264"/>
        <v>958905.51815764001</v>
      </c>
      <c r="H284" s="1">
        <f t="shared" si="283"/>
        <v>0</v>
      </c>
      <c r="I284" s="1">
        <f t="shared" si="270"/>
        <v>171.09766089599665</v>
      </c>
      <c r="J284" s="1">
        <f t="shared" si="271"/>
        <v>171.09766089599665</v>
      </c>
      <c r="K284" s="1">
        <f t="shared" si="272"/>
        <v>513.29298268798993</v>
      </c>
      <c r="L284" s="1">
        <f t="shared" si="273"/>
        <v>171.09766089599665</v>
      </c>
      <c r="M284" s="1">
        <f t="shared" si="274"/>
        <v>1.7109766089599665</v>
      </c>
      <c r="N284" s="1">
        <f t="shared" si="327"/>
        <v>1026.5859653759799</v>
      </c>
      <c r="O284" s="1">
        <f t="shared" si="275"/>
        <v>2.889796460308645</v>
      </c>
      <c r="P284" s="1">
        <f t="shared" si="276"/>
        <v>11559.185841234579</v>
      </c>
      <c r="Q284" s="1">
        <f t="shared" si="277"/>
        <v>10981.22654917285</v>
      </c>
      <c r="R284" s="1">
        <f t="shared" si="278"/>
        <v>2.889796460308645</v>
      </c>
      <c r="S284" s="1">
        <f t="shared" si="265"/>
        <v>1098122.6549172851</v>
      </c>
      <c r="T284" s="1">
        <f t="shared" si="279"/>
        <v>8333.5892608070135</v>
      </c>
      <c r="U284" s="6">
        <f t="shared" si="284"/>
        <v>1117151.9621857286</v>
      </c>
      <c r="V284" s="23">
        <f>-SUM(T$24:T284)/T$23</f>
        <v>56.857598109286442</v>
      </c>
      <c r="W284" s="14">
        <f t="shared" si="266"/>
        <v>0</v>
      </c>
      <c r="X284" s="14">
        <f t="shared" si="285"/>
        <v>494478.63807538874</v>
      </c>
      <c r="Y284" s="23">
        <f>-SUM(W$24:W284)/W$23</f>
        <v>25.723931903769437</v>
      </c>
      <c r="Z284" s="36"/>
      <c r="AA284" s="37">
        <f t="shared" si="286"/>
        <v>1621.0513229898563</v>
      </c>
      <c r="AB284" s="10">
        <f t="shared" si="287"/>
        <v>409.58343023616249</v>
      </c>
      <c r="AC284" s="10">
        <f t="shared" si="288"/>
        <v>1211.4678927536938</v>
      </c>
      <c r="AD284" s="1">
        <f t="shared" si="289"/>
        <v>139217.13675964522</v>
      </c>
      <c r="AE284" s="1">
        <f t="shared" si="290"/>
        <v>238032.86324035496</v>
      </c>
      <c r="AF284" s="1">
        <f t="shared" si="291"/>
        <v>852216.71284066467</v>
      </c>
      <c r="AG284" s="1">
        <f t="shared" si="292"/>
        <v>0</v>
      </c>
      <c r="AH284" s="1">
        <f t="shared" si="293"/>
        <v>171.09766089599665</v>
      </c>
      <c r="AI284" s="1">
        <f t="shared" si="294"/>
        <v>171.09766089599665</v>
      </c>
      <c r="AJ284" s="1">
        <f t="shared" si="295"/>
        <v>513.29298268798993</v>
      </c>
      <c r="AK284" s="1">
        <f t="shared" si="296"/>
        <v>171.09766089599665</v>
      </c>
      <c r="AL284" s="1">
        <f t="shared" si="297"/>
        <v>1.7109766089599665</v>
      </c>
      <c r="AM284" s="1">
        <f t="shared" si="328"/>
        <v>1026.5859653759799</v>
      </c>
      <c r="AN284" s="1">
        <f t="shared" si="298"/>
        <v>2.889796460308645</v>
      </c>
      <c r="AO284" s="1">
        <f t="shared" si="299"/>
        <v>7224.4911507716124</v>
      </c>
      <c r="AP284" s="1">
        <f t="shared" si="300"/>
        <v>6863.266593233031</v>
      </c>
      <c r="AQ284" s="1">
        <f t="shared" si="301"/>
        <v>2.889796460308645</v>
      </c>
      <c r="AR284" s="1">
        <f t="shared" si="302"/>
        <v>939183.84960030962</v>
      </c>
      <c r="AS284" s="1">
        <f t="shared" si="303"/>
        <v>4215.6293048671951</v>
      </c>
      <c r="AT284" s="1">
        <f t="shared" si="304"/>
        <v>456302.02849158907</v>
      </c>
      <c r="AU284" s="38">
        <f>-SUM(AS$24:AS284)/AS$23</f>
        <v>27.452291506758787</v>
      </c>
      <c r="AV284" s="1">
        <f t="shared" si="280"/>
        <v>4215.6293048671951</v>
      </c>
      <c r="AW284" s="1">
        <f t="shared" si="305"/>
        <v>456302.02849158907</v>
      </c>
      <c r="AX284" s="38">
        <f>-SUM(AV$24:AV284)/AV$23</f>
        <v>27.452291506758787</v>
      </c>
      <c r="AY284" s="40"/>
      <c r="AZ284" s="10">
        <f t="shared" si="306"/>
        <v>857.63888888888891</v>
      </c>
      <c r="BA284" s="10">
        <f t="shared" si="307"/>
        <v>350.30161796513897</v>
      </c>
      <c r="BB284" s="10">
        <f t="shared" si="308"/>
        <v>1036.1238556446067</v>
      </c>
      <c r="BC284" s="1">
        <f t="shared" si="309"/>
        <v>119067.28801811711</v>
      </c>
      <c r="BD284" s="1">
        <f t="shared" si="310"/>
        <v>205932.71198188263</v>
      </c>
      <c r="BE284" s="1">
        <f t="shared" si="311"/>
        <v>1145116.5615821923</v>
      </c>
      <c r="BF284" s="1">
        <f t="shared" si="312"/>
        <v>0</v>
      </c>
      <c r="BG284" s="1">
        <f t="shared" si="313"/>
        <v>171.09766089599665</v>
      </c>
      <c r="BH284" s="1">
        <f t="shared" si="314"/>
        <v>171.09766089599665</v>
      </c>
      <c r="BI284" s="1">
        <f t="shared" si="315"/>
        <v>513.29298268798993</v>
      </c>
      <c r="BJ284" s="1">
        <f t="shared" si="316"/>
        <v>171.09766089599665</v>
      </c>
      <c r="BK284" s="1">
        <f t="shared" si="317"/>
        <v>1.7109766089599665</v>
      </c>
      <c r="BL284" s="1">
        <f t="shared" si="329"/>
        <v>1026.5859653759799</v>
      </c>
      <c r="BM284" s="1">
        <f t="shared" si="318"/>
        <v>2.889796460308645</v>
      </c>
      <c r="BN284" s="1">
        <f t="shared" si="319"/>
        <v>7224.4911507716124</v>
      </c>
      <c r="BO284" s="1">
        <f t="shared" si="320"/>
        <v>6863.266593233031</v>
      </c>
      <c r="BP284" s="1">
        <f t="shared" si="321"/>
        <v>2.889796460308645</v>
      </c>
      <c r="BQ284" s="1">
        <f t="shared" si="322"/>
        <v>939183.84960030962</v>
      </c>
      <c r="BR284" s="1">
        <f t="shared" si="323"/>
        <v>4979.0417389681625</v>
      </c>
      <c r="BS284" s="1">
        <f t="shared" si="324"/>
        <v>657522.89948235662</v>
      </c>
      <c r="BT284" s="38">
        <f>-SUM(BR$24:BR284)/BR$23</f>
        <v>39.117269535209083</v>
      </c>
      <c r="BU284" s="1">
        <f t="shared" si="325"/>
        <v>4979.0417389681625</v>
      </c>
      <c r="BV284" s="1">
        <f t="shared" si="326"/>
        <v>657522.89948235662</v>
      </c>
      <c r="BW284" s="38">
        <f>-SUM(BU$24:BU284)/BU$23</f>
        <v>39.117269535209083</v>
      </c>
      <c r="BX284" s="1"/>
      <c r="BY284" s="1"/>
      <c r="BZ284" s="1"/>
      <c r="CA284" s="1"/>
      <c r="CB284" s="1"/>
      <c r="CC284" s="1"/>
      <c r="CD284" s="1"/>
      <c r="CE284" s="1"/>
      <c r="CF284" s="1"/>
      <c r="CG284" s="1"/>
      <c r="CH284" s="1"/>
      <c r="CI284" s="1"/>
      <c r="CJ284" s="1"/>
      <c r="CK284" s="1"/>
      <c r="CL284" s="1"/>
      <c r="CM284" s="1"/>
      <c r="CN284" s="1"/>
      <c r="CO284" s="1"/>
    </row>
    <row r="285" spans="1:93" ht="14.7" thickBot="1" x14ac:dyDescent="0.6">
      <c r="A285" s="32">
        <v>262</v>
      </c>
      <c r="B285" s="10">
        <f t="shared" si="267"/>
        <v>1621.0513229898563</v>
      </c>
      <c r="C285" s="10">
        <f t="shared" si="268"/>
        <v>406.04998221563096</v>
      </c>
      <c r="D285" s="10">
        <f t="shared" si="269"/>
        <v>1215.0013407742254</v>
      </c>
      <c r="E285" s="10">
        <f t="shared" si="281"/>
        <v>138002.13541887098</v>
      </c>
      <c r="F285" s="10">
        <f t="shared" si="282"/>
        <v>241997.86458112919</v>
      </c>
      <c r="G285" s="10">
        <f t="shared" si="264"/>
        <v>964594.40712417592</v>
      </c>
      <c r="H285" s="1">
        <f t="shared" si="283"/>
        <v>0</v>
      </c>
      <c r="I285" s="1">
        <f t="shared" si="270"/>
        <v>171.45009406359549</v>
      </c>
      <c r="J285" s="1">
        <f t="shared" si="271"/>
        <v>171.45009406359549</v>
      </c>
      <c r="K285" s="1">
        <f t="shared" si="272"/>
        <v>514.3502821907864</v>
      </c>
      <c r="L285" s="1">
        <f t="shared" si="273"/>
        <v>171.45009406359549</v>
      </c>
      <c r="M285" s="1">
        <f t="shared" si="274"/>
        <v>1.7145009406359548</v>
      </c>
      <c r="N285" s="1">
        <f t="shared" si="327"/>
        <v>1028.7005643815728</v>
      </c>
      <c r="O285" s="1">
        <f t="shared" si="275"/>
        <v>2.9015698487974912</v>
      </c>
      <c r="P285" s="1">
        <f t="shared" si="276"/>
        <v>11606.279395189966</v>
      </c>
      <c r="Q285" s="1">
        <f t="shared" si="277"/>
        <v>11025.965425430468</v>
      </c>
      <c r="R285" s="1">
        <f t="shared" si="278"/>
        <v>2.9015698487974912</v>
      </c>
      <c r="S285" s="1">
        <f t="shared" si="265"/>
        <v>1102596.5425430466</v>
      </c>
      <c r="T285" s="1">
        <f t="shared" si="279"/>
        <v>8376.2135380590371</v>
      </c>
      <c r="U285" s="6">
        <f t="shared" si="284"/>
        <v>1125528.1757237876</v>
      </c>
      <c r="V285" s="23">
        <f>-SUM(T$24:T285)/T$23</f>
        <v>57.276408786189393</v>
      </c>
      <c r="W285" s="14">
        <f t="shared" si="266"/>
        <v>0</v>
      </c>
      <c r="X285" s="14">
        <f t="shared" si="285"/>
        <v>494478.63807538874</v>
      </c>
      <c r="Y285" s="23">
        <f>-SUM(W$24:W285)/W$23</f>
        <v>25.723931903769437</v>
      </c>
      <c r="Z285" s="36"/>
      <c r="AA285" s="37">
        <f t="shared" si="286"/>
        <v>1621.0513229898563</v>
      </c>
      <c r="AB285" s="10">
        <f t="shared" si="287"/>
        <v>406.04998221563096</v>
      </c>
      <c r="AC285" s="10">
        <f t="shared" si="288"/>
        <v>1215.0013407742254</v>
      </c>
      <c r="AD285" s="1">
        <f t="shared" si="289"/>
        <v>138002.13541887098</v>
      </c>
      <c r="AE285" s="1">
        <f t="shared" si="290"/>
        <v>239247.86458112919</v>
      </c>
      <c r="AF285" s="1">
        <f t="shared" si="291"/>
        <v>857258.06544031389</v>
      </c>
      <c r="AG285" s="1">
        <f t="shared" si="292"/>
        <v>0</v>
      </c>
      <c r="AH285" s="1">
        <f t="shared" si="293"/>
        <v>171.45009406359549</v>
      </c>
      <c r="AI285" s="1">
        <f t="shared" si="294"/>
        <v>171.45009406359549</v>
      </c>
      <c r="AJ285" s="1">
        <f t="shared" si="295"/>
        <v>514.3502821907864</v>
      </c>
      <c r="AK285" s="1">
        <f t="shared" si="296"/>
        <v>171.45009406359549</v>
      </c>
      <c r="AL285" s="1">
        <f t="shared" si="297"/>
        <v>1.7145009406359548</v>
      </c>
      <c r="AM285" s="1">
        <f t="shared" si="328"/>
        <v>1028.7005643815728</v>
      </c>
      <c r="AN285" s="1">
        <f t="shared" si="298"/>
        <v>2.9015698487974912</v>
      </c>
      <c r="AO285" s="1">
        <f t="shared" si="299"/>
        <v>7253.9246219937277</v>
      </c>
      <c r="AP285" s="1">
        <f t="shared" si="300"/>
        <v>6891.2283908940408</v>
      </c>
      <c r="AQ285" s="1">
        <f t="shared" si="301"/>
        <v>2.9015698487974912</v>
      </c>
      <c r="AR285" s="1">
        <f t="shared" si="302"/>
        <v>943010.20085918461</v>
      </c>
      <c r="AS285" s="1">
        <f t="shared" si="303"/>
        <v>4241.4765035226119</v>
      </c>
      <c r="AT285" s="1">
        <f t="shared" si="304"/>
        <v>460543.50499511167</v>
      </c>
      <c r="AU285" s="38">
        <f>-SUM(AS$24:AS285)/AS$23</f>
        <v>27.698174202615171</v>
      </c>
      <c r="AV285" s="1">
        <f t="shared" si="280"/>
        <v>4241.4765035226119</v>
      </c>
      <c r="AW285" s="1">
        <f t="shared" si="305"/>
        <v>460543.50499511167</v>
      </c>
      <c r="AX285" s="38">
        <f>-SUM(AV$24:AV285)/AV$23</f>
        <v>27.698174202615171</v>
      </c>
      <c r="AY285" s="40"/>
      <c r="AZ285" s="10">
        <f t="shared" si="306"/>
        <v>857.63888888888891</v>
      </c>
      <c r="BA285" s="10">
        <f t="shared" si="307"/>
        <v>347.27959005284225</v>
      </c>
      <c r="BB285" s="10">
        <f t="shared" si="308"/>
        <v>1039.1458835569033</v>
      </c>
      <c r="BC285" s="1">
        <f t="shared" si="309"/>
        <v>118028.1421345602</v>
      </c>
      <c r="BD285" s="1">
        <f t="shared" si="310"/>
        <v>206971.85786543952</v>
      </c>
      <c r="BE285" s="1">
        <f t="shared" si="311"/>
        <v>1149982.0587246241</v>
      </c>
      <c r="BF285" s="1">
        <f t="shared" si="312"/>
        <v>0</v>
      </c>
      <c r="BG285" s="1">
        <f t="shared" si="313"/>
        <v>171.45009406359549</v>
      </c>
      <c r="BH285" s="1">
        <f t="shared" si="314"/>
        <v>171.45009406359549</v>
      </c>
      <c r="BI285" s="1">
        <f t="shared" si="315"/>
        <v>514.3502821907864</v>
      </c>
      <c r="BJ285" s="1">
        <f t="shared" si="316"/>
        <v>171.45009406359549</v>
      </c>
      <c r="BK285" s="1">
        <f t="shared" si="317"/>
        <v>1.7145009406359548</v>
      </c>
      <c r="BL285" s="1">
        <f t="shared" si="329"/>
        <v>1028.7005643815728</v>
      </c>
      <c r="BM285" s="1">
        <f t="shared" si="318"/>
        <v>2.9015698487974912</v>
      </c>
      <c r="BN285" s="1">
        <f t="shared" si="319"/>
        <v>7253.9246219937277</v>
      </c>
      <c r="BO285" s="1">
        <f t="shared" si="320"/>
        <v>6891.2283908940408</v>
      </c>
      <c r="BP285" s="1">
        <f t="shared" si="321"/>
        <v>2.9015698487974912</v>
      </c>
      <c r="BQ285" s="1">
        <f t="shared" si="322"/>
        <v>943010.20085918461</v>
      </c>
      <c r="BR285" s="1">
        <f t="shared" si="323"/>
        <v>5004.8889376235793</v>
      </c>
      <c r="BS285" s="1">
        <f t="shared" si="324"/>
        <v>662527.78841998021</v>
      </c>
      <c r="BT285" s="38">
        <f>-SUM(BR$24:BR285)/BR$23</f>
        <v>39.40740802434668</v>
      </c>
      <c r="BU285" s="1">
        <f t="shared" si="325"/>
        <v>5004.8889376235793</v>
      </c>
      <c r="BV285" s="1">
        <f t="shared" si="326"/>
        <v>662527.78841998021</v>
      </c>
      <c r="BW285" s="38">
        <f>-SUM(BU$24:BU285)/BU$23</f>
        <v>39.40740802434668</v>
      </c>
      <c r="BX285" s="1"/>
      <c r="BY285" s="1"/>
      <c r="BZ285" s="1"/>
      <c r="CA285" s="1"/>
      <c r="CB285" s="1"/>
      <c r="CC285" s="1"/>
      <c r="CD285" s="1"/>
      <c r="CE285" s="1"/>
      <c r="CF285" s="1"/>
      <c r="CG285" s="1"/>
      <c r="CH285" s="1"/>
      <c r="CI285" s="1"/>
      <c r="CJ285" s="1"/>
      <c r="CK285" s="1"/>
      <c r="CL285" s="1"/>
      <c r="CM285" s="1"/>
      <c r="CN285" s="1"/>
      <c r="CO285" s="1"/>
    </row>
    <row r="286" spans="1:93" ht="14.7" thickBot="1" x14ac:dyDescent="0.6">
      <c r="A286" s="32">
        <v>263</v>
      </c>
      <c r="B286" s="10">
        <f t="shared" si="267"/>
        <v>1621.0513229898563</v>
      </c>
      <c r="C286" s="10">
        <f t="shared" si="268"/>
        <v>402.50622830503937</v>
      </c>
      <c r="D286" s="10">
        <f t="shared" si="269"/>
        <v>1218.5450946848168</v>
      </c>
      <c r="E286" s="10">
        <f t="shared" si="281"/>
        <v>136783.59032418617</v>
      </c>
      <c r="F286" s="10">
        <f t="shared" si="282"/>
        <v>243216.40967581401</v>
      </c>
      <c r="G286" s="10">
        <f t="shared" si="264"/>
        <v>970305.06701660366</v>
      </c>
      <c r="H286" s="1">
        <f t="shared" si="283"/>
        <v>0</v>
      </c>
      <c r="I286" s="1">
        <f t="shared" si="270"/>
        <v>171.80325318581561</v>
      </c>
      <c r="J286" s="1">
        <f t="shared" si="271"/>
        <v>171.80325318581561</v>
      </c>
      <c r="K286" s="1">
        <f t="shared" si="272"/>
        <v>515.40975955744682</v>
      </c>
      <c r="L286" s="1">
        <f t="shared" si="273"/>
        <v>171.80325318581561</v>
      </c>
      <c r="M286" s="1">
        <f t="shared" si="274"/>
        <v>1.7180325318581562</v>
      </c>
      <c r="N286" s="1">
        <f t="shared" si="327"/>
        <v>1030.8195191148936</v>
      </c>
      <c r="O286" s="1">
        <f t="shared" si="275"/>
        <v>2.913391203528394</v>
      </c>
      <c r="P286" s="1">
        <f t="shared" si="276"/>
        <v>11653.564814113575</v>
      </c>
      <c r="Q286" s="1">
        <f t="shared" si="277"/>
        <v>11070.886573407895</v>
      </c>
      <c r="R286" s="1">
        <f t="shared" si="278"/>
        <v>2.913391203528394</v>
      </c>
      <c r="S286" s="1">
        <f t="shared" si="265"/>
        <v>1107088.6573407897</v>
      </c>
      <c r="T286" s="1">
        <f t="shared" si="279"/>
        <v>8419.015731303145</v>
      </c>
      <c r="U286" s="6">
        <f t="shared" si="284"/>
        <v>1133947.1914550909</v>
      </c>
      <c r="V286" s="23">
        <f>-SUM(T$24:T286)/T$23</f>
        <v>57.697359572754557</v>
      </c>
      <c r="W286" s="14">
        <f t="shared" si="266"/>
        <v>0</v>
      </c>
      <c r="X286" s="14">
        <f t="shared" si="285"/>
        <v>494478.63807538874</v>
      </c>
      <c r="Y286" s="23">
        <f>-SUM(W$24:W286)/W$23</f>
        <v>25.723931903769437</v>
      </c>
      <c r="Z286" s="36"/>
      <c r="AA286" s="37">
        <f t="shared" si="286"/>
        <v>1621.0513229898563</v>
      </c>
      <c r="AB286" s="10">
        <f t="shared" si="287"/>
        <v>402.50622830503937</v>
      </c>
      <c r="AC286" s="10">
        <f t="shared" si="288"/>
        <v>1218.5450946848168</v>
      </c>
      <c r="AD286" s="1">
        <f t="shared" si="289"/>
        <v>136783.59032418617</v>
      </c>
      <c r="AE286" s="1">
        <f t="shared" si="290"/>
        <v>240466.40967581401</v>
      </c>
      <c r="AF286" s="1">
        <f t="shared" si="291"/>
        <v>862318.55082254205</v>
      </c>
      <c r="AG286" s="1">
        <f t="shared" si="292"/>
        <v>0</v>
      </c>
      <c r="AH286" s="1">
        <f t="shared" si="293"/>
        <v>171.80325318581561</v>
      </c>
      <c r="AI286" s="1">
        <f t="shared" si="294"/>
        <v>171.80325318581561</v>
      </c>
      <c r="AJ286" s="1">
        <f t="shared" si="295"/>
        <v>515.40975955744682</v>
      </c>
      <c r="AK286" s="1">
        <f t="shared" si="296"/>
        <v>171.80325318581561</v>
      </c>
      <c r="AL286" s="1">
        <f t="shared" si="297"/>
        <v>1.7180325318581562</v>
      </c>
      <c r="AM286" s="1">
        <f t="shared" si="328"/>
        <v>1030.8195191148936</v>
      </c>
      <c r="AN286" s="1">
        <f t="shared" si="298"/>
        <v>2.913391203528394</v>
      </c>
      <c r="AO286" s="1">
        <f t="shared" si="299"/>
        <v>7283.4780088209845</v>
      </c>
      <c r="AP286" s="1">
        <f t="shared" si="300"/>
        <v>6919.3041083799353</v>
      </c>
      <c r="AQ286" s="1">
        <f t="shared" si="301"/>
        <v>2.913391203528394</v>
      </c>
      <c r="AR286" s="1">
        <f t="shared" si="302"/>
        <v>946852.14114672807</v>
      </c>
      <c r="AS286" s="1">
        <f t="shared" si="303"/>
        <v>4267.4332662751858</v>
      </c>
      <c r="AT286" s="1">
        <f t="shared" si="304"/>
        <v>464810.93826138688</v>
      </c>
      <c r="AU286" s="38">
        <f>-SUM(AS$24:AS286)/AS$23</f>
        <v>27.945561638341267</v>
      </c>
      <c r="AV286" s="1">
        <f t="shared" si="280"/>
        <v>4267.4332662751858</v>
      </c>
      <c r="AW286" s="1">
        <f t="shared" si="305"/>
        <v>464810.93826138688</v>
      </c>
      <c r="AX286" s="38">
        <f>-SUM(AV$24:AV286)/AV$23</f>
        <v>27.945561638341267</v>
      </c>
      <c r="AY286" s="40"/>
      <c r="AZ286" s="10">
        <f t="shared" si="306"/>
        <v>857.63888888888891</v>
      </c>
      <c r="BA286" s="10">
        <f t="shared" si="307"/>
        <v>344.24874789246792</v>
      </c>
      <c r="BB286" s="10">
        <f t="shared" si="308"/>
        <v>1042.1767257172776</v>
      </c>
      <c r="BC286" s="1">
        <f t="shared" si="309"/>
        <v>116985.96540884292</v>
      </c>
      <c r="BD286" s="1">
        <f t="shared" si="310"/>
        <v>208014.03459115681</v>
      </c>
      <c r="BE286" s="1">
        <f t="shared" si="311"/>
        <v>1154866.1757378848</v>
      </c>
      <c r="BF286" s="1">
        <f t="shared" si="312"/>
        <v>0</v>
      </c>
      <c r="BG286" s="1">
        <f t="shared" si="313"/>
        <v>171.80325318581561</v>
      </c>
      <c r="BH286" s="1">
        <f t="shared" si="314"/>
        <v>171.80325318581561</v>
      </c>
      <c r="BI286" s="1">
        <f t="shared" si="315"/>
        <v>515.40975955744682</v>
      </c>
      <c r="BJ286" s="1">
        <f t="shared" si="316"/>
        <v>171.80325318581561</v>
      </c>
      <c r="BK286" s="1">
        <f t="shared" si="317"/>
        <v>1.7180325318581562</v>
      </c>
      <c r="BL286" s="1">
        <f t="shared" si="329"/>
        <v>1030.8195191148936</v>
      </c>
      <c r="BM286" s="1">
        <f t="shared" si="318"/>
        <v>2.913391203528394</v>
      </c>
      <c r="BN286" s="1">
        <f t="shared" si="319"/>
        <v>7283.4780088209845</v>
      </c>
      <c r="BO286" s="1">
        <f t="shared" si="320"/>
        <v>6919.3041083799353</v>
      </c>
      <c r="BP286" s="1">
        <f t="shared" si="321"/>
        <v>2.913391203528394</v>
      </c>
      <c r="BQ286" s="1">
        <f t="shared" si="322"/>
        <v>946852.14114672807</v>
      </c>
      <c r="BR286" s="1">
        <f t="shared" si="323"/>
        <v>5030.8457003761532</v>
      </c>
      <c r="BS286" s="1">
        <f t="shared" si="324"/>
        <v>667558.63412035641</v>
      </c>
      <c r="BT286" s="38">
        <f>-SUM(BR$24:BR286)/BR$23</f>
        <v>39.699051253353993</v>
      </c>
      <c r="BU286" s="1">
        <f t="shared" si="325"/>
        <v>5030.8457003761532</v>
      </c>
      <c r="BV286" s="1">
        <f t="shared" si="326"/>
        <v>667558.63412035641</v>
      </c>
      <c r="BW286" s="38">
        <f>-SUM(BU$24:BU286)/BU$23</f>
        <v>39.699051253353993</v>
      </c>
      <c r="BX286" s="1"/>
      <c r="BY286" s="1"/>
      <c r="BZ286" s="1"/>
      <c r="CA286" s="1"/>
      <c r="CB286" s="1"/>
      <c r="CC286" s="1"/>
      <c r="CD286" s="1"/>
      <c r="CE286" s="1"/>
      <c r="CF286" s="1"/>
      <c r="CG286" s="1"/>
      <c r="CH286" s="1"/>
      <c r="CI286" s="1"/>
      <c r="CJ286" s="1"/>
      <c r="CK286" s="1"/>
      <c r="CL286" s="1"/>
      <c r="CM286" s="1"/>
      <c r="CN286" s="1"/>
      <c r="CO286" s="1"/>
    </row>
    <row r="287" spans="1:93" ht="14.7" thickBot="1" x14ac:dyDescent="0.6">
      <c r="A287" s="32">
        <v>264</v>
      </c>
      <c r="B287" s="10">
        <f t="shared" si="267"/>
        <v>1621.0513229898563</v>
      </c>
      <c r="C287" s="10">
        <f t="shared" si="268"/>
        <v>398.952138445542</v>
      </c>
      <c r="D287" s="10">
        <f t="shared" si="269"/>
        <v>1222.0991845443145</v>
      </c>
      <c r="E287" s="10">
        <f t="shared" si="281"/>
        <v>135561.49113964185</v>
      </c>
      <c r="F287" s="10">
        <f t="shared" si="282"/>
        <v>244438.50886035833</v>
      </c>
      <c r="G287" s="10">
        <f t="shared" si="264"/>
        <v>976037.58243062743</v>
      </c>
      <c r="H287" s="1">
        <f t="shared" si="283"/>
        <v>0</v>
      </c>
      <c r="I287" s="1">
        <f t="shared" si="270"/>
        <v>172.15713975800472</v>
      </c>
      <c r="J287" s="1">
        <f t="shared" si="271"/>
        <v>172.15713975800472</v>
      </c>
      <c r="K287" s="1">
        <f t="shared" si="272"/>
        <v>516.47141927401424</v>
      </c>
      <c r="L287" s="1">
        <f t="shared" si="273"/>
        <v>172.15713975800472</v>
      </c>
      <c r="M287" s="1">
        <f t="shared" si="274"/>
        <v>1.7215713975800473</v>
      </c>
      <c r="N287" s="1">
        <f t="shared" si="327"/>
        <v>1032.9428385480282</v>
      </c>
      <c r="O287" s="1">
        <f t="shared" si="275"/>
        <v>2.9252607199217611</v>
      </c>
      <c r="P287" s="1">
        <f t="shared" si="276"/>
        <v>11701.042879687044</v>
      </c>
      <c r="Q287" s="1">
        <f t="shared" si="277"/>
        <v>11115.990735702691</v>
      </c>
      <c r="R287" s="1">
        <f t="shared" si="278"/>
        <v>2.9252607199217611</v>
      </c>
      <c r="S287" s="1">
        <f t="shared" si="265"/>
        <v>1111599.0735702692</v>
      </c>
      <c r="T287" s="1">
        <f t="shared" si="279"/>
        <v>8461.9965741648066</v>
      </c>
      <c r="U287" s="6">
        <f t="shared" si="284"/>
        <v>1142409.1880292557</v>
      </c>
      <c r="V287" s="23">
        <f>-SUM(T$24:T287)/T$23</f>
        <v>58.120459401462796</v>
      </c>
      <c r="W287" s="14">
        <f t="shared" si="266"/>
        <v>0</v>
      </c>
      <c r="X287" s="14">
        <f t="shared" si="285"/>
        <v>494478.63807538874</v>
      </c>
      <c r="Y287" s="23">
        <f>-SUM(W$24:W287)/W$23</f>
        <v>25.723931903769437</v>
      </c>
      <c r="Z287" s="36"/>
      <c r="AA287" s="37">
        <f t="shared" si="286"/>
        <v>1621.0513229898563</v>
      </c>
      <c r="AB287" s="10">
        <f t="shared" si="287"/>
        <v>398.952138445542</v>
      </c>
      <c r="AC287" s="10">
        <f t="shared" si="288"/>
        <v>1222.0991845443145</v>
      </c>
      <c r="AD287" s="1">
        <f t="shared" si="289"/>
        <v>135561.49113964185</v>
      </c>
      <c r="AE287" s="1">
        <f t="shared" si="290"/>
        <v>241688.50886035833</v>
      </c>
      <c r="AF287" s="1">
        <f t="shared" si="291"/>
        <v>867398.24283493077</v>
      </c>
      <c r="AG287" s="1">
        <f t="shared" si="292"/>
        <v>0</v>
      </c>
      <c r="AH287" s="1">
        <f t="shared" si="293"/>
        <v>172.15713975800472</v>
      </c>
      <c r="AI287" s="1">
        <f t="shared" si="294"/>
        <v>172.15713975800472</v>
      </c>
      <c r="AJ287" s="1">
        <f t="shared" si="295"/>
        <v>516.47141927401424</v>
      </c>
      <c r="AK287" s="1">
        <f t="shared" si="296"/>
        <v>172.15713975800472</v>
      </c>
      <c r="AL287" s="1">
        <f t="shared" si="297"/>
        <v>1.7215713975800473</v>
      </c>
      <c r="AM287" s="1">
        <f t="shared" si="328"/>
        <v>1032.9428385480282</v>
      </c>
      <c r="AN287" s="1">
        <f t="shared" si="298"/>
        <v>2.9252607199217611</v>
      </c>
      <c r="AO287" s="1">
        <f t="shared" si="299"/>
        <v>7313.1517998044028</v>
      </c>
      <c r="AP287" s="1">
        <f t="shared" si="300"/>
        <v>6947.4942098141819</v>
      </c>
      <c r="AQ287" s="1">
        <f t="shared" si="301"/>
        <v>2.9252607199217611</v>
      </c>
      <c r="AR287" s="1">
        <f t="shared" si="302"/>
        <v>950709.73397457239</v>
      </c>
      <c r="AS287" s="1">
        <f t="shared" si="303"/>
        <v>4293.500048276298</v>
      </c>
      <c r="AT287" s="1">
        <f t="shared" si="304"/>
        <v>469104.43830966315</v>
      </c>
      <c r="AU287" s="38">
        <f>-SUM(AS$24:AS287)/AS$23</f>
        <v>28.194460191864529</v>
      </c>
      <c r="AV287" s="1">
        <f t="shared" si="280"/>
        <v>4293.500048276298</v>
      </c>
      <c r="AW287" s="1">
        <f t="shared" si="305"/>
        <v>469104.43830966315</v>
      </c>
      <c r="AX287" s="38">
        <f>-SUM(AV$24:AV287)/AV$23</f>
        <v>28.194460191864529</v>
      </c>
      <c r="AY287" s="40"/>
      <c r="AZ287" s="10">
        <f t="shared" si="306"/>
        <v>857.63888888888891</v>
      </c>
      <c r="BA287" s="10">
        <f t="shared" si="307"/>
        <v>341.20906577579251</v>
      </c>
      <c r="BB287" s="10">
        <f t="shared" si="308"/>
        <v>1045.2164078339531</v>
      </c>
      <c r="BC287" s="1">
        <f t="shared" si="309"/>
        <v>115940.74900100897</v>
      </c>
      <c r="BD287" s="1">
        <f t="shared" si="310"/>
        <v>209059.25099899076</v>
      </c>
      <c r="BE287" s="1">
        <f t="shared" si="311"/>
        <v>1159768.9849735631</v>
      </c>
      <c r="BF287" s="1">
        <f t="shared" si="312"/>
        <v>0</v>
      </c>
      <c r="BG287" s="1">
        <f t="shared" si="313"/>
        <v>172.15713975800472</v>
      </c>
      <c r="BH287" s="1">
        <f t="shared" si="314"/>
        <v>172.15713975800472</v>
      </c>
      <c r="BI287" s="1">
        <f t="shared" si="315"/>
        <v>516.47141927401424</v>
      </c>
      <c r="BJ287" s="1">
        <f t="shared" si="316"/>
        <v>172.15713975800472</v>
      </c>
      <c r="BK287" s="1">
        <f t="shared" si="317"/>
        <v>1.7215713975800473</v>
      </c>
      <c r="BL287" s="1">
        <f t="shared" si="329"/>
        <v>1032.9428385480282</v>
      </c>
      <c r="BM287" s="1">
        <f t="shared" si="318"/>
        <v>2.9252607199217611</v>
      </c>
      <c r="BN287" s="1">
        <f t="shared" si="319"/>
        <v>7313.1517998044028</v>
      </c>
      <c r="BO287" s="1">
        <f t="shared" si="320"/>
        <v>6947.4942098141819</v>
      </c>
      <c r="BP287" s="1">
        <f t="shared" si="321"/>
        <v>2.9252607199217611</v>
      </c>
      <c r="BQ287" s="1">
        <f t="shared" si="322"/>
        <v>950709.73397457239</v>
      </c>
      <c r="BR287" s="1">
        <f t="shared" si="323"/>
        <v>5056.9124823772654</v>
      </c>
      <c r="BS287" s="1">
        <f t="shared" si="324"/>
        <v>672615.54660273367</v>
      </c>
      <c r="BT287" s="38">
        <f>-SUM(BR$24:BR287)/BR$23</f>
        <v>39.992205600158471</v>
      </c>
      <c r="BU287" s="1">
        <f t="shared" si="325"/>
        <v>5056.9124823772654</v>
      </c>
      <c r="BV287" s="1">
        <f t="shared" si="326"/>
        <v>672615.54660273367</v>
      </c>
      <c r="BW287" s="38">
        <f>-SUM(BU$24:BU287)/BU$23</f>
        <v>39.992205600158471</v>
      </c>
      <c r="BX287" s="1"/>
      <c r="BY287" s="1"/>
      <c r="BZ287" s="1"/>
      <c r="CA287" s="1"/>
      <c r="CB287" s="1"/>
      <c r="CC287" s="1"/>
      <c r="CD287" s="1"/>
      <c r="CE287" s="1"/>
      <c r="CF287" s="1"/>
      <c r="CG287" s="1"/>
      <c r="CH287" s="1"/>
      <c r="CI287" s="1"/>
      <c r="CJ287" s="1"/>
      <c r="CK287" s="1"/>
      <c r="CL287" s="1"/>
      <c r="CM287" s="1"/>
      <c r="CN287" s="1"/>
      <c r="CO287" s="1"/>
    </row>
    <row r="288" spans="1:93" ht="14.7" thickBot="1" x14ac:dyDescent="0.6">
      <c r="A288" s="32">
        <v>265</v>
      </c>
      <c r="B288" s="10">
        <f t="shared" si="267"/>
        <v>1621.0513229898563</v>
      </c>
      <c r="C288" s="10">
        <f t="shared" si="268"/>
        <v>395.38768249062105</v>
      </c>
      <c r="D288" s="10">
        <f t="shared" si="269"/>
        <v>1225.6636404992353</v>
      </c>
      <c r="E288" s="10">
        <f t="shared" si="281"/>
        <v>134335.82749914262</v>
      </c>
      <c r="F288" s="10">
        <f t="shared" si="282"/>
        <v>245664.17250085756</v>
      </c>
      <c r="G288" s="10">
        <f t="shared" si="264"/>
        <v>981792.03829464084</v>
      </c>
      <c r="H288" s="1">
        <f t="shared" si="283"/>
        <v>0</v>
      </c>
      <c r="I288" s="1">
        <f t="shared" si="270"/>
        <v>172.51175527859067</v>
      </c>
      <c r="J288" s="1">
        <f t="shared" si="271"/>
        <v>172.51175527859067</v>
      </c>
      <c r="K288" s="1">
        <f t="shared" si="272"/>
        <v>517.53526583577195</v>
      </c>
      <c r="L288" s="1">
        <f t="shared" si="273"/>
        <v>172.51175527859067</v>
      </c>
      <c r="M288" s="1">
        <f t="shared" si="274"/>
        <v>1.7251175527859066</v>
      </c>
      <c r="N288" s="1">
        <f t="shared" si="327"/>
        <v>1035.0705316715439</v>
      </c>
      <c r="O288" s="1">
        <f t="shared" si="275"/>
        <v>2.9371785941941666</v>
      </c>
      <c r="P288" s="1">
        <f t="shared" si="276"/>
        <v>11748.714376776667</v>
      </c>
      <c r="Q288" s="1">
        <f t="shared" si="277"/>
        <v>11161.278657937833</v>
      </c>
      <c r="R288" s="1">
        <f t="shared" si="278"/>
        <v>2.9371785941941666</v>
      </c>
      <c r="S288" s="1">
        <f t="shared" si="265"/>
        <v>1116127.8657937832</v>
      </c>
      <c r="T288" s="1">
        <f t="shared" si="279"/>
        <v>8505.1568032764335</v>
      </c>
      <c r="U288" s="6">
        <f t="shared" si="284"/>
        <v>1150914.3448325321</v>
      </c>
      <c r="V288" s="23">
        <f>-SUM(T$24:T288)/T$23</f>
        <v>58.545717241626619</v>
      </c>
      <c r="W288" s="14">
        <f t="shared" si="266"/>
        <v>0</v>
      </c>
      <c r="X288" s="14">
        <f t="shared" si="285"/>
        <v>494478.63807538874</v>
      </c>
      <c r="Y288" s="23">
        <f>-SUM(W$24:W288)/W$23</f>
        <v>25.723931903769437</v>
      </c>
      <c r="Z288" s="36"/>
      <c r="AA288" s="37">
        <f t="shared" si="286"/>
        <v>1621.0513229898563</v>
      </c>
      <c r="AB288" s="10">
        <f t="shared" si="287"/>
        <v>395.38768249062105</v>
      </c>
      <c r="AC288" s="10">
        <f t="shared" si="288"/>
        <v>1225.6636404992353</v>
      </c>
      <c r="AD288" s="1">
        <f t="shared" si="289"/>
        <v>134335.82749914262</v>
      </c>
      <c r="AE288" s="1">
        <f t="shared" si="290"/>
        <v>242914.17250085756</v>
      </c>
      <c r="AF288" s="1">
        <f t="shared" si="291"/>
        <v>872497.21561396169</v>
      </c>
      <c r="AG288" s="1">
        <f t="shared" si="292"/>
        <v>0</v>
      </c>
      <c r="AH288" s="1">
        <f t="shared" si="293"/>
        <v>172.51175527859067</v>
      </c>
      <c r="AI288" s="1">
        <f t="shared" si="294"/>
        <v>172.51175527859067</v>
      </c>
      <c r="AJ288" s="1">
        <f t="shared" si="295"/>
        <v>517.53526583577195</v>
      </c>
      <c r="AK288" s="1">
        <f t="shared" si="296"/>
        <v>172.51175527859067</v>
      </c>
      <c r="AL288" s="1">
        <f t="shared" si="297"/>
        <v>1.7251175527859066</v>
      </c>
      <c r="AM288" s="1">
        <f t="shared" si="328"/>
        <v>1035.0705316715439</v>
      </c>
      <c r="AN288" s="1">
        <f t="shared" si="298"/>
        <v>2.9371785941941666</v>
      </c>
      <c r="AO288" s="1">
        <f t="shared" si="299"/>
        <v>7342.9464854854168</v>
      </c>
      <c r="AP288" s="1">
        <f t="shared" si="300"/>
        <v>6975.7991612111455</v>
      </c>
      <c r="AQ288" s="1">
        <f t="shared" si="301"/>
        <v>2.9371785941941666</v>
      </c>
      <c r="AR288" s="1">
        <f t="shared" si="302"/>
        <v>954583.04311310418</v>
      </c>
      <c r="AS288" s="1">
        <f t="shared" si="303"/>
        <v>4319.6773065497455</v>
      </c>
      <c r="AT288" s="1">
        <f t="shared" si="304"/>
        <v>473424.11561621289</v>
      </c>
      <c r="AU288" s="38">
        <f>-SUM(AS$24:AS288)/AS$23</f>
        <v>28.444876267606546</v>
      </c>
      <c r="AV288" s="1">
        <f t="shared" si="280"/>
        <v>4319.6773065497455</v>
      </c>
      <c r="AW288" s="1">
        <f t="shared" si="305"/>
        <v>473424.11561621289</v>
      </c>
      <c r="AX288" s="38">
        <f>-SUM(AV$24:AV288)/AV$23</f>
        <v>28.444876267606546</v>
      </c>
      <c r="AY288" s="40"/>
      <c r="AZ288" s="10">
        <f t="shared" si="306"/>
        <v>857.63888888888891</v>
      </c>
      <c r="BA288" s="10">
        <f t="shared" si="307"/>
        <v>338.16051791961013</v>
      </c>
      <c r="BB288" s="10">
        <f t="shared" si="308"/>
        <v>1048.2649556901354</v>
      </c>
      <c r="BC288" s="1">
        <f t="shared" si="309"/>
        <v>114892.48404531884</v>
      </c>
      <c r="BD288" s="1">
        <f t="shared" si="310"/>
        <v>210107.51595468089</v>
      </c>
      <c r="BE288" s="1">
        <f t="shared" si="311"/>
        <v>1164690.559067785</v>
      </c>
      <c r="BF288" s="1">
        <f t="shared" si="312"/>
        <v>0</v>
      </c>
      <c r="BG288" s="1">
        <f t="shared" si="313"/>
        <v>172.51175527859067</v>
      </c>
      <c r="BH288" s="1">
        <f t="shared" si="314"/>
        <v>172.51175527859067</v>
      </c>
      <c r="BI288" s="1">
        <f t="shared" si="315"/>
        <v>517.53526583577195</v>
      </c>
      <c r="BJ288" s="1">
        <f t="shared" si="316"/>
        <v>172.51175527859067</v>
      </c>
      <c r="BK288" s="1">
        <f t="shared" si="317"/>
        <v>1.7251175527859066</v>
      </c>
      <c r="BL288" s="1">
        <f t="shared" si="329"/>
        <v>1035.0705316715439</v>
      </c>
      <c r="BM288" s="1">
        <f t="shared" si="318"/>
        <v>2.9371785941941666</v>
      </c>
      <c r="BN288" s="1">
        <f t="shared" si="319"/>
        <v>7342.9464854854168</v>
      </c>
      <c r="BO288" s="1">
        <f t="shared" si="320"/>
        <v>6975.7991612111455</v>
      </c>
      <c r="BP288" s="1">
        <f t="shared" si="321"/>
        <v>2.9371785941941666</v>
      </c>
      <c r="BQ288" s="1">
        <f t="shared" si="322"/>
        <v>954583.04311310418</v>
      </c>
      <c r="BR288" s="1">
        <f t="shared" si="323"/>
        <v>5083.0897406507129</v>
      </c>
      <c r="BS288" s="1">
        <f t="shared" si="324"/>
        <v>677698.63634338439</v>
      </c>
      <c r="BT288" s="38">
        <f>-SUM(BR$24:BR288)/BR$23</f>
        <v>40.286877469181704</v>
      </c>
      <c r="BU288" s="1">
        <f t="shared" si="325"/>
        <v>5083.0897406507129</v>
      </c>
      <c r="BV288" s="1">
        <f t="shared" si="326"/>
        <v>677698.63634338439</v>
      </c>
      <c r="BW288" s="38">
        <f>-SUM(BU$24:BU288)/BU$23</f>
        <v>40.286877469181704</v>
      </c>
      <c r="BX288" s="1"/>
      <c r="BY288" s="1"/>
      <c r="BZ288" s="1"/>
      <c r="CA288" s="1"/>
      <c r="CB288" s="1"/>
      <c r="CC288" s="1"/>
      <c r="CD288" s="1"/>
      <c r="CE288" s="1"/>
      <c r="CF288" s="1"/>
      <c r="CG288" s="1"/>
      <c r="CH288" s="1"/>
      <c r="CI288" s="1"/>
      <c r="CJ288" s="1"/>
      <c r="CK288" s="1"/>
      <c r="CL288" s="1"/>
      <c r="CM288" s="1"/>
      <c r="CN288" s="1"/>
      <c r="CO288" s="1"/>
    </row>
    <row r="289" spans="1:93" ht="14.7" thickBot="1" x14ac:dyDescent="0.6">
      <c r="A289" s="32">
        <v>266</v>
      </c>
      <c r="B289" s="10">
        <f t="shared" si="267"/>
        <v>1621.0513229898563</v>
      </c>
      <c r="C289" s="10">
        <f t="shared" si="268"/>
        <v>391.81283020583163</v>
      </c>
      <c r="D289" s="10">
        <f t="shared" si="269"/>
        <v>1229.2384927840246</v>
      </c>
      <c r="E289" s="10">
        <f t="shared" si="281"/>
        <v>133106.58900635858</v>
      </c>
      <c r="F289" s="10">
        <f t="shared" si="282"/>
        <v>246893.41099364159</v>
      </c>
      <c r="G289" s="10">
        <f t="shared" si="264"/>
        <v>987568.51987104816</v>
      </c>
      <c r="H289" s="1">
        <f t="shared" si="283"/>
        <v>0</v>
      </c>
      <c r="I289" s="1">
        <f t="shared" si="270"/>
        <v>172.86710124908774</v>
      </c>
      <c r="J289" s="1">
        <f t="shared" si="271"/>
        <v>172.86710124908774</v>
      </c>
      <c r="K289" s="1">
        <f t="shared" si="272"/>
        <v>518.60130374726316</v>
      </c>
      <c r="L289" s="1">
        <f t="shared" si="273"/>
        <v>172.86710124908774</v>
      </c>
      <c r="M289" s="1">
        <f t="shared" si="274"/>
        <v>1.7286710124908773</v>
      </c>
      <c r="N289" s="1">
        <f t="shared" si="327"/>
        <v>1037.2026074945263</v>
      </c>
      <c r="O289" s="1">
        <f t="shared" si="275"/>
        <v>2.9491450233615959</v>
      </c>
      <c r="P289" s="1">
        <f t="shared" si="276"/>
        <v>11796.580093446384</v>
      </c>
      <c r="Q289" s="1">
        <f t="shared" si="277"/>
        <v>11206.751088774065</v>
      </c>
      <c r="R289" s="1">
        <f t="shared" si="278"/>
        <v>2.9491450233615959</v>
      </c>
      <c r="S289" s="1">
        <f t="shared" si="265"/>
        <v>1120675.1088774065</v>
      </c>
      <c r="T289" s="1">
        <f t="shared" si="279"/>
        <v>8548.4971582896815</v>
      </c>
      <c r="U289" s="6">
        <f t="shared" si="284"/>
        <v>1159462.8419908218</v>
      </c>
      <c r="V289" s="23">
        <f>-SUM(T$24:T289)/T$23</f>
        <v>58.9731420995411</v>
      </c>
      <c r="W289" s="14">
        <f t="shared" si="266"/>
        <v>0</v>
      </c>
      <c r="X289" s="14">
        <f t="shared" si="285"/>
        <v>494478.63807538874</v>
      </c>
      <c r="Y289" s="23">
        <f>-SUM(W$24:W289)/W$23</f>
        <v>25.723931903769437</v>
      </c>
      <c r="Z289" s="36"/>
      <c r="AA289" s="37">
        <f t="shared" si="286"/>
        <v>1621.0513229898563</v>
      </c>
      <c r="AB289" s="10">
        <f t="shared" si="287"/>
        <v>391.81283020583163</v>
      </c>
      <c r="AC289" s="10">
        <f t="shared" si="288"/>
        <v>1229.2384927840246</v>
      </c>
      <c r="AD289" s="1">
        <f t="shared" si="289"/>
        <v>133106.58900635858</v>
      </c>
      <c r="AE289" s="1">
        <f t="shared" si="290"/>
        <v>244143.41099364159</v>
      </c>
      <c r="AF289" s="1">
        <f t="shared" si="291"/>
        <v>877615.54358616029</v>
      </c>
      <c r="AG289" s="1">
        <f t="shared" si="292"/>
        <v>0</v>
      </c>
      <c r="AH289" s="1">
        <f t="shared" si="293"/>
        <v>172.86710124908774</v>
      </c>
      <c r="AI289" s="1">
        <f t="shared" si="294"/>
        <v>172.86710124908774</v>
      </c>
      <c r="AJ289" s="1">
        <f t="shared" si="295"/>
        <v>518.60130374726316</v>
      </c>
      <c r="AK289" s="1">
        <f t="shared" si="296"/>
        <v>172.86710124908774</v>
      </c>
      <c r="AL289" s="1">
        <f t="shared" si="297"/>
        <v>1.7286710124908773</v>
      </c>
      <c r="AM289" s="1">
        <f t="shared" si="328"/>
        <v>1037.2026074945263</v>
      </c>
      <c r="AN289" s="1">
        <f t="shared" si="298"/>
        <v>2.9491450233615959</v>
      </c>
      <c r="AO289" s="1">
        <f t="shared" si="299"/>
        <v>7372.8625584039901</v>
      </c>
      <c r="AP289" s="1">
        <f t="shared" si="300"/>
        <v>7004.2194304837903</v>
      </c>
      <c r="AQ289" s="1">
        <f t="shared" si="301"/>
        <v>2.9491450233615959</v>
      </c>
      <c r="AR289" s="1">
        <f t="shared" si="302"/>
        <v>958472.1325925187</v>
      </c>
      <c r="AS289" s="1">
        <f t="shared" si="303"/>
        <v>4345.9654999994082</v>
      </c>
      <c r="AT289" s="1">
        <f t="shared" si="304"/>
        <v>477770.0811162123</v>
      </c>
      <c r="AU289" s="38">
        <f>-SUM(AS$24:AS289)/AS$23</f>
        <v>28.696816296592019</v>
      </c>
      <c r="AV289" s="1">
        <f t="shared" si="280"/>
        <v>4345.9654999994082</v>
      </c>
      <c r="AW289" s="1">
        <f t="shared" si="305"/>
        <v>477770.0811162123</v>
      </c>
      <c r="AX289" s="38">
        <f>-SUM(AV$24:AV289)/AV$23</f>
        <v>28.696816296592019</v>
      </c>
      <c r="AY289" s="40"/>
      <c r="AZ289" s="10">
        <f t="shared" si="306"/>
        <v>857.63888888888891</v>
      </c>
      <c r="BA289" s="10">
        <f t="shared" si="307"/>
        <v>335.10307846551393</v>
      </c>
      <c r="BB289" s="10">
        <f t="shared" si="308"/>
        <v>1051.3223951442317</v>
      </c>
      <c r="BC289" s="1">
        <f t="shared" si="309"/>
        <v>113841.1616501746</v>
      </c>
      <c r="BD289" s="1">
        <f t="shared" si="310"/>
        <v>211158.83834982512</v>
      </c>
      <c r="BE289" s="1">
        <f t="shared" si="311"/>
        <v>1169630.9709423438</v>
      </c>
      <c r="BF289" s="1">
        <f t="shared" si="312"/>
        <v>0</v>
      </c>
      <c r="BG289" s="1">
        <f t="shared" si="313"/>
        <v>172.86710124908774</v>
      </c>
      <c r="BH289" s="1">
        <f t="shared" si="314"/>
        <v>172.86710124908774</v>
      </c>
      <c r="BI289" s="1">
        <f t="shared" si="315"/>
        <v>518.60130374726316</v>
      </c>
      <c r="BJ289" s="1">
        <f t="shared" si="316"/>
        <v>172.86710124908774</v>
      </c>
      <c r="BK289" s="1">
        <f t="shared" si="317"/>
        <v>1.7286710124908773</v>
      </c>
      <c r="BL289" s="1">
        <f t="shared" si="329"/>
        <v>1037.2026074945263</v>
      </c>
      <c r="BM289" s="1">
        <f t="shared" si="318"/>
        <v>2.9491450233615959</v>
      </c>
      <c r="BN289" s="1">
        <f t="shared" si="319"/>
        <v>7372.8625584039901</v>
      </c>
      <c r="BO289" s="1">
        <f t="shared" si="320"/>
        <v>7004.2194304837903</v>
      </c>
      <c r="BP289" s="1">
        <f t="shared" si="321"/>
        <v>2.9491450233615959</v>
      </c>
      <c r="BQ289" s="1">
        <f t="shared" si="322"/>
        <v>958472.1325925187</v>
      </c>
      <c r="BR289" s="1">
        <f t="shared" si="323"/>
        <v>5109.3779341003756</v>
      </c>
      <c r="BS289" s="1">
        <f t="shared" si="324"/>
        <v>682808.01427748473</v>
      </c>
      <c r="BT289" s="38">
        <f>-SUM(BR$24:BR289)/BR$23</f>
        <v>40.583073291448393</v>
      </c>
      <c r="BU289" s="1">
        <f t="shared" si="325"/>
        <v>5109.3779341003756</v>
      </c>
      <c r="BV289" s="1">
        <f t="shared" si="326"/>
        <v>682808.01427748473</v>
      </c>
      <c r="BW289" s="38">
        <f>-SUM(BU$24:BU289)/BU$23</f>
        <v>40.583073291448393</v>
      </c>
      <c r="BX289" s="1"/>
      <c r="BY289" s="1"/>
      <c r="BZ289" s="1"/>
      <c r="CA289" s="1"/>
      <c r="CB289" s="1"/>
      <c r="CC289" s="1"/>
      <c r="CD289" s="1"/>
      <c r="CE289" s="1"/>
      <c r="CF289" s="1"/>
      <c r="CG289" s="1"/>
      <c r="CH289" s="1"/>
      <c r="CI289" s="1"/>
      <c r="CJ289" s="1"/>
      <c r="CK289" s="1"/>
      <c r="CL289" s="1"/>
      <c r="CM289" s="1"/>
      <c r="CN289" s="1"/>
      <c r="CO289" s="1"/>
    </row>
    <row r="290" spans="1:93" ht="14.7" thickBot="1" x14ac:dyDescent="0.6">
      <c r="A290" s="32">
        <v>267</v>
      </c>
      <c r="B290" s="10">
        <f t="shared" si="267"/>
        <v>1621.0513229898563</v>
      </c>
      <c r="C290" s="10">
        <f t="shared" si="268"/>
        <v>388.22755126854486</v>
      </c>
      <c r="D290" s="10">
        <f t="shared" si="269"/>
        <v>1232.8237717213112</v>
      </c>
      <c r="E290" s="10">
        <f t="shared" si="281"/>
        <v>131873.76523463728</v>
      </c>
      <c r="F290" s="10">
        <f t="shared" si="282"/>
        <v>248126.2347653629</v>
      </c>
      <c r="G290" s="10">
        <f t="shared" si="264"/>
        <v>993367.11275758944</v>
      </c>
      <c r="H290" s="1">
        <f t="shared" si="283"/>
        <v>0</v>
      </c>
      <c r="I290" s="1">
        <f t="shared" si="270"/>
        <v>173.22317917410317</v>
      </c>
      <c r="J290" s="1">
        <f t="shared" si="271"/>
        <v>173.22317917410317</v>
      </c>
      <c r="K290" s="1">
        <f t="shared" si="272"/>
        <v>519.6695375223095</v>
      </c>
      <c r="L290" s="1">
        <f t="shared" si="273"/>
        <v>173.22317917410317</v>
      </c>
      <c r="M290" s="1">
        <f t="shared" si="274"/>
        <v>1.7322317917410317</v>
      </c>
      <c r="N290" s="1">
        <f t="shared" si="327"/>
        <v>1039.339075044619</v>
      </c>
      <c r="O290" s="1">
        <f t="shared" si="275"/>
        <v>2.9611602052427015</v>
      </c>
      <c r="P290" s="1">
        <f t="shared" si="276"/>
        <v>11844.640820970806</v>
      </c>
      <c r="Q290" s="1">
        <f t="shared" si="277"/>
        <v>11252.408779922265</v>
      </c>
      <c r="R290" s="1">
        <f t="shared" si="278"/>
        <v>2.9611602052427015</v>
      </c>
      <c r="S290" s="1">
        <f t="shared" si="265"/>
        <v>1125240.8779922265</v>
      </c>
      <c r="T290" s="1">
        <f t="shared" si="279"/>
        <v>8592.0183818877886</v>
      </c>
      <c r="U290" s="6">
        <f t="shared" si="284"/>
        <v>1168054.8603727096</v>
      </c>
      <c r="V290" s="23">
        <f>-SUM(T$24:T290)/T$23</f>
        <v>59.402743018635491</v>
      </c>
      <c r="W290" s="14">
        <f t="shared" si="266"/>
        <v>0</v>
      </c>
      <c r="X290" s="14">
        <f t="shared" si="285"/>
        <v>494478.63807538874</v>
      </c>
      <c r="Y290" s="23">
        <f>-SUM(W$24:W290)/W$23</f>
        <v>25.723931903769437</v>
      </c>
      <c r="Z290" s="36"/>
      <c r="AA290" s="37">
        <f t="shared" si="286"/>
        <v>1621.0513229898563</v>
      </c>
      <c r="AB290" s="10">
        <f t="shared" si="287"/>
        <v>388.22755126854486</v>
      </c>
      <c r="AC290" s="10">
        <f t="shared" si="288"/>
        <v>1232.8237717213112</v>
      </c>
      <c r="AD290" s="1">
        <f t="shared" si="289"/>
        <v>131873.76523463728</v>
      </c>
      <c r="AE290" s="1">
        <f t="shared" si="290"/>
        <v>245376.2347653629</v>
      </c>
      <c r="AF290" s="1">
        <f t="shared" si="291"/>
        <v>882753.3014692408</v>
      </c>
      <c r="AG290" s="1">
        <f t="shared" si="292"/>
        <v>0</v>
      </c>
      <c r="AH290" s="1">
        <f t="shared" si="293"/>
        <v>173.22317917410317</v>
      </c>
      <c r="AI290" s="1">
        <f t="shared" si="294"/>
        <v>173.22317917410317</v>
      </c>
      <c r="AJ290" s="1">
        <f t="shared" si="295"/>
        <v>519.6695375223095</v>
      </c>
      <c r="AK290" s="1">
        <f t="shared" si="296"/>
        <v>173.22317917410317</v>
      </c>
      <c r="AL290" s="1">
        <f t="shared" si="297"/>
        <v>1.7322317917410317</v>
      </c>
      <c r="AM290" s="1">
        <f t="shared" si="328"/>
        <v>1039.339075044619</v>
      </c>
      <c r="AN290" s="1">
        <f t="shared" si="298"/>
        <v>2.9611602052427015</v>
      </c>
      <c r="AO290" s="1">
        <f t="shared" si="299"/>
        <v>7402.9005131067534</v>
      </c>
      <c r="AP290" s="1">
        <f t="shared" si="300"/>
        <v>7032.7554874514153</v>
      </c>
      <c r="AQ290" s="1">
        <f t="shared" si="301"/>
        <v>2.9611602052427015</v>
      </c>
      <c r="AR290" s="1">
        <f t="shared" si="302"/>
        <v>962377.06670387799</v>
      </c>
      <c r="AS290" s="1">
        <f t="shared" si="303"/>
        <v>4372.3650894169405</v>
      </c>
      <c r="AT290" s="1">
        <f t="shared" si="304"/>
        <v>482142.44620562927</v>
      </c>
      <c r="AU290" s="38">
        <f>-SUM(AS$24:AS290)/AS$23</f>
        <v>28.950286736558219</v>
      </c>
      <c r="AV290" s="1">
        <f t="shared" si="280"/>
        <v>4372.3650894169405</v>
      </c>
      <c r="AW290" s="1">
        <f t="shared" si="305"/>
        <v>482142.44620562927</v>
      </c>
      <c r="AX290" s="38">
        <f>-SUM(AV$24:AV290)/AV$23</f>
        <v>28.950286736558219</v>
      </c>
      <c r="AY290" s="40"/>
      <c r="AZ290" s="10">
        <f t="shared" si="306"/>
        <v>857.63888888888891</v>
      </c>
      <c r="BA290" s="10">
        <f t="shared" si="307"/>
        <v>332.0367214796766</v>
      </c>
      <c r="BB290" s="10">
        <f t="shared" si="308"/>
        <v>1054.3887521300692</v>
      </c>
      <c r="BC290" s="1">
        <f t="shared" si="309"/>
        <v>112786.77289804454</v>
      </c>
      <c r="BD290" s="1">
        <f t="shared" si="310"/>
        <v>212213.22710195518</v>
      </c>
      <c r="BE290" s="1">
        <f t="shared" si="311"/>
        <v>1174590.2938058332</v>
      </c>
      <c r="BF290" s="1">
        <f t="shared" si="312"/>
        <v>0</v>
      </c>
      <c r="BG290" s="1">
        <f t="shared" si="313"/>
        <v>173.22317917410317</v>
      </c>
      <c r="BH290" s="1">
        <f t="shared" si="314"/>
        <v>173.22317917410317</v>
      </c>
      <c r="BI290" s="1">
        <f t="shared" si="315"/>
        <v>519.6695375223095</v>
      </c>
      <c r="BJ290" s="1">
        <f t="shared" si="316"/>
        <v>173.22317917410317</v>
      </c>
      <c r="BK290" s="1">
        <f t="shared" si="317"/>
        <v>1.7322317917410317</v>
      </c>
      <c r="BL290" s="1">
        <f t="shared" si="329"/>
        <v>1039.339075044619</v>
      </c>
      <c r="BM290" s="1">
        <f t="shared" si="318"/>
        <v>2.9611602052427015</v>
      </c>
      <c r="BN290" s="1">
        <f t="shared" si="319"/>
        <v>7402.9005131067534</v>
      </c>
      <c r="BO290" s="1">
        <f t="shared" si="320"/>
        <v>7032.7554874514153</v>
      </c>
      <c r="BP290" s="1">
        <f t="shared" si="321"/>
        <v>2.9611602052427015</v>
      </c>
      <c r="BQ290" s="1">
        <f t="shared" si="322"/>
        <v>962377.06670387799</v>
      </c>
      <c r="BR290" s="1">
        <f t="shared" si="323"/>
        <v>5135.7775235179079</v>
      </c>
      <c r="BS290" s="1">
        <f t="shared" si="324"/>
        <v>687943.79180100269</v>
      </c>
      <c r="BT290" s="38">
        <f>-SUM(BR$24:BR290)/BR$23</f>
        <v>40.88079952469581</v>
      </c>
      <c r="BU290" s="1">
        <f t="shared" si="325"/>
        <v>5135.7775235179079</v>
      </c>
      <c r="BV290" s="1">
        <f t="shared" si="326"/>
        <v>687943.79180100269</v>
      </c>
      <c r="BW290" s="38">
        <f>-SUM(BU$24:BU290)/BU$23</f>
        <v>40.88079952469581</v>
      </c>
      <c r="BX290" s="1"/>
      <c r="BY290" s="1"/>
      <c r="BZ290" s="1"/>
      <c r="CA290" s="1"/>
      <c r="CB290" s="1"/>
      <c r="CC290" s="1"/>
      <c r="CD290" s="1"/>
      <c r="CE290" s="1"/>
      <c r="CF290" s="1"/>
      <c r="CG290" s="1"/>
      <c r="CH290" s="1"/>
      <c r="CI290" s="1"/>
      <c r="CJ290" s="1"/>
      <c r="CK290" s="1"/>
      <c r="CL290" s="1"/>
      <c r="CM290" s="1"/>
      <c r="CN290" s="1"/>
      <c r="CO290" s="1"/>
    </row>
    <row r="291" spans="1:93" ht="14.7" thickBot="1" x14ac:dyDescent="0.6">
      <c r="A291" s="32">
        <v>268</v>
      </c>
      <c r="B291" s="10">
        <f t="shared" si="267"/>
        <v>1621.0513229898563</v>
      </c>
      <c r="C291" s="10">
        <f t="shared" si="268"/>
        <v>384.63181526769114</v>
      </c>
      <c r="D291" s="10">
        <f t="shared" si="269"/>
        <v>1236.4195077221652</v>
      </c>
      <c r="E291" s="10">
        <f t="shared" si="281"/>
        <v>130637.34572691511</v>
      </c>
      <c r="F291" s="10">
        <f t="shared" si="282"/>
        <v>249362.65427308506</v>
      </c>
      <c r="G291" s="10">
        <f t="shared" si="264"/>
        <v>999187.90288867312</v>
      </c>
      <c r="H291" s="1">
        <f t="shared" si="283"/>
        <v>0</v>
      </c>
      <c r="I291" s="1">
        <f t="shared" si="270"/>
        <v>173.57999056134346</v>
      </c>
      <c r="J291" s="1">
        <f t="shared" si="271"/>
        <v>173.57999056134346</v>
      </c>
      <c r="K291" s="1">
        <f t="shared" si="272"/>
        <v>520.73997168403037</v>
      </c>
      <c r="L291" s="1">
        <f t="shared" si="273"/>
        <v>173.57999056134346</v>
      </c>
      <c r="M291" s="1">
        <f t="shared" si="274"/>
        <v>1.7357999056134346</v>
      </c>
      <c r="N291" s="1">
        <f t="shared" si="327"/>
        <v>1041.4799433680607</v>
      </c>
      <c r="O291" s="1">
        <f t="shared" si="275"/>
        <v>2.973224338462074</v>
      </c>
      <c r="P291" s="1">
        <f t="shared" si="276"/>
        <v>11892.897353848297</v>
      </c>
      <c r="Q291" s="1">
        <f t="shared" si="277"/>
        <v>11298.252486155881</v>
      </c>
      <c r="R291" s="1">
        <f t="shared" si="278"/>
        <v>2.973224338462074</v>
      </c>
      <c r="S291" s="1">
        <f t="shared" si="265"/>
        <v>1129825.2486155881</v>
      </c>
      <c r="T291" s="1">
        <f t="shared" si="279"/>
        <v>8635.7212197979643</v>
      </c>
      <c r="U291" s="6">
        <f t="shared" si="284"/>
        <v>1176690.5815925074</v>
      </c>
      <c r="V291" s="23">
        <f>-SUM(T$24:T291)/T$23</f>
        <v>59.834529079625383</v>
      </c>
      <c r="W291" s="14">
        <f t="shared" si="266"/>
        <v>0</v>
      </c>
      <c r="X291" s="14">
        <f t="shared" si="285"/>
        <v>494478.63807538874</v>
      </c>
      <c r="Y291" s="23">
        <f>-SUM(W$24:W291)/W$23</f>
        <v>25.723931903769437</v>
      </c>
      <c r="Z291" s="36"/>
      <c r="AA291" s="37">
        <f t="shared" si="286"/>
        <v>1621.0513229898563</v>
      </c>
      <c r="AB291" s="10">
        <f t="shared" si="287"/>
        <v>384.63181526769114</v>
      </c>
      <c r="AC291" s="10">
        <f t="shared" si="288"/>
        <v>1236.4195077221652</v>
      </c>
      <c r="AD291" s="1">
        <f t="shared" si="289"/>
        <v>130637.34572691511</v>
      </c>
      <c r="AE291" s="1">
        <f t="shared" si="290"/>
        <v>246612.65427308506</v>
      </c>
      <c r="AF291" s="1">
        <f t="shared" si="291"/>
        <v>887910.56427325914</v>
      </c>
      <c r="AG291" s="1">
        <f t="shared" si="292"/>
        <v>0</v>
      </c>
      <c r="AH291" s="1">
        <f t="shared" si="293"/>
        <v>173.57999056134346</v>
      </c>
      <c r="AI291" s="1">
        <f t="shared" si="294"/>
        <v>173.57999056134346</v>
      </c>
      <c r="AJ291" s="1">
        <f t="shared" si="295"/>
        <v>520.73997168403037</v>
      </c>
      <c r="AK291" s="1">
        <f t="shared" si="296"/>
        <v>173.57999056134346</v>
      </c>
      <c r="AL291" s="1">
        <f t="shared" si="297"/>
        <v>1.7357999056134346</v>
      </c>
      <c r="AM291" s="1">
        <f t="shared" si="328"/>
        <v>1041.4799433680607</v>
      </c>
      <c r="AN291" s="1">
        <f t="shared" si="298"/>
        <v>2.973224338462074</v>
      </c>
      <c r="AO291" s="1">
        <f t="shared" si="299"/>
        <v>7433.0608461551847</v>
      </c>
      <c r="AP291" s="1">
        <f t="shared" si="300"/>
        <v>7061.4078038474254</v>
      </c>
      <c r="AQ291" s="1">
        <f t="shared" si="301"/>
        <v>2.973224338462074</v>
      </c>
      <c r="AR291" s="1">
        <f t="shared" si="302"/>
        <v>966297.91000017407</v>
      </c>
      <c r="AS291" s="1">
        <f t="shared" si="303"/>
        <v>4398.8765374895083</v>
      </c>
      <c r="AT291" s="1">
        <f t="shared" si="304"/>
        <v>486541.3227431188</v>
      </c>
      <c r="AU291" s="38">
        <f>-SUM(AS$24:AS291)/AS$23</f>
        <v>29.205294072064859</v>
      </c>
      <c r="AV291" s="1">
        <f t="shared" si="280"/>
        <v>4398.8765374895083</v>
      </c>
      <c r="AW291" s="1">
        <f t="shared" si="305"/>
        <v>486541.3227431188</v>
      </c>
      <c r="AX291" s="38">
        <f>-SUM(AV$24:AV291)/AV$23</f>
        <v>29.205294072064859</v>
      </c>
      <c r="AY291" s="40"/>
      <c r="AZ291" s="10">
        <f t="shared" si="306"/>
        <v>857.63888888888891</v>
      </c>
      <c r="BA291" s="10">
        <f t="shared" si="307"/>
        <v>328.96142095263059</v>
      </c>
      <c r="BB291" s="10">
        <f t="shared" si="308"/>
        <v>1057.464052657115</v>
      </c>
      <c r="BC291" s="1">
        <f t="shared" si="309"/>
        <v>111729.30884538742</v>
      </c>
      <c r="BD291" s="1">
        <f t="shared" si="310"/>
        <v>213270.69115461229</v>
      </c>
      <c r="BE291" s="1">
        <f t="shared" si="311"/>
        <v>1179568.6011547863</v>
      </c>
      <c r="BF291" s="1">
        <f t="shared" si="312"/>
        <v>0</v>
      </c>
      <c r="BG291" s="1">
        <f t="shared" si="313"/>
        <v>173.57999056134346</v>
      </c>
      <c r="BH291" s="1">
        <f t="shared" si="314"/>
        <v>173.57999056134346</v>
      </c>
      <c r="BI291" s="1">
        <f t="shared" si="315"/>
        <v>520.73997168403037</v>
      </c>
      <c r="BJ291" s="1">
        <f t="shared" si="316"/>
        <v>173.57999056134346</v>
      </c>
      <c r="BK291" s="1">
        <f t="shared" si="317"/>
        <v>1.7357999056134346</v>
      </c>
      <c r="BL291" s="1">
        <f t="shared" si="329"/>
        <v>1041.4799433680607</v>
      </c>
      <c r="BM291" s="1">
        <f t="shared" si="318"/>
        <v>2.973224338462074</v>
      </c>
      <c r="BN291" s="1">
        <f t="shared" si="319"/>
        <v>7433.0608461551847</v>
      </c>
      <c r="BO291" s="1">
        <f t="shared" si="320"/>
        <v>7061.4078038474254</v>
      </c>
      <c r="BP291" s="1">
        <f t="shared" si="321"/>
        <v>2.973224338462074</v>
      </c>
      <c r="BQ291" s="1">
        <f t="shared" si="322"/>
        <v>966297.91000017407</v>
      </c>
      <c r="BR291" s="1">
        <f t="shared" si="323"/>
        <v>5162.2889715904757</v>
      </c>
      <c r="BS291" s="1">
        <f t="shared" si="324"/>
        <v>693106.08077259315</v>
      </c>
      <c r="BT291" s="38">
        <f>-SUM(BR$24:BR291)/BR$23</f>
        <v>41.18006265348366</v>
      </c>
      <c r="BU291" s="1">
        <f t="shared" si="325"/>
        <v>5162.2889715904757</v>
      </c>
      <c r="BV291" s="1">
        <f t="shared" si="326"/>
        <v>693106.08077259315</v>
      </c>
      <c r="BW291" s="38">
        <f>-SUM(BU$24:BU291)/BU$23</f>
        <v>41.18006265348366</v>
      </c>
      <c r="BX291" s="1"/>
      <c r="BY291" s="1"/>
      <c r="BZ291" s="1"/>
      <c r="CA291" s="1"/>
      <c r="CB291" s="1"/>
      <c r="CC291" s="1"/>
      <c r="CD291" s="1"/>
      <c r="CE291" s="1"/>
      <c r="CF291" s="1"/>
      <c r="CG291" s="1"/>
      <c r="CH291" s="1"/>
      <c r="CI291" s="1"/>
      <c r="CJ291" s="1"/>
      <c r="CK291" s="1"/>
      <c r="CL291" s="1"/>
      <c r="CM291" s="1"/>
      <c r="CN291" s="1"/>
      <c r="CO291" s="1"/>
    </row>
    <row r="292" spans="1:93" ht="14.7" thickBot="1" x14ac:dyDescent="0.6">
      <c r="A292" s="32">
        <v>269</v>
      </c>
      <c r="B292" s="10">
        <f t="shared" si="267"/>
        <v>1621.0513229898563</v>
      </c>
      <c r="C292" s="10">
        <f t="shared" si="268"/>
        <v>381.02559170350145</v>
      </c>
      <c r="D292" s="10">
        <f t="shared" si="269"/>
        <v>1240.025731286355</v>
      </c>
      <c r="E292" s="10">
        <f t="shared" si="281"/>
        <v>129397.31999562876</v>
      </c>
      <c r="F292" s="10">
        <f t="shared" si="282"/>
        <v>250602.68000437142</v>
      </c>
      <c r="G292" s="10">
        <f t="shared" si="264"/>
        <v>1005030.9765367107</v>
      </c>
      <c r="H292" s="1">
        <f t="shared" si="283"/>
        <v>0</v>
      </c>
      <c r="I292" s="1">
        <f t="shared" si="270"/>
        <v>173.93753692162065</v>
      </c>
      <c r="J292" s="1">
        <f t="shared" si="271"/>
        <v>173.93753692162065</v>
      </c>
      <c r="K292" s="1">
        <f t="shared" si="272"/>
        <v>521.81261076486203</v>
      </c>
      <c r="L292" s="1">
        <f t="shared" si="273"/>
        <v>173.93753692162065</v>
      </c>
      <c r="M292" s="1">
        <f t="shared" si="274"/>
        <v>1.7393753692162066</v>
      </c>
      <c r="N292" s="1">
        <f t="shared" si="327"/>
        <v>1043.6252215297241</v>
      </c>
      <c r="O292" s="1">
        <f t="shared" si="275"/>
        <v>2.9853376224535246</v>
      </c>
      <c r="P292" s="1">
        <f t="shared" si="276"/>
        <v>11941.350489814098</v>
      </c>
      <c r="Q292" s="1">
        <f t="shared" si="277"/>
        <v>11344.282965323393</v>
      </c>
      <c r="R292" s="1">
        <f t="shared" si="278"/>
        <v>2.9853376224535246</v>
      </c>
      <c r="S292" s="1">
        <f t="shared" si="265"/>
        <v>1134428.2965323394</v>
      </c>
      <c r="T292" s="1">
        <f t="shared" si="279"/>
        <v>8679.6064208038115</v>
      </c>
      <c r="U292" s="6">
        <f t="shared" si="284"/>
        <v>1185370.1880133112</v>
      </c>
      <c r="V292" s="23">
        <f>-SUM(T$24:T292)/T$23</f>
        <v>60.268509400665572</v>
      </c>
      <c r="W292" s="14">
        <f t="shared" si="266"/>
        <v>0</v>
      </c>
      <c r="X292" s="14">
        <f t="shared" si="285"/>
        <v>494478.63807538874</v>
      </c>
      <c r="Y292" s="23">
        <f>-SUM(W$24:W292)/W$23</f>
        <v>25.723931903769437</v>
      </c>
      <c r="Z292" s="36"/>
      <c r="AA292" s="37">
        <f t="shared" si="286"/>
        <v>1621.0513229898563</v>
      </c>
      <c r="AB292" s="10">
        <f t="shared" si="287"/>
        <v>381.02559170350145</v>
      </c>
      <c r="AC292" s="10">
        <f t="shared" si="288"/>
        <v>1240.025731286355</v>
      </c>
      <c r="AD292" s="1">
        <f t="shared" si="289"/>
        <v>129397.31999562876</v>
      </c>
      <c r="AE292" s="1">
        <f t="shared" si="290"/>
        <v>247852.68000437142</v>
      </c>
      <c r="AF292" s="1">
        <f t="shared" si="291"/>
        <v>893087.4073017668</v>
      </c>
      <c r="AG292" s="1">
        <f t="shared" si="292"/>
        <v>0</v>
      </c>
      <c r="AH292" s="1">
        <f t="shared" si="293"/>
        <v>173.93753692162065</v>
      </c>
      <c r="AI292" s="1">
        <f t="shared" si="294"/>
        <v>173.93753692162065</v>
      </c>
      <c r="AJ292" s="1">
        <f t="shared" si="295"/>
        <v>521.81261076486203</v>
      </c>
      <c r="AK292" s="1">
        <f t="shared" si="296"/>
        <v>173.93753692162065</v>
      </c>
      <c r="AL292" s="1">
        <f t="shared" si="297"/>
        <v>1.7393753692162066</v>
      </c>
      <c r="AM292" s="1">
        <f t="shared" si="328"/>
        <v>1043.6252215297241</v>
      </c>
      <c r="AN292" s="1">
        <f t="shared" si="298"/>
        <v>2.9853376224535246</v>
      </c>
      <c r="AO292" s="1">
        <f t="shared" si="299"/>
        <v>7463.3440561338111</v>
      </c>
      <c r="AP292" s="1">
        <f t="shared" si="300"/>
        <v>7090.1768533271206</v>
      </c>
      <c r="AQ292" s="1">
        <f t="shared" si="301"/>
        <v>2.9853376224535246</v>
      </c>
      <c r="AR292" s="1">
        <f t="shared" si="302"/>
        <v>970234.72729739547</v>
      </c>
      <c r="AS292" s="1">
        <f t="shared" si="303"/>
        <v>4425.50030880754</v>
      </c>
      <c r="AT292" s="1">
        <f t="shared" si="304"/>
        <v>490966.82305192633</v>
      </c>
      <c r="AU292" s="38">
        <f>-SUM(AS$24:AS292)/AS$23</f>
        <v>29.461844814604426</v>
      </c>
      <c r="AV292" s="1">
        <f t="shared" si="280"/>
        <v>4425.50030880754</v>
      </c>
      <c r="AW292" s="1">
        <f t="shared" si="305"/>
        <v>490966.82305192633</v>
      </c>
      <c r="AX292" s="38">
        <f>-SUM(AV$24:AV292)/AV$23</f>
        <v>29.461844814604426</v>
      </c>
      <c r="AY292" s="40"/>
      <c r="AZ292" s="10">
        <f t="shared" si="306"/>
        <v>857.63888888888891</v>
      </c>
      <c r="BA292" s="10">
        <f t="shared" si="307"/>
        <v>325.87715079904734</v>
      </c>
      <c r="BB292" s="10">
        <f t="shared" si="308"/>
        <v>1060.5483228106982</v>
      </c>
      <c r="BC292" s="1">
        <f t="shared" si="309"/>
        <v>110668.76052257672</v>
      </c>
      <c r="BD292" s="1">
        <f t="shared" si="310"/>
        <v>214331.23947742299</v>
      </c>
      <c r="BE292" s="1">
        <f t="shared" si="311"/>
        <v>1184565.9667748185</v>
      </c>
      <c r="BF292" s="1">
        <f t="shared" si="312"/>
        <v>0</v>
      </c>
      <c r="BG292" s="1">
        <f t="shared" si="313"/>
        <v>173.93753692162065</v>
      </c>
      <c r="BH292" s="1">
        <f t="shared" si="314"/>
        <v>173.93753692162065</v>
      </c>
      <c r="BI292" s="1">
        <f t="shared" si="315"/>
        <v>521.81261076486203</v>
      </c>
      <c r="BJ292" s="1">
        <f t="shared" si="316"/>
        <v>173.93753692162065</v>
      </c>
      <c r="BK292" s="1">
        <f t="shared" si="317"/>
        <v>1.7393753692162066</v>
      </c>
      <c r="BL292" s="1">
        <f t="shared" si="329"/>
        <v>1043.6252215297241</v>
      </c>
      <c r="BM292" s="1">
        <f t="shared" si="318"/>
        <v>2.9853376224535246</v>
      </c>
      <c r="BN292" s="1">
        <f t="shared" si="319"/>
        <v>7463.3440561338111</v>
      </c>
      <c r="BO292" s="1">
        <f t="shared" si="320"/>
        <v>7090.1768533271206</v>
      </c>
      <c r="BP292" s="1">
        <f t="shared" si="321"/>
        <v>2.9853376224535246</v>
      </c>
      <c r="BQ292" s="1">
        <f t="shared" si="322"/>
        <v>970234.72729739547</v>
      </c>
      <c r="BR292" s="1">
        <f t="shared" si="323"/>
        <v>5188.9127429085074</v>
      </c>
      <c r="BS292" s="1">
        <f t="shared" si="324"/>
        <v>698294.99351550161</v>
      </c>
      <c r="BT292" s="38">
        <f>-SUM(BR$24:BR292)/BR$23</f>
        <v>41.480869189304443</v>
      </c>
      <c r="BU292" s="1">
        <f t="shared" si="325"/>
        <v>5188.9127429085074</v>
      </c>
      <c r="BV292" s="1">
        <f t="shared" si="326"/>
        <v>698294.99351550161</v>
      </c>
      <c r="BW292" s="38">
        <f>-SUM(BU$24:BU292)/BU$23</f>
        <v>41.480869189304443</v>
      </c>
      <c r="BX292" s="1"/>
      <c r="BY292" s="1"/>
      <c r="BZ292" s="1"/>
      <c r="CA292" s="1"/>
      <c r="CB292" s="1"/>
      <c r="CC292" s="1"/>
      <c r="CD292" s="1"/>
      <c r="CE292" s="1"/>
      <c r="CF292" s="1"/>
      <c r="CG292" s="1"/>
      <c r="CH292" s="1"/>
      <c r="CI292" s="1"/>
      <c r="CJ292" s="1"/>
      <c r="CK292" s="1"/>
      <c r="CL292" s="1"/>
      <c r="CM292" s="1"/>
      <c r="CN292" s="1"/>
      <c r="CO292" s="1"/>
    </row>
    <row r="293" spans="1:93" ht="14.7" thickBot="1" x14ac:dyDescent="0.6">
      <c r="A293" s="32">
        <v>270</v>
      </c>
      <c r="B293" s="10">
        <f t="shared" si="267"/>
        <v>1621.0513229898563</v>
      </c>
      <c r="C293" s="10">
        <f t="shared" si="268"/>
        <v>377.40884998724965</v>
      </c>
      <c r="D293" s="10">
        <f t="shared" si="269"/>
        <v>1243.6424730026069</v>
      </c>
      <c r="E293" s="10">
        <f t="shared" si="281"/>
        <v>128153.67752262615</v>
      </c>
      <c r="F293" s="10">
        <f t="shared" si="282"/>
        <v>251846.32247737402</v>
      </c>
      <c r="G293" s="10">
        <f t="shared" si="264"/>
        <v>1010896.4203134594</v>
      </c>
      <c r="H293" s="1">
        <f t="shared" si="283"/>
        <v>0</v>
      </c>
      <c r="I293" s="1">
        <f t="shared" si="270"/>
        <v>174.29581976885893</v>
      </c>
      <c r="J293" s="1">
        <f t="shared" si="271"/>
        <v>174.29581976885893</v>
      </c>
      <c r="K293" s="1">
        <f t="shared" si="272"/>
        <v>522.88745930657683</v>
      </c>
      <c r="L293" s="1">
        <f t="shared" si="273"/>
        <v>174.29581976885893</v>
      </c>
      <c r="M293" s="1">
        <f t="shared" si="274"/>
        <v>1.7429581976885893</v>
      </c>
      <c r="N293" s="1">
        <f t="shared" si="327"/>
        <v>1045.7749186131537</v>
      </c>
      <c r="O293" s="1">
        <f t="shared" si="275"/>
        <v>2.9975002574633827</v>
      </c>
      <c r="P293" s="1">
        <f t="shared" si="276"/>
        <v>11990.001029853531</v>
      </c>
      <c r="Q293" s="1">
        <f t="shared" si="277"/>
        <v>11390.500978360853</v>
      </c>
      <c r="R293" s="1">
        <f t="shared" si="278"/>
        <v>2.9975002574633827</v>
      </c>
      <c r="S293" s="1">
        <f t="shared" si="265"/>
        <v>1139050.0978360854</v>
      </c>
      <c r="T293" s="1">
        <f t="shared" si="279"/>
        <v>8723.6747367578428</v>
      </c>
      <c r="U293" s="6">
        <f t="shared" si="284"/>
        <v>1194093.862750069</v>
      </c>
      <c r="V293" s="23">
        <f>-SUM(T$24:T293)/T$23</f>
        <v>60.704693137503462</v>
      </c>
      <c r="W293" s="14">
        <f t="shared" si="266"/>
        <v>0</v>
      </c>
      <c r="X293" s="14">
        <f t="shared" si="285"/>
        <v>494478.63807538874</v>
      </c>
      <c r="Y293" s="23">
        <f>-SUM(W$24:W293)/W$23</f>
        <v>25.723931903769437</v>
      </c>
      <c r="Z293" s="36"/>
      <c r="AA293" s="37">
        <f t="shared" si="286"/>
        <v>1621.0513229898563</v>
      </c>
      <c r="AB293" s="10">
        <f t="shared" si="287"/>
        <v>377.40884998724965</v>
      </c>
      <c r="AC293" s="10">
        <f t="shared" si="288"/>
        <v>1243.6424730026069</v>
      </c>
      <c r="AD293" s="1">
        <f t="shared" si="289"/>
        <v>128153.67752262615</v>
      </c>
      <c r="AE293" s="1">
        <f t="shared" si="290"/>
        <v>249096.32247737402</v>
      </c>
      <c r="AF293" s="1">
        <f t="shared" si="291"/>
        <v>898283.90615297342</v>
      </c>
      <c r="AG293" s="1">
        <f t="shared" si="292"/>
        <v>0</v>
      </c>
      <c r="AH293" s="1">
        <f t="shared" si="293"/>
        <v>174.29581976885893</v>
      </c>
      <c r="AI293" s="1">
        <f t="shared" si="294"/>
        <v>174.29581976885893</v>
      </c>
      <c r="AJ293" s="1">
        <f t="shared" si="295"/>
        <v>522.88745930657683</v>
      </c>
      <c r="AK293" s="1">
        <f t="shared" si="296"/>
        <v>174.29581976885893</v>
      </c>
      <c r="AL293" s="1">
        <f t="shared" si="297"/>
        <v>1.7429581976885893</v>
      </c>
      <c r="AM293" s="1">
        <f t="shared" si="328"/>
        <v>1045.7749186131537</v>
      </c>
      <c r="AN293" s="1">
        <f t="shared" si="298"/>
        <v>2.9975002574633827</v>
      </c>
      <c r="AO293" s="1">
        <f t="shared" si="299"/>
        <v>7493.7506436584563</v>
      </c>
      <c r="AP293" s="1">
        <f t="shared" si="300"/>
        <v>7119.0631114755333</v>
      </c>
      <c r="AQ293" s="1">
        <f t="shared" si="301"/>
        <v>2.9975002574633827</v>
      </c>
      <c r="AR293" s="1">
        <f t="shared" si="302"/>
        <v>974187.58367559942</v>
      </c>
      <c r="AS293" s="1">
        <f t="shared" si="303"/>
        <v>4452.2368698725231</v>
      </c>
      <c r="AT293" s="1">
        <f t="shared" si="304"/>
        <v>495419.05992179888</v>
      </c>
      <c r="AU293" s="38">
        <f>-SUM(AS$24:AS293)/AS$23</f>
        <v>29.719945502712978</v>
      </c>
      <c r="AV293" s="1">
        <f t="shared" si="280"/>
        <v>4452.2368698725231</v>
      </c>
      <c r="AW293" s="1">
        <f t="shared" si="305"/>
        <v>495419.05992179888</v>
      </c>
      <c r="AX293" s="38">
        <f>-SUM(AV$24:AV293)/AV$23</f>
        <v>29.719945502712978</v>
      </c>
      <c r="AY293" s="40"/>
      <c r="AZ293" s="10">
        <f t="shared" si="306"/>
        <v>857.63888888888891</v>
      </c>
      <c r="BA293" s="10">
        <f t="shared" si="307"/>
        <v>322.78388485751617</v>
      </c>
      <c r="BB293" s="10">
        <f t="shared" si="308"/>
        <v>1063.6415887522296</v>
      </c>
      <c r="BC293" s="1">
        <f t="shared" si="309"/>
        <v>109605.11893382449</v>
      </c>
      <c r="BD293" s="1">
        <f t="shared" si="310"/>
        <v>215394.88106617521</v>
      </c>
      <c r="BE293" s="1">
        <f t="shared" si="311"/>
        <v>1189582.4647417746</v>
      </c>
      <c r="BF293" s="1">
        <f t="shared" si="312"/>
        <v>0</v>
      </c>
      <c r="BG293" s="1">
        <f t="shared" si="313"/>
        <v>174.29581976885893</v>
      </c>
      <c r="BH293" s="1">
        <f t="shared" si="314"/>
        <v>174.29581976885893</v>
      </c>
      <c r="BI293" s="1">
        <f t="shared" si="315"/>
        <v>522.88745930657683</v>
      </c>
      <c r="BJ293" s="1">
        <f t="shared" si="316"/>
        <v>174.29581976885893</v>
      </c>
      <c r="BK293" s="1">
        <f t="shared" si="317"/>
        <v>1.7429581976885893</v>
      </c>
      <c r="BL293" s="1">
        <f t="shared" si="329"/>
        <v>1045.7749186131537</v>
      </c>
      <c r="BM293" s="1">
        <f t="shared" si="318"/>
        <v>2.9975002574633827</v>
      </c>
      <c r="BN293" s="1">
        <f t="shared" si="319"/>
        <v>7493.7506436584563</v>
      </c>
      <c r="BO293" s="1">
        <f t="shared" si="320"/>
        <v>7119.0631114755333</v>
      </c>
      <c r="BP293" s="1">
        <f t="shared" si="321"/>
        <v>2.9975002574633827</v>
      </c>
      <c r="BQ293" s="1">
        <f t="shared" si="322"/>
        <v>974187.58367559942</v>
      </c>
      <c r="BR293" s="1">
        <f t="shared" si="323"/>
        <v>5215.6493039734905</v>
      </c>
      <c r="BS293" s="1">
        <f t="shared" si="324"/>
        <v>703510.64281947515</v>
      </c>
      <c r="BT293" s="38">
        <f>-SUM(BR$24:BR293)/BR$23</f>
        <v>41.783225670694215</v>
      </c>
      <c r="BU293" s="1">
        <f t="shared" si="325"/>
        <v>5215.6493039734905</v>
      </c>
      <c r="BV293" s="1">
        <f t="shared" si="326"/>
        <v>703510.64281947515</v>
      </c>
      <c r="BW293" s="38">
        <f>-SUM(BU$24:BU293)/BU$23</f>
        <v>41.783225670694215</v>
      </c>
      <c r="BX293" s="1"/>
      <c r="BY293" s="1"/>
      <c r="BZ293" s="1"/>
      <c r="CA293" s="1"/>
      <c r="CB293" s="1"/>
      <c r="CC293" s="1"/>
      <c r="CD293" s="1"/>
      <c r="CE293" s="1"/>
      <c r="CF293" s="1"/>
      <c r="CG293" s="1"/>
      <c r="CH293" s="1"/>
      <c r="CI293" s="1"/>
      <c r="CJ293" s="1"/>
      <c r="CK293" s="1"/>
      <c r="CL293" s="1"/>
      <c r="CM293" s="1"/>
      <c r="CN293" s="1"/>
      <c r="CO293" s="1"/>
    </row>
    <row r="294" spans="1:93" ht="14.7" thickBot="1" x14ac:dyDescent="0.6">
      <c r="A294" s="32">
        <v>271</v>
      </c>
      <c r="B294" s="10">
        <f t="shared" si="267"/>
        <v>1621.0513229898563</v>
      </c>
      <c r="C294" s="10">
        <f t="shared" si="268"/>
        <v>373.781559440992</v>
      </c>
      <c r="D294" s="10">
        <f t="shared" si="269"/>
        <v>1247.2697635488644</v>
      </c>
      <c r="E294" s="10">
        <f t="shared" si="281"/>
        <v>126906.40775907729</v>
      </c>
      <c r="F294" s="10">
        <f t="shared" si="282"/>
        <v>253093.59224092288</v>
      </c>
      <c r="G294" s="10">
        <f t="shared" si="264"/>
        <v>1016784.3211713692</v>
      </c>
      <c r="H294" s="1">
        <f t="shared" si="283"/>
        <v>0</v>
      </c>
      <c r="I294" s="1">
        <f t="shared" si="270"/>
        <v>174.6548406201008</v>
      </c>
      <c r="J294" s="1">
        <f t="shared" si="271"/>
        <v>174.6548406201008</v>
      </c>
      <c r="K294" s="1">
        <f t="shared" si="272"/>
        <v>523.9645218603024</v>
      </c>
      <c r="L294" s="1">
        <f t="shared" si="273"/>
        <v>174.6548406201008</v>
      </c>
      <c r="M294" s="1">
        <f t="shared" si="274"/>
        <v>1.7465484062010079</v>
      </c>
      <c r="N294" s="1">
        <f t="shared" si="327"/>
        <v>1047.9290437206048</v>
      </c>
      <c r="O294" s="1">
        <f t="shared" si="275"/>
        <v>3.0097124445538062</v>
      </c>
      <c r="P294" s="1">
        <f t="shared" si="276"/>
        <v>12038.849778215224</v>
      </c>
      <c r="Q294" s="1">
        <f t="shared" si="277"/>
        <v>11436.907289304463</v>
      </c>
      <c r="R294" s="1">
        <f t="shared" si="278"/>
        <v>3.0097124445538062</v>
      </c>
      <c r="S294" s="1">
        <f t="shared" si="265"/>
        <v>1143690.7289304463</v>
      </c>
      <c r="T294" s="1">
        <f t="shared" si="279"/>
        <v>8767.9269225940006</v>
      </c>
      <c r="U294" s="6">
        <f t="shared" si="284"/>
        <v>1202861.789672663</v>
      </c>
      <c r="V294" s="23">
        <f>-SUM(T$24:T294)/T$23</f>
        <v>61.143089483633162</v>
      </c>
      <c r="W294" s="14">
        <f t="shared" si="266"/>
        <v>0</v>
      </c>
      <c r="X294" s="14">
        <f t="shared" si="285"/>
        <v>494478.63807538874</v>
      </c>
      <c r="Y294" s="23">
        <f>-SUM(W$24:W294)/W$23</f>
        <v>25.723931903769437</v>
      </c>
      <c r="Z294" s="36"/>
      <c r="AA294" s="37">
        <f t="shared" si="286"/>
        <v>1621.0513229898563</v>
      </c>
      <c r="AB294" s="10">
        <f t="shared" si="287"/>
        <v>373.781559440992</v>
      </c>
      <c r="AC294" s="10">
        <f t="shared" si="288"/>
        <v>1247.2697635488644</v>
      </c>
      <c r="AD294" s="1">
        <f t="shared" si="289"/>
        <v>126906.40775907729</v>
      </c>
      <c r="AE294" s="1">
        <f t="shared" si="290"/>
        <v>250343.59224092288</v>
      </c>
      <c r="AF294" s="1">
        <f t="shared" si="291"/>
        <v>903500.13672090997</v>
      </c>
      <c r="AG294" s="1">
        <f t="shared" si="292"/>
        <v>0</v>
      </c>
      <c r="AH294" s="1">
        <f t="shared" si="293"/>
        <v>174.6548406201008</v>
      </c>
      <c r="AI294" s="1">
        <f t="shared" si="294"/>
        <v>174.6548406201008</v>
      </c>
      <c r="AJ294" s="1">
        <f t="shared" si="295"/>
        <v>523.9645218603024</v>
      </c>
      <c r="AK294" s="1">
        <f t="shared" si="296"/>
        <v>174.6548406201008</v>
      </c>
      <c r="AL294" s="1">
        <f t="shared" si="297"/>
        <v>1.7465484062010079</v>
      </c>
      <c r="AM294" s="1">
        <f t="shared" si="328"/>
        <v>1047.9290437206048</v>
      </c>
      <c r="AN294" s="1">
        <f t="shared" si="298"/>
        <v>3.0097124445538062</v>
      </c>
      <c r="AO294" s="1">
        <f t="shared" si="299"/>
        <v>7524.2811113845155</v>
      </c>
      <c r="AP294" s="1">
        <f t="shared" si="300"/>
        <v>7148.0670558152897</v>
      </c>
      <c r="AQ294" s="1">
        <f t="shared" si="301"/>
        <v>3.0097124445538062</v>
      </c>
      <c r="AR294" s="1">
        <f t="shared" si="302"/>
        <v>978156.544479987</v>
      </c>
      <c r="AS294" s="1">
        <f t="shared" si="303"/>
        <v>4479.086689104829</v>
      </c>
      <c r="AT294" s="1">
        <f t="shared" si="304"/>
        <v>499898.14661090373</v>
      </c>
      <c r="AU294" s="38">
        <f>-SUM(AS$24:AS294)/AS$23</f>
        <v>29.979602702081376</v>
      </c>
      <c r="AV294" s="1">
        <f t="shared" si="280"/>
        <v>4479.086689104829</v>
      </c>
      <c r="AW294" s="1">
        <f t="shared" si="305"/>
        <v>499898.14661090373</v>
      </c>
      <c r="AX294" s="38">
        <f>-SUM(AV$24:AV294)/AV$23</f>
        <v>29.979602702081376</v>
      </c>
      <c r="AY294" s="40"/>
      <c r="AZ294" s="10">
        <f t="shared" si="306"/>
        <v>857.63888888888891</v>
      </c>
      <c r="BA294" s="10">
        <f t="shared" si="307"/>
        <v>319.68159689032211</v>
      </c>
      <c r="BB294" s="10">
        <f t="shared" si="308"/>
        <v>1066.7438767194235</v>
      </c>
      <c r="BC294" s="1">
        <f t="shared" si="309"/>
        <v>108538.37505710506</v>
      </c>
      <c r="BD294" s="1">
        <f t="shared" si="310"/>
        <v>216461.62494289462</v>
      </c>
      <c r="BE294" s="1">
        <f t="shared" si="311"/>
        <v>1194618.1694228817</v>
      </c>
      <c r="BF294" s="1">
        <f t="shared" si="312"/>
        <v>0</v>
      </c>
      <c r="BG294" s="1">
        <f t="shared" si="313"/>
        <v>174.6548406201008</v>
      </c>
      <c r="BH294" s="1">
        <f t="shared" si="314"/>
        <v>174.6548406201008</v>
      </c>
      <c r="BI294" s="1">
        <f t="shared" si="315"/>
        <v>523.9645218603024</v>
      </c>
      <c r="BJ294" s="1">
        <f t="shared" si="316"/>
        <v>174.6548406201008</v>
      </c>
      <c r="BK294" s="1">
        <f t="shared" si="317"/>
        <v>1.7465484062010079</v>
      </c>
      <c r="BL294" s="1">
        <f t="shared" si="329"/>
        <v>1047.9290437206048</v>
      </c>
      <c r="BM294" s="1">
        <f t="shared" si="318"/>
        <v>3.0097124445538062</v>
      </c>
      <c r="BN294" s="1">
        <f t="shared" si="319"/>
        <v>7524.2811113845155</v>
      </c>
      <c r="BO294" s="1">
        <f t="shared" si="320"/>
        <v>7148.0670558152897</v>
      </c>
      <c r="BP294" s="1">
        <f t="shared" si="321"/>
        <v>3.0097124445538062</v>
      </c>
      <c r="BQ294" s="1">
        <f t="shared" si="322"/>
        <v>978156.544479987</v>
      </c>
      <c r="BR294" s="1">
        <f t="shared" si="323"/>
        <v>5242.4991232057964</v>
      </c>
      <c r="BS294" s="1">
        <f t="shared" si="324"/>
        <v>708753.14194268093</v>
      </c>
      <c r="BT294" s="38">
        <f>-SUM(BR$24:BR294)/BR$23</f>
        <v>42.087138663343822</v>
      </c>
      <c r="BU294" s="1">
        <f t="shared" si="325"/>
        <v>5242.4991232057964</v>
      </c>
      <c r="BV294" s="1">
        <f t="shared" si="326"/>
        <v>708753.14194268093</v>
      </c>
      <c r="BW294" s="38">
        <f>-SUM(BU$24:BU294)/BU$23</f>
        <v>42.087138663343822</v>
      </c>
      <c r="BX294" s="1"/>
      <c r="BY294" s="1"/>
      <c r="BZ294" s="1"/>
      <c r="CA294" s="1"/>
      <c r="CB294" s="1"/>
      <c r="CC294" s="1"/>
      <c r="CD294" s="1"/>
      <c r="CE294" s="1"/>
      <c r="CF294" s="1"/>
      <c r="CG294" s="1"/>
      <c r="CH294" s="1"/>
      <c r="CI294" s="1"/>
      <c r="CJ294" s="1"/>
      <c r="CK294" s="1"/>
      <c r="CL294" s="1"/>
      <c r="CM294" s="1"/>
      <c r="CN294" s="1"/>
      <c r="CO294" s="1"/>
    </row>
    <row r="295" spans="1:93" ht="14.7" thickBot="1" x14ac:dyDescent="0.6">
      <c r="A295" s="32">
        <v>272</v>
      </c>
      <c r="B295" s="10">
        <f t="shared" si="267"/>
        <v>1621.0513229898563</v>
      </c>
      <c r="C295" s="10">
        <f t="shared" si="268"/>
        <v>370.14368929730779</v>
      </c>
      <c r="D295" s="10">
        <f t="shared" si="269"/>
        <v>1250.9076336925484</v>
      </c>
      <c r="E295" s="10">
        <f t="shared" si="281"/>
        <v>125655.50012538474</v>
      </c>
      <c r="F295" s="10">
        <f t="shared" si="282"/>
        <v>254344.49987461543</v>
      </c>
      <c r="G295" s="10">
        <f t="shared" si="264"/>
        <v>1022694.7664049354</v>
      </c>
      <c r="H295" s="1">
        <f t="shared" si="283"/>
        <v>0</v>
      </c>
      <c r="I295" s="1">
        <f t="shared" si="270"/>
        <v>175.01460099551366</v>
      </c>
      <c r="J295" s="1">
        <f t="shared" si="271"/>
        <v>175.01460099551366</v>
      </c>
      <c r="K295" s="1">
        <f t="shared" si="272"/>
        <v>525.04380298654098</v>
      </c>
      <c r="L295" s="1">
        <f t="shared" si="273"/>
        <v>175.01460099551366</v>
      </c>
      <c r="M295" s="1">
        <f t="shared" si="274"/>
        <v>1.7501460099551367</v>
      </c>
      <c r="N295" s="1">
        <f t="shared" si="327"/>
        <v>1050.087605973082</v>
      </c>
      <c r="O295" s="1">
        <f t="shared" si="275"/>
        <v>3.0219743856061054</v>
      </c>
      <c r="P295" s="1">
        <f t="shared" si="276"/>
        <v>12087.897542424422</v>
      </c>
      <c r="Q295" s="1">
        <f t="shared" si="277"/>
        <v>11483.5026653032</v>
      </c>
      <c r="R295" s="1">
        <f t="shared" si="278"/>
        <v>3.0219743856061054</v>
      </c>
      <c r="S295" s="1">
        <f t="shared" si="265"/>
        <v>1148350.26653032</v>
      </c>
      <c r="T295" s="1">
        <f t="shared" si="279"/>
        <v>8812.3637363402613</v>
      </c>
      <c r="U295" s="6">
        <f t="shared" si="284"/>
        <v>1211674.1534090033</v>
      </c>
      <c r="V295" s="23">
        <f>-SUM(T$24:T295)/T$23</f>
        <v>61.583707670450174</v>
      </c>
      <c r="W295" s="14">
        <f t="shared" si="266"/>
        <v>0</v>
      </c>
      <c r="X295" s="14">
        <f t="shared" si="285"/>
        <v>494478.63807538874</v>
      </c>
      <c r="Y295" s="23">
        <f>-SUM(W$24:W295)/W$23</f>
        <v>25.723931903769437</v>
      </c>
      <c r="Z295" s="36"/>
      <c r="AA295" s="37">
        <f t="shared" si="286"/>
        <v>1621.0513229898563</v>
      </c>
      <c r="AB295" s="10">
        <f t="shared" si="287"/>
        <v>370.14368929730779</v>
      </c>
      <c r="AC295" s="10">
        <f t="shared" si="288"/>
        <v>1250.9076336925484</v>
      </c>
      <c r="AD295" s="1">
        <f t="shared" si="289"/>
        <v>125655.50012538474</v>
      </c>
      <c r="AE295" s="1">
        <f t="shared" si="290"/>
        <v>251594.49987461543</v>
      </c>
      <c r="AF295" s="1">
        <f t="shared" si="291"/>
        <v>908736.17519659968</v>
      </c>
      <c r="AG295" s="1">
        <f t="shared" si="292"/>
        <v>0</v>
      </c>
      <c r="AH295" s="1">
        <f t="shared" si="293"/>
        <v>175.01460099551366</v>
      </c>
      <c r="AI295" s="1">
        <f t="shared" si="294"/>
        <v>175.01460099551366</v>
      </c>
      <c r="AJ295" s="1">
        <f t="shared" si="295"/>
        <v>525.04380298654098</v>
      </c>
      <c r="AK295" s="1">
        <f t="shared" si="296"/>
        <v>175.01460099551366</v>
      </c>
      <c r="AL295" s="1">
        <f t="shared" si="297"/>
        <v>1.7501460099551367</v>
      </c>
      <c r="AM295" s="1">
        <f t="shared" si="328"/>
        <v>1050.087605973082</v>
      </c>
      <c r="AN295" s="1">
        <f t="shared" si="298"/>
        <v>3.0219743856061054</v>
      </c>
      <c r="AO295" s="1">
        <f t="shared" si="299"/>
        <v>7554.9359640152634</v>
      </c>
      <c r="AP295" s="1">
        <f t="shared" si="300"/>
        <v>7177.1891658144996</v>
      </c>
      <c r="AQ295" s="1">
        <f t="shared" si="301"/>
        <v>3.0219743856061054</v>
      </c>
      <c r="AR295" s="1">
        <f t="shared" si="302"/>
        <v>982141.67532198422</v>
      </c>
      <c r="AS295" s="1">
        <f t="shared" si="303"/>
        <v>4506.0502368515617</v>
      </c>
      <c r="AT295" s="1">
        <f t="shared" si="304"/>
        <v>504404.19684775529</v>
      </c>
      <c r="AU295" s="38">
        <f>-SUM(AS$24:AS295)/AS$23</f>
        <v>30.240823005666972</v>
      </c>
      <c r="AV295" s="1">
        <f t="shared" si="280"/>
        <v>4506.0502368515617</v>
      </c>
      <c r="AW295" s="1">
        <f t="shared" si="305"/>
        <v>504404.19684775529</v>
      </c>
      <c r="AX295" s="38">
        <f>-SUM(AV$24:AV295)/AV$23</f>
        <v>30.240823005666972</v>
      </c>
      <c r="AY295" s="40"/>
      <c r="AZ295" s="10">
        <f t="shared" si="306"/>
        <v>857.63888888888891</v>
      </c>
      <c r="BA295" s="10">
        <f t="shared" si="307"/>
        <v>316.57026058322384</v>
      </c>
      <c r="BB295" s="10">
        <f t="shared" si="308"/>
        <v>1069.8552130265218</v>
      </c>
      <c r="BC295" s="1">
        <f t="shared" si="309"/>
        <v>107468.51984407855</v>
      </c>
      <c r="BD295" s="1">
        <f t="shared" si="310"/>
        <v>217531.48015592113</v>
      </c>
      <c r="BE295" s="1">
        <f t="shared" si="311"/>
        <v>1199673.1554779054</v>
      </c>
      <c r="BF295" s="1">
        <f t="shared" si="312"/>
        <v>0</v>
      </c>
      <c r="BG295" s="1">
        <f t="shared" si="313"/>
        <v>175.01460099551366</v>
      </c>
      <c r="BH295" s="1">
        <f t="shared" si="314"/>
        <v>175.01460099551366</v>
      </c>
      <c r="BI295" s="1">
        <f t="shared" si="315"/>
        <v>525.04380298654098</v>
      </c>
      <c r="BJ295" s="1">
        <f t="shared" si="316"/>
        <v>175.01460099551366</v>
      </c>
      <c r="BK295" s="1">
        <f t="shared" si="317"/>
        <v>1.7501460099551367</v>
      </c>
      <c r="BL295" s="1">
        <f t="shared" si="329"/>
        <v>1050.087605973082</v>
      </c>
      <c r="BM295" s="1">
        <f t="shared" si="318"/>
        <v>3.0219743856061054</v>
      </c>
      <c r="BN295" s="1">
        <f t="shared" si="319"/>
        <v>7554.9359640152634</v>
      </c>
      <c r="BO295" s="1">
        <f t="shared" si="320"/>
        <v>7177.1891658144996</v>
      </c>
      <c r="BP295" s="1">
        <f t="shared" si="321"/>
        <v>3.0219743856061054</v>
      </c>
      <c r="BQ295" s="1">
        <f t="shared" si="322"/>
        <v>982141.67532198422</v>
      </c>
      <c r="BR295" s="1">
        <f t="shared" si="323"/>
        <v>5269.4626709525292</v>
      </c>
      <c r="BS295" s="1">
        <f t="shared" si="324"/>
        <v>714022.60461363348</v>
      </c>
      <c r="BT295" s="38">
        <f>-SUM(BR$24:BR295)/BR$23</f>
        <v>42.392614760210634</v>
      </c>
      <c r="BU295" s="1">
        <f t="shared" si="325"/>
        <v>5269.4626709525292</v>
      </c>
      <c r="BV295" s="1">
        <f t="shared" si="326"/>
        <v>714022.60461363348</v>
      </c>
      <c r="BW295" s="38">
        <f>-SUM(BU$24:BU295)/BU$23</f>
        <v>42.392614760210634</v>
      </c>
      <c r="BX295" s="1"/>
      <c r="BY295" s="1"/>
      <c r="BZ295" s="1"/>
      <c r="CA295" s="1"/>
      <c r="CB295" s="1"/>
      <c r="CC295" s="1"/>
      <c r="CD295" s="1"/>
      <c r="CE295" s="1"/>
      <c r="CF295" s="1"/>
      <c r="CG295" s="1"/>
      <c r="CH295" s="1"/>
      <c r="CI295" s="1"/>
      <c r="CJ295" s="1"/>
      <c r="CK295" s="1"/>
      <c r="CL295" s="1"/>
      <c r="CM295" s="1"/>
      <c r="CN295" s="1"/>
      <c r="CO295" s="1"/>
    </row>
    <row r="296" spans="1:93" ht="14.7" thickBot="1" x14ac:dyDescent="0.6">
      <c r="A296" s="32">
        <v>273</v>
      </c>
      <c r="B296" s="10">
        <f t="shared" si="267"/>
        <v>1621.0513229898563</v>
      </c>
      <c r="C296" s="10">
        <f t="shared" si="268"/>
        <v>366.4952086990379</v>
      </c>
      <c r="D296" s="10">
        <f t="shared" si="269"/>
        <v>1254.5561142908184</v>
      </c>
      <c r="E296" s="10">
        <f t="shared" si="281"/>
        <v>124400.94401109393</v>
      </c>
      <c r="F296" s="10">
        <f t="shared" si="282"/>
        <v>255599.05598890624</v>
      </c>
      <c r="G296" s="10">
        <f t="shared" si="264"/>
        <v>1028627.8436520565</v>
      </c>
      <c r="H296" s="1">
        <f t="shared" si="283"/>
        <v>0</v>
      </c>
      <c r="I296" s="1">
        <f t="shared" si="270"/>
        <v>175.3751024183963</v>
      </c>
      <c r="J296" s="1">
        <f t="shared" si="271"/>
        <v>175.3751024183963</v>
      </c>
      <c r="K296" s="1">
        <f t="shared" si="272"/>
        <v>526.12530725518889</v>
      </c>
      <c r="L296" s="1">
        <f t="shared" si="273"/>
        <v>175.3751024183963</v>
      </c>
      <c r="M296" s="1">
        <f t="shared" si="274"/>
        <v>1.7537510241839629</v>
      </c>
      <c r="N296" s="1">
        <f t="shared" si="327"/>
        <v>1052.2506145103778</v>
      </c>
      <c r="O296" s="1">
        <f t="shared" si="275"/>
        <v>3.0342862833240796</v>
      </c>
      <c r="P296" s="1">
        <f t="shared" si="276"/>
        <v>12137.145133296319</v>
      </c>
      <c r="Q296" s="1">
        <f t="shared" si="277"/>
        <v>11530.287876631503</v>
      </c>
      <c r="R296" s="1">
        <f t="shared" si="278"/>
        <v>3.0342862833240796</v>
      </c>
      <c r="S296" s="1">
        <f t="shared" si="265"/>
        <v>1153028.7876631503</v>
      </c>
      <c r="T296" s="1">
        <f t="shared" si="279"/>
        <v>8856.9859391312675</v>
      </c>
      <c r="U296" s="6">
        <f t="shared" si="284"/>
        <v>1220531.1393481346</v>
      </c>
      <c r="V296" s="23">
        <f>-SUM(T$24:T296)/T$23</f>
        <v>62.026556967406741</v>
      </c>
      <c r="W296" s="14">
        <f t="shared" si="266"/>
        <v>0</v>
      </c>
      <c r="X296" s="14">
        <f t="shared" si="285"/>
        <v>494478.63807538874</v>
      </c>
      <c r="Y296" s="23">
        <f>-SUM(W$24:W296)/W$23</f>
        <v>25.723931903769437</v>
      </c>
      <c r="Z296" s="36"/>
      <c r="AA296" s="37">
        <f t="shared" si="286"/>
        <v>1621.0513229898563</v>
      </c>
      <c r="AB296" s="10">
        <f t="shared" si="287"/>
        <v>366.4952086990379</v>
      </c>
      <c r="AC296" s="10">
        <f t="shared" si="288"/>
        <v>1254.5561142908184</v>
      </c>
      <c r="AD296" s="1">
        <f t="shared" si="289"/>
        <v>124400.94401109393</v>
      </c>
      <c r="AE296" s="1">
        <f t="shared" si="290"/>
        <v>252849.05598890624</v>
      </c>
      <c r="AF296" s="1">
        <f t="shared" si="291"/>
        <v>913992.09806923219</v>
      </c>
      <c r="AG296" s="1">
        <f t="shared" si="292"/>
        <v>0</v>
      </c>
      <c r="AH296" s="1">
        <f t="shared" si="293"/>
        <v>175.3751024183963</v>
      </c>
      <c r="AI296" s="1">
        <f t="shared" si="294"/>
        <v>175.3751024183963</v>
      </c>
      <c r="AJ296" s="1">
        <f t="shared" si="295"/>
        <v>526.12530725518889</v>
      </c>
      <c r="AK296" s="1">
        <f t="shared" si="296"/>
        <v>175.3751024183963</v>
      </c>
      <c r="AL296" s="1">
        <f t="shared" si="297"/>
        <v>1.7537510241839629</v>
      </c>
      <c r="AM296" s="1">
        <f t="shared" si="328"/>
        <v>1052.2506145103778</v>
      </c>
      <c r="AN296" s="1">
        <f t="shared" si="298"/>
        <v>3.0342862833240796</v>
      </c>
      <c r="AO296" s="1">
        <f t="shared" si="299"/>
        <v>7585.7157083101993</v>
      </c>
      <c r="AP296" s="1">
        <f t="shared" si="300"/>
        <v>7206.4299228946893</v>
      </c>
      <c r="AQ296" s="1">
        <f t="shared" si="301"/>
        <v>3.0342862833240796</v>
      </c>
      <c r="AR296" s="1">
        <f t="shared" si="302"/>
        <v>986143.04208032589</v>
      </c>
      <c r="AS296" s="1">
        <f t="shared" si="303"/>
        <v>4533.1279853944552</v>
      </c>
      <c r="AT296" s="1">
        <f t="shared" si="304"/>
        <v>508937.32483314973</v>
      </c>
      <c r="AU296" s="38">
        <f>-SUM(AS$24:AS296)/AS$23</f>
        <v>30.503613033805784</v>
      </c>
      <c r="AV296" s="1">
        <f t="shared" si="280"/>
        <v>4533.1279853944552</v>
      </c>
      <c r="AW296" s="1">
        <f t="shared" si="305"/>
        <v>508937.32483314973</v>
      </c>
      <c r="AX296" s="38">
        <f>-SUM(AV$24:AV296)/AV$23</f>
        <v>30.503613033805784</v>
      </c>
      <c r="AY296" s="40"/>
      <c r="AZ296" s="10">
        <f t="shared" si="306"/>
        <v>857.63888888888891</v>
      </c>
      <c r="BA296" s="10">
        <f t="shared" si="307"/>
        <v>313.44984954522977</v>
      </c>
      <c r="BB296" s="10">
        <f t="shared" si="308"/>
        <v>1072.9756240645158</v>
      </c>
      <c r="BC296" s="1">
        <f t="shared" si="309"/>
        <v>106395.54422001402</v>
      </c>
      <c r="BD296" s="1">
        <f t="shared" si="310"/>
        <v>218604.45577998564</v>
      </c>
      <c r="BE296" s="1">
        <f t="shared" si="311"/>
        <v>1204747.4978603115</v>
      </c>
      <c r="BF296" s="1">
        <f t="shared" si="312"/>
        <v>0</v>
      </c>
      <c r="BG296" s="1">
        <f t="shared" si="313"/>
        <v>175.3751024183963</v>
      </c>
      <c r="BH296" s="1">
        <f t="shared" si="314"/>
        <v>175.3751024183963</v>
      </c>
      <c r="BI296" s="1">
        <f t="shared" si="315"/>
        <v>526.12530725518889</v>
      </c>
      <c r="BJ296" s="1">
        <f t="shared" si="316"/>
        <v>175.3751024183963</v>
      </c>
      <c r="BK296" s="1">
        <f t="shared" si="317"/>
        <v>1.7537510241839629</v>
      </c>
      <c r="BL296" s="1">
        <f t="shared" si="329"/>
        <v>1052.2506145103778</v>
      </c>
      <c r="BM296" s="1">
        <f t="shared" si="318"/>
        <v>3.0342862833240796</v>
      </c>
      <c r="BN296" s="1">
        <f t="shared" si="319"/>
        <v>7585.7157083101993</v>
      </c>
      <c r="BO296" s="1">
        <f t="shared" si="320"/>
        <v>7206.4299228946893</v>
      </c>
      <c r="BP296" s="1">
        <f t="shared" si="321"/>
        <v>3.0342862833240796</v>
      </c>
      <c r="BQ296" s="1">
        <f t="shared" si="322"/>
        <v>986143.04208032589</v>
      </c>
      <c r="BR296" s="1">
        <f t="shared" si="323"/>
        <v>5296.5404194954226</v>
      </c>
      <c r="BS296" s="1">
        <f t="shared" si="324"/>
        <v>719319.14503312891</v>
      </c>
      <c r="BT296" s="38">
        <f>-SUM(BR$24:BR296)/BR$23</f>
        <v>42.69966058163066</v>
      </c>
      <c r="BU296" s="1">
        <f t="shared" si="325"/>
        <v>5296.5404194954226</v>
      </c>
      <c r="BV296" s="1">
        <f t="shared" si="326"/>
        <v>719319.14503312891</v>
      </c>
      <c r="BW296" s="38">
        <f>-SUM(BU$24:BU296)/BU$23</f>
        <v>42.69966058163066</v>
      </c>
      <c r="BX296" s="1"/>
      <c r="BY296" s="1"/>
      <c r="BZ296" s="1"/>
      <c r="CA296" s="1"/>
      <c r="CB296" s="1"/>
      <c r="CC296" s="1"/>
      <c r="CD296" s="1"/>
      <c r="CE296" s="1"/>
      <c r="CF296" s="1"/>
      <c r="CG296" s="1"/>
      <c r="CH296" s="1"/>
      <c r="CI296" s="1"/>
      <c r="CJ296" s="1"/>
      <c r="CK296" s="1"/>
      <c r="CL296" s="1"/>
      <c r="CM296" s="1"/>
      <c r="CN296" s="1"/>
      <c r="CO296" s="1"/>
    </row>
    <row r="297" spans="1:93" ht="14.7" thickBot="1" x14ac:dyDescent="0.6">
      <c r="A297" s="32">
        <v>274</v>
      </c>
      <c r="B297" s="10">
        <f t="shared" si="267"/>
        <v>1621.0513229898563</v>
      </c>
      <c r="C297" s="10">
        <f t="shared" si="268"/>
        <v>362.83608669902299</v>
      </c>
      <c r="D297" s="10">
        <f t="shared" si="269"/>
        <v>1258.2152362908334</v>
      </c>
      <c r="E297" s="10">
        <f t="shared" si="281"/>
        <v>123142.72877480309</v>
      </c>
      <c r="F297" s="10">
        <f t="shared" si="282"/>
        <v>256857.27122519707</v>
      </c>
      <c r="G297" s="10">
        <f t="shared" si="264"/>
        <v>1034583.6408953969</v>
      </c>
      <c r="H297" s="1">
        <f t="shared" si="283"/>
        <v>0</v>
      </c>
      <c r="I297" s="1">
        <f t="shared" si="270"/>
        <v>175.7363464151851</v>
      </c>
      <c r="J297" s="1">
        <f t="shared" si="271"/>
        <v>175.7363464151851</v>
      </c>
      <c r="K297" s="1">
        <f t="shared" si="272"/>
        <v>527.20903924555523</v>
      </c>
      <c r="L297" s="1">
        <f t="shared" si="273"/>
        <v>175.7363464151851</v>
      </c>
      <c r="M297" s="1">
        <f t="shared" si="274"/>
        <v>1.757363464151851</v>
      </c>
      <c r="N297" s="1">
        <f t="shared" si="327"/>
        <v>1054.4180784911105</v>
      </c>
      <c r="O297" s="1">
        <f t="shared" si="275"/>
        <v>3.0466483412373684</v>
      </c>
      <c r="P297" s="1">
        <f t="shared" si="276"/>
        <v>12186.593364949473</v>
      </c>
      <c r="Q297" s="1">
        <f t="shared" si="277"/>
        <v>11577.263696701999</v>
      </c>
      <c r="R297" s="1">
        <f t="shared" si="278"/>
        <v>3.0466483412373684</v>
      </c>
      <c r="S297" s="1">
        <f t="shared" si="265"/>
        <v>1157726.3696701999</v>
      </c>
      <c r="T297" s="1">
        <f t="shared" si="279"/>
        <v>8901.7942952210324</v>
      </c>
      <c r="U297" s="6">
        <f t="shared" si="284"/>
        <v>1229432.9336433557</v>
      </c>
      <c r="V297" s="23">
        <f>-SUM(T$24:T297)/T$23</f>
        <v>62.471646682167801</v>
      </c>
      <c r="W297" s="14">
        <f t="shared" si="266"/>
        <v>0</v>
      </c>
      <c r="X297" s="14">
        <f t="shared" si="285"/>
        <v>494478.63807538874</v>
      </c>
      <c r="Y297" s="23">
        <f>-SUM(W$24:W297)/W$23</f>
        <v>25.723931903769437</v>
      </c>
      <c r="Z297" s="36"/>
      <c r="AA297" s="37">
        <f t="shared" si="286"/>
        <v>1621.0513229898563</v>
      </c>
      <c r="AB297" s="10">
        <f t="shared" si="287"/>
        <v>362.83608669902299</v>
      </c>
      <c r="AC297" s="10">
        <f t="shared" si="288"/>
        <v>1258.2152362908334</v>
      </c>
      <c r="AD297" s="1">
        <f t="shared" si="289"/>
        <v>123142.72877480309</v>
      </c>
      <c r="AE297" s="1">
        <f t="shared" si="290"/>
        <v>254107.27122519707</v>
      </c>
      <c r="AF297" s="1">
        <f t="shared" si="291"/>
        <v>919267.98212734191</v>
      </c>
      <c r="AG297" s="1">
        <f t="shared" si="292"/>
        <v>0</v>
      </c>
      <c r="AH297" s="1">
        <f t="shared" si="293"/>
        <v>175.7363464151851</v>
      </c>
      <c r="AI297" s="1">
        <f t="shared" si="294"/>
        <v>175.7363464151851</v>
      </c>
      <c r="AJ297" s="1">
        <f t="shared" si="295"/>
        <v>527.20903924555523</v>
      </c>
      <c r="AK297" s="1">
        <f t="shared" si="296"/>
        <v>175.7363464151851</v>
      </c>
      <c r="AL297" s="1">
        <f t="shared" si="297"/>
        <v>1.757363464151851</v>
      </c>
      <c r="AM297" s="1">
        <f t="shared" si="328"/>
        <v>1054.4180784911105</v>
      </c>
      <c r="AN297" s="1">
        <f t="shared" si="298"/>
        <v>3.0466483412373684</v>
      </c>
      <c r="AO297" s="1">
        <f t="shared" si="299"/>
        <v>7616.6208530934209</v>
      </c>
      <c r="AP297" s="1">
        <f t="shared" si="300"/>
        <v>7235.7898104387496</v>
      </c>
      <c r="AQ297" s="1">
        <f t="shared" si="301"/>
        <v>3.0466483412373684</v>
      </c>
      <c r="AR297" s="1">
        <f t="shared" si="302"/>
        <v>990160.71090214478</v>
      </c>
      <c r="AS297" s="1">
        <f t="shared" si="303"/>
        <v>4560.320408957783</v>
      </c>
      <c r="AT297" s="1">
        <f t="shared" si="304"/>
        <v>513497.64524210751</v>
      </c>
      <c r="AU297" s="38">
        <f>-SUM(AS$24:AS297)/AS$23</f>
        <v>30.767979434325078</v>
      </c>
      <c r="AV297" s="1">
        <f t="shared" si="280"/>
        <v>4560.320408957783</v>
      </c>
      <c r="AW297" s="1">
        <f t="shared" si="305"/>
        <v>513497.64524210751</v>
      </c>
      <c r="AX297" s="38">
        <f>-SUM(AV$24:AV297)/AV$23</f>
        <v>30.767979434325078</v>
      </c>
      <c r="AY297" s="40"/>
      <c r="AZ297" s="10">
        <f t="shared" si="306"/>
        <v>857.63888888888891</v>
      </c>
      <c r="BA297" s="10">
        <f t="shared" si="307"/>
        <v>310.32033730837492</v>
      </c>
      <c r="BB297" s="10">
        <f t="shared" si="308"/>
        <v>1076.1051363013707</v>
      </c>
      <c r="BC297" s="1">
        <f t="shared" si="309"/>
        <v>105319.43908371266</v>
      </c>
      <c r="BD297" s="1">
        <f t="shared" si="310"/>
        <v>219680.56091628701</v>
      </c>
      <c r="BE297" s="1">
        <f t="shared" si="311"/>
        <v>1209841.2718184318</v>
      </c>
      <c r="BF297" s="1">
        <f t="shared" si="312"/>
        <v>0</v>
      </c>
      <c r="BG297" s="1">
        <f t="shared" si="313"/>
        <v>175.7363464151851</v>
      </c>
      <c r="BH297" s="1">
        <f t="shared" si="314"/>
        <v>175.7363464151851</v>
      </c>
      <c r="BI297" s="1">
        <f t="shared" si="315"/>
        <v>527.20903924555523</v>
      </c>
      <c r="BJ297" s="1">
        <f t="shared" si="316"/>
        <v>175.7363464151851</v>
      </c>
      <c r="BK297" s="1">
        <f t="shared" si="317"/>
        <v>1.757363464151851</v>
      </c>
      <c r="BL297" s="1">
        <f t="shared" si="329"/>
        <v>1054.4180784911105</v>
      </c>
      <c r="BM297" s="1">
        <f t="shared" si="318"/>
        <v>3.0466483412373684</v>
      </c>
      <c r="BN297" s="1">
        <f t="shared" si="319"/>
        <v>7616.6208530934209</v>
      </c>
      <c r="BO297" s="1">
        <f t="shared" si="320"/>
        <v>7235.7898104387496</v>
      </c>
      <c r="BP297" s="1">
        <f t="shared" si="321"/>
        <v>3.0466483412373684</v>
      </c>
      <c r="BQ297" s="1">
        <f t="shared" si="322"/>
        <v>990160.71090214478</v>
      </c>
      <c r="BR297" s="1">
        <f t="shared" si="323"/>
        <v>5323.7328430587504</v>
      </c>
      <c r="BS297" s="1">
        <f t="shared" si="324"/>
        <v>724642.87787618767</v>
      </c>
      <c r="BT297" s="38">
        <f>-SUM(BR$24:BR297)/BR$23</f>
        <v>43.008282775431169</v>
      </c>
      <c r="BU297" s="1">
        <f t="shared" si="325"/>
        <v>5323.7328430587504</v>
      </c>
      <c r="BV297" s="1">
        <f t="shared" si="326"/>
        <v>724642.87787618767</v>
      </c>
      <c r="BW297" s="38">
        <f>-SUM(BU$24:BU297)/BU$23</f>
        <v>43.008282775431169</v>
      </c>
      <c r="BX297" s="1"/>
      <c r="BY297" s="1"/>
      <c r="BZ297" s="1"/>
      <c r="CA297" s="1"/>
      <c r="CB297" s="1"/>
      <c r="CC297" s="1"/>
      <c r="CD297" s="1"/>
      <c r="CE297" s="1"/>
      <c r="CF297" s="1"/>
      <c r="CG297" s="1"/>
      <c r="CH297" s="1"/>
      <c r="CI297" s="1"/>
      <c r="CJ297" s="1"/>
      <c r="CK297" s="1"/>
      <c r="CL297" s="1"/>
      <c r="CM297" s="1"/>
      <c r="CN297" s="1"/>
      <c r="CO297" s="1"/>
    </row>
    <row r="298" spans="1:93" ht="14.7" thickBot="1" x14ac:dyDescent="0.6">
      <c r="A298" s="32">
        <v>275</v>
      </c>
      <c r="B298" s="10">
        <f t="shared" si="267"/>
        <v>1621.0513229898563</v>
      </c>
      <c r="C298" s="10">
        <f t="shared" si="268"/>
        <v>359.16629225984138</v>
      </c>
      <c r="D298" s="10">
        <f t="shared" si="269"/>
        <v>1261.8850307300149</v>
      </c>
      <c r="E298" s="10">
        <f t="shared" si="281"/>
        <v>121880.84374407308</v>
      </c>
      <c r="F298" s="10">
        <f t="shared" si="282"/>
        <v>258119.15625592708</v>
      </c>
      <c r="G298" s="10">
        <f t="shared" si="264"/>
        <v>1040562.2464637575</v>
      </c>
      <c r="H298" s="1">
        <f t="shared" si="283"/>
        <v>0</v>
      </c>
      <c r="I298" s="1">
        <f t="shared" si="270"/>
        <v>176.09833451546075</v>
      </c>
      <c r="J298" s="1">
        <f t="shared" si="271"/>
        <v>176.09833451546075</v>
      </c>
      <c r="K298" s="1">
        <f t="shared" si="272"/>
        <v>528.2950035463823</v>
      </c>
      <c r="L298" s="1">
        <f t="shared" si="273"/>
        <v>176.09833451546075</v>
      </c>
      <c r="M298" s="1">
        <f t="shared" si="274"/>
        <v>1.7609833451546075</v>
      </c>
      <c r="N298" s="1">
        <f t="shared" si="327"/>
        <v>1056.5900070927646</v>
      </c>
      <c r="O298" s="1">
        <f t="shared" si="275"/>
        <v>3.0590607637048164</v>
      </c>
      <c r="P298" s="1">
        <f t="shared" si="276"/>
        <v>12236.243054819266</v>
      </c>
      <c r="Q298" s="1">
        <f t="shared" si="277"/>
        <v>11624.430902078302</v>
      </c>
      <c r="R298" s="1">
        <f t="shared" si="278"/>
        <v>3.0590607637048164</v>
      </c>
      <c r="S298" s="1">
        <f t="shared" si="265"/>
        <v>1162443.0902078303</v>
      </c>
      <c r="T298" s="1">
        <f t="shared" si="279"/>
        <v>8946.7895719956796</v>
      </c>
      <c r="U298" s="6">
        <f t="shared" si="284"/>
        <v>1238379.7232153513</v>
      </c>
      <c r="V298" s="23">
        <f>-SUM(T$24:T298)/T$23</f>
        <v>62.918986160767581</v>
      </c>
      <c r="W298" s="14">
        <f t="shared" si="266"/>
        <v>0</v>
      </c>
      <c r="X298" s="14">
        <f t="shared" si="285"/>
        <v>494478.63807538874</v>
      </c>
      <c r="Y298" s="23">
        <f>-SUM(W$24:W298)/W$23</f>
        <v>25.723931903769437</v>
      </c>
      <c r="Z298" s="36"/>
      <c r="AA298" s="37">
        <f t="shared" si="286"/>
        <v>1621.0513229898563</v>
      </c>
      <c r="AB298" s="10">
        <f t="shared" si="287"/>
        <v>359.16629225984138</v>
      </c>
      <c r="AC298" s="10">
        <f t="shared" si="288"/>
        <v>1261.8850307300149</v>
      </c>
      <c r="AD298" s="1">
        <f t="shared" si="289"/>
        <v>121880.84374407308</v>
      </c>
      <c r="AE298" s="1">
        <f t="shared" si="290"/>
        <v>255369.15625592708</v>
      </c>
      <c r="AF298" s="1">
        <f t="shared" si="291"/>
        <v>924563.90445999242</v>
      </c>
      <c r="AG298" s="1">
        <f t="shared" si="292"/>
        <v>0</v>
      </c>
      <c r="AH298" s="1">
        <f t="shared" si="293"/>
        <v>176.09833451546075</v>
      </c>
      <c r="AI298" s="1">
        <f t="shared" si="294"/>
        <v>176.09833451546075</v>
      </c>
      <c r="AJ298" s="1">
        <f t="shared" si="295"/>
        <v>528.2950035463823</v>
      </c>
      <c r="AK298" s="1">
        <f t="shared" si="296"/>
        <v>176.09833451546075</v>
      </c>
      <c r="AL298" s="1">
        <f t="shared" si="297"/>
        <v>1.7609833451546075</v>
      </c>
      <c r="AM298" s="1">
        <f t="shared" si="328"/>
        <v>1056.5900070927646</v>
      </c>
      <c r="AN298" s="1">
        <f t="shared" si="298"/>
        <v>3.0590607637048164</v>
      </c>
      <c r="AO298" s="1">
        <f t="shared" si="299"/>
        <v>7647.651909262041</v>
      </c>
      <c r="AP298" s="1">
        <f t="shared" si="300"/>
        <v>7265.269313798939</v>
      </c>
      <c r="AQ298" s="1">
        <f t="shared" si="301"/>
        <v>3.0590607637048164</v>
      </c>
      <c r="AR298" s="1">
        <f t="shared" si="302"/>
        <v>994194.74820406537</v>
      </c>
      <c r="AS298" s="1">
        <f t="shared" si="303"/>
        <v>4587.6279837163183</v>
      </c>
      <c r="AT298" s="1">
        <f t="shared" si="304"/>
        <v>518085.27322582382</v>
      </c>
      <c r="AU298" s="38">
        <f>-SUM(AS$24:AS298)/AS$23</f>
        <v>31.033928882656458</v>
      </c>
      <c r="AV298" s="1">
        <f t="shared" si="280"/>
        <v>4587.6279837163183</v>
      </c>
      <c r="AW298" s="1">
        <f t="shared" si="305"/>
        <v>518085.27322582382</v>
      </c>
      <c r="AX298" s="38">
        <f>-SUM(AV$24:AV298)/AV$23</f>
        <v>31.033928882656458</v>
      </c>
      <c r="AY298" s="40"/>
      <c r="AZ298" s="10">
        <f t="shared" si="306"/>
        <v>857.63888888888891</v>
      </c>
      <c r="BA298" s="10">
        <f t="shared" si="307"/>
        <v>307.18169732749595</v>
      </c>
      <c r="BB298" s="10">
        <f t="shared" si="308"/>
        <v>1079.2437762822497</v>
      </c>
      <c r="BC298" s="1">
        <f t="shared" si="309"/>
        <v>104240.1953074304</v>
      </c>
      <c r="BD298" s="1">
        <f t="shared" si="310"/>
        <v>220759.80469256925</v>
      </c>
      <c r="BE298" s="1">
        <f t="shared" si="311"/>
        <v>1214954.5528966347</v>
      </c>
      <c r="BF298" s="1">
        <f t="shared" si="312"/>
        <v>0</v>
      </c>
      <c r="BG298" s="1">
        <f t="shared" si="313"/>
        <v>176.09833451546075</v>
      </c>
      <c r="BH298" s="1">
        <f t="shared" si="314"/>
        <v>176.09833451546075</v>
      </c>
      <c r="BI298" s="1">
        <f t="shared" si="315"/>
        <v>528.2950035463823</v>
      </c>
      <c r="BJ298" s="1">
        <f t="shared" si="316"/>
        <v>176.09833451546075</v>
      </c>
      <c r="BK298" s="1">
        <f t="shared" si="317"/>
        <v>1.7609833451546075</v>
      </c>
      <c r="BL298" s="1">
        <f t="shared" si="329"/>
        <v>1056.5900070927646</v>
      </c>
      <c r="BM298" s="1">
        <f t="shared" si="318"/>
        <v>3.0590607637048164</v>
      </c>
      <c r="BN298" s="1">
        <f t="shared" si="319"/>
        <v>7647.651909262041</v>
      </c>
      <c r="BO298" s="1">
        <f t="shared" si="320"/>
        <v>7265.269313798939</v>
      </c>
      <c r="BP298" s="1">
        <f t="shared" si="321"/>
        <v>3.0590607637048164</v>
      </c>
      <c r="BQ298" s="1">
        <f t="shared" si="322"/>
        <v>994194.74820406537</v>
      </c>
      <c r="BR298" s="1">
        <f t="shared" si="323"/>
        <v>5351.0404178172857</v>
      </c>
      <c r="BS298" s="1">
        <f t="shared" si="324"/>
        <v>729993.91829400498</v>
      </c>
      <c r="BT298" s="38">
        <f>-SUM(BR$24:BR298)/BR$23</f>
        <v>43.318488017043769</v>
      </c>
      <c r="BU298" s="1">
        <f t="shared" si="325"/>
        <v>5351.0404178172857</v>
      </c>
      <c r="BV298" s="1">
        <f t="shared" si="326"/>
        <v>729993.91829400498</v>
      </c>
      <c r="BW298" s="38">
        <f>-SUM(BU$24:BU298)/BU$23</f>
        <v>43.318488017043769</v>
      </c>
      <c r="BX298" s="1"/>
      <c r="BY298" s="1"/>
      <c r="BZ298" s="1"/>
      <c r="CA298" s="1"/>
      <c r="CB298" s="1"/>
      <c r="CC298" s="1"/>
      <c r="CD298" s="1"/>
      <c r="CE298" s="1"/>
      <c r="CF298" s="1"/>
      <c r="CG298" s="1"/>
      <c r="CH298" s="1"/>
      <c r="CI298" s="1"/>
      <c r="CJ298" s="1"/>
      <c r="CK298" s="1"/>
      <c r="CL298" s="1"/>
      <c r="CM298" s="1"/>
      <c r="CN298" s="1"/>
      <c r="CO298" s="1"/>
    </row>
    <row r="299" spans="1:93" ht="14.7" thickBot="1" x14ac:dyDescent="0.6">
      <c r="A299" s="32">
        <v>276</v>
      </c>
      <c r="B299" s="10">
        <f t="shared" si="267"/>
        <v>1621.0513229898563</v>
      </c>
      <c r="C299" s="10">
        <f t="shared" si="268"/>
        <v>355.48579425354546</v>
      </c>
      <c r="D299" s="10">
        <f t="shared" si="269"/>
        <v>1265.5655287363109</v>
      </c>
      <c r="E299" s="10">
        <f t="shared" si="281"/>
        <v>120615.27821533677</v>
      </c>
      <c r="F299" s="10">
        <f t="shared" si="282"/>
        <v>259384.72178466339</v>
      </c>
      <c r="G299" s="10">
        <f t="shared" si="264"/>
        <v>1046563.7490334471</v>
      </c>
      <c r="H299" s="1">
        <f t="shared" si="283"/>
        <v>0</v>
      </c>
      <c r="I299" s="1">
        <f t="shared" si="270"/>
        <v>176.4610682519546</v>
      </c>
      <c r="J299" s="1">
        <f t="shared" si="271"/>
        <v>176.4610682519546</v>
      </c>
      <c r="K299" s="1">
        <f t="shared" si="272"/>
        <v>529.38320475586374</v>
      </c>
      <c r="L299" s="1">
        <f t="shared" si="273"/>
        <v>176.4610682519546</v>
      </c>
      <c r="M299" s="1">
        <f t="shared" si="274"/>
        <v>1.764610682519546</v>
      </c>
      <c r="N299" s="1">
        <f t="shared" si="327"/>
        <v>1058.7664095117275</v>
      </c>
      <c r="O299" s="1">
        <f t="shared" si="275"/>
        <v>3.0715237559178519</v>
      </c>
      <c r="P299" s="1">
        <f t="shared" si="276"/>
        <v>12286.095023671407</v>
      </c>
      <c r="Q299" s="1">
        <f t="shared" si="277"/>
        <v>11671.790272487837</v>
      </c>
      <c r="R299" s="1">
        <f t="shared" si="278"/>
        <v>3.0715237559178519</v>
      </c>
      <c r="S299" s="1">
        <f t="shared" si="265"/>
        <v>1167179.0272487837</v>
      </c>
      <c r="T299" s="1">
        <f t="shared" si="279"/>
        <v>8991.9725399862527</v>
      </c>
      <c r="U299" s="6">
        <f t="shared" si="284"/>
        <v>1247371.6957553376</v>
      </c>
      <c r="V299" s="23">
        <f>-SUM(T$24:T299)/T$23</f>
        <v>63.368584787766892</v>
      </c>
      <c r="W299" s="14">
        <f t="shared" si="266"/>
        <v>0</v>
      </c>
      <c r="X299" s="14">
        <f t="shared" si="285"/>
        <v>494478.63807538874</v>
      </c>
      <c r="Y299" s="23">
        <f>-SUM(W$24:W299)/W$23</f>
        <v>25.723931903769437</v>
      </c>
      <c r="Z299" s="36"/>
      <c r="AA299" s="37">
        <f t="shared" si="286"/>
        <v>1621.0513229898563</v>
      </c>
      <c r="AB299" s="10">
        <f t="shared" si="287"/>
        <v>355.48579425354546</v>
      </c>
      <c r="AC299" s="10">
        <f t="shared" si="288"/>
        <v>1265.5655287363109</v>
      </c>
      <c r="AD299" s="1">
        <f t="shared" si="289"/>
        <v>120615.27821533677</v>
      </c>
      <c r="AE299" s="1">
        <f t="shared" si="290"/>
        <v>256634.72178466339</v>
      </c>
      <c r="AF299" s="1">
        <f t="shared" si="291"/>
        <v>929879.94245796511</v>
      </c>
      <c r="AG299" s="1">
        <f t="shared" si="292"/>
        <v>0</v>
      </c>
      <c r="AH299" s="1">
        <f t="shared" si="293"/>
        <v>176.4610682519546</v>
      </c>
      <c r="AI299" s="1">
        <f t="shared" si="294"/>
        <v>176.4610682519546</v>
      </c>
      <c r="AJ299" s="1">
        <f t="shared" si="295"/>
        <v>529.38320475586374</v>
      </c>
      <c r="AK299" s="1">
        <f t="shared" si="296"/>
        <v>176.4610682519546</v>
      </c>
      <c r="AL299" s="1">
        <f t="shared" si="297"/>
        <v>1.764610682519546</v>
      </c>
      <c r="AM299" s="1">
        <f t="shared" si="328"/>
        <v>1058.7664095117275</v>
      </c>
      <c r="AN299" s="1">
        <f t="shared" si="298"/>
        <v>3.0715237559178519</v>
      </c>
      <c r="AO299" s="1">
        <f t="shared" si="299"/>
        <v>7678.8093897946301</v>
      </c>
      <c r="AP299" s="1">
        <f t="shared" si="300"/>
        <v>7294.868920304898</v>
      </c>
      <c r="AQ299" s="1">
        <f t="shared" si="301"/>
        <v>3.0715237559178519</v>
      </c>
      <c r="AR299" s="1">
        <f t="shared" si="302"/>
        <v>998245.22067330184</v>
      </c>
      <c r="AS299" s="1">
        <f t="shared" si="303"/>
        <v>4615.0511878033149</v>
      </c>
      <c r="AT299" s="1">
        <f t="shared" si="304"/>
        <v>522700.32441362715</v>
      </c>
      <c r="AU299" s="38">
        <f>-SUM(AS$24:AS299)/AS$23</f>
        <v>31.301468081949402</v>
      </c>
      <c r="AV299" s="1">
        <f t="shared" si="280"/>
        <v>4615.0511878033149</v>
      </c>
      <c r="AW299" s="1">
        <f t="shared" si="305"/>
        <v>522700.32441362715</v>
      </c>
      <c r="AX299" s="38">
        <f>-SUM(AV$24:AV299)/AV$23</f>
        <v>31.301468081949402</v>
      </c>
      <c r="AY299" s="40"/>
      <c r="AZ299" s="10">
        <f t="shared" si="306"/>
        <v>857.63888888888891</v>
      </c>
      <c r="BA299" s="10">
        <f t="shared" si="307"/>
        <v>304.03390298000602</v>
      </c>
      <c r="BB299" s="10">
        <f t="shared" si="308"/>
        <v>1082.3915706297396</v>
      </c>
      <c r="BC299" s="1">
        <f t="shared" si="309"/>
        <v>103157.80373680066</v>
      </c>
      <c r="BD299" s="1">
        <f t="shared" si="310"/>
        <v>221842.19626319897</v>
      </c>
      <c r="BE299" s="1">
        <f t="shared" si="311"/>
        <v>1220087.4169365009</v>
      </c>
      <c r="BF299" s="1">
        <f t="shared" si="312"/>
        <v>0</v>
      </c>
      <c r="BG299" s="1">
        <f t="shared" si="313"/>
        <v>176.4610682519546</v>
      </c>
      <c r="BH299" s="1">
        <f t="shared" si="314"/>
        <v>176.4610682519546</v>
      </c>
      <c r="BI299" s="1">
        <f t="shared" si="315"/>
        <v>529.38320475586374</v>
      </c>
      <c r="BJ299" s="1">
        <f t="shared" si="316"/>
        <v>176.4610682519546</v>
      </c>
      <c r="BK299" s="1">
        <f t="shared" si="317"/>
        <v>1.764610682519546</v>
      </c>
      <c r="BL299" s="1">
        <f t="shared" si="329"/>
        <v>1058.7664095117275</v>
      </c>
      <c r="BM299" s="1">
        <f t="shared" si="318"/>
        <v>3.0715237559178519</v>
      </c>
      <c r="BN299" s="1">
        <f t="shared" si="319"/>
        <v>7678.8093897946301</v>
      </c>
      <c r="BO299" s="1">
        <f t="shared" si="320"/>
        <v>7294.868920304898</v>
      </c>
      <c r="BP299" s="1">
        <f t="shared" si="321"/>
        <v>3.0715237559178519</v>
      </c>
      <c r="BQ299" s="1">
        <f t="shared" si="322"/>
        <v>998245.22067330184</v>
      </c>
      <c r="BR299" s="1">
        <f t="shared" si="323"/>
        <v>5378.4636219042823</v>
      </c>
      <c r="BS299" s="1">
        <f t="shared" si="324"/>
        <v>735372.38191590924</v>
      </c>
      <c r="BT299" s="38">
        <f>-SUM(BR$24:BR299)/BR$23</f>
        <v>43.630283009617926</v>
      </c>
      <c r="BU299" s="1">
        <f t="shared" si="325"/>
        <v>5378.4636219042823</v>
      </c>
      <c r="BV299" s="1">
        <f t="shared" si="326"/>
        <v>735372.38191590924</v>
      </c>
      <c r="BW299" s="38">
        <f>-SUM(BU$24:BU299)/BU$23</f>
        <v>43.630283009617926</v>
      </c>
      <c r="BX299" s="1"/>
      <c r="BY299" s="1"/>
      <c r="BZ299" s="1"/>
      <c r="CA299" s="1"/>
      <c r="CB299" s="1"/>
      <c r="CC299" s="1"/>
      <c r="CD299" s="1"/>
      <c r="CE299" s="1"/>
      <c r="CF299" s="1"/>
      <c r="CG299" s="1"/>
      <c r="CH299" s="1"/>
      <c r="CI299" s="1"/>
      <c r="CJ299" s="1"/>
      <c r="CK299" s="1"/>
      <c r="CL299" s="1"/>
      <c r="CM299" s="1"/>
      <c r="CN299" s="1"/>
      <c r="CO299" s="1"/>
    </row>
    <row r="300" spans="1:93" ht="14.7" thickBot="1" x14ac:dyDescent="0.6">
      <c r="A300" s="32">
        <v>277</v>
      </c>
      <c r="B300" s="10">
        <f t="shared" si="267"/>
        <v>1621.0513229898563</v>
      </c>
      <c r="C300" s="10">
        <f t="shared" si="268"/>
        <v>351.7945614613979</v>
      </c>
      <c r="D300" s="10">
        <f t="shared" si="269"/>
        <v>1269.2567615284584</v>
      </c>
      <c r="E300" s="10">
        <f t="shared" si="281"/>
        <v>119346.02145380831</v>
      </c>
      <c r="F300" s="10">
        <f t="shared" si="282"/>
        <v>260653.97854619185</v>
      </c>
      <c r="G300" s="10">
        <f t="shared" si="264"/>
        <v>1052588.2376296653</v>
      </c>
      <c r="H300" s="1">
        <f t="shared" si="283"/>
        <v>0</v>
      </c>
      <c r="I300" s="1">
        <f t="shared" si="270"/>
        <v>176.82454916055516</v>
      </c>
      <c r="J300" s="1">
        <f t="shared" si="271"/>
        <v>176.82454916055516</v>
      </c>
      <c r="K300" s="1">
        <f t="shared" si="272"/>
        <v>530.47364748166547</v>
      </c>
      <c r="L300" s="1">
        <f t="shared" si="273"/>
        <v>176.82454916055516</v>
      </c>
      <c r="M300" s="1">
        <f t="shared" si="274"/>
        <v>1.7682454916055517</v>
      </c>
      <c r="N300" s="1">
        <f t="shared" si="327"/>
        <v>1060.9472949633309</v>
      </c>
      <c r="O300" s="1">
        <f t="shared" si="275"/>
        <v>3.0840375239038775</v>
      </c>
      <c r="P300" s="1">
        <f t="shared" si="276"/>
        <v>12336.150095615511</v>
      </c>
      <c r="Q300" s="1">
        <f t="shared" si="277"/>
        <v>11719.342590834734</v>
      </c>
      <c r="R300" s="1">
        <f t="shared" si="278"/>
        <v>3.0840375239038775</v>
      </c>
      <c r="S300" s="1">
        <f t="shared" si="265"/>
        <v>1171934.2590834734</v>
      </c>
      <c r="T300" s="1">
        <f t="shared" si="279"/>
        <v>9037.3439728815465</v>
      </c>
      <c r="U300" s="6">
        <f t="shared" si="284"/>
        <v>1256409.0397282192</v>
      </c>
      <c r="V300" s="23">
        <f>-SUM(T$24:T300)/T$23</f>
        <v>63.820451986410973</v>
      </c>
      <c r="W300" s="14">
        <f t="shared" si="266"/>
        <v>0</v>
      </c>
      <c r="X300" s="14">
        <f t="shared" si="285"/>
        <v>494478.63807538874</v>
      </c>
      <c r="Y300" s="23">
        <f>-SUM(W$24:W300)/W$23</f>
        <v>25.723931903769437</v>
      </c>
      <c r="Z300" s="36"/>
      <c r="AA300" s="37">
        <f t="shared" si="286"/>
        <v>1621.0513229898563</v>
      </c>
      <c r="AB300" s="10">
        <f t="shared" si="287"/>
        <v>351.7945614613979</v>
      </c>
      <c r="AC300" s="10">
        <f t="shared" si="288"/>
        <v>1269.2567615284584</v>
      </c>
      <c r="AD300" s="1">
        <f t="shared" si="289"/>
        <v>119346.02145380831</v>
      </c>
      <c r="AE300" s="1">
        <f t="shared" si="290"/>
        <v>257903.97854619185</v>
      </c>
      <c r="AF300" s="1">
        <f t="shared" si="291"/>
        <v>935216.17381495214</v>
      </c>
      <c r="AG300" s="1">
        <f t="shared" si="292"/>
        <v>0</v>
      </c>
      <c r="AH300" s="1">
        <f t="shared" si="293"/>
        <v>176.82454916055516</v>
      </c>
      <c r="AI300" s="1">
        <f t="shared" si="294"/>
        <v>176.82454916055516</v>
      </c>
      <c r="AJ300" s="1">
        <f t="shared" si="295"/>
        <v>530.47364748166547</v>
      </c>
      <c r="AK300" s="1">
        <f t="shared" si="296"/>
        <v>176.82454916055516</v>
      </c>
      <c r="AL300" s="1">
        <f t="shared" si="297"/>
        <v>1.7682454916055517</v>
      </c>
      <c r="AM300" s="1">
        <f t="shared" si="328"/>
        <v>1060.9472949633309</v>
      </c>
      <c r="AN300" s="1">
        <f t="shared" si="298"/>
        <v>3.0840375239038775</v>
      </c>
      <c r="AO300" s="1">
        <f t="shared" si="299"/>
        <v>7710.0938097596936</v>
      </c>
      <c r="AP300" s="1">
        <f t="shared" si="300"/>
        <v>7324.589119271709</v>
      </c>
      <c r="AQ300" s="1">
        <f t="shared" si="301"/>
        <v>3.0840375239038775</v>
      </c>
      <c r="AR300" s="1">
        <f t="shared" si="302"/>
        <v>1002312.1952687602</v>
      </c>
      <c r="AS300" s="1">
        <f t="shared" si="303"/>
        <v>4642.590501318522</v>
      </c>
      <c r="AT300" s="1">
        <f t="shared" si="304"/>
        <v>527342.91491494572</v>
      </c>
      <c r="AU300" s="38">
        <f>-SUM(AS$24:AS300)/AS$23</f>
        <v>31.570603763185261</v>
      </c>
      <c r="AV300" s="1">
        <f t="shared" si="280"/>
        <v>4642.590501318522</v>
      </c>
      <c r="AW300" s="1">
        <f t="shared" si="305"/>
        <v>527342.91491494572</v>
      </c>
      <c r="AX300" s="38">
        <f>-SUM(AV$24:AV300)/AV$23</f>
        <v>31.570603763185261</v>
      </c>
      <c r="AY300" s="40"/>
      <c r="AZ300" s="10">
        <f t="shared" si="306"/>
        <v>857.63888888888891</v>
      </c>
      <c r="BA300" s="10">
        <f t="shared" si="307"/>
        <v>300.87692756566929</v>
      </c>
      <c r="BB300" s="10">
        <f t="shared" si="308"/>
        <v>1085.5485460440764</v>
      </c>
      <c r="BC300" s="1">
        <f t="shared" si="309"/>
        <v>102072.25519075658</v>
      </c>
      <c r="BD300" s="1">
        <f t="shared" si="310"/>
        <v>222927.74480924304</v>
      </c>
      <c r="BE300" s="1">
        <f t="shared" si="311"/>
        <v>1225239.9400780033</v>
      </c>
      <c r="BF300" s="1">
        <f t="shared" si="312"/>
        <v>0</v>
      </c>
      <c r="BG300" s="1">
        <f t="shared" si="313"/>
        <v>176.82454916055516</v>
      </c>
      <c r="BH300" s="1">
        <f t="shared" si="314"/>
        <v>176.82454916055516</v>
      </c>
      <c r="BI300" s="1">
        <f t="shared" si="315"/>
        <v>530.47364748166547</v>
      </c>
      <c r="BJ300" s="1">
        <f t="shared" si="316"/>
        <v>176.82454916055516</v>
      </c>
      <c r="BK300" s="1">
        <f t="shared" si="317"/>
        <v>1.7682454916055517</v>
      </c>
      <c r="BL300" s="1">
        <f t="shared" si="329"/>
        <v>1060.9472949633309</v>
      </c>
      <c r="BM300" s="1">
        <f t="shared" si="318"/>
        <v>3.0840375239038775</v>
      </c>
      <c r="BN300" s="1">
        <f t="shared" si="319"/>
        <v>7710.0938097596936</v>
      </c>
      <c r="BO300" s="1">
        <f t="shared" si="320"/>
        <v>7324.589119271709</v>
      </c>
      <c r="BP300" s="1">
        <f t="shared" si="321"/>
        <v>3.0840375239038775</v>
      </c>
      <c r="BQ300" s="1">
        <f t="shared" si="322"/>
        <v>1002312.1952687602</v>
      </c>
      <c r="BR300" s="1">
        <f t="shared" si="323"/>
        <v>5406.0029354194894</v>
      </c>
      <c r="BS300" s="1">
        <f t="shared" si="324"/>
        <v>740778.38485132868</v>
      </c>
      <c r="BT300" s="38">
        <f>-SUM(BR$24:BR300)/BR$23</f>
        <v>43.943674484134995</v>
      </c>
      <c r="BU300" s="1">
        <f t="shared" si="325"/>
        <v>5406.0029354194894</v>
      </c>
      <c r="BV300" s="1">
        <f t="shared" si="326"/>
        <v>740778.38485132868</v>
      </c>
      <c r="BW300" s="38">
        <f>-SUM(BU$24:BU300)/BU$23</f>
        <v>43.943674484134995</v>
      </c>
      <c r="BX300" s="1"/>
      <c r="BY300" s="1"/>
      <c r="BZ300" s="1"/>
      <c r="CA300" s="1"/>
      <c r="CB300" s="1"/>
      <c r="CC300" s="1"/>
      <c r="CD300" s="1"/>
      <c r="CE300" s="1"/>
      <c r="CF300" s="1"/>
      <c r="CG300" s="1"/>
      <c r="CH300" s="1"/>
      <c r="CI300" s="1"/>
      <c r="CJ300" s="1"/>
      <c r="CK300" s="1"/>
      <c r="CL300" s="1"/>
      <c r="CM300" s="1"/>
      <c r="CN300" s="1"/>
      <c r="CO300" s="1"/>
    </row>
    <row r="301" spans="1:93" ht="14.7" thickBot="1" x14ac:dyDescent="0.6">
      <c r="A301" s="32">
        <v>278</v>
      </c>
      <c r="B301" s="10">
        <f t="shared" si="267"/>
        <v>1621.0513229898563</v>
      </c>
      <c r="C301" s="10">
        <f t="shared" si="268"/>
        <v>348.09256257360659</v>
      </c>
      <c r="D301" s="10">
        <f t="shared" si="269"/>
        <v>1272.9587604162498</v>
      </c>
      <c r="E301" s="10">
        <f t="shared" si="281"/>
        <v>118073.06269339206</v>
      </c>
      <c r="F301" s="10">
        <f t="shared" si="282"/>
        <v>261926.9373066081</v>
      </c>
      <c r="G301" s="10">
        <f t="shared" si="264"/>
        <v>1058635.8016278858</v>
      </c>
      <c r="H301" s="1">
        <f t="shared" si="283"/>
        <v>0</v>
      </c>
      <c r="I301" s="1">
        <f t="shared" si="270"/>
        <v>177.18877878031466</v>
      </c>
      <c r="J301" s="1">
        <f t="shared" si="271"/>
        <v>177.18877878031466</v>
      </c>
      <c r="K301" s="1">
        <f t="shared" si="272"/>
        <v>531.56633634094396</v>
      </c>
      <c r="L301" s="1">
        <f t="shared" si="273"/>
        <v>177.18877878031466</v>
      </c>
      <c r="M301" s="1">
        <f t="shared" si="274"/>
        <v>1.7718877878031467</v>
      </c>
      <c r="N301" s="1">
        <f t="shared" si="327"/>
        <v>1063.1326726818879</v>
      </c>
      <c r="O301" s="1">
        <f t="shared" si="275"/>
        <v>3.0966022745296784</v>
      </c>
      <c r="P301" s="1">
        <f t="shared" si="276"/>
        <v>12386.409098118713</v>
      </c>
      <c r="Q301" s="1">
        <f t="shared" si="277"/>
        <v>11767.088643212777</v>
      </c>
      <c r="R301" s="1">
        <f t="shared" si="278"/>
        <v>3.0966022745296784</v>
      </c>
      <c r="S301" s="1">
        <f t="shared" si="265"/>
        <v>1176708.8643212777</v>
      </c>
      <c r="T301" s="1">
        <f t="shared" si="279"/>
        <v>9082.9046475410323</v>
      </c>
      <c r="U301" s="6">
        <f t="shared" si="284"/>
        <v>1265491.9443757602</v>
      </c>
      <c r="V301" s="23">
        <f>-SUM(T$24:T301)/T$23</f>
        <v>64.274597218788017</v>
      </c>
      <c r="W301" s="14">
        <f t="shared" si="266"/>
        <v>0</v>
      </c>
      <c r="X301" s="14">
        <f t="shared" si="285"/>
        <v>494478.63807538874</v>
      </c>
      <c r="Y301" s="23">
        <f>-SUM(W$24:W301)/W$23</f>
        <v>25.723931903769437</v>
      </c>
      <c r="Z301" s="36"/>
      <c r="AA301" s="37">
        <f t="shared" si="286"/>
        <v>1621.0513229898563</v>
      </c>
      <c r="AB301" s="10">
        <f t="shared" si="287"/>
        <v>348.09256257360659</v>
      </c>
      <c r="AC301" s="10">
        <f t="shared" si="288"/>
        <v>1272.9587604162498</v>
      </c>
      <c r="AD301" s="1">
        <f t="shared" si="289"/>
        <v>118073.06269339206</v>
      </c>
      <c r="AE301" s="1">
        <f t="shared" si="290"/>
        <v>259176.9373066081</v>
      </c>
      <c r="AF301" s="1">
        <f t="shared" si="291"/>
        <v>940572.67652875371</v>
      </c>
      <c r="AG301" s="1">
        <f t="shared" si="292"/>
        <v>0</v>
      </c>
      <c r="AH301" s="1">
        <f t="shared" si="293"/>
        <v>177.18877878031466</v>
      </c>
      <c r="AI301" s="1">
        <f t="shared" si="294"/>
        <v>177.18877878031466</v>
      </c>
      <c r="AJ301" s="1">
        <f t="shared" si="295"/>
        <v>531.56633634094396</v>
      </c>
      <c r="AK301" s="1">
        <f t="shared" si="296"/>
        <v>177.18877878031466</v>
      </c>
      <c r="AL301" s="1">
        <f t="shared" si="297"/>
        <v>1.7718877878031467</v>
      </c>
      <c r="AM301" s="1">
        <f t="shared" si="328"/>
        <v>1063.1326726818879</v>
      </c>
      <c r="AN301" s="1">
        <f t="shared" si="298"/>
        <v>3.0966022745296784</v>
      </c>
      <c r="AO301" s="1">
        <f t="shared" si="299"/>
        <v>7741.5056863241962</v>
      </c>
      <c r="AP301" s="1">
        <f t="shared" si="300"/>
        <v>7354.4304020079862</v>
      </c>
      <c r="AQ301" s="1">
        <f t="shared" si="301"/>
        <v>3.0966022745296784</v>
      </c>
      <c r="AR301" s="1">
        <f t="shared" si="302"/>
        <v>1006395.7392221455</v>
      </c>
      <c r="AS301" s="1">
        <f t="shared" si="303"/>
        <v>4670.2464063362422</v>
      </c>
      <c r="AT301" s="1">
        <f t="shared" si="304"/>
        <v>532013.16132128192</v>
      </c>
      <c r="AU301" s="38">
        <f>-SUM(AS$24:AS301)/AS$23</f>
        <v>31.841342685291707</v>
      </c>
      <c r="AV301" s="1">
        <f t="shared" si="280"/>
        <v>4670.2464063362422</v>
      </c>
      <c r="AW301" s="1">
        <f t="shared" si="305"/>
        <v>532013.16132128192</v>
      </c>
      <c r="AX301" s="38">
        <f>-SUM(AV$24:AV301)/AV$23</f>
        <v>31.841342685291707</v>
      </c>
      <c r="AY301" s="40"/>
      <c r="AZ301" s="10">
        <f t="shared" si="306"/>
        <v>857.63888888888891</v>
      </c>
      <c r="BA301" s="10">
        <f t="shared" si="307"/>
        <v>297.71074430637407</v>
      </c>
      <c r="BB301" s="10">
        <f t="shared" si="308"/>
        <v>1088.7147293033715</v>
      </c>
      <c r="BC301" s="1">
        <f t="shared" si="309"/>
        <v>100983.5404614532</v>
      </c>
      <c r="BD301" s="1">
        <f t="shared" si="310"/>
        <v>224016.45953854642</v>
      </c>
      <c r="BE301" s="1">
        <f t="shared" si="311"/>
        <v>1230412.198760692</v>
      </c>
      <c r="BF301" s="1">
        <f t="shared" si="312"/>
        <v>0</v>
      </c>
      <c r="BG301" s="1">
        <f t="shared" si="313"/>
        <v>177.18877878031466</v>
      </c>
      <c r="BH301" s="1">
        <f t="shared" si="314"/>
        <v>177.18877878031466</v>
      </c>
      <c r="BI301" s="1">
        <f t="shared" si="315"/>
        <v>531.56633634094396</v>
      </c>
      <c r="BJ301" s="1">
        <f t="shared" si="316"/>
        <v>177.18877878031466</v>
      </c>
      <c r="BK301" s="1">
        <f t="shared" si="317"/>
        <v>1.7718877878031467</v>
      </c>
      <c r="BL301" s="1">
        <f t="shared" si="329"/>
        <v>1063.1326726818879</v>
      </c>
      <c r="BM301" s="1">
        <f t="shared" si="318"/>
        <v>3.0966022745296784</v>
      </c>
      <c r="BN301" s="1">
        <f t="shared" si="319"/>
        <v>7741.5056863241962</v>
      </c>
      <c r="BO301" s="1">
        <f t="shared" si="320"/>
        <v>7354.4304020079862</v>
      </c>
      <c r="BP301" s="1">
        <f t="shared" si="321"/>
        <v>3.0966022745296784</v>
      </c>
      <c r="BQ301" s="1">
        <f t="shared" si="322"/>
        <v>1006395.7392221455</v>
      </c>
      <c r="BR301" s="1">
        <f t="shared" si="323"/>
        <v>5433.6588404372096</v>
      </c>
      <c r="BS301" s="1">
        <f t="shared" si="324"/>
        <v>746212.04369176587</v>
      </c>
      <c r="BT301" s="38">
        <f>-SUM(BR$24:BR301)/BR$23</f>
        <v>44.258669199522657</v>
      </c>
      <c r="BU301" s="1">
        <f t="shared" si="325"/>
        <v>5433.6588404372096</v>
      </c>
      <c r="BV301" s="1">
        <f t="shared" si="326"/>
        <v>746212.04369176587</v>
      </c>
      <c r="BW301" s="38">
        <f>-SUM(BU$24:BU301)/BU$23</f>
        <v>44.258669199522657</v>
      </c>
      <c r="BX301" s="1"/>
      <c r="BY301" s="1"/>
      <c r="BZ301" s="1"/>
      <c r="CA301" s="1"/>
      <c r="CB301" s="1"/>
      <c r="CC301" s="1"/>
      <c r="CD301" s="1"/>
      <c r="CE301" s="1"/>
      <c r="CF301" s="1"/>
      <c r="CG301" s="1"/>
      <c r="CH301" s="1"/>
      <c r="CI301" s="1"/>
      <c r="CJ301" s="1"/>
      <c r="CK301" s="1"/>
      <c r="CL301" s="1"/>
      <c r="CM301" s="1"/>
      <c r="CN301" s="1"/>
      <c r="CO301" s="1"/>
    </row>
    <row r="302" spans="1:93" ht="14.7" thickBot="1" x14ac:dyDescent="0.6">
      <c r="A302" s="32">
        <v>279</v>
      </c>
      <c r="B302" s="10">
        <f t="shared" si="267"/>
        <v>1621.0513229898563</v>
      </c>
      <c r="C302" s="10">
        <f t="shared" si="268"/>
        <v>344.37976618905918</v>
      </c>
      <c r="D302" s="10">
        <f t="shared" si="269"/>
        <v>1276.6715568007971</v>
      </c>
      <c r="E302" s="10">
        <f t="shared" si="281"/>
        <v>116796.39113659126</v>
      </c>
      <c r="F302" s="10">
        <f t="shared" si="282"/>
        <v>263203.60886340891</v>
      </c>
      <c r="G302" s="10">
        <f t="shared" si="264"/>
        <v>1064706.5307552479</v>
      </c>
      <c r="H302" s="1">
        <f t="shared" si="283"/>
        <v>0</v>
      </c>
      <c r="I302" s="1">
        <f t="shared" si="270"/>
        <v>177.5537586534555</v>
      </c>
      <c r="J302" s="1">
        <f t="shared" si="271"/>
        <v>177.5537586534555</v>
      </c>
      <c r="K302" s="1">
        <f t="shared" si="272"/>
        <v>532.66127596036654</v>
      </c>
      <c r="L302" s="1">
        <f t="shared" si="273"/>
        <v>177.5537586534555</v>
      </c>
      <c r="M302" s="1">
        <f t="shared" si="274"/>
        <v>1.7755375865345551</v>
      </c>
      <c r="N302" s="1">
        <f t="shared" si="327"/>
        <v>1065.3225519207331</v>
      </c>
      <c r="O302" s="1">
        <f t="shared" si="275"/>
        <v>3.1092182155048396</v>
      </c>
      <c r="P302" s="1">
        <f t="shared" si="276"/>
        <v>12436.872862019358</v>
      </c>
      <c r="Q302" s="1">
        <f t="shared" si="277"/>
        <v>11815.029218918389</v>
      </c>
      <c r="R302" s="1">
        <f t="shared" si="278"/>
        <v>3.1092182155048396</v>
      </c>
      <c r="S302" s="1">
        <f t="shared" si="265"/>
        <v>1181502.921891839</v>
      </c>
      <c r="T302" s="1">
        <f t="shared" si="279"/>
        <v>9128.6553440077987</v>
      </c>
      <c r="U302" s="6">
        <f t="shared" si="284"/>
        <v>1274620.5997197679</v>
      </c>
      <c r="V302" s="23">
        <f>-SUM(T$24:T302)/T$23</f>
        <v>64.731029985988414</v>
      </c>
      <c r="W302" s="14">
        <f t="shared" si="266"/>
        <v>0</v>
      </c>
      <c r="X302" s="14">
        <f t="shared" si="285"/>
        <v>494478.63807538874</v>
      </c>
      <c r="Y302" s="23">
        <f>-SUM(W$24:W302)/W$23</f>
        <v>25.723931903769437</v>
      </c>
      <c r="Z302" s="36"/>
      <c r="AA302" s="37">
        <f t="shared" si="286"/>
        <v>1621.0513229898563</v>
      </c>
      <c r="AB302" s="10">
        <f t="shared" si="287"/>
        <v>344.37976618905918</v>
      </c>
      <c r="AC302" s="10">
        <f t="shared" si="288"/>
        <v>1276.6715568007971</v>
      </c>
      <c r="AD302" s="1">
        <f t="shared" si="289"/>
        <v>116796.39113659126</v>
      </c>
      <c r="AE302" s="1">
        <f t="shared" si="290"/>
        <v>260453.60886340891</v>
      </c>
      <c r="AF302" s="1">
        <f t="shared" si="291"/>
        <v>945949.52890248178</v>
      </c>
      <c r="AG302" s="1">
        <f t="shared" si="292"/>
        <v>0</v>
      </c>
      <c r="AH302" s="1">
        <f t="shared" si="293"/>
        <v>177.5537586534555</v>
      </c>
      <c r="AI302" s="1">
        <f t="shared" si="294"/>
        <v>177.5537586534555</v>
      </c>
      <c r="AJ302" s="1">
        <f t="shared" si="295"/>
        <v>532.66127596036654</v>
      </c>
      <c r="AK302" s="1">
        <f t="shared" si="296"/>
        <v>177.5537586534555</v>
      </c>
      <c r="AL302" s="1">
        <f t="shared" si="297"/>
        <v>1.7755375865345551</v>
      </c>
      <c r="AM302" s="1">
        <f t="shared" si="328"/>
        <v>1065.3225519207331</v>
      </c>
      <c r="AN302" s="1">
        <f t="shared" si="298"/>
        <v>3.1092182155048396</v>
      </c>
      <c r="AO302" s="1">
        <f t="shared" si="299"/>
        <v>7773.0455387620987</v>
      </c>
      <c r="AP302" s="1">
        <f t="shared" si="300"/>
        <v>7384.3932618239933</v>
      </c>
      <c r="AQ302" s="1">
        <f t="shared" si="301"/>
        <v>3.1092182155048396</v>
      </c>
      <c r="AR302" s="1">
        <f t="shared" si="302"/>
        <v>1010495.9200390729</v>
      </c>
      <c r="AS302" s="1">
        <f t="shared" si="303"/>
        <v>4698.0193869134046</v>
      </c>
      <c r="AT302" s="1">
        <f t="shared" si="304"/>
        <v>536711.18070819532</v>
      </c>
      <c r="AU302" s="38">
        <f>-SUM(AS$24:AS302)/AS$23</f>
        <v>32.113691635257702</v>
      </c>
      <c r="AV302" s="1">
        <f t="shared" si="280"/>
        <v>4698.0193869134046</v>
      </c>
      <c r="AW302" s="1">
        <f t="shared" si="305"/>
        <v>536711.18070819532</v>
      </c>
      <c r="AX302" s="38">
        <f>-SUM(AV$24:AV302)/AV$23</f>
        <v>32.113691635257702</v>
      </c>
      <c r="AY302" s="40"/>
      <c r="AZ302" s="10">
        <f t="shared" si="306"/>
        <v>857.63888888888891</v>
      </c>
      <c r="BA302" s="10">
        <f t="shared" si="307"/>
        <v>294.5353263459059</v>
      </c>
      <c r="BB302" s="10">
        <f t="shared" si="308"/>
        <v>1091.8901472638397</v>
      </c>
      <c r="BC302" s="1">
        <f t="shared" si="309"/>
        <v>99891.650314189363</v>
      </c>
      <c r="BD302" s="1">
        <f t="shared" si="310"/>
        <v>225108.34968581027</v>
      </c>
      <c r="BE302" s="1">
        <f t="shared" si="311"/>
        <v>1235604.2697248831</v>
      </c>
      <c r="BF302" s="1">
        <f t="shared" si="312"/>
        <v>0</v>
      </c>
      <c r="BG302" s="1">
        <f t="shared" si="313"/>
        <v>177.5537586534555</v>
      </c>
      <c r="BH302" s="1">
        <f t="shared" si="314"/>
        <v>177.5537586534555</v>
      </c>
      <c r="BI302" s="1">
        <f t="shared" si="315"/>
        <v>532.66127596036654</v>
      </c>
      <c r="BJ302" s="1">
        <f t="shared" si="316"/>
        <v>177.5537586534555</v>
      </c>
      <c r="BK302" s="1">
        <f t="shared" si="317"/>
        <v>1.7755375865345551</v>
      </c>
      <c r="BL302" s="1">
        <f t="shared" si="329"/>
        <v>1065.3225519207331</v>
      </c>
      <c r="BM302" s="1">
        <f t="shared" si="318"/>
        <v>3.1092182155048396</v>
      </c>
      <c r="BN302" s="1">
        <f t="shared" si="319"/>
        <v>7773.0455387620987</v>
      </c>
      <c r="BO302" s="1">
        <f t="shared" si="320"/>
        <v>7384.3932618239933</v>
      </c>
      <c r="BP302" s="1">
        <f t="shared" si="321"/>
        <v>3.1092182155048396</v>
      </c>
      <c r="BQ302" s="1">
        <f t="shared" si="322"/>
        <v>1010495.9200390729</v>
      </c>
      <c r="BR302" s="1">
        <f t="shared" si="323"/>
        <v>5461.431821014372</v>
      </c>
      <c r="BS302" s="1">
        <f t="shared" si="324"/>
        <v>751673.47551278025</v>
      </c>
      <c r="BT302" s="38">
        <f>-SUM(BR$24:BR302)/BR$23</f>
        <v>44.575273942769869</v>
      </c>
      <c r="BU302" s="1">
        <f t="shared" si="325"/>
        <v>5461.431821014372</v>
      </c>
      <c r="BV302" s="1">
        <f t="shared" si="326"/>
        <v>751673.47551278025</v>
      </c>
      <c r="BW302" s="38">
        <f>-SUM(BU$24:BU302)/BU$23</f>
        <v>44.575273942769869</v>
      </c>
      <c r="BX302" s="1"/>
      <c r="BY302" s="1"/>
      <c r="BZ302" s="1"/>
      <c r="CA302" s="1"/>
      <c r="CB302" s="1"/>
      <c r="CC302" s="1"/>
      <c r="CD302" s="1"/>
      <c r="CE302" s="1"/>
      <c r="CF302" s="1"/>
      <c r="CG302" s="1"/>
      <c r="CH302" s="1"/>
      <c r="CI302" s="1"/>
      <c r="CJ302" s="1"/>
      <c r="CK302" s="1"/>
      <c r="CL302" s="1"/>
      <c r="CM302" s="1"/>
      <c r="CN302" s="1"/>
      <c r="CO302" s="1"/>
    </row>
    <row r="303" spans="1:93" ht="14.7" thickBot="1" x14ac:dyDescent="0.6">
      <c r="A303" s="32">
        <v>280</v>
      </c>
      <c r="B303" s="10">
        <f t="shared" si="267"/>
        <v>1621.0513229898563</v>
      </c>
      <c r="C303" s="10">
        <f t="shared" si="268"/>
        <v>340.65614081505686</v>
      </c>
      <c r="D303" s="10">
        <f t="shared" si="269"/>
        <v>1280.3951821747994</v>
      </c>
      <c r="E303" s="10">
        <f t="shared" si="281"/>
        <v>115515.99595441646</v>
      </c>
      <c r="F303" s="10">
        <f t="shared" si="282"/>
        <v>264484.00404558372</v>
      </c>
      <c r="G303" s="10">
        <f t="shared" si="264"/>
        <v>1070800.5150919524</v>
      </c>
      <c r="H303" s="1">
        <f t="shared" si="283"/>
        <v>0</v>
      </c>
      <c r="I303" s="1">
        <f t="shared" si="270"/>
        <v>177.91949032537678</v>
      </c>
      <c r="J303" s="1">
        <f t="shared" si="271"/>
        <v>177.91949032537678</v>
      </c>
      <c r="K303" s="1">
        <f t="shared" si="272"/>
        <v>533.75847097613041</v>
      </c>
      <c r="L303" s="1">
        <f t="shared" si="273"/>
        <v>177.91949032537678</v>
      </c>
      <c r="M303" s="1">
        <f t="shared" si="274"/>
        <v>1.7791949032537679</v>
      </c>
      <c r="N303" s="1">
        <f t="shared" si="327"/>
        <v>1067.5169419522608</v>
      </c>
      <c r="O303" s="1">
        <f t="shared" si="275"/>
        <v>3.1218855553851803</v>
      </c>
      <c r="P303" s="1">
        <f t="shared" si="276"/>
        <v>12487.542221540722</v>
      </c>
      <c r="Q303" s="1">
        <f t="shared" si="277"/>
        <v>11863.165110463686</v>
      </c>
      <c r="R303" s="1">
        <f t="shared" si="278"/>
        <v>3.1218855553851803</v>
      </c>
      <c r="S303" s="1">
        <f t="shared" si="265"/>
        <v>1186316.5110463686</v>
      </c>
      <c r="T303" s="1">
        <f t="shared" si="279"/>
        <v>9174.596845521568</v>
      </c>
      <c r="U303" s="6">
        <f t="shared" si="284"/>
        <v>1283795.1965652895</v>
      </c>
      <c r="V303" s="23">
        <f>-SUM(T$24:T303)/T$23</f>
        <v>65.189759828264485</v>
      </c>
      <c r="W303" s="14">
        <f t="shared" si="266"/>
        <v>0</v>
      </c>
      <c r="X303" s="14">
        <f t="shared" si="285"/>
        <v>494478.63807538874</v>
      </c>
      <c r="Y303" s="23">
        <f>-SUM(W$24:W303)/W$23</f>
        <v>25.723931903769437</v>
      </c>
      <c r="Z303" s="36"/>
      <c r="AA303" s="37">
        <f t="shared" si="286"/>
        <v>1621.0513229898563</v>
      </c>
      <c r="AB303" s="10">
        <f t="shared" si="287"/>
        <v>340.65614081505686</v>
      </c>
      <c r="AC303" s="10">
        <f t="shared" si="288"/>
        <v>1280.3951821747994</v>
      </c>
      <c r="AD303" s="1">
        <f t="shared" si="289"/>
        <v>115515.99595441646</v>
      </c>
      <c r="AE303" s="1">
        <f t="shared" si="290"/>
        <v>261734.00404558372</v>
      </c>
      <c r="AF303" s="1">
        <f t="shared" si="291"/>
        <v>951346.80954576726</v>
      </c>
      <c r="AG303" s="1">
        <f t="shared" si="292"/>
        <v>0</v>
      </c>
      <c r="AH303" s="1">
        <f t="shared" si="293"/>
        <v>177.91949032537678</v>
      </c>
      <c r="AI303" s="1">
        <f t="shared" si="294"/>
        <v>177.91949032537678</v>
      </c>
      <c r="AJ303" s="1">
        <f t="shared" si="295"/>
        <v>533.75847097613041</v>
      </c>
      <c r="AK303" s="1">
        <f t="shared" si="296"/>
        <v>177.91949032537678</v>
      </c>
      <c r="AL303" s="1">
        <f t="shared" si="297"/>
        <v>1.7791949032537679</v>
      </c>
      <c r="AM303" s="1">
        <f t="shared" si="328"/>
        <v>1067.5169419522608</v>
      </c>
      <c r="AN303" s="1">
        <f t="shared" si="298"/>
        <v>3.1218855553851803</v>
      </c>
      <c r="AO303" s="1">
        <f t="shared" si="299"/>
        <v>7804.7138884629512</v>
      </c>
      <c r="AP303" s="1">
        <f t="shared" si="300"/>
        <v>7414.4781940398034</v>
      </c>
      <c r="AQ303" s="1">
        <f t="shared" si="301"/>
        <v>3.1218855553851803</v>
      </c>
      <c r="AR303" s="1">
        <f t="shared" si="302"/>
        <v>1014612.8055001836</v>
      </c>
      <c r="AS303" s="1">
        <f t="shared" si="303"/>
        <v>4725.9099290976865</v>
      </c>
      <c r="AT303" s="1">
        <f t="shared" si="304"/>
        <v>541437.09063729295</v>
      </c>
      <c r="AU303" s="38">
        <f>-SUM(AS$24:AS303)/AS$23</f>
        <v>32.387657428248865</v>
      </c>
      <c r="AV303" s="1">
        <f t="shared" si="280"/>
        <v>4725.9099290976865</v>
      </c>
      <c r="AW303" s="1">
        <f t="shared" si="305"/>
        <v>541437.09063729295</v>
      </c>
      <c r="AX303" s="38">
        <f>-SUM(AV$24:AV303)/AV$23</f>
        <v>32.387657428248865</v>
      </c>
      <c r="AY303" s="40"/>
      <c r="AZ303" s="10">
        <f t="shared" si="306"/>
        <v>857.63888888888891</v>
      </c>
      <c r="BA303" s="10">
        <f t="shared" si="307"/>
        <v>291.35064674971966</v>
      </c>
      <c r="BB303" s="10">
        <f t="shared" si="308"/>
        <v>1095.074826860026</v>
      </c>
      <c r="BC303" s="1">
        <f t="shared" si="309"/>
        <v>98796.575487329334</v>
      </c>
      <c r="BD303" s="1">
        <f t="shared" si="310"/>
        <v>226203.42451267029</v>
      </c>
      <c r="BE303" s="1">
        <f t="shared" si="311"/>
        <v>1240816.2300128539</v>
      </c>
      <c r="BF303" s="1">
        <f t="shared" si="312"/>
        <v>0</v>
      </c>
      <c r="BG303" s="1">
        <f t="shared" si="313"/>
        <v>177.91949032537678</v>
      </c>
      <c r="BH303" s="1">
        <f t="shared" si="314"/>
        <v>177.91949032537678</v>
      </c>
      <c r="BI303" s="1">
        <f t="shared" si="315"/>
        <v>533.75847097613041</v>
      </c>
      <c r="BJ303" s="1">
        <f t="shared" si="316"/>
        <v>177.91949032537678</v>
      </c>
      <c r="BK303" s="1">
        <f t="shared" si="317"/>
        <v>1.7791949032537679</v>
      </c>
      <c r="BL303" s="1">
        <f t="shared" si="329"/>
        <v>1067.5169419522608</v>
      </c>
      <c r="BM303" s="1">
        <f t="shared" si="318"/>
        <v>3.1218855553851803</v>
      </c>
      <c r="BN303" s="1">
        <f t="shared" si="319"/>
        <v>7804.7138884629512</v>
      </c>
      <c r="BO303" s="1">
        <f t="shared" si="320"/>
        <v>7414.4781940398034</v>
      </c>
      <c r="BP303" s="1">
        <f t="shared" si="321"/>
        <v>3.1218855553851803</v>
      </c>
      <c r="BQ303" s="1">
        <f t="shared" si="322"/>
        <v>1014612.8055001836</v>
      </c>
      <c r="BR303" s="1">
        <f t="shared" si="323"/>
        <v>5489.3223631986539</v>
      </c>
      <c r="BS303" s="1">
        <f t="shared" si="324"/>
        <v>757162.79787597887</v>
      </c>
      <c r="BT303" s="38">
        <f>-SUM(BR$24:BR303)/BR$23</f>
        <v>44.893495529042255</v>
      </c>
      <c r="BU303" s="1">
        <f t="shared" si="325"/>
        <v>5489.3223631986539</v>
      </c>
      <c r="BV303" s="1">
        <f t="shared" si="326"/>
        <v>757162.79787597887</v>
      </c>
      <c r="BW303" s="38">
        <f>-SUM(BU$24:BU303)/BU$23</f>
        <v>44.893495529042255</v>
      </c>
      <c r="BX303" s="1"/>
      <c r="BY303" s="1"/>
      <c r="BZ303" s="1"/>
      <c r="CA303" s="1"/>
      <c r="CB303" s="1"/>
      <c r="CC303" s="1"/>
      <c r="CD303" s="1"/>
      <c r="CE303" s="1"/>
      <c r="CF303" s="1"/>
      <c r="CG303" s="1"/>
      <c r="CH303" s="1"/>
      <c r="CI303" s="1"/>
      <c r="CJ303" s="1"/>
      <c r="CK303" s="1"/>
      <c r="CL303" s="1"/>
      <c r="CM303" s="1"/>
      <c r="CN303" s="1"/>
      <c r="CO303" s="1"/>
    </row>
    <row r="304" spans="1:93" ht="14.7" thickBot="1" x14ac:dyDescent="0.6">
      <c r="A304" s="32">
        <v>281</v>
      </c>
      <c r="B304" s="10">
        <f t="shared" si="267"/>
        <v>1621.0513229898563</v>
      </c>
      <c r="C304" s="10">
        <f t="shared" si="268"/>
        <v>336.92165486704704</v>
      </c>
      <c r="D304" s="10">
        <f t="shared" si="269"/>
        <v>1284.1296681228093</v>
      </c>
      <c r="E304" s="10">
        <f t="shared" si="281"/>
        <v>114231.86628629365</v>
      </c>
      <c r="F304" s="10">
        <f t="shared" si="282"/>
        <v>265768.13371370651</v>
      </c>
      <c r="G304" s="10">
        <f t="shared" si="264"/>
        <v>1076917.8450726639</v>
      </c>
      <c r="H304" s="1">
        <f t="shared" si="283"/>
        <v>0</v>
      </c>
      <c r="I304" s="1">
        <f t="shared" si="270"/>
        <v>178.28597534466093</v>
      </c>
      <c r="J304" s="1">
        <f t="shared" si="271"/>
        <v>178.28597534466093</v>
      </c>
      <c r="K304" s="1">
        <f t="shared" si="272"/>
        <v>534.85792603398284</v>
      </c>
      <c r="L304" s="1">
        <f t="shared" si="273"/>
        <v>178.28597534466093</v>
      </c>
      <c r="M304" s="1">
        <f t="shared" si="274"/>
        <v>1.7828597534466093</v>
      </c>
      <c r="N304" s="1">
        <f t="shared" si="327"/>
        <v>1069.7158520679657</v>
      </c>
      <c r="O304" s="1">
        <f t="shared" si="275"/>
        <v>3.1346045035762033</v>
      </c>
      <c r="P304" s="1">
        <f t="shared" si="276"/>
        <v>12538.418014304814</v>
      </c>
      <c r="Q304" s="1">
        <f t="shared" si="277"/>
        <v>11911.497113589572</v>
      </c>
      <c r="R304" s="1">
        <f t="shared" si="278"/>
        <v>3.1346045035762033</v>
      </c>
      <c r="S304" s="1">
        <f t="shared" si="265"/>
        <v>1191149.7113589572</v>
      </c>
      <c r="T304" s="1">
        <f t="shared" si="279"/>
        <v>9220.7299385317492</v>
      </c>
      <c r="U304" s="6">
        <f t="shared" si="284"/>
        <v>1293015.9265038213</v>
      </c>
      <c r="V304" s="23">
        <f>-SUM(T$24:T304)/T$23</f>
        <v>65.650796325191081</v>
      </c>
      <c r="W304" s="14">
        <f t="shared" si="266"/>
        <v>0</v>
      </c>
      <c r="X304" s="14">
        <f t="shared" si="285"/>
        <v>494478.63807538874</v>
      </c>
      <c r="Y304" s="23">
        <f>-SUM(W$24:W304)/W$23</f>
        <v>25.723931903769437</v>
      </c>
      <c r="Z304" s="36"/>
      <c r="AA304" s="37">
        <f t="shared" si="286"/>
        <v>1621.0513229898563</v>
      </c>
      <c r="AB304" s="10">
        <f t="shared" si="287"/>
        <v>336.92165486704704</v>
      </c>
      <c r="AC304" s="10">
        <f t="shared" si="288"/>
        <v>1284.1296681228093</v>
      </c>
      <c r="AD304" s="1">
        <f t="shared" si="289"/>
        <v>114231.86628629365</v>
      </c>
      <c r="AE304" s="1">
        <f t="shared" si="290"/>
        <v>263018.13371370651</v>
      </c>
      <c r="AF304" s="1">
        <f t="shared" si="291"/>
        <v>956764.59737597266</v>
      </c>
      <c r="AG304" s="1">
        <f t="shared" si="292"/>
        <v>0</v>
      </c>
      <c r="AH304" s="1">
        <f t="shared" si="293"/>
        <v>178.28597534466093</v>
      </c>
      <c r="AI304" s="1">
        <f t="shared" si="294"/>
        <v>178.28597534466093</v>
      </c>
      <c r="AJ304" s="1">
        <f t="shared" si="295"/>
        <v>534.85792603398284</v>
      </c>
      <c r="AK304" s="1">
        <f t="shared" si="296"/>
        <v>178.28597534466093</v>
      </c>
      <c r="AL304" s="1">
        <f t="shared" si="297"/>
        <v>1.7828597534466093</v>
      </c>
      <c r="AM304" s="1">
        <f t="shared" si="328"/>
        <v>1069.7158520679657</v>
      </c>
      <c r="AN304" s="1">
        <f t="shared" si="298"/>
        <v>3.1346045035762033</v>
      </c>
      <c r="AO304" s="1">
        <f t="shared" si="299"/>
        <v>7836.511258940508</v>
      </c>
      <c r="AP304" s="1">
        <f t="shared" si="300"/>
        <v>7444.6856959934821</v>
      </c>
      <c r="AQ304" s="1">
        <f t="shared" si="301"/>
        <v>3.1346045035762033</v>
      </c>
      <c r="AR304" s="1">
        <f t="shared" si="302"/>
        <v>1018746.463662266</v>
      </c>
      <c r="AS304" s="1">
        <f t="shared" si="303"/>
        <v>4753.9185209356601</v>
      </c>
      <c r="AT304" s="1">
        <f t="shared" si="304"/>
        <v>546191.00915822864</v>
      </c>
      <c r="AU304" s="38">
        <f>-SUM(AS$24:AS304)/AS$23</f>
        <v>32.663246907723398</v>
      </c>
      <c r="AV304" s="1">
        <f t="shared" si="280"/>
        <v>4753.9185209356601</v>
      </c>
      <c r="AW304" s="1">
        <f t="shared" si="305"/>
        <v>546191.00915822864</v>
      </c>
      <c r="AX304" s="38">
        <f>-SUM(AV$24:AV304)/AV$23</f>
        <v>32.663246907723398</v>
      </c>
      <c r="AY304" s="40"/>
      <c r="AZ304" s="10">
        <f t="shared" si="306"/>
        <v>857.63888888888891</v>
      </c>
      <c r="BA304" s="10">
        <f t="shared" si="307"/>
        <v>288.15667850471129</v>
      </c>
      <c r="BB304" s="10">
        <f t="shared" si="308"/>
        <v>1098.2687951050343</v>
      </c>
      <c r="BC304" s="1">
        <f t="shared" si="309"/>
        <v>97698.306692224302</v>
      </c>
      <c r="BD304" s="1">
        <f t="shared" si="310"/>
        <v>227301.69330777533</v>
      </c>
      <c r="BE304" s="1">
        <f t="shared" si="311"/>
        <v>1246048.1569700413</v>
      </c>
      <c r="BF304" s="1">
        <f t="shared" si="312"/>
        <v>0</v>
      </c>
      <c r="BG304" s="1">
        <f t="shared" si="313"/>
        <v>178.28597534466093</v>
      </c>
      <c r="BH304" s="1">
        <f t="shared" si="314"/>
        <v>178.28597534466093</v>
      </c>
      <c r="BI304" s="1">
        <f t="shared" si="315"/>
        <v>534.85792603398284</v>
      </c>
      <c r="BJ304" s="1">
        <f t="shared" si="316"/>
        <v>178.28597534466093</v>
      </c>
      <c r="BK304" s="1">
        <f t="shared" si="317"/>
        <v>1.7828597534466093</v>
      </c>
      <c r="BL304" s="1">
        <f t="shared" si="329"/>
        <v>1069.7158520679657</v>
      </c>
      <c r="BM304" s="1">
        <f t="shared" si="318"/>
        <v>3.1346045035762033</v>
      </c>
      <c r="BN304" s="1">
        <f t="shared" si="319"/>
        <v>7836.511258940508</v>
      </c>
      <c r="BO304" s="1">
        <f t="shared" si="320"/>
        <v>7444.6856959934821</v>
      </c>
      <c r="BP304" s="1">
        <f t="shared" si="321"/>
        <v>3.1346045035762033</v>
      </c>
      <c r="BQ304" s="1">
        <f t="shared" si="322"/>
        <v>1018746.463662266</v>
      </c>
      <c r="BR304" s="1">
        <f t="shared" si="323"/>
        <v>5517.3309550366275</v>
      </c>
      <c r="BS304" s="1">
        <f t="shared" si="324"/>
        <v>762680.12883101555</v>
      </c>
      <c r="BT304" s="38">
        <f>-SUM(BR$24:BR304)/BR$23</f>
        <v>45.213340801798005</v>
      </c>
      <c r="BU304" s="1">
        <f t="shared" si="325"/>
        <v>5517.3309550366275</v>
      </c>
      <c r="BV304" s="1">
        <f t="shared" si="326"/>
        <v>762680.12883101555</v>
      </c>
      <c r="BW304" s="38">
        <f>-SUM(BU$24:BU304)/BU$23</f>
        <v>45.213340801798005</v>
      </c>
      <c r="BX304" s="1"/>
      <c r="BY304" s="1"/>
      <c r="BZ304" s="1"/>
      <c r="CA304" s="1"/>
      <c r="CB304" s="1"/>
      <c r="CC304" s="1"/>
      <c r="CD304" s="1"/>
      <c r="CE304" s="1"/>
      <c r="CF304" s="1"/>
      <c r="CG304" s="1"/>
      <c r="CH304" s="1"/>
      <c r="CI304" s="1"/>
      <c r="CJ304" s="1"/>
      <c r="CK304" s="1"/>
      <c r="CL304" s="1"/>
      <c r="CM304" s="1"/>
      <c r="CN304" s="1"/>
      <c r="CO304" s="1"/>
    </row>
    <row r="305" spans="1:93" ht="14.7" thickBot="1" x14ac:dyDescent="0.6">
      <c r="A305" s="32">
        <v>282</v>
      </c>
      <c r="B305" s="10">
        <f t="shared" si="267"/>
        <v>1621.0513229898563</v>
      </c>
      <c r="C305" s="10">
        <f t="shared" si="268"/>
        <v>333.17627666835546</v>
      </c>
      <c r="D305" s="10">
        <f t="shared" si="269"/>
        <v>1287.8750463215008</v>
      </c>
      <c r="E305" s="10">
        <f t="shared" si="281"/>
        <v>112943.99123997215</v>
      </c>
      <c r="F305" s="10">
        <f t="shared" si="282"/>
        <v>267056.00876002799</v>
      </c>
      <c r="G305" s="10">
        <f t="shared" si="264"/>
        <v>1083058.6114879188</v>
      </c>
      <c r="H305" s="1">
        <f t="shared" si="283"/>
        <v>0</v>
      </c>
      <c r="I305" s="1">
        <f t="shared" si="270"/>
        <v>178.65321526308014</v>
      </c>
      <c r="J305" s="1">
        <f t="shared" si="271"/>
        <v>178.65321526308014</v>
      </c>
      <c r="K305" s="1">
        <f t="shared" si="272"/>
        <v>535.95964578924043</v>
      </c>
      <c r="L305" s="1">
        <f t="shared" si="273"/>
        <v>178.65321526308014</v>
      </c>
      <c r="M305" s="1">
        <f t="shared" si="274"/>
        <v>1.7865321526308016</v>
      </c>
      <c r="N305" s="1">
        <f t="shared" si="327"/>
        <v>1071.9192915784809</v>
      </c>
      <c r="O305" s="1">
        <f t="shared" si="275"/>
        <v>3.1473752703365543</v>
      </c>
      <c r="P305" s="1">
        <f t="shared" si="276"/>
        <v>12589.501081346218</v>
      </c>
      <c r="Q305" s="1">
        <f t="shared" si="277"/>
        <v>11960.026027278906</v>
      </c>
      <c r="R305" s="1">
        <f t="shared" si="278"/>
        <v>3.1473752703365543</v>
      </c>
      <c r="S305" s="1">
        <f t="shared" si="265"/>
        <v>1196002.6027278907</v>
      </c>
      <c r="T305" s="1">
        <f t="shared" si="279"/>
        <v>9267.0554127105679</v>
      </c>
      <c r="U305" s="6">
        <f t="shared" si="284"/>
        <v>1302282.9819165319</v>
      </c>
      <c r="V305" s="23">
        <f>-SUM(T$24:T305)/T$23</f>
        <v>66.114149095826605</v>
      </c>
      <c r="W305" s="14">
        <f t="shared" si="266"/>
        <v>0</v>
      </c>
      <c r="X305" s="14">
        <f t="shared" si="285"/>
        <v>494478.63807538874</v>
      </c>
      <c r="Y305" s="23">
        <f>-SUM(W$24:W305)/W$23</f>
        <v>25.723931903769437</v>
      </c>
      <c r="Z305" s="36"/>
      <c r="AA305" s="37">
        <f t="shared" si="286"/>
        <v>1621.0513229898563</v>
      </c>
      <c r="AB305" s="10">
        <f t="shared" si="287"/>
        <v>333.17627666835546</v>
      </c>
      <c r="AC305" s="10">
        <f t="shared" si="288"/>
        <v>1287.8750463215008</v>
      </c>
      <c r="AD305" s="1">
        <f t="shared" si="289"/>
        <v>112943.99123997215</v>
      </c>
      <c r="AE305" s="1">
        <f t="shared" si="290"/>
        <v>264306.00876002799</v>
      </c>
      <c r="AF305" s="1">
        <f t="shared" si="291"/>
        <v>962202.97161940811</v>
      </c>
      <c r="AG305" s="1">
        <f t="shared" si="292"/>
        <v>0</v>
      </c>
      <c r="AH305" s="1">
        <f t="shared" si="293"/>
        <v>178.65321526308014</v>
      </c>
      <c r="AI305" s="1">
        <f t="shared" si="294"/>
        <v>178.65321526308014</v>
      </c>
      <c r="AJ305" s="1">
        <f t="shared" si="295"/>
        <v>535.95964578924043</v>
      </c>
      <c r="AK305" s="1">
        <f t="shared" si="296"/>
        <v>178.65321526308014</v>
      </c>
      <c r="AL305" s="1">
        <f t="shared" si="297"/>
        <v>1.7865321526308016</v>
      </c>
      <c r="AM305" s="1">
        <f t="shared" si="328"/>
        <v>1071.9192915784809</v>
      </c>
      <c r="AN305" s="1">
        <f t="shared" si="298"/>
        <v>3.1473752703365543</v>
      </c>
      <c r="AO305" s="1">
        <f t="shared" si="299"/>
        <v>7868.4381758413856</v>
      </c>
      <c r="AP305" s="1">
        <f t="shared" si="300"/>
        <v>7475.0162670493164</v>
      </c>
      <c r="AQ305" s="1">
        <f t="shared" si="301"/>
        <v>3.1473752703365543</v>
      </c>
      <c r="AR305" s="1">
        <f t="shared" si="302"/>
        <v>1022896.9628593802</v>
      </c>
      <c r="AS305" s="1">
        <f t="shared" si="303"/>
        <v>4782.0456524809797</v>
      </c>
      <c r="AT305" s="1">
        <f t="shared" si="304"/>
        <v>550973.05481070967</v>
      </c>
      <c r="AU305" s="38">
        <f>-SUM(AS$24:AS305)/AS$23</f>
        <v>32.940466945548387</v>
      </c>
      <c r="AV305" s="1">
        <f t="shared" si="280"/>
        <v>4782.0456524809797</v>
      </c>
      <c r="AW305" s="1">
        <f t="shared" si="305"/>
        <v>550973.05481070967</v>
      </c>
      <c r="AX305" s="38">
        <f>-SUM(AV$24:AV305)/AV$23</f>
        <v>32.940466945548387</v>
      </c>
      <c r="AY305" s="40"/>
      <c r="AZ305" s="10">
        <f t="shared" si="306"/>
        <v>857.63888888888891</v>
      </c>
      <c r="BA305" s="10">
        <f t="shared" si="307"/>
        <v>284.95339451898826</v>
      </c>
      <c r="BB305" s="10">
        <f t="shared" si="308"/>
        <v>1101.4720790907575</v>
      </c>
      <c r="BC305" s="1">
        <f t="shared" si="309"/>
        <v>96596.834613133542</v>
      </c>
      <c r="BD305" s="1">
        <f t="shared" si="310"/>
        <v>228403.16538686608</v>
      </c>
      <c r="BE305" s="1">
        <f t="shared" si="311"/>
        <v>1251300.1282462464</v>
      </c>
      <c r="BF305" s="1">
        <f t="shared" si="312"/>
        <v>0</v>
      </c>
      <c r="BG305" s="1">
        <f t="shared" si="313"/>
        <v>178.65321526308014</v>
      </c>
      <c r="BH305" s="1">
        <f t="shared" si="314"/>
        <v>178.65321526308014</v>
      </c>
      <c r="BI305" s="1">
        <f t="shared" si="315"/>
        <v>535.95964578924043</v>
      </c>
      <c r="BJ305" s="1">
        <f t="shared" si="316"/>
        <v>178.65321526308014</v>
      </c>
      <c r="BK305" s="1">
        <f t="shared" si="317"/>
        <v>1.7865321526308016</v>
      </c>
      <c r="BL305" s="1">
        <f t="shared" si="329"/>
        <v>1071.9192915784809</v>
      </c>
      <c r="BM305" s="1">
        <f t="shared" si="318"/>
        <v>3.1473752703365543</v>
      </c>
      <c r="BN305" s="1">
        <f t="shared" si="319"/>
        <v>7868.4381758413856</v>
      </c>
      <c r="BO305" s="1">
        <f t="shared" si="320"/>
        <v>7475.0162670493164</v>
      </c>
      <c r="BP305" s="1">
        <f t="shared" si="321"/>
        <v>3.1473752703365543</v>
      </c>
      <c r="BQ305" s="1">
        <f t="shared" si="322"/>
        <v>1022896.9628593802</v>
      </c>
      <c r="BR305" s="1">
        <f t="shared" si="323"/>
        <v>5545.4580865819471</v>
      </c>
      <c r="BS305" s="1">
        <f t="shared" si="324"/>
        <v>768225.58691759745</v>
      </c>
      <c r="BT305" s="38">
        <f>-SUM(BR$24:BR305)/BR$23</f>
        <v>45.534816632904203</v>
      </c>
      <c r="BU305" s="1">
        <f t="shared" si="325"/>
        <v>5545.4580865819471</v>
      </c>
      <c r="BV305" s="1">
        <f t="shared" si="326"/>
        <v>768225.58691759745</v>
      </c>
      <c r="BW305" s="38">
        <f>-SUM(BU$24:BU305)/BU$23</f>
        <v>45.534816632904203</v>
      </c>
      <c r="BX305" s="1"/>
      <c r="BY305" s="1"/>
      <c r="BZ305" s="1"/>
      <c r="CA305" s="1"/>
      <c r="CB305" s="1"/>
      <c r="CC305" s="1"/>
      <c r="CD305" s="1"/>
      <c r="CE305" s="1"/>
      <c r="CF305" s="1"/>
      <c r="CG305" s="1"/>
      <c r="CH305" s="1"/>
      <c r="CI305" s="1"/>
      <c r="CJ305" s="1"/>
      <c r="CK305" s="1"/>
      <c r="CL305" s="1"/>
      <c r="CM305" s="1"/>
      <c r="CN305" s="1"/>
      <c r="CO305" s="1"/>
    </row>
    <row r="306" spans="1:93" ht="14.7" thickBot="1" x14ac:dyDescent="0.6">
      <c r="A306" s="32">
        <v>283</v>
      </c>
      <c r="B306" s="10">
        <f t="shared" si="267"/>
        <v>1621.0513229898563</v>
      </c>
      <c r="C306" s="10">
        <f t="shared" si="268"/>
        <v>329.41997444991779</v>
      </c>
      <c r="D306" s="10">
        <f t="shared" si="269"/>
        <v>1291.6313485399385</v>
      </c>
      <c r="E306" s="10">
        <f t="shared" si="281"/>
        <v>111652.35989143221</v>
      </c>
      <c r="F306" s="10">
        <f t="shared" si="282"/>
        <v>268347.64010856795</v>
      </c>
      <c r="G306" s="10">
        <f t="shared" si="264"/>
        <v>1089222.9054855376</v>
      </c>
      <c r="H306" s="1">
        <f t="shared" si="283"/>
        <v>0</v>
      </c>
      <c r="I306" s="1">
        <f t="shared" si="270"/>
        <v>179.02121163560307</v>
      </c>
      <c r="J306" s="1">
        <f t="shared" si="271"/>
        <v>179.02121163560307</v>
      </c>
      <c r="K306" s="1">
        <f t="shared" si="272"/>
        <v>537.06363490680917</v>
      </c>
      <c r="L306" s="1">
        <f t="shared" si="273"/>
        <v>179.02121163560307</v>
      </c>
      <c r="M306" s="1">
        <f t="shared" si="274"/>
        <v>1.7902121163560307</v>
      </c>
      <c r="N306" s="1">
        <f t="shared" si="327"/>
        <v>1074.1272698136183</v>
      </c>
      <c r="O306" s="1">
        <f t="shared" si="275"/>
        <v>3.1601980667814993</v>
      </c>
      <c r="P306" s="1">
        <f t="shared" si="276"/>
        <v>12640.792267125997</v>
      </c>
      <c r="Q306" s="1">
        <f t="shared" si="277"/>
        <v>12008.752653769696</v>
      </c>
      <c r="R306" s="1">
        <f t="shared" si="278"/>
        <v>3.1601980667814993</v>
      </c>
      <c r="S306" s="1">
        <f t="shared" si="265"/>
        <v>1200875.2653769697</v>
      </c>
      <c r="T306" s="1">
        <f t="shared" si="279"/>
        <v>9313.5740609662207</v>
      </c>
      <c r="U306" s="6">
        <f t="shared" si="284"/>
        <v>1311596.5559774982</v>
      </c>
      <c r="V306" s="23">
        <f>-SUM(T$24:T306)/T$23</f>
        <v>66.579827798874916</v>
      </c>
      <c r="W306" s="14">
        <f t="shared" si="266"/>
        <v>0</v>
      </c>
      <c r="X306" s="14">
        <f t="shared" si="285"/>
        <v>494478.63807538874</v>
      </c>
      <c r="Y306" s="23">
        <f>-SUM(W$24:W306)/W$23</f>
        <v>25.723931903769437</v>
      </c>
      <c r="Z306" s="36"/>
      <c r="AA306" s="37">
        <f t="shared" si="286"/>
        <v>1621.0513229898563</v>
      </c>
      <c r="AB306" s="10">
        <f t="shared" si="287"/>
        <v>329.41997444991779</v>
      </c>
      <c r="AC306" s="10">
        <f t="shared" si="288"/>
        <v>1291.6313485399385</v>
      </c>
      <c r="AD306" s="1">
        <f t="shared" si="289"/>
        <v>111652.35989143221</v>
      </c>
      <c r="AE306" s="1">
        <f t="shared" si="290"/>
        <v>265597.64010856795</v>
      </c>
      <c r="AF306" s="1">
        <f t="shared" si="291"/>
        <v>967662.01181255514</v>
      </c>
      <c r="AG306" s="1">
        <f t="shared" si="292"/>
        <v>0</v>
      </c>
      <c r="AH306" s="1">
        <f t="shared" si="293"/>
        <v>179.02121163560307</v>
      </c>
      <c r="AI306" s="1">
        <f t="shared" si="294"/>
        <v>179.02121163560307</v>
      </c>
      <c r="AJ306" s="1">
        <f t="shared" si="295"/>
        <v>537.06363490680917</v>
      </c>
      <c r="AK306" s="1">
        <f t="shared" si="296"/>
        <v>179.02121163560307</v>
      </c>
      <c r="AL306" s="1">
        <f t="shared" si="297"/>
        <v>1.7902121163560307</v>
      </c>
      <c r="AM306" s="1">
        <f t="shared" si="328"/>
        <v>1074.1272698136183</v>
      </c>
      <c r="AN306" s="1">
        <f t="shared" si="298"/>
        <v>3.1601980667814993</v>
      </c>
      <c r="AO306" s="1">
        <f t="shared" si="299"/>
        <v>7900.4951669537486</v>
      </c>
      <c r="AP306" s="1">
        <f t="shared" si="300"/>
        <v>7505.470408606061</v>
      </c>
      <c r="AQ306" s="1">
        <f t="shared" si="301"/>
        <v>3.1601980667814993</v>
      </c>
      <c r="AR306" s="1">
        <f t="shared" si="302"/>
        <v>1027064.3717039872</v>
      </c>
      <c r="AS306" s="1">
        <f t="shared" si="303"/>
        <v>4810.2918158025868</v>
      </c>
      <c r="AT306" s="1">
        <f t="shared" si="304"/>
        <v>555783.34662651224</v>
      </c>
      <c r="AU306" s="38">
        <f>-SUM(AS$24:AS306)/AS$23</f>
        <v>33.219324442116651</v>
      </c>
      <c r="AV306" s="1">
        <f t="shared" si="280"/>
        <v>4810.2918158025868</v>
      </c>
      <c r="AW306" s="1">
        <f t="shared" si="305"/>
        <v>555783.34662651224</v>
      </c>
      <c r="AX306" s="38">
        <f>-SUM(AV$24:AV306)/AV$23</f>
        <v>33.219324442116651</v>
      </c>
      <c r="AY306" s="40"/>
      <c r="AZ306" s="10">
        <f t="shared" si="306"/>
        <v>857.63888888888891</v>
      </c>
      <c r="BA306" s="10">
        <f t="shared" si="307"/>
        <v>281.74076762164026</v>
      </c>
      <c r="BB306" s="10">
        <f t="shared" si="308"/>
        <v>1104.6847059881054</v>
      </c>
      <c r="BC306" s="1">
        <f t="shared" si="309"/>
        <v>95492.149907145431</v>
      </c>
      <c r="BD306" s="1">
        <f t="shared" si="310"/>
        <v>229507.85009285418</v>
      </c>
      <c r="BE306" s="1">
        <f t="shared" si="311"/>
        <v>1256572.2217968414</v>
      </c>
      <c r="BF306" s="1">
        <f t="shared" si="312"/>
        <v>0</v>
      </c>
      <c r="BG306" s="1">
        <f t="shared" si="313"/>
        <v>179.02121163560307</v>
      </c>
      <c r="BH306" s="1">
        <f t="shared" si="314"/>
        <v>179.02121163560307</v>
      </c>
      <c r="BI306" s="1">
        <f t="shared" si="315"/>
        <v>537.06363490680917</v>
      </c>
      <c r="BJ306" s="1">
        <f t="shared" si="316"/>
        <v>179.02121163560307</v>
      </c>
      <c r="BK306" s="1">
        <f t="shared" si="317"/>
        <v>1.7902121163560307</v>
      </c>
      <c r="BL306" s="1">
        <f t="shared" si="329"/>
        <v>1074.1272698136183</v>
      </c>
      <c r="BM306" s="1">
        <f t="shared" si="318"/>
        <v>3.1601980667814993</v>
      </c>
      <c r="BN306" s="1">
        <f t="shared" si="319"/>
        <v>7900.4951669537486</v>
      </c>
      <c r="BO306" s="1">
        <f t="shared" si="320"/>
        <v>7505.470408606061</v>
      </c>
      <c r="BP306" s="1">
        <f t="shared" si="321"/>
        <v>3.1601980667814993</v>
      </c>
      <c r="BQ306" s="1">
        <f t="shared" si="322"/>
        <v>1027064.3717039872</v>
      </c>
      <c r="BR306" s="1">
        <f t="shared" si="323"/>
        <v>5573.7042499035542</v>
      </c>
      <c r="BS306" s="1">
        <f t="shared" si="324"/>
        <v>773799.29116750101</v>
      </c>
      <c r="BT306" s="38">
        <f>-SUM(BR$24:BR306)/BR$23</f>
        <v>45.857929922753684</v>
      </c>
      <c r="BU306" s="1">
        <f t="shared" si="325"/>
        <v>5573.7042499035542</v>
      </c>
      <c r="BV306" s="1">
        <f t="shared" si="326"/>
        <v>773799.29116750101</v>
      </c>
      <c r="BW306" s="38">
        <f>-SUM(BU$24:BU306)/BU$23</f>
        <v>45.857929922753684</v>
      </c>
      <c r="BX306" s="1"/>
      <c r="BY306" s="1"/>
      <c r="BZ306" s="1"/>
      <c r="CA306" s="1"/>
      <c r="CB306" s="1"/>
      <c r="CC306" s="1"/>
      <c r="CD306" s="1"/>
      <c r="CE306" s="1"/>
      <c r="CF306" s="1"/>
      <c r="CG306" s="1"/>
      <c r="CH306" s="1"/>
      <c r="CI306" s="1"/>
      <c r="CJ306" s="1"/>
      <c r="CK306" s="1"/>
      <c r="CL306" s="1"/>
      <c r="CM306" s="1"/>
      <c r="CN306" s="1"/>
      <c r="CO306" s="1"/>
    </row>
    <row r="307" spans="1:93" ht="14.7" thickBot="1" x14ac:dyDescent="0.6">
      <c r="A307" s="32">
        <v>284</v>
      </c>
      <c r="B307" s="10">
        <f t="shared" si="267"/>
        <v>1621.0513229898563</v>
      </c>
      <c r="C307" s="10">
        <f t="shared" si="268"/>
        <v>325.65271635000965</v>
      </c>
      <c r="D307" s="10">
        <f t="shared" si="269"/>
        <v>1295.3986066398468</v>
      </c>
      <c r="E307" s="10">
        <f t="shared" si="281"/>
        <v>110356.96128479236</v>
      </c>
      <c r="F307" s="10">
        <f t="shared" si="282"/>
        <v>269643.03871520777</v>
      </c>
      <c r="G307" s="10">
        <f t="shared" si="264"/>
        <v>1095410.8185720448</v>
      </c>
      <c r="H307" s="1">
        <f t="shared" si="283"/>
        <v>0</v>
      </c>
      <c r="I307" s="1">
        <f t="shared" si="270"/>
        <v>179.38996602040126</v>
      </c>
      <c r="J307" s="1">
        <f t="shared" si="271"/>
        <v>179.38996602040126</v>
      </c>
      <c r="K307" s="1">
        <f t="shared" si="272"/>
        <v>538.16989806120387</v>
      </c>
      <c r="L307" s="1">
        <f t="shared" si="273"/>
        <v>179.38996602040126</v>
      </c>
      <c r="M307" s="1">
        <f t="shared" si="274"/>
        <v>1.7938996602040127</v>
      </c>
      <c r="N307" s="1">
        <f t="shared" si="327"/>
        <v>1076.3397961224077</v>
      </c>
      <c r="O307" s="1">
        <f t="shared" si="275"/>
        <v>3.1730731048864134</v>
      </c>
      <c r="P307" s="1">
        <f t="shared" si="276"/>
        <v>12692.292419545653</v>
      </c>
      <c r="Q307" s="1">
        <f t="shared" si="277"/>
        <v>12057.677798568369</v>
      </c>
      <c r="R307" s="1">
        <f t="shared" si="278"/>
        <v>3.1730731048864134</v>
      </c>
      <c r="S307" s="1">
        <f t="shared" si="265"/>
        <v>1205767.7798568371</v>
      </c>
      <c r="T307" s="1">
        <f t="shared" si="279"/>
        <v>9360.286679456105</v>
      </c>
      <c r="U307" s="6">
        <f t="shared" si="284"/>
        <v>1320956.8426569542</v>
      </c>
      <c r="V307" s="23">
        <f>-SUM(T$24:T307)/T$23</f>
        <v>67.04784213284772</v>
      </c>
      <c r="W307" s="14">
        <f t="shared" si="266"/>
        <v>0</v>
      </c>
      <c r="X307" s="14">
        <f t="shared" si="285"/>
        <v>494478.63807538874</v>
      </c>
      <c r="Y307" s="23">
        <f>-SUM(W$24:W307)/W$23</f>
        <v>25.723931903769437</v>
      </c>
      <c r="Z307" s="36"/>
      <c r="AA307" s="37">
        <f t="shared" si="286"/>
        <v>1621.0513229898563</v>
      </c>
      <c r="AB307" s="10">
        <f t="shared" si="287"/>
        <v>325.65271635000965</v>
      </c>
      <c r="AC307" s="10">
        <f t="shared" si="288"/>
        <v>1295.3986066398468</v>
      </c>
      <c r="AD307" s="1">
        <f t="shared" si="289"/>
        <v>110356.96128479236</v>
      </c>
      <c r="AE307" s="1">
        <f t="shared" si="290"/>
        <v>266893.03871520777</v>
      </c>
      <c r="AF307" s="1">
        <f t="shared" si="291"/>
        <v>973141.79780329205</v>
      </c>
      <c r="AG307" s="1">
        <f t="shared" si="292"/>
        <v>0</v>
      </c>
      <c r="AH307" s="1">
        <f t="shared" si="293"/>
        <v>179.38996602040126</v>
      </c>
      <c r="AI307" s="1">
        <f t="shared" si="294"/>
        <v>179.38996602040126</v>
      </c>
      <c r="AJ307" s="1">
        <f t="shared" si="295"/>
        <v>538.16989806120387</v>
      </c>
      <c r="AK307" s="1">
        <f t="shared" si="296"/>
        <v>179.38996602040126</v>
      </c>
      <c r="AL307" s="1">
        <f t="shared" si="297"/>
        <v>1.7938996602040127</v>
      </c>
      <c r="AM307" s="1">
        <f t="shared" si="328"/>
        <v>1076.3397961224077</v>
      </c>
      <c r="AN307" s="1">
        <f t="shared" si="298"/>
        <v>3.1730731048864134</v>
      </c>
      <c r="AO307" s="1">
        <f t="shared" si="299"/>
        <v>7932.6827622160336</v>
      </c>
      <c r="AP307" s="1">
        <f t="shared" si="300"/>
        <v>7536.0486241052313</v>
      </c>
      <c r="AQ307" s="1">
        <f t="shared" si="301"/>
        <v>3.1730731048864134</v>
      </c>
      <c r="AR307" s="1">
        <f t="shared" si="302"/>
        <v>1031248.7590880843</v>
      </c>
      <c r="AS307" s="1">
        <f t="shared" si="303"/>
        <v>4838.6575049929679</v>
      </c>
      <c r="AT307" s="1">
        <f t="shared" si="304"/>
        <v>560622.00413150527</v>
      </c>
      <c r="AU307" s="38">
        <f>-SUM(AS$24:AS307)/AS$23</f>
        <v>33.499826326464074</v>
      </c>
      <c r="AV307" s="1">
        <f t="shared" si="280"/>
        <v>4838.6575049929679</v>
      </c>
      <c r="AW307" s="1">
        <f t="shared" si="305"/>
        <v>560622.00413150527</v>
      </c>
      <c r="AX307" s="38">
        <f>-SUM(AV$24:AV307)/AV$23</f>
        <v>33.499826326464074</v>
      </c>
      <c r="AY307" s="40"/>
      <c r="AZ307" s="10">
        <f t="shared" si="306"/>
        <v>857.63888888888891</v>
      </c>
      <c r="BA307" s="10">
        <f t="shared" si="307"/>
        <v>278.51877056250828</v>
      </c>
      <c r="BB307" s="10">
        <f t="shared" si="308"/>
        <v>1107.9067030472372</v>
      </c>
      <c r="BC307" s="1">
        <f t="shared" si="309"/>
        <v>94384.243204098195</v>
      </c>
      <c r="BD307" s="1">
        <f t="shared" si="310"/>
        <v>230615.75679590143</v>
      </c>
      <c r="BE307" s="1">
        <f t="shared" si="311"/>
        <v>1261864.5158839857</v>
      </c>
      <c r="BF307" s="1">
        <f t="shared" si="312"/>
        <v>0</v>
      </c>
      <c r="BG307" s="1">
        <f t="shared" si="313"/>
        <v>179.38996602040126</v>
      </c>
      <c r="BH307" s="1">
        <f t="shared" si="314"/>
        <v>179.38996602040126</v>
      </c>
      <c r="BI307" s="1">
        <f t="shared" si="315"/>
        <v>538.16989806120387</v>
      </c>
      <c r="BJ307" s="1">
        <f t="shared" si="316"/>
        <v>179.38996602040126</v>
      </c>
      <c r="BK307" s="1">
        <f t="shared" si="317"/>
        <v>1.7938996602040127</v>
      </c>
      <c r="BL307" s="1">
        <f t="shared" si="329"/>
        <v>1076.3397961224077</v>
      </c>
      <c r="BM307" s="1">
        <f t="shared" si="318"/>
        <v>3.1730731048864134</v>
      </c>
      <c r="BN307" s="1">
        <f t="shared" si="319"/>
        <v>7932.6827622160336</v>
      </c>
      <c r="BO307" s="1">
        <f t="shared" si="320"/>
        <v>7536.0486241052313</v>
      </c>
      <c r="BP307" s="1">
        <f t="shared" si="321"/>
        <v>3.1730731048864134</v>
      </c>
      <c r="BQ307" s="1">
        <f t="shared" si="322"/>
        <v>1031248.7590880843</v>
      </c>
      <c r="BR307" s="1">
        <f t="shared" si="323"/>
        <v>5602.0699390939353</v>
      </c>
      <c r="BS307" s="1">
        <f t="shared" si="324"/>
        <v>779401.36110659491</v>
      </c>
      <c r="BT307" s="38">
        <f>-SUM(BR$24:BR307)/BR$23</f>
        <v>46.182687600382316</v>
      </c>
      <c r="BU307" s="1">
        <f t="shared" si="325"/>
        <v>5602.0699390939353</v>
      </c>
      <c r="BV307" s="1">
        <f t="shared" si="326"/>
        <v>779401.36110659491</v>
      </c>
      <c r="BW307" s="38">
        <f>-SUM(BU$24:BU307)/BU$23</f>
        <v>46.182687600382316</v>
      </c>
      <c r="BX307" s="1"/>
      <c r="BY307" s="1"/>
      <c r="BZ307" s="1"/>
      <c r="CA307" s="1"/>
      <c r="CB307" s="1"/>
      <c r="CC307" s="1"/>
      <c r="CD307" s="1"/>
      <c r="CE307" s="1"/>
      <c r="CF307" s="1"/>
      <c r="CG307" s="1"/>
      <c r="CH307" s="1"/>
      <c r="CI307" s="1"/>
      <c r="CJ307" s="1"/>
      <c r="CK307" s="1"/>
      <c r="CL307" s="1"/>
      <c r="CM307" s="1"/>
      <c r="CN307" s="1"/>
      <c r="CO307" s="1"/>
    </row>
    <row r="308" spans="1:93" ht="14.7" thickBot="1" x14ac:dyDescent="0.6">
      <c r="A308" s="32">
        <v>285</v>
      </c>
      <c r="B308" s="10">
        <f t="shared" si="267"/>
        <v>1621.0513229898563</v>
      </c>
      <c r="C308" s="10">
        <f t="shared" si="268"/>
        <v>321.87447041397672</v>
      </c>
      <c r="D308" s="10">
        <f t="shared" si="269"/>
        <v>1299.1768525758796</v>
      </c>
      <c r="E308" s="10">
        <f t="shared" si="281"/>
        <v>109057.78443221647</v>
      </c>
      <c r="F308" s="10">
        <f t="shared" si="282"/>
        <v>270942.21556778363</v>
      </c>
      <c r="G308" s="10">
        <f t="shared" si="264"/>
        <v>1101622.4426140925</v>
      </c>
      <c r="H308" s="1">
        <f t="shared" si="283"/>
        <v>0</v>
      </c>
      <c r="I308" s="1">
        <f t="shared" si="270"/>
        <v>179.75947997885595</v>
      </c>
      <c r="J308" s="1">
        <f t="shared" si="271"/>
        <v>179.75947997885595</v>
      </c>
      <c r="K308" s="1">
        <f t="shared" si="272"/>
        <v>539.27843993656791</v>
      </c>
      <c r="L308" s="1">
        <f t="shared" si="273"/>
        <v>179.75947997885595</v>
      </c>
      <c r="M308" s="1">
        <f t="shared" si="274"/>
        <v>1.7975947997885595</v>
      </c>
      <c r="N308" s="1">
        <f t="shared" si="327"/>
        <v>1078.5568798731358</v>
      </c>
      <c r="O308" s="1">
        <f t="shared" si="275"/>
        <v>3.1860005974902861</v>
      </c>
      <c r="P308" s="1">
        <f t="shared" si="276"/>
        <v>12744.002389961144</v>
      </c>
      <c r="Q308" s="1">
        <f t="shared" si="277"/>
        <v>12106.802270463086</v>
      </c>
      <c r="R308" s="1">
        <f t="shared" si="278"/>
        <v>3.1860005974902861</v>
      </c>
      <c r="S308" s="1">
        <f t="shared" si="265"/>
        <v>1210680.2270463088</v>
      </c>
      <c r="T308" s="1">
        <f t="shared" si="279"/>
        <v>9407.1940676000922</v>
      </c>
      <c r="U308" s="6">
        <f t="shared" si="284"/>
        <v>1330364.0367245544</v>
      </c>
      <c r="V308" s="23">
        <f>-SUM(T$24:T308)/T$23</f>
        <v>67.518201836227732</v>
      </c>
      <c r="W308" s="14">
        <f t="shared" si="266"/>
        <v>0</v>
      </c>
      <c r="X308" s="14">
        <f t="shared" si="285"/>
        <v>494478.63807538874</v>
      </c>
      <c r="Y308" s="23">
        <f>-SUM(W$24:W308)/W$23</f>
        <v>25.723931903769437</v>
      </c>
      <c r="Z308" s="36"/>
      <c r="AA308" s="37">
        <f t="shared" si="286"/>
        <v>1621.0513229898563</v>
      </c>
      <c r="AB308" s="10">
        <f t="shared" si="287"/>
        <v>321.87447041397672</v>
      </c>
      <c r="AC308" s="10">
        <f t="shared" si="288"/>
        <v>1299.1768525758796</v>
      </c>
      <c r="AD308" s="1">
        <f t="shared" si="289"/>
        <v>109057.78443221647</v>
      </c>
      <c r="AE308" s="1">
        <f t="shared" si="290"/>
        <v>268192.21556778363</v>
      </c>
      <c r="AF308" s="1">
        <f t="shared" si="291"/>
        <v>978642.40975212655</v>
      </c>
      <c r="AG308" s="1">
        <f t="shared" si="292"/>
        <v>0</v>
      </c>
      <c r="AH308" s="1">
        <f t="shared" si="293"/>
        <v>179.75947997885595</v>
      </c>
      <c r="AI308" s="1">
        <f t="shared" si="294"/>
        <v>179.75947997885595</v>
      </c>
      <c r="AJ308" s="1">
        <f t="shared" si="295"/>
        <v>539.27843993656791</v>
      </c>
      <c r="AK308" s="1">
        <f t="shared" si="296"/>
        <v>179.75947997885595</v>
      </c>
      <c r="AL308" s="1">
        <f t="shared" si="297"/>
        <v>1.7975947997885595</v>
      </c>
      <c r="AM308" s="1">
        <f t="shared" si="328"/>
        <v>1078.5568798731358</v>
      </c>
      <c r="AN308" s="1">
        <f t="shared" si="298"/>
        <v>3.1860005974902861</v>
      </c>
      <c r="AO308" s="1">
        <f t="shared" si="299"/>
        <v>7965.0014937257156</v>
      </c>
      <c r="AP308" s="1">
        <f t="shared" si="300"/>
        <v>7566.7514190394295</v>
      </c>
      <c r="AQ308" s="1">
        <f t="shared" si="301"/>
        <v>3.1860005974902861</v>
      </c>
      <c r="AR308" s="1">
        <f t="shared" si="302"/>
        <v>1035450.194184343</v>
      </c>
      <c r="AS308" s="1">
        <f t="shared" si="303"/>
        <v>4867.1432161764378</v>
      </c>
      <c r="AT308" s="1">
        <f t="shared" si="304"/>
        <v>565489.14734768169</v>
      </c>
      <c r="AU308" s="38">
        <f>-SUM(AS$24:AS308)/AS$23</f>
        <v>33.781979556387341</v>
      </c>
      <c r="AV308" s="1">
        <f t="shared" si="280"/>
        <v>4867.1432161764378</v>
      </c>
      <c r="AW308" s="1">
        <f t="shared" si="305"/>
        <v>565489.14734768169</v>
      </c>
      <c r="AX308" s="38">
        <f>-SUM(AV$24:AV308)/AV$23</f>
        <v>33.781979556387341</v>
      </c>
      <c r="AY308" s="40"/>
      <c r="AZ308" s="10">
        <f t="shared" si="306"/>
        <v>857.63888888888891</v>
      </c>
      <c r="BA308" s="10">
        <f t="shared" si="307"/>
        <v>275.28737601195382</v>
      </c>
      <c r="BB308" s="10">
        <f t="shared" si="308"/>
        <v>1111.1380975977918</v>
      </c>
      <c r="BC308" s="1">
        <f t="shared" si="309"/>
        <v>93273.105106500399</v>
      </c>
      <c r="BD308" s="1">
        <f t="shared" si="310"/>
        <v>231726.89489349921</v>
      </c>
      <c r="BE308" s="1">
        <f t="shared" si="311"/>
        <v>1267177.0890778422</v>
      </c>
      <c r="BF308" s="1">
        <f t="shared" si="312"/>
        <v>0</v>
      </c>
      <c r="BG308" s="1">
        <f t="shared" si="313"/>
        <v>179.75947997885595</v>
      </c>
      <c r="BH308" s="1">
        <f t="shared" si="314"/>
        <v>179.75947997885595</v>
      </c>
      <c r="BI308" s="1">
        <f t="shared" si="315"/>
        <v>539.27843993656791</v>
      </c>
      <c r="BJ308" s="1">
        <f t="shared" si="316"/>
        <v>179.75947997885595</v>
      </c>
      <c r="BK308" s="1">
        <f t="shared" si="317"/>
        <v>1.7975947997885595</v>
      </c>
      <c r="BL308" s="1">
        <f t="shared" si="329"/>
        <v>1078.5568798731358</v>
      </c>
      <c r="BM308" s="1">
        <f t="shared" si="318"/>
        <v>3.1860005974902861</v>
      </c>
      <c r="BN308" s="1">
        <f t="shared" si="319"/>
        <v>7965.0014937257156</v>
      </c>
      <c r="BO308" s="1">
        <f t="shared" si="320"/>
        <v>7566.7514190394295</v>
      </c>
      <c r="BP308" s="1">
        <f t="shared" si="321"/>
        <v>3.1860005974902861</v>
      </c>
      <c r="BQ308" s="1">
        <f t="shared" si="322"/>
        <v>1035450.194184343</v>
      </c>
      <c r="BR308" s="1">
        <f t="shared" si="323"/>
        <v>5630.5556502774052</v>
      </c>
      <c r="BS308" s="1">
        <f t="shared" si="324"/>
        <v>785031.91675687232</v>
      </c>
      <c r="BT308" s="38">
        <f>-SUM(BR$24:BR308)/BR$23</f>
        <v>46.5090966235868</v>
      </c>
      <c r="BU308" s="1">
        <f t="shared" si="325"/>
        <v>5630.5556502774052</v>
      </c>
      <c r="BV308" s="1">
        <f t="shared" si="326"/>
        <v>785031.91675687232</v>
      </c>
      <c r="BW308" s="38">
        <f>-SUM(BU$24:BU308)/BU$23</f>
        <v>46.5090966235868</v>
      </c>
      <c r="BX308" s="1"/>
      <c r="BY308" s="1"/>
      <c r="BZ308" s="1"/>
      <c r="CA308" s="1"/>
      <c r="CB308" s="1"/>
      <c r="CC308" s="1"/>
      <c r="CD308" s="1"/>
      <c r="CE308" s="1"/>
      <c r="CF308" s="1"/>
      <c r="CG308" s="1"/>
      <c r="CH308" s="1"/>
      <c r="CI308" s="1"/>
      <c r="CJ308" s="1"/>
      <c r="CK308" s="1"/>
      <c r="CL308" s="1"/>
      <c r="CM308" s="1"/>
      <c r="CN308" s="1"/>
      <c r="CO308" s="1"/>
    </row>
    <row r="309" spans="1:93" ht="14.7" thickBot="1" x14ac:dyDescent="0.6">
      <c r="A309" s="32">
        <v>286</v>
      </c>
      <c r="B309" s="10">
        <f t="shared" si="267"/>
        <v>1621.0513229898563</v>
      </c>
      <c r="C309" s="10">
        <f t="shared" si="268"/>
        <v>318.08520459396374</v>
      </c>
      <c r="D309" s="10">
        <f t="shared" si="269"/>
        <v>1302.9661183958926</v>
      </c>
      <c r="E309" s="10">
        <f t="shared" si="281"/>
        <v>107754.81831382058</v>
      </c>
      <c r="F309" s="10">
        <f t="shared" si="282"/>
        <v>272245.18168617954</v>
      </c>
      <c r="G309" s="10">
        <f t="shared" si="264"/>
        <v>1107857.8698398904</v>
      </c>
      <c r="H309" s="1">
        <f t="shared" si="283"/>
        <v>0</v>
      </c>
      <c r="I309" s="1">
        <f t="shared" si="270"/>
        <v>180.12975507556447</v>
      </c>
      <c r="J309" s="1">
        <f t="shared" si="271"/>
        <v>180.12975507556447</v>
      </c>
      <c r="K309" s="1">
        <f t="shared" si="272"/>
        <v>540.3892652266934</v>
      </c>
      <c r="L309" s="1">
        <f t="shared" si="273"/>
        <v>180.12975507556447</v>
      </c>
      <c r="M309" s="1">
        <f t="shared" si="274"/>
        <v>1.8012975507556448</v>
      </c>
      <c r="N309" s="1">
        <f t="shared" si="327"/>
        <v>1080.7785304533868</v>
      </c>
      <c r="O309" s="1">
        <f t="shared" si="275"/>
        <v>3.1989807582992391</v>
      </c>
      <c r="P309" s="1">
        <f t="shared" si="276"/>
        <v>12795.923033196956</v>
      </c>
      <c r="Q309" s="1">
        <f t="shared" si="277"/>
        <v>12156.126881537108</v>
      </c>
      <c r="R309" s="1">
        <f t="shared" si="278"/>
        <v>3.1989807582992391</v>
      </c>
      <c r="S309" s="1">
        <f t="shared" si="265"/>
        <v>1215612.6881537109</v>
      </c>
      <c r="T309" s="1">
        <f t="shared" si="279"/>
        <v>9454.2970280938644</v>
      </c>
      <c r="U309" s="6">
        <f t="shared" si="284"/>
        <v>1339818.3337526482</v>
      </c>
      <c r="V309" s="23">
        <f>-SUM(T$24:T309)/T$23</f>
        <v>67.990916687632421</v>
      </c>
      <c r="W309" s="14">
        <f t="shared" si="266"/>
        <v>0</v>
      </c>
      <c r="X309" s="14">
        <f t="shared" si="285"/>
        <v>494478.63807538874</v>
      </c>
      <c r="Y309" s="23">
        <f>-SUM(W$24:W309)/W$23</f>
        <v>25.723931903769437</v>
      </c>
      <c r="Z309" s="36"/>
      <c r="AA309" s="37">
        <f t="shared" si="286"/>
        <v>1621.0513229898563</v>
      </c>
      <c r="AB309" s="10">
        <f t="shared" si="287"/>
        <v>318.08520459396374</v>
      </c>
      <c r="AC309" s="10">
        <f t="shared" si="288"/>
        <v>1302.9661183958926</v>
      </c>
      <c r="AD309" s="1">
        <f t="shared" si="289"/>
        <v>107754.81831382058</v>
      </c>
      <c r="AE309" s="1">
        <f t="shared" si="290"/>
        <v>269495.18168617954</v>
      </c>
      <c r="AF309" s="1">
        <f t="shared" si="291"/>
        <v>984163.92813343229</v>
      </c>
      <c r="AG309" s="1">
        <f t="shared" si="292"/>
        <v>0</v>
      </c>
      <c r="AH309" s="1">
        <f t="shared" si="293"/>
        <v>180.12975507556447</v>
      </c>
      <c r="AI309" s="1">
        <f t="shared" si="294"/>
        <v>180.12975507556447</v>
      </c>
      <c r="AJ309" s="1">
        <f t="shared" si="295"/>
        <v>540.3892652266934</v>
      </c>
      <c r="AK309" s="1">
        <f t="shared" si="296"/>
        <v>180.12975507556447</v>
      </c>
      <c r="AL309" s="1">
        <f t="shared" si="297"/>
        <v>1.8012975507556448</v>
      </c>
      <c r="AM309" s="1">
        <f t="shared" si="328"/>
        <v>1080.7785304533868</v>
      </c>
      <c r="AN309" s="1">
        <f t="shared" si="298"/>
        <v>3.1989807582992391</v>
      </c>
      <c r="AO309" s="1">
        <f t="shared" si="299"/>
        <v>7997.4518957480977</v>
      </c>
      <c r="AP309" s="1">
        <f t="shared" si="300"/>
        <v>7597.5793009606923</v>
      </c>
      <c r="AQ309" s="1">
        <f t="shared" si="301"/>
        <v>3.1989807582992391</v>
      </c>
      <c r="AR309" s="1">
        <f t="shared" si="302"/>
        <v>1039668.7464472527</v>
      </c>
      <c r="AS309" s="1">
        <f t="shared" si="303"/>
        <v>4895.749447517449</v>
      </c>
      <c r="AT309" s="1">
        <f t="shared" si="304"/>
        <v>570384.89679519914</v>
      </c>
      <c r="AU309" s="38">
        <f>-SUM(AS$24:AS309)/AS$23</f>
        <v>34.065791118562267</v>
      </c>
      <c r="AV309" s="1">
        <f t="shared" si="280"/>
        <v>4895.749447517449</v>
      </c>
      <c r="AW309" s="1">
        <f t="shared" si="305"/>
        <v>570384.89679519914</v>
      </c>
      <c r="AX309" s="38">
        <f>-SUM(AV$24:AV309)/AV$23</f>
        <v>34.065791118562267</v>
      </c>
      <c r="AY309" s="40"/>
      <c r="AZ309" s="10">
        <f t="shared" si="306"/>
        <v>857.63888888888891</v>
      </c>
      <c r="BA309" s="10">
        <f t="shared" si="307"/>
        <v>272.04655656062693</v>
      </c>
      <c r="BB309" s="10">
        <f t="shared" si="308"/>
        <v>1114.3789170491186</v>
      </c>
      <c r="BC309" s="1">
        <f t="shared" si="309"/>
        <v>92158.726189451278</v>
      </c>
      <c r="BD309" s="1">
        <f t="shared" si="310"/>
        <v>232841.27381054833</v>
      </c>
      <c r="BE309" s="1">
        <f t="shared" si="311"/>
        <v>1272510.0202578011</v>
      </c>
      <c r="BF309" s="1">
        <f t="shared" si="312"/>
        <v>0</v>
      </c>
      <c r="BG309" s="1">
        <f t="shared" si="313"/>
        <v>180.12975507556447</v>
      </c>
      <c r="BH309" s="1">
        <f t="shared" si="314"/>
        <v>180.12975507556447</v>
      </c>
      <c r="BI309" s="1">
        <f t="shared" si="315"/>
        <v>540.3892652266934</v>
      </c>
      <c r="BJ309" s="1">
        <f t="shared" si="316"/>
        <v>180.12975507556447</v>
      </c>
      <c r="BK309" s="1">
        <f t="shared" si="317"/>
        <v>1.8012975507556448</v>
      </c>
      <c r="BL309" s="1">
        <f t="shared" si="329"/>
        <v>1080.7785304533868</v>
      </c>
      <c r="BM309" s="1">
        <f t="shared" si="318"/>
        <v>3.1989807582992391</v>
      </c>
      <c r="BN309" s="1">
        <f t="shared" si="319"/>
        <v>7997.4518957480977</v>
      </c>
      <c r="BO309" s="1">
        <f t="shared" si="320"/>
        <v>7597.5793009606923</v>
      </c>
      <c r="BP309" s="1">
        <f t="shared" si="321"/>
        <v>3.1989807582992391</v>
      </c>
      <c r="BQ309" s="1">
        <f t="shared" si="322"/>
        <v>1039668.7464472527</v>
      </c>
      <c r="BR309" s="1">
        <f t="shared" si="323"/>
        <v>5659.1618816184164</v>
      </c>
      <c r="BS309" s="1">
        <f t="shared" si="324"/>
        <v>790691.07863849076</v>
      </c>
      <c r="BT309" s="38">
        <f>-SUM(BR$24:BR309)/BR$23</f>
        <v>46.837163979042941</v>
      </c>
      <c r="BU309" s="1">
        <f t="shared" si="325"/>
        <v>5659.1618816184164</v>
      </c>
      <c r="BV309" s="1">
        <f t="shared" si="326"/>
        <v>790691.07863849076</v>
      </c>
      <c r="BW309" s="38">
        <f>-SUM(BU$24:BU309)/BU$23</f>
        <v>46.837163979042941</v>
      </c>
      <c r="BX309" s="1"/>
      <c r="BY309" s="1"/>
      <c r="BZ309" s="1"/>
      <c r="CA309" s="1"/>
      <c r="CB309" s="1"/>
      <c r="CC309" s="1"/>
      <c r="CD309" s="1"/>
      <c r="CE309" s="1"/>
      <c r="CF309" s="1"/>
      <c r="CG309" s="1"/>
      <c r="CH309" s="1"/>
      <c r="CI309" s="1"/>
      <c r="CJ309" s="1"/>
      <c r="CK309" s="1"/>
      <c r="CL309" s="1"/>
      <c r="CM309" s="1"/>
      <c r="CN309" s="1"/>
      <c r="CO309" s="1"/>
    </row>
    <row r="310" spans="1:93" ht="14.7" thickBot="1" x14ac:dyDescent="0.6">
      <c r="A310" s="32">
        <v>287</v>
      </c>
      <c r="B310" s="10">
        <f t="shared" si="267"/>
        <v>1621.0513229898563</v>
      </c>
      <c r="C310" s="10">
        <f t="shared" si="268"/>
        <v>314.28488674864241</v>
      </c>
      <c r="D310" s="10">
        <f t="shared" si="269"/>
        <v>1306.766436241214</v>
      </c>
      <c r="E310" s="10">
        <f t="shared" si="281"/>
        <v>106448.05187757936</v>
      </c>
      <c r="F310" s="10">
        <f t="shared" si="282"/>
        <v>273551.94812242076</v>
      </c>
      <c r="G310" s="10">
        <f t="shared" si="264"/>
        <v>1114117.1928406435</v>
      </c>
      <c r="H310" s="1">
        <f t="shared" si="283"/>
        <v>0</v>
      </c>
      <c r="I310" s="1">
        <f t="shared" si="270"/>
        <v>180.50079287834703</v>
      </c>
      <c r="J310" s="1">
        <f t="shared" si="271"/>
        <v>180.50079287834703</v>
      </c>
      <c r="K310" s="1">
        <f t="shared" si="272"/>
        <v>541.50237863504105</v>
      </c>
      <c r="L310" s="1">
        <f t="shared" si="273"/>
        <v>180.50079287834703</v>
      </c>
      <c r="M310" s="1">
        <f t="shared" si="274"/>
        <v>1.8050079287834702</v>
      </c>
      <c r="N310" s="1">
        <f t="shared" si="327"/>
        <v>1083.0047572700821</v>
      </c>
      <c r="O310" s="1">
        <f t="shared" si="275"/>
        <v>3.2120138018900595</v>
      </c>
      <c r="P310" s="1">
        <f t="shared" si="276"/>
        <v>12848.055207560237</v>
      </c>
      <c r="Q310" s="1">
        <f t="shared" si="277"/>
        <v>12205.652447182225</v>
      </c>
      <c r="R310" s="1">
        <f t="shared" si="278"/>
        <v>3.2120138018900595</v>
      </c>
      <c r="S310" s="1">
        <f t="shared" si="265"/>
        <v>1220565.2447182226</v>
      </c>
      <c r="T310" s="1">
        <f t="shared" si="279"/>
        <v>9501.5963669222856</v>
      </c>
      <c r="U310" s="6">
        <f t="shared" si="284"/>
        <v>1349319.9301195706</v>
      </c>
      <c r="V310" s="23">
        <f>-SUM(T$24:T310)/T$23</f>
        <v>68.465996505978538</v>
      </c>
      <c r="W310" s="14">
        <f t="shared" si="266"/>
        <v>0</v>
      </c>
      <c r="X310" s="14">
        <f t="shared" si="285"/>
        <v>494478.63807538874</v>
      </c>
      <c r="Y310" s="23">
        <f>-SUM(W$24:W310)/W$23</f>
        <v>25.723931903769437</v>
      </c>
      <c r="Z310" s="36"/>
      <c r="AA310" s="37">
        <f t="shared" si="286"/>
        <v>1621.0513229898563</v>
      </c>
      <c r="AB310" s="10">
        <f t="shared" si="287"/>
        <v>314.28488674864241</v>
      </c>
      <c r="AC310" s="10">
        <f t="shared" si="288"/>
        <v>1306.766436241214</v>
      </c>
      <c r="AD310" s="1">
        <f t="shared" si="289"/>
        <v>106448.05187757936</v>
      </c>
      <c r="AE310" s="1">
        <f t="shared" si="290"/>
        <v>270801.94812242076</v>
      </c>
      <c r="AF310" s="1">
        <f t="shared" si="291"/>
        <v>989706.43373669009</v>
      </c>
      <c r="AG310" s="1">
        <f t="shared" si="292"/>
        <v>0</v>
      </c>
      <c r="AH310" s="1">
        <f t="shared" si="293"/>
        <v>180.50079287834703</v>
      </c>
      <c r="AI310" s="1">
        <f t="shared" si="294"/>
        <v>180.50079287834703</v>
      </c>
      <c r="AJ310" s="1">
        <f t="shared" si="295"/>
        <v>541.50237863504105</v>
      </c>
      <c r="AK310" s="1">
        <f t="shared" si="296"/>
        <v>180.50079287834703</v>
      </c>
      <c r="AL310" s="1">
        <f t="shared" si="297"/>
        <v>1.8050079287834702</v>
      </c>
      <c r="AM310" s="1">
        <f t="shared" si="328"/>
        <v>1083.0047572700821</v>
      </c>
      <c r="AN310" s="1">
        <f t="shared" si="298"/>
        <v>3.2120138018900595</v>
      </c>
      <c r="AO310" s="1">
        <f t="shared" si="299"/>
        <v>8030.0345047251485</v>
      </c>
      <c r="AP310" s="1">
        <f t="shared" si="300"/>
        <v>7628.5327794888908</v>
      </c>
      <c r="AQ310" s="1">
        <f t="shared" si="301"/>
        <v>3.2120138018900595</v>
      </c>
      <c r="AR310" s="1">
        <f t="shared" si="302"/>
        <v>1043904.4856142693</v>
      </c>
      <c r="AS310" s="1">
        <f t="shared" si="303"/>
        <v>4924.4766992289524</v>
      </c>
      <c r="AT310" s="1">
        <f t="shared" si="304"/>
        <v>575309.37349442812</v>
      </c>
      <c r="AU310" s="38">
        <f>-SUM(AS$24:AS310)/AS$23</f>
        <v>34.351268028662503</v>
      </c>
      <c r="AV310" s="1">
        <f t="shared" si="280"/>
        <v>4924.4766992289524</v>
      </c>
      <c r="AW310" s="1">
        <f t="shared" si="305"/>
        <v>575309.37349442812</v>
      </c>
      <c r="AX310" s="38">
        <f>-SUM(AV$24:AV310)/AV$23</f>
        <v>34.351268028662503</v>
      </c>
      <c r="AY310" s="40"/>
      <c r="AZ310" s="10">
        <f t="shared" si="306"/>
        <v>857.63888888888891</v>
      </c>
      <c r="BA310" s="10">
        <f t="shared" si="307"/>
        <v>268.79628471923365</v>
      </c>
      <c r="BB310" s="10">
        <f t="shared" si="308"/>
        <v>1117.6291888905121</v>
      </c>
      <c r="BC310" s="1">
        <f t="shared" si="309"/>
        <v>91041.097000560767</v>
      </c>
      <c r="BD310" s="1">
        <f t="shared" si="310"/>
        <v>233958.90299943884</v>
      </c>
      <c r="BE310" s="1">
        <f t="shared" si="311"/>
        <v>1277863.3886137081</v>
      </c>
      <c r="BF310" s="1">
        <f t="shared" si="312"/>
        <v>0</v>
      </c>
      <c r="BG310" s="1">
        <f t="shared" si="313"/>
        <v>180.50079287834703</v>
      </c>
      <c r="BH310" s="1">
        <f t="shared" si="314"/>
        <v>180.50079287834703</v>
      </c>
      <c r="BI310" s="1">
        <f t="shared" si="315"/>
        <v>541.50237863504105</v>
      </c>
      <c r="BJ310" s="1">
        <f t="shared" si="316"/>
        <v>180.50079287834703</v>
      </c>
      <c r="BK310" s="1">
        <f t="shared" si="317"/>
        <v>1.8050079287834702</v>
      </c>
      <c r="BL310" s="1">
        <f t="shared" si="329"/>
        <v>1083.0047572700821</v>
      </c>
      <c r="BM310" s="1">
        <f t="shared" si="318"/>
        <v>3.2120138018900595</v>
      </c>
      <c r="BN310" s="1">
        <f t="shared" si="319"/>
        <v>8030.0345047251485</v>
      </c>
      <c r="BO310" s="1">
        <f t="shared" si="320"/>
        <v>7628.5327794888908</v>
      </c>
      <c r="BP310" s="1">
        <f t="shared" si="321"/>
        <v>3.2120138018900595</v>
      </c>
      <c r="BQ310" s="1">
        <f t="shared" si="322"/>
        <v>1043904.4856142693</v>
      </c>
      <c r="BR310" s="1">
        <f t="shared" si="323"/>
        <v>5687.8891333299198</v>
      </c>
      <c r="BS310" s="1">
        <f t="shared" si="324"/>
        <v>796378.96777182072</v>
      </c>
      <c r="BT310" s="38">
        <f>-SUM(BR$24:BR310)/BR$23</f>
        <v>47.166896682424387</v>
      </c>
      <c r="BU310" s="1">
        <f t="shared" si="325"/>
        <v>5687.8891333299198</v>
      </c>
      <c r="BV310" s="1">
        <f t="shared" si="326"/>
        <v>796378.96777182072</v>
      </c>
      <c r="BW310" s="38">
        <f>-SUM(BU$24:BU310)/BU$23</f>
        <v>47.166896682424387</v>
      </c>
      <c r="BX310" s="1"/>
      <c r="BY310" s="1"/>
      <c r="BZ310" s="1"/>
      <c r="CA310" s="1"/>
      <c r="CB310" s="1"/>
      <c r="CC310" s="1"/>
      <c r="CD310" s="1"/>
      <c r="CE310" s="1"/>
      <c r="CF310" s="1"/>
      <c r="CG310" s="1"/>
      <c r="CH310" s="1"/>
      <c r="CI310" s="1"/>
      <c r="CJ310" s="1"/>
      <c r="CK310" s="1"/>
      <c r="CL310" s="1"/>
      <c r="CM310" s="1"/>
      <c r="CN310" s="1"/>
      <c r="CO310" s="1"/>
    </row>
    <row r="311" spans="1:93" ht="14.7" thickBot="1" x14ac:dyDescent="0.6">
      <c r="A311" s="32">
        <v>288</v>
      </c>
      <c r="B311" s="10">
        <f t="shared" si="267"/>
        <v>1621.0513229898563</v>
      </c>
      <c r="C311" s="10">
        <f t="shared" si="268"/>
        <v>310.4734846429389</v>
      </c>
      <c r="D311" s="10">
        <f t="shared" si="269"/>
        <v>1310.5778383469174</v>
      </c>
      <c r="E311" s="10">
        <f t="shared" si="281"/>
        <v>105137.47403923245</v>
      </c>
      <c r="F311" s="10">
        <f t="shared" si="282"/>
        <v>274862.5259607677</v>
      </c>
      <c r="G311" s="10">
        <f t="shared" si="264"/>
        <v>1120400.5045719913</v>
      </c>
      <c r="H311" s="1">
        <f t="shared" si="283"/>
        <v>0</v>
      </c>
      <c r="I311" s="1">
        <f t="shared" si="270"/>
        <v>180.87259495825322</v>
      </c>
      <c r="J311" s="1">
        <f t="shared" si="271"/>
        <v>180.87259495825322</v>
      </c>
      <c r="K311" s="1">
        <f t="shared" si="272"/>
        <v>542.61778487475965</v>
      </c>
      <c r="L311" s="1">
        <f t="shared" si="273"/>
        <v>180.87259495825322</v>
      </c>
      <c r="M311" s="1">
        <f t="shared" si="274"/>
        <v>1.8087259495825321</v>
      </c>
      <c r="N311" s="1">
        <f t="shared" si="327"/>
        <v>1085.2355697495193</v>
      </c>
      <c r="O311" s="1">
        <f t="shared" si="275"/>
        <v>3.2250999437137464</v>
      </c>
      <c r="P311" s="1">
        <f t="shared" si="276"/>
        <v>12900.399774854986</v>
      </c>
      <c r="Q311" s="1">
        <f t="shared" si="277"/>
        <v>12255.379786112237</v>
      </c>
      <c r="R311" s="1">
        <f t="shared" si="278"/>
        <v>3.2250999437137464</v>
      </c>
      <c r="S311" s="1">
        <f t="shared" si="265"/>
        <v>1225537.9786112236</v>
      </c>
      <c r="T311" s="1">
        <f t="shared" si="279"/>
        <v>9549.092893372861</v>
      </c>
      <c r="U311" s="6">
        <f t="shared" si="284"/>
        <v>1358869.0230129433</v>
      </c>
      <c r="V311" s="23">
        <f>-SUM(T$24:T311)/T$23</f>
        <v>68.943451150647178</v>
      </c>
      <c r="W311" s="14">
        <f t="shared" si="266"/>
        <v>0</v>
      </c>
      <c r="X311" s="14">
        <f t="shared" si="285"/>
        <v>494478.63807538874</v>
      </c>
      <c r="Y311" s="23">
        <f>-SUM(W$24:W311)/W$23</f>
        <v>25.723931903769437</v>
      </c>
      <c r="Z311" s="36"/>
      <c r="AA311" s="37">
        <f t="shared" si="286"/>
        <v>1621.0513229898563</v>
      </c>
      <c r="AB311" s="10">
        <f t="shared" si="287"/>
        <v>310.4734846429389</v>
      </c>
      <c r="AC311" s="10">
        <f t="shared" si="288"/>
        <v>1310.5778383469174</v>
      </c>
      <c r="AD311" s="1">
        <f t="shared" si="289"/>
        <v>105137.47403923245</v>
      </c>
      <c r="AE311" s="1">
        <f t="shared" si="290"/>
        <v>272112.5259607677</v>
      </c>
      <c r="AF311" s="1">
        <f t="shared" si="291"/>
        <v>995270.00766773522</v>
      </c>
      <c r="AG311" s="1">
        <f t="shared" si="292"/>
        <v>0</v>
      </c>
      <c r="AH311" s="1">
        <f t="shared" si="293"/>
        <v>180.87259495825322</v>
      </c>
      <c r="AI311" s="1">
        <f t="shared" si="294"/>
        <v>180.87259495825322</v>
      </c>
      <c r="AJ311" s="1">
        <f t="shared" si="295"/>
        <v>542.61778487475965</v>
      </c>
      <c r="AK311" s="1">
        <f t="shared" si="296"/>
        <v>180.87259495825322</v>
      </c>
      <c r="AL311" s="1">
        <f t="shared" si="297"/>
        <v>1.8087259495825321</v>
      </c>
      <c r="AM311" s="1">
        <f t="shared" si="328"/>
        <v>1085.2355697495193</v>
      </c>
      <c r="AN311" s="1">
        <f t="shared" si="298"/>
        <v>3.2250999437137464</v>
      </c>
      <c r="AO311" s="1">
        <f t="shared" si="299"/>
        <v>8062.7498592843658</v>
      </c>
      <c r="AP311" s="1">
        <f t="shared" si="300"/>
        <v>7659.612366320147</v>
      </c>
      <c r="AQ311" s="1">
        <f t="shared" si="301"/>
        <v>3.2250999437137464</v>
      </c>
      <c r="AR311" s="1">
        <f t="shared" si="302"/>
        <v>1048157.4817069676</v>
      </c>
      <c r="AS311" s="1">
        <f t="shared" si="303"/>
        <v>4953.3254735807714</v>
      </c>
      <c r="AT311" s="1">
        <f t="shared" si="304"/>
        <v>580262.69896800886</v>
      </c>
      <c r="AU311" s="38">
        <f>-SUM(AS$24:AS311)/AS$23</f>
        <v>34.638417331478777</v>
      </c>
      <c r="AV311" s="1">
        <f t="shared" si="280"/>
        <v>4953.3254735807714</v>
      </c>
      <c r="AW311" s="1">
        <f t="shared" si="305"/>
        <v>580262.69896800886</v>
      </c>
      <c r="AX311" s="38">
        <f>-SUM(AV$24:AV311)/AV$23</f>
        <v>34.638417331478777</v>
      </c>
      <c r="AY311" s="40"/>
      <c r="AZ311" s="10">
        <f t="shared" si="306"/>
        <v>857.63888888888891</v>
      </c>
      <c r="BA311" s="10">
        <f t="shared" si="307"/>
        <v>265.53653291830307</v>
      </c>
      <c r="BB311" s="10">
        <f t="shared" si="308"/>
        <v>1120.8889406914427</v>
      </c>
      <c r="BC311" s="1">
        <f t="shared" si="309"/>
        <v>89920.208059869328</v>
      </c>
      <c r="BD311" s="1">
        <f t="shared" si="310"/>
        <v>235079.79194013029</v>
      </c>
      <c r="BE311" s="1">
        <f t="shared" si="311"/>
        <v>1283237.2736470979</v>
      </c>
      <c r="BF311" s="1">
        <f t="shared" si="312"/>
        <v>0</v>
      </c>
      <c r="BG311" s="1">
        <f t="shared" si="313"/>
        <v>180.87259495825322</v>
      </c>
      <c r="BH311" s="1">
        <f t="shared" si="314"/>
        <v>180.87259495825322</v>
      </c>
      <c r="BI311" s="1">
        <f t="shared" si="315"/>
        <v>542.61778487475965</v>
      </c>
      <c r="BJ311" s="1">
        <f t="shared" si="316"/>
        <v>180.87259495825322</v>
      </c>
      <c r="BK311" s="1">
        <f t="shared" si="317"/>
        <v>1.8087259495825321</v>
      </c>
      <c r="BL311" s="1">
        <f t="shared" si="329"/>
        <v>1085.2355697495193</v>
      </c>
      <c r="BM311" s="1">
        <f t="shared" si="318"/>
        <v>3.2250999437137464</v>
      </c>
      <c r="BN311" s="1">
        <f t="shared" si="319"/>
        <v>8062.7498592843658</v>
      </c>
      <c r="BO311" s="1">
        <f t="shared" si="320"/>
        <v>7659.612366320147</v>
      </c>
      <c r="BP311" s="1">
        <f t="shared" si="321"/>
        <v>3.2250999437137464</v>
      </c>
      <c r="BQ311" s="1">
        <f t="shared" si="322"/>
        <v>1048157.4817069676</v>
      </c>
      <c r="BR311" s="1">
        <f t="shared" si="323"/>
        <v>5716.7379076817388</v>
      </c>
      <c r="BS311" s="1">
        <f t="shared" si="324"/>
        <v>802095.70567950245</v>
      </c>
      <c r="BT311" s="38">
        <f>-SUM(BR$24:BR311)/BR$23</f>
        <v>47.498301778521885</v>
      </c>
      <c r="BU311" s="1">
        <f t="shared" si="325"/>
        <v>5716.7379076817388</v>
      </c>
      <c r="BV311" s="1">
        <f t="shared" si="326"/>
        <v>802095.70567950245</v>
      </c>
      <c r="BW311" s="38">
        <f>-SUM(BU$24:BU311)/BU$23</f>
        <v>47.498301778521885</v>
      </c>
      <c r="BX311" s="1"/>
      <c r="BY311" s="1"/>
      <c r="BZ311" s="1"/>
      <c r="CA311" s="1"/>
      <c r="CB311" s="1"/>
      <c r="CC311" s="1"/>
      <c r="CD311" s="1"/>
      <c r="CE311" s="1"/>
      <c r="CF311" s="1"/>
      <c r="CG311" s="1"/>
      <c r="CH311" s="1"/>
      <c r="CI311" s="1"/>
      <c r="CJ311" s="1"/>
      <c r="CK311" s="1"/>
      <c r="CL311" s="1"/>
      <c r="CM311" s="1"/>
      <c r="CN311" s="1"/>
      <c r="CO311" s="1"/>
    </row>
    <row r="312" spans="1:93" ht="14.7" thickBot="1" x14ac:dyDescent="0.6">
      <c r="A312" s="32">
        <v>289</v>
      </c>
      <c r="B312" s="10">
        <f t="shared" si="267"/>
        <v>1621.0513229898563</v>
      </c>
      <c r="C312" s="10">
        <f t="shared" si="268"/>
        <v>306.65096594776037</v>
      </c>
      <c r="D312" s="10">
        <f t="shared" si="269"/>
        <v>1314.4003570420959</v>
      </c>
      <c r="E312" s="10">
        <f t="shared" si="281"/>
        <v>103823.07368219036</v>
      </c>
      <c r="F312" s="10">
        <f t="shared" si="282"/>
        <v>276176.92631780979</v>
      </c>
      <c r="G312" s="10">
        <f t="shared" si="264"/>
        <v>1126707.8983554577</v>
      </c>
      <c r="H312" s="1">
        <f t="shared" si="283"/>
        <v>0</v>
      </c>
      <c r="I312" s="1">
        <f t="shared" si="270"/>
        <v>181.2451628895688</v>
      </c>
      <c r="J312" s="1">
        <f t="shared" si="271"/>
        <v>181.2451628895688</v>
      </c>
      <c r="K312" s="1">
        <f t="shared" si="272"/>
        <v>543.73548866870635</v>
      </c>
      <c r="L312" s="1">
        <f t="shared" si="273"/>
        <v>181.2451628895688</v>
      </c>
      <c r="M312" s="1">
        <f t="shared" si="274"/>
        <v>1.812451628895688</v>
      </c>
      <c r="N312" s="1">
        <f t="shared" si="327"/>
        <v>1087.4709773374127</v>
      </c>
      <c r="O312" s="1">
        <f t="shared" si="275"/>
        <v>3.2382394000990735</v>
      </c>
      <c r="P312" s="1">
        <f t="shared" si="276"/>
        <v>12952.957600396294</v>
      </c>
      <c r="Q312" s="1">
        <f t="shared" si="277"/>
        <v>12305.309720376479</v>
      </c>
      <c r="R312" s="1">
        <f t="shared" si="278"/>
        <v>3.2382394000990735</v>
      </c>
      <c r="S312" s="1">
        <f t="shared" si="265"/>
        <v>1230530.9720376479</v>
      </c>
      <c r="T312" s="1">
        <f t="shared" si="279"/>
        <v>9596.7874200492097</v>
      </c>
      <c r="U312" s="6">
        <f t="shared" si="284"/>
        <v>1368465.8104329926</v>
      </c>
      <c r="V312" s="23">
        <f>-SUM(T$24:T312)/T$23</f>
        <v>69.423290521649648</v>
      </c>
      <c r="W312" s="14">
        <f t="shared" si="266"/>
        <v>0</v>
      </c>
      <c r="X312" s="14">
        <f t="shared" si="285"/>
        <v>494478.63807538874</v>
      </c>
      <c r="Y312" s="23">
        <f>-SUM(W$24:W312)/W$23</f>
        <v>25.723931903769437</v>
      </c>
      <c r="Z312" s="36"/>
      <c r="AA312" s="37">
        <f t="shared" si="286"/>
        <v>1621.0513229898563</v>
      </c>
      <c r="AB312" s="10">
        <f t="shared" si="287"/>
        <v>306.65096594776037</v>
      </c>
      <c r="AC312" s="10">
        <f t="shared" si="288"/>
        <v>1314.4003570420959</v>
      </c>
      <c r="AD312" s="1">
        <f t="shared" si="289"/>
        <v>103823.07368219036</v>
      </c>
      <c r="AE312" s="1">
        <f t="shared" si="290"/>
        <v>273426.92631780979</v>
      </c>
      <c r="AF312" s="1">
        <f t="shared" si="291"/>
        <v>1000854.7313500086</v>
      </c>
      <c r="AG312" s="1">
        <f t="shared" si="292"/>
        <v>0</v>
      </c>
      <c r="AH312" s="1">
        <f t="shared" si="293"/>
        <v>181.2451628895688</v>
      </c>
      <c r="AI312" s="1">
        <f t="shared" si="294"/>
        <v>181.2451628895688</v>
      </c>
      <c r="AJ312" s="1">
        <f t="shared" si="295"/>
        <v>543.73548866870635</v>
      </c>
      <c r="AK312" s="1">
        <f t="shared" si="296"/>
        <v>181.2451628895688</v>
      </c>
      <c r="AL312" s="1">
        <f t="shared" si="297"/>
        <v>1.812451628895688</v>
      </c>
      <c r="AM312" s="1">
        <f t="shared" si="328"/>
        <v>1087.4709773374127</v>
      </c>
      <c r="AN312" s="1">
        <f t="shared" si="298"/>
        <v>3.2382394000990735</v>
      </c>
      <c r="AO312" s="1">
        <f t="shared" si="299"/>
        <v>8095.5985002476837</v>
      </c>
      <c r="AP312" s="1">
        <f t="shared" si="300"/>
        <v>7690.8185752352992</v>
      </c>
      <c r="AQ312" s="1">
        <f t="shared" si="301"/>
        <v>3.2382394000990735</v>
      </c>
      <c r="AR312" s="1">
        <f t="shared" si="302"/>
        <v>1052427.8050321988</v>
      </c>
      <c r="AS312" s="1">
        <f t="shared" si="303"/>
        <v>4982.2962749080307</v>
      </c>
      <c r="AT312" s="1">
        <f t="shared" si="304"/>
        <v>585244.99524291686</v>
      </c>
      <c r="AU312" s="38">
        <f>-SUM(AS$24:AS312)/AS$23</f>
        <v>34.927246101038662</v>
      </c>
      <c r="AV312" s="1">
        <f t="shared" si="280"/>
        <v>4982.2962749080307</v>
      </c>
      <c r="AW312" s="1">
        <f t="shared" si="305"/>
        <v>585244.99524291686</v>
      </c>
      <c r="AX312" s="38">
        <f>-SUM(AV$24:AV312)/AV$23</f>
        <v>34.927246101038662</v>
      </c>
      <c r="AY312" s="40"/>
      <c r="AZ312" s="10">
        <f t="shared" si="306"/>
        <v>857.63888888888891</v>
      </c>
      <c r="BA312" s="10">
        <f t="shared" si="307"/>
        <v>262.26727350795301</v>
      </c>
      <c r="BB312" s="10">
        <f t="shared" si="308"/>
        <v>1124.1582001017928</v>
      </c>
      <c r="BC312" s="1">
        <f t="shared" si="309"/>
        <v>88796.049859767532</v>
      </c>
      <c r="BD312" s="1">
        <f t="shared" si="310"/>
        <v>236203.95014023207</v>
      </c>
      <c r="BE312" s="1">
        <f t="shared" si="311"/>
        <v>1288631.7551724308</v>
      </c>
      <c r="BF312" s="1">
        <f t="shared" si="312"/>
        <v>0</v>
      </c>
      <c r="BG312" s="1">
        <f t="shared" si="313"/>
        <v>181.2451628895688</v>
      </c>
      <c r="BH312" s="1">
        <f t="shared" si="314"/>
        <v>181.2451628895688</v>
      </c>
      <c r="BI312" s="1">
        <f t="shared" si="315"/>
        <v>543.73548866870635</v>
      </c>
      <c r="BJ312" s="1">
        <f t="shared" si="316"/>
        <v>181.2451628895688</v>
      </c>
      <c r="BK312" s="1">
        <f t="shared" si="317"/>
        <v>1.812451628895688</v>
      </c>
      <c r="BL312" s="1">
        <f t="shared" si="329"/>
        <v>1087.4709773374127</v>
      </c>
      <c r="BM312" s="1">
        <f t="shared" si="318"/>
        <v>3.2382394000990735</v>
      </c>
      <c r="BN312" s="1">
        <f t="shared" si="319"/>
        <v>8095.5985002476837</v>
      </c>
      <c r="BO312" s="1">
        <f t="shared" si="320"/>
        <v>7690.8185752352992</v>
      </c>
      <c r="BP312" s="1">
        <f t="shared" si="321"/>
        <v>3.2382394000990735</v>
      </c>
      <c r="BQ312" s="1">
        <f t="shared" si="322"/>
        <v>1052427.8050321988</v>
      </c>
      <c r="BR312" s="1">
        <f t="shared" si="323"/>
        <v>5745.7087090089981</v>
      </c>
      <c r="BS312" s="1">
        <f t="shared" si="324"/>
        <v>807841.41438851145</v>
      </c>
      <c r="BT312" s="38">
        <f>-SUM(BR$24:BR312)/BR$23</f>
        <v>47.831386341362979</v>
      </c>
      <c r="BU312" s="1">
        <f t="shared" si="325"/>
        <v>5745.7087090089981</v>
      </c>
      <c r="BV312" s="1">
        <f t="shared" si="326"/>
        <v>807841.41438851145</v>
      </c>
      <c r="BW312" s="38">
        <f>-SUM(BU$24:BU312)/BU$23</f>
        <v>47.831386341362979</v>
      </c>
      <c r="BX312" s="1"/>
      <c r="BY312" s="1"/>
      <c r="BZ312" s="1"/>
      <c r="CA312" s="1"/>
      <c r="CB312" s="1"/>
      <c r="CC312" s="1"/>
      <c r="CD312" s="1"/>
      <c r="CE312" s="1"/>
      <c r="CF312" s="1"/>
      <c r="CG312" s="1"/>
      <c r="CH312" s="1"/>
      <c r="CI312" s="1"/>
      <c r="CJ312" s="1"/>
      <c r="CK312" s="1"/>
      <c r="CL312" s="1"/>
      <c r="CM312" s="1"/>
      <c r="CN312" s="1"/>
      <c r="CO312" s="1"/>
    </row>
    <row r="313" spans="1:93" ht="14.7" thickBot="1" x14ac:dyDescent="0.6">
      <c r="A313" s="32">
        <v>290</v>
      </c>
      <c r="B313" s="10">
        <f t="shared" si="267"/>
        <v>1621.0513229898563</v>
      </c>
      <c r="C313" s="10">
        <f t="shared" si="268"/>
        <v>302.81729823972091</v>
      </c>
      <c r="D313" s="10">
        <f t="shared" si="269"/>
        <v>1318.2340247501354</v>
      </c>
      <c r="E313" s="10">
        <f t="shared" si="281"/>
        <v>102504.83965744021</v>
      </c>
      <c r="F313" s="10">
        <f t="shared" si="282"/>
        <v>277495.16034255992</v>
      </c>
      <c r="G313" s="10">
        <f t="shared" si="264"/>
        <v>1133039.4678799023</v>
      </c>
      <c r="H313" s="1">
        <f t="shared" si="283"/>
        <v>0</v>
      </c>
      <c r="I313" s="1">
        <f t="shared" si="270"/>
        <v>181.61849824982227</v>
      </c>
      <c r="J313" s="1">
        <f t="shared" si="271"/>
        <v>181.61849824982227</v>
      </c>
      <c r="K313" s="1">
        <f t="shared" si="272"/>
        <v>544.85549474946686</v>
      </c>
      <c r="L313" s="1">
        <f t="shared" si="273"/>
        <v>181.61849824982227</v>
      </c>
      <c r="M313" s="1">
        <f t="shared" si="274"/>
        <v>1.8161849824982228</v>
      </c>
      <c r="N313" s="1">
        <f t="shared" si="327"/>
        <v>1089.7109894989337</v>
      </c>
      <c r="O313" s="1">
        <f t="shared" si="275"/>
        <v>3.2514323882561644</v>
      </c>
      <c r="P313" s="1">
        <f t="shared" si="276"/>
        <v>13005.729553024657</v>
      </c>
      <c r="Q313" s="1">
        <f t="shared" si="277"/>
        <v>12355.443075373423</v>
      </c>
      <c r="R313" s="1">
        <f t="shared" si="278"/>
        <v>3.2514323882561644</v>
      </c>
      <c r="S313" s="1">
        <f t="shared" si="265"/>
        <v>1235544.3075373424</v>
      </c>
      <c r="T313" s="1">
        <f t="shared" si="279"/>
        <v>9644.6807628846327</v>
      </c>
      <c r="U313" s="6">
        <f t="shared" si="284"/>
        <v>1378110.4911958773</v>
      </c>
      <c r="V313" s="23">
        <f>-SUM(T$24:T313)/T$23</f>
        <v>69.905524559793875</v>
      </c>
      <c r="W313" s="14">
        <f t="shared" si="266"/>
        <v>0</v>
      </c>
      <c r="X313" s="14">
        <f t="shared" si="285"/>
        <v>494478.63807538874</v>
      </c>
      <c r="Y313" s="23">
        <f>-SUM(W$24:W313)/W$23</f>
        <v>25.723931903769437</v>
      </c>
      <c r="Z313" s="36"/>
      <c r="AA313" s="37">
        <f t="shared" si="286"/>
        <v>1621.0513229898563</v>
      </c>
      <c r="AB313" s="10">
        <f t="shared" si="287"/>
        <v>302.81729823972091</v>
      </c>
      <c r="AC313" s="10">
        <f t="shared" si="288"/>
        <v>1318.2340247501354</v>
      </c>
      <c r="AD313" s="1">
        <f t="shared" si="289"/>
        <v>102504.83965744021</v>
      </c>
      <c r="AE313" s="1">
        <f t="shared" si="290"/>
        <v>274745.16034255992</v>
      </c>
      <c r="AF313" s="1">
        <f t="shared" si="291"/>
        <v>1006460.6865258133</v>
      </c>
      <c r="AG313" s="1">
        <f t="shared" si="292"/>
        <v>0</v>
      </c>
      <c r="AH313" s="1">
        <f t="shared" si="293"/>
        <v>181.61849824982227</v>
      </c>
      <c r="AI313" s="1">
        <f t="shared" si="294"/>
        <v>181.61849824982227</v>
      </c>
      <c r="AJ313" s="1">
        <f t="shared" si="295"/>
        <v>544.85549474946686</v>
      </c>
      <c r="AK313" s="1">
        <f t="shared" si="296"/>
        <v>181.61849824982227</v>
      </c>
      <c r="AL313" s="1">
        <f t="shared" si="297"/>
        <v>1.8161849824982228</v>
      </c>
      <c r="AM313" s="1">
        <f t="shared" si="328"/>
        <v>1089.7109894989337</v>
      </c>
      <c r="AN313" s="1">
        <f t="shared" si="298"/>
        <v>3.2514323882561644</v>
      </c>
      <c r="AO313" s="1">
        <f t="shared" si="299"/>
        <v>8128.5809706404107</v>
      </c>
      <c r="AP313" s="1">
        <f t="shared" si="300"/>
        <v>7722.15192210839</v>
      </c>
      <c r="AQ313" s="1">
        <f t="shared" si="301"/>
        <v>3.2514323882561644</v>
      </c>
      <c r="AR313" s="1">
        <f t="shared" si="302"/>
        <v>1056715.5261832534</v>
      </c>
      <c r="AS313" s="1">
        <f t="shared" si="303"/>
        <v>5011.3896096196004</v>
      </c>
      <c r="AT313" s="1">
        <f t="shared" si="304"/>
        <v>590256.38485253649</v>
      </c>
      <c r="AU313" s="38">
        <f>-SUM(AS$24:AS313)/AS$23</f>
        <v>35.217761440726754</v>
      </c>
      <c r="AV313" s="1">
        <f t="shared" si="280"/>
        <v>5011.3896096196004</v>
      </c>
      <c r="AW313" s="1">
        <f t="shared" si="305"/>
        <v>590256.38485253649</v>
      </c>
      <c r="AX313" s="38">
        <f>-SUM(AV$24:AV313)/AV$23</f>
        <v>35.217761440726754</v>
      </c>
      <c r="AY313" s="40"/>
      <c r="AZ313" s="10">
        <f t="shared" si="306"/>
        <v>857.63888888888891</v>
      </c>
      <c r="BA313" s="10">
        <f t="shared" si="307"/>
        <v>258.98847875765608</v>
      </c>
      <c r="BB313" s="10">
        <f t="shared" si="308"/>
        <v>1127.4369948520896</v>
      </c>
      <c r="BC313" s="1">
        <f t="shared" si="309"/>
        <v>87668.612864915442</v>
      </c>
      <c r="BD313" s="1">
        <f t="shared" si="310"/>
        <v>237331.38713508417</v>
      </c>
      <c r="BE313" s="1">
        <f t="shared" si="311"/>
        <v>1294046.9133183376</v>
      </c>
      <c r="BF313" s="1">
        <f t="shared" si="312"/>
        <v>0</v>
      </c>
      <c r="BG313" s="1">
        <f t="shared" si="313"/>
        <v>181.61849824982227</v>
      </c>
      <c r="BH313" s="1">
        <f t="shared" si="314"/>
        <v>181.61849824982227</v>
      </c>
      <c r="BI313" s="1">
        <f t="shared" si="315"/>
        <v>544.85549474946686</v>
      </c>
      <c r="BJ313" s="1">
        <f t="shared" si="316"/>
        <v>181.61849824982227</v>
      </c>
      <c r="BK313" s="1">
        <f t="shared" si="317"/>
        <v>1.8161849824982228</v>
      </c>
      <c r="BL313" s="1">
        <f t="shared" si="329"/>
        <v>1089.7109894989337</v>
      </c>
      <c r="BM313" s="1">
        <f t="shared" si="318"/>
        <v>3.2514323882561644</v>
      </c>
      <c r="BN313" s="1">
        <f t="shared" si="319"/>
        <v>8128.5809706404107</v>
      </c>
      <c r="BO313" s="1">
        <f t="shared" si="320"/>
        <v>7722.15192210839</v>
      </c>
      <c r="BP313" s="1">
        <f t="shared" si="321"/>
        <v>3.2514323882561644</v>
      </c>
      <c r="BQ313" s="1">
        <f t="shared" si="322"/>
        <v>1056715.5261832534</v>
      </c>
      <c r="BR313" s="1">
        <f t="shared" si="323"/>
        <v>5774.8020437205678</v>
      </c>
      <c r="BS313" s="1">
        <f t="shared" si="324"/>
        <v>813616.21643223206</v>
      </c>
      <c r="BT313" s="38">
        <f>-SUM(BR$24:BR313)/BR$23</f>
        <v>48.166157474332294</v>
      </c>
      <c r="BU313" s="1">
        <f t="shared" si="325"/>
        <v>5774.8020437205678</v>
      </c>
      <c r="BV313" s="1">
        <f t="shared" si="326"/>
        <v>813616.21643223206</v>
      </c>
      <c r="BW313" s="38">
        <f>-SUM(BU$24:BU313)/BU$23</f>
        <v>48.166157474332294</v>
      </c>
      <c r="BX313" s="1"/>
      <c r="BY313" s="1"/>
      <c r="BZ313" s="1"/>
      <c r="CA313" s="1"/>
      <c r="CB313" s="1"/>
      <c r="CC313" s="1"/>
      <c r="CD313" s="1"/>
      <c r="CE313" s="1"/>
      <c r="CF313" s="1"/>
      <c r="CG313" s="1"/>
      <c r="CH313" s="1"/>
      <c r="CI313" s="1"/>
      <c r="CJ313" s="1"/>
      <c r="CK313" s="1"/>
      <c r="CL313" s="1"/>
      <c r="CM313" s="1"/>
      <c r="CN313" s="1"/>
      <c r="CO313" s="1"/>
    </row>
    <row r="314" spans="1:93" ht="14.7" thickBot="1" x14ac:dyDescent="0.6">
      <c r="A314" s="32">
        <v>291</v>
      </c>
      <c r="B314" s="10">
        <f t="shared" si="267"/>
        <v>1621.0513229898563</v>
      </c>
      <c r="C314" s="10">
        <f t="shared" si="268"/>
        <v>298.97244900086639</v>
      </c>
      <c r="D314" s="10">
        <f t="shared" si="269"/>
        <v>1322.0788739889899</v>
      </c>
      <c r="E314" s="10">
        <f t="shared" si="281"/>
        <v>101182.76078345123</v>
      </c>
      <c r="F314" s="10">
        <f t="shared" si="282"/>
        <v>278817.23921654891</v>
      </c>
      <c r="G314" s="10">
        <f t="shared" si="264"/>
        <v>1139395.3072029806</v>
      </c>
      <c r="H314" s="1">
        <f t="shared" si="283"/>
        <v>0</v>
      </c>
      <c r="I314" s="1">
        <f t="shared" si="270"/>
        <v>181.99260261979165</v>
      </c>
      <c r="J314" s="1">
        <f t="shared" si="271"/>
        <v>181.99260261979165</v>
      </c>
      <c r="K314" s="1">
        <f t="shared" si="272"/>
        <v>545.97780785937493</v>
      </c>
      <c r="L314" s="1">
        <f t="shared" si="273"/>
        <v>181.99260261979165</v>
      </c>
      <c r="M314" s="1">
        <f t="shared" si="274"/>
        <v>1.8199260261979164</v>
      </c>
      <c r="N314" s="1">
        <f t="shared" si="327"/>
        <v>1091.9556157187499</v>
      </c>
      <c r="O314" s="1">
        <f t="shared" si="275"/>
        <v>3.2646791262800834</v>
      </c>
      <c r="P314" s="1">
        <f t="shared" si="276"/>
        <v>13058.716505120334</v>
      </c>
      <c r="Q314" s="1">
        <f t="shared" si="277"/>
        <v>12405.780679864316</v>
      </c>
      <c r="R314" s="1">
        <f t="shared" si="278"/>
        <v>3.2646791262800834</v>
      </c>
      <c r="S314" s="1">
        <f t="shared" si="265"/>
        <v>1240578.0679864318</v>
      </c>
      <c r="T314" s="1">
        <f t="shared" si="279"/>
        <v>9692.77374115571</v>
      </c>
      <c r="U314" s="6">
        <f t="shared" si="284"/>
        <v>1387803.2649370329</v>
      </c>
      <c r="V314" s="23">
        <f>-SUM(T$24:T314)/T$23</f>
        <v>70.390163246851657</v>
      </c>
      <c r="W314" s="14">
        <f t="shared" si="266"/>
        <v>0</v>
      </c>
      <c r="X314" s="14">
        <f t="shared" si="285"/>
        <v>494478.63807538874</v>
      </c>
      <c r="Y314" s="23">
        <f>-SUM(W$24:W314)/W$23</f>
        <v>25.723931903769437</v>
      </c>
      <c r="Z314" s="36"/>
      <c r="AA314" s="37">
        <f t="shared" si="286"/>
        <v>1621.0513229898563</v>
      </c>
      <c r="AB314" s="10">
        <f t="shared" si="287"/>
        <v>298.97244900086639</v>
      </c>
      <c r="AC314" s="10">
        <f t="shared" si="288"/>
        <v>1322.0788739889899</v>
      </c>
      <c r="AD314" s="1">
        <f t="shared" si="289"/>
        <v>101182.76078345123</v>
      </c>
      <c r="AE314" s="1">
        <f t="shared" si="290"/>
        <v>276067.23921654891</v>
      </c>
      <c r="AF314" s="1">
        <f t="shared" si="291"/>
        <v>1012087.955257576</v>
      </c>
      <c r="AG314" s="1">
        <f t="shared" si="292"/>
        <v>0</v>
      </c>
      <c r="AH314" s="1">
        <f t="shared" si="293"/>
        <v>181.99260261979165</v>
      </c>
      <c r="AI314" s="1">
        <f t="shared" si="294"/>
        <v>181.99260261979165</v>
      </c>
      <c r="AJ314" s="1">
        <f t="shared" si="295"/>
        <v>545.97780785937493</v>
      </c>
      <c r="AK314" s="1">
        <f t="shared" si="296"/>
        <v>181.99260261979165</v>
      </c>
      <c r="AL314" s="1">
        <f t="shared" si="297"/>
        <v>1.8199260261979164</v>
      </c>
      <c r="AM314" s="1">
        <f t="shared" si="328"/>
        <v>1091.9556157187499</v>
      </c>
      <c r="AN314" s="1">
        <f t="shared" si="298"/>
        <v>3.2646791262800834</v>
      </c>
      <c r="AO314" s="1">
        <f t="shared" si="299"/>
        <v>8161.6978157002086</v>
      </c>
      <c r="AP314" s="1">
        <f t="shared" si="300"/>
        <v>7753.6129249151982</v>
      </c>
      <c r="AQ314" s="1">
        <f t="shared" si="301"/>
        <v>3.2646791262800834</v>
      </c>
      <c r="AR314" s="1">
        <f t="shared" si="302"/>
        <v>1061020.7160410271</v>
      </c>
      <c r="AS314" s="1">
        <f t="shared" si="303"/>
        <v>5040.6059862065922</v>
      </c>
      <c r="AT314" s="1">
        <f t="shared" si="304"/>
        <v>595296.99083874305</v>
      </c>
      <c r="AU314" s="38">
        <f>-SUM(AS$24:AS314)/AS$23</f>
        <v>35.509970483405397</v>
      </c>
      <c r="AV314" s="1">
        <f t="shared" si="280"/>
        <v>5040.6059862065922</v>
      </c>
      <c r="AW314" s="1">
        <f t="shared" si="305"/>
        <v>595296.99083874305</v>
      </c>
      <c r="AX314" s="38">
        <f>-SUM(AV$24:AV314)/AV$23</f>
        <v>35.509970483405397</v>
      </c>
      <c r="AY314" s="40"/>
      <c r="AZ314" s="10">
        <f t="shared" si="306"/>
        <v>857.63888888888891</v>
      </c>
      <c r="BA314" s="10">
        <f t="shared" si="307"/>
        <v>255.70012085600413</v>
      </c>
      <c r="BB314" s="10">
        <f t="shared" si="308"/>
        <v>1130.7253527537414</v>
      </c>
      <c r="BC314" s="1">
        <f t="shared" si="309"/>
        <v>86537.887512161702</v>
      </c>
      <c r="BD314" s="1">
        <f t="shared" si="310"/>
        <v>238462.11248783791</v>
      </c>
      <c r="BE314" s="1">
        <f t="shared" si="311"/>
        <v>1299482.828528865</v>
      </c>
      <c r="BF314" s="1">
        <f t="shared" si="312"/>
        <v>0</v>
      </c>
      <c r="BG314" s="1">
        <f t="shared" si="313"/>
        <v>181.99260261979165</v>
      </c>
      <c r="BH314" s="1">
        <f t="shared" si="314"/>
        <v>181.99260261979165</v>
      </c>
      <c r="BI314" s="1">
        <f t="shared" si="315"/>
        <v>545.97780785937493</v>
      </c>
      <c r="BJ314" s="1">
        <f t="shared" si="316"/>
        <v>181.99260261979165</v>
      </c>
      <c r="BK314" s="1">
        <f t="shared" si="317"/>
        <v>1.8199260261979164</v>
      </c>
      <c r="BL314" s="1">
        <f t="shared" si="329"/>
        <v>1091.9556157187499</v>
      </c>
      <c r="BM314" s="1">
        <f t="shared" si="318"/>
        <v>3.2646791262800834</v>
      </c>
      <c r="BN314" s="1">
        <f t="shared" si="319"/>
        <v>8161.6978157002086</v>
      </c>
      <c r="BO314" s="1">
        <f t="shared" si="320"/>
        <v>7753.6129249151982</v>
      </c>
      <c r="BP314" s="1">
        <f t="shared" si="321"/>
        <v>3.2646791262800834</v>
      </c>
      <c r="BQ314" s="1">
        <f t="shared" si="322"/>
        <v>1061020.7160410271</v>
      </c>
      <c r="BR314" s="1">
        <f t="shared" si="323"/>
        <v>5804.0184203075596</v>
      </c>
      <c r="BS314" s="1">
        <f t="shared" si="324"/>
        <v>819420.23485253961</v>
      </c>
      <c r="BT314" s="38">
        <f>-SUM(BR$24:BR314)/BR$23</f>
        <v>48.502622310292153</v>
      </c>
      <c r="BU314" s="1">
        <f t="shared" si="325"/>
        <v>5804.0184203075596</v>
      </c>
      <c r="BV314" s="1">
        <f t="shared" si="326"/>
        <v>819420.23485253961</v>
      </c>
      <c r="BW314" s="38">
        <f>-SUM(BU$24:BU314)/BU$23</f>
        <v>48.502622310292153</v>
      </c>
      <c r="BX314" s="1"/>
      <c r="BY314" s="1"/>
      <c r="BZ314" s="1"/>
      <c r="CA314" s="1"/>
      <c r="CB314" s="1"/>
      <c r="CC314" s="1"/>
      <c r="CD314" s="1"/>
      <c r="CE314" s="1"/>
      <c r="CF314" s="1"/>
      <c r="CG314" s="1"/>
      <c r="CH314" s="1"/>
      <c r="CI314" s="1"/>
      <c r="CJ314" s="1"/>
      <c r="CK314" s="1"/>
      <c r="CL314" s="1"/>
      <c r="CM314" s="1"/>
      <c r="CN314" s="1"/>
      <c r="CO314" s="1"/>
    </row>
    <row r="315" spans="1:93" ht="14.7" thickBot="1" x14ac:dyDescent="0.6">
      <c r="A315" s="32">
        <v>292</v>
      </c>
      <c r="B315" s="10">
        <f t="shared" si="267"/>
        <v>1621.0513229898563</v>
      </c>
      <c r="C315" s="10">
        <f t="shared" si="268"/>
        <v>295.11638561839845</v>
      </c>
      <c r="D315" s="10">
        <f t="shared" si="269"/>
        <v>1325.9349373714579</v>
      </c>
      <c r="E315" s="10">
        <f t="shared" si="281"/>
        <v>99856.825846079766</v>
      </c>
      <c r="F315" s="10">
        <f t="shared" si="282"/>
        <v>280143.17415392038</v>
      </c>
      <c r="G315" s="10">
        <f t="shared" si="264"/>
        <v>1145775.5107526081</v>
      </c>
      <c r="H315" s="1">
        <f t="shared" si="283"/>
        <v>0</v>
      </c>
      <c r="I315" s="1">
        <f t="shared" si="270"/>
        <v>182.36747758351098</v>
      </c>
      <c r="J315" s="1">
        <f t="shared" si="271"/>
        <v>182.36747758351098</v>
      </c>
      <c r="K315" s="1">
        <f t="shared" si="272"/>
        <v>547.1024327505329</v>
      </c>
      <c r="L315" s="1">
        <f t="shared" si="273"/>
        <v>182.36747758351098</v>
      </c>
      <c r="M315" s="1">
        <f t="shared" si="274"/>
        <v>1.8236747758351097</v>
      </c>
      <c r="N315" s="1">
        <f t="shared" si="327"/>
        <v>1094.2048655010658</v>
      </c>
      <c r="O315" s="1">
        <f t="shared" si="275"/>
        <v>3.2779798331544412</v>
      </c>
      <c r="P315" s="1">
        <f t="shared" si="276"/>
        <v>13111.919332617765</v>
      </c>
      <c r="Q315" s="1">
        <f t="shared" si="277"/>
        <v>12456.323365986877</v>
      </c>
      <c r="R315" s="1">
        <f t="shared" si="278"/>
        <v>3.2779798331544412</v>
      </c>
      <c r="S315" s="1">
        <f t="shared" si="265"/>
        <v>1245632.3365986876</v>
      </c>
      <c r="T315" s="1">
        <f t="shared" si="279"/>
        <v>9741.0671774959537</v>
      </c>
      <c r="U315" s="6">
        <f t="shared" si="284"/>
        <v>1397544.3321145289</v>
      </c>
      <c r="V315" s="23">
        <f>-SUM(T$24:T315)/T$23</f>
        <v>70.87721660572646</v>
      </c>
      <c r="W315" s="14">
        <f t="shared" si="266"/>
        <v>0</v>
      </c>
      <c r="X315" s="14">
        <f t="shared" si="285"/>
        <v>494478.63807538874</v>
      </c>
      <c r="Y315" s="23">
        <f>-SUM(W$24:W315)/W$23</f>
        <v>25.723931903769437</v>
      </c>
      <c r="Z315" s="36"/>
      <c r="AA315" s="37">
        <f t="shared" si="286"/>
        <v>1621.0513229898563</v>
      </c>
      <c r="AB315" s="10">
        <f t="shared" si="287"/>
        <v>295.11638561839845</v>
      </c>
      <c r="AC315" s="10">
        <f t="shared" si="288"/>
        <v>1325.9349373714579</v>
      </c>
      <c r="AD315" s="1">
        <f t="shared" si="289"/>
        <v>99856.825846079766</v>
      </c>
      <c r="AE315" s="1">
        <f t="shared" si="290"/>
        <v>277393.17415392038</v>
      </c>
      <c r="AF315" s="1">
        <f t="shared" si="291"/>
        <v>1017736.6199291139</v>
      </c>
      <c r="AG315" s="1">
        <f t="shared" si="292"/>
        <v>0</v>
      </c>
      <c r="AH315" s="1">
        <f t="shared" si="293"/>
        <v>182.36747758351098</v>
      </c>
      <c r="AI315" s="1">
        <f t="shared" si="294"/>
        <v>182.36747758351098</v>
      </c>
      <c r="AJ315" s="1">
        <f t="shared" si="295"/>
        <v>547.1024327505329</v>
      </c>
      <c r="AK315" s="1">
        <f t="shared" si="296"/>
        <v>182.36747758351098</v>
      </c>
      <c r="AL315" s="1">
        <f t="shared" si="297"/>
        <v>1.8236747758351097</v>
      </c>
      <c r="AM315" s="1">
        <f t="shared" si="328"/>
        <v>1094.2048655010658</v>
      </c>
      <c r="AN315" s="1">
        <f t="shared" si="298"/>
        <v>3.2779798331544412</v>
      </c>
      <c r="AO315" s="1">
        <f t="shared" si="299"/>
        <v>8194.9495828861036</v>
      </c>
      <c r="AP315" s="1">
        <f t="shared" si="300"/>
        <v>7785.2021037417981</v>
      </c>
      <c r="AQ315" s="1">
        <f t="shared" si="301"/>
        <v>3.2779798331544412</v>
      </c>
      <c r="AR315" s="1">
        <f t="shared" si="302"/>
        <v>1065343.4457751934</v>
      </c>
      <c r="AS315" s="1">
        <f t="shared" si="303"/>
        <v>5069.9459152508762</v>
      </c>
      <c r="AT315" s="1">
        <f t="shared" si="304"/>
        <v>600366.93675399397</v>
      </c>
      <c r="AU315" s="38">
        <f>-SUM(AS$24:AS315)/AS$23</f>
        <v>35.803880391535884</v>
      </c>
      <c r="AV315" s="1">
        <f t="shared" si="280"/>
        <v>5069.9459152508762</v>
      </c>
      <c r="AW315" s="1">
        <f t="shared" si="305"/>
        <v>600366.93675399397</v>
      </c>
      <c r="AX315" s="38">
        <f>-SUM(AV$24:AV315)/AV$23</f>
        <v>35.803880391535884</v>
      </c>
      <c r="AY315" s="40"/>
      <c r="AZ315" s="10">
        <f t="shared" si="306"/>
        <v>857.63888888888891</v>
      </c>
      <c r="BA315" s="10">
        <f t="shared" si="307"/>
        <v>252.40217191047236</v>
      </c>
      <c r="BB315" s="10">
        <f t="shared" si="308"/>
        <v>1134.0233016992731</v>
      </c>
      <c r="BC315" s="1">
        <f t="shared" si="309"/>
        <v>85403.86421046243</v>
      </c>
      <c r="BD315" s="1">
        <f t="shared" si="310"/>
        <v>239596.13578953719</v>
      </c>
      <c r="BE315" s="1">
        <f t="shared" si="311"/>
        <v>1304939.5815647305</v>
      </c>
      <c r="BF315" s="1">
        <f t="shared" si="312"/>
        <v>0</v>
      </c>
      <c r="BG315" s="1">
        <f t="shared" si="313"/>
        <v>182.36747758351098</v>
      </c>
      <c r="BH315" s="1">
        <f t="shared" si="314"/>
        <v>182.36747758351098</v>
      </c>
      <c r="BI315" s="1">
        <f t="shared" si="315"/>
        <v>547.1024327505329</v>
      </c>
      <c r="BJ315" s="1">
        <f t="shared" si="316"/>
        <v>182.36747758351098</v>
      </c>
      <c r="BK315" s="1">
        <f t="shared" si="317"/>
        <v>1.8236747758351097</v>
      </c>
      <c r="BL315" s="1">
        <f t="shared" si="329"/>
        <v>1094.2048655010658</v>
      </c>
      <c r="BM315" s="1">
        <f t="shared" si="318"/>
        <v>3.2779798331544412</v>
      </c>
      <c r="BN315" s="1">
        <f t="shared" si="319"/>
        <v>8194.9495828861036</v>
      </c>
      <c r="BO315" s="1">
        <f t="shared" si="320"/>
        <v>7785.2021037417981</v>
      </c>
      <c r="BP315" s="1">
        <f t="shared" si="321"/>
        <v>3.2779798331544412</v>
      </c>
      <c r="BQ315" s="1">
        <f t="shared" si="322"/>
        <v>1065343.4457751934</v>
      </c>
      <c r="BR315" s="1">
        <f t="shared" si="323"/>
        <v>5833.3583493518436</v>
      </c>
      <c r="BS315" s="1">
        <f t="shared" si="324"/>
        <v>825253.5932018914</v>
      </c>
      <c r="BT315" s="38">
        <f>-SUM(BR$24:BR315)/BR$23</f>
        <v>48.84078801170385</v>
      </c>
      <c r="BU315" s="1">
        <f t="shared" si="325"/>
        <v>5833.3583493518436</v>
      </c>
      <c r="BV315" s="1">
        <f t="shared" si="326"/>
        <v>825253.5932018914</v>
      </c>
      <c r="BW315" s="38">
        <f>-SUM(BU$24:BU315)/BU$23</f>
        <v>48.84078801170385</v>
      </c>
      <c r="BX315" s="1"/>
      <c r="BY315" s="1"/>
      <c r="BZ315" s="1"/>
      <c r="CA315" s="1"/>
      <c r="CB315" s="1"/>
      <c r="CC315" s="1"/>
      <c r="CD315" s="1"/>
      <c r="CE315" s="1"/>
      <c r="CF315" s="1"/>
      <c r="CG315" s="1"/>
      <c r="CH315" s="1"/>
      <c r="CI315" s="1"/>
      <c r="CJ315" s="1"/>
      <c r="CK315" s="1"/>
      <c r="CL315" s="1"/>
      <c r="CM315" s="1"/>
      <c r="CN315" s="1"/>
      <c r="CO315" s="1"/>
    </row>
    <row r="316" spans="1:93" ht="14.7" thickBot="1" x14ac:dyDescent="0.6">
      <c r="A316" s="32">
        <v>293</v>
      </c>
      <c r="B316" s="10">
        <f t="shared" si="267"/>
        <v>1621.0513229898563</v>
      </c>
      <c r="C316" s="10">
        <f t="shared" si="268"/>
        <v>291.2490753843984</v>
      </c>
      <c r="D316" s="10">
        <f t="shared" si="269"/>
        <v>1329.802247605458</v>
      </c>
      <c r="E316" s="10">
        <f t="shared" si="281"/>
        <v>98527.023598474305</v>
      </c>
      <c r="F316" s="10">
        <f t="shared" si="282"/>
        <v>281472.97640152584</v>
      </c>
      <c r="G316" s="10">
        <f t="shared" si="264"/>
        <v>1152180.1733284316</v>
      </c>
      <c r="H316" s="1">
        <f t="shared" si="283"/>
        <v>0</v>
      </c>
      <c r="I316" s="1">
        <f t="shared" si="270"/>
        <v>182.74312472827722</v>
      </c>
      <c r="J316" s="1">
        <f t="shared" si="271"/>
        <v>182.74312472827722</v>
      </c>
      <c r="K316" s="1">
        <f t="shared" si="272"/>
        <v>548.22937418483173</v>
      </c>
      <c r="L316" s="1">
        <f t="shared" si="273"/>
        <v>182.74312472827722</v>
      </c>
      <c r="M316" s="1">
        <f t="shared" si="274"/>
        <v>1.8274312472827723</v>
      </c>
      <c r="N316" s="1">
        <f t="shared" si="327"/>
        <v>1096.4587483696635</v>
      </c>
      <c r="O316" s="1">
        <f t="shared" si="275"/>
        <v>3.2913347287550154</v>
      </c>
      <c r="P316" s="1">
        <f t="shared" si="276"/>
        <v>13165.338915020062</v>
      </c>
      <c r="Q316" s="1">
        <f t="shared" si="277"/>
        <v>12507.071969269058</v>
      </c>
      <c r="R316" s="1">
        <f t="shared" si="278"/>
        <v>3.2913347287550154</v>
      </c>
      <c r="S316" s="1">
        <f t="shared" si="265"/>
        <v>1250707.1969269058</v>
      </c>
      <c r="T316" s="1">
        <f t="shared" si="279"/>
        <v>9789.5618979095379</v>
      </c>
      <c r="U316" s="6">
        <f t="shared" si="284"/>
        <v>1407333.8940124384</v>
      </c>
      <c r="V316" s="23">
        <f>-SUM(T$24:T316)/T$23</f>
        <v>71.366694700621935</v>
      </c>
      <c r="W316" s="14">
        <f t="shared" si="266"/>
        <v>0</v>
      </c>
      <c r="X316" s="14">
        <f t="shared" si="285"/>
        <v>494478.63807538874</v>
      </c>
      <c r="Y316" s="23">
        <f>-SUM(W$24:W316)/W$23</f>
        <v>25.723931903769437</v>
      </c>
      <c r="Z316" s="36"/>
      <c r="AA316" s="37">
        <f t="shared" si="286"/>
        <v>1621.0513229898563</v>
      </c>
      <c r="AB316" s="10">
        <f t="shared" si="287"/>
        <v>291.2490753843984</v>
      </c>
      <c r="AC316" s="10">
        <f t="shared" si="288"/>
        <v>1329.802247605458</v>
      </c>
      <c r="AD316" s="1">
        <f t="shared" si="289"/>
        <v>98527.023598474305</v>
      </c>
      <c r="AE316" s="1">
        <f t="shared" si="290"/>
        <v>278722.97640152584</v>
      </c>
      <c r="AF316" s="1">
        <f t="shared" si="291"/>
        <v>1023406.7632469058</v>
      </c>
      <c r="AG316" s="1">
        <f t="shared" si="292"/>
        <v>0</v>
      </c>
      <c r="AH316" s="1">
        <f t="shared" si="293"/>
        <v>182.74312472827722</v>
      </c>
      <c r="AI316" s="1">
        <f t="shared" si="294"/>
        <v>182.74312472827722</v>
      </c>
      <c r="AJ316" s="1">
        <f t="shared" si="295"/>
        <v>548.22937418483173</v>
      </c>
      <c r="AK316" s="1">
        <f t="shared" si="296"/>
        <v>182.74312472827722</v>
      </c>
      <c r="AL316" s="1">
        <f t="shared" si="297"/>
        <v>1.8274312472827723</v>
      </c>
      <c r="AM316" s="1">
        <f t="shared" si="328"/>
        <v>1096.4587483696635</v>
      </c>
      <c r="AN316" s="1">
        <f t="shared" si="298"/>
        <v>3.2913347287550154</v>
      </c>
      <c r="AO316" s="1">
        <f t="shared" si="299"/>
        <v>8228.3368218875385</v>
      </c>
      <c r="AP316" s="1">
        <f t="shared" si="300"/>
        <v>7816.9199807931609</v>
      </c>
      <c r="AQ316" s="1">
        <f t="shared" si="301"/>
        <v>3.2913347287550154</v>
      </c>
      <c r="AR316" s="1">
        <f t="shared" si="302"/>
        <v>1069683.78684538</v>
      </c>
      <c r="AS316" s="1">
        <f t="shared" si="303"/>
        <v>5099.4099094336416</v>
      </c>
      <c r="AT316" s="1">
        <f t="shared" si="304"/>
        <v>605466.34666342766</v>
      </c>
      <c r="AU316" s="38">
        <f>-SUM(AS$24:AS316)/AS$23</f>
        <v>36.099498357300156</v>
      </c>
      <c r="AV316" s="1">
        <f t="shared" si="280"/>
        <v>5099.4099094336416</v>
      </c>
      <c r="AW316" s="1">
        <f t="shared" si="305"/>
        <v>605466.34666342766</v>
      </c>
      <c r="AX316" s="38">
        <f>-SUM(AV$24:AV316)/AV$23</f>
        <v>36.099498357300156</v>
      </c>
      <c r="AY316" s="40"/>
      <c r="AZ316" s="10">
        <f t="shared" si="306"/>
        <v>857.63888888888891</v>
      </c>
      <c r="BA316" s="10">
        <f t="shared" si="307"/>
        <v>249.09460394718283</v>
      </c>
      <c r="BB316" s="10">
        <f t="shared" si="308"/>
        <v>1137.3308696625627</v>
      </c>
      <c r="BC316" s="1">
        <f t="shared" si="309"/>
        <v>84266.53334079987</v>
      </c>
      <c r="BD316" s="1">
        <f t="shared" si="310"/>
        <v>240733.46665919977</v>
      </c>
      <c r="BE316" s="1">
        <f t="shared" si="311"/>
        <v>1310417.2535045797</v>
      </c>
      <c r="BF316" s="1">
        <f t="shared" si="312"/>
        <v>0</v>
      </c>
      <c r="BG316" s="1">
        <f t="shared" si="313"/>
        <v>182.74312472827722</v>
      </c>
      <c r="BH316" s="1">
        <f t="shared" si="314"/>
        <v>182.74312472827722</v>
      </c>
      <c r="BI316" s="1">
        <f t="shared" si="315"/>
        <v>548.22937418483173</v>
      </c>
      <c r="BJ316" s="1">
        <f t="shared" si="316"/>
        <v>182.74312472827722</v>
      </c>
      <c r="BK316" s="1">
        <f t="shared" si="317"/>
        <v>1.8274312472827723</v>
      </c>
      <c r="BL316" s="1">
        <f t="shared" si="329"/>
        <v>1096.4587483696635</v>
      </c>
      <c r="BM316" s="1">
        <f t="shared" si="318"/>
        <v>3.2913347287550154</v>
      </c>
      <c r="BN316" s="1">
        <f t="shared" si="319"/>
        <v>8228.3368218875385</v>
      </c>
      <c r="BO316" s="1">
        <f t="shared" si="320"/>
        <v>7816.9199807931609</v>
      </c>
      <c r="BP316" s="1">
        <f t="shared" si="321"/>
        <v>3.2913347287550154</v>
      </c>
      <c r="BQ316" s="1">
        <f t="shared" si="322"/>
        <v>1069683.78684538</v>
      </c>
      <c r="BR316" s="1">
        <f t="shared" si="323"/>
        <v>5862.822343534609</v>
      </c>
      <c r="BS316" s="1">
        <f t="shared" si="324"/>
        <v>831116.41554542596</v>
      </c>
      <c r="BT316" s="38">
        <f>-SUM(BR$24:BR316)/BR$23</f>
        <v>49.180661770749332</v>
      </c>
      <c r="BU316" s="1">
        <f t="shared" si="325"/>
        <v>5862.822343534609</v>
      </c>
      <c r="BV316" s="1">
        <f t="shared" si="326"/>
        <v>831116.41554542596</v>
      </c>
      <c r="BW316" s="38">
        <f>-SUM(BU$24:BU316)/BU$23</f>
        <v>49.180661770749332</v>
      </c>
      <c r="BX316" s="1"/>
      <c r="BY316" s="1"/>
      <c r="BZ316" s="1"/>
      <c r="CA316" s="1"/>
      <c r="CB316" s="1"/>
      <c r="CC316" s="1"/>
      <c r="CD316" s="1"/>
      <c r="CE316" s="1"/>
      <c r="CF316" s="1"/>
      <c r="CG316" s="1"/>
      <c r="CH316" s="1"/>
      <c r="CI316" s="1"/>
      <c r="CJ316" s="1"/>
      <c r="CK316" s="1"/>
      <c r="CL316" s="1"/>
      <c r="CM316" s="1"/>
      <c r="CN316" s="1"/>
      <c r="CO316" s="1"/>
    </row>
    <row r="317" spans="1:93" ht="14.7" thickBot="1" x14ac:dyDescent="0.6">
      <c r="A317" s="32">
        <v>294</v>
      </c>
      <c r="B317" s="10">
        <f t="shared" si="267"/>
        <v>1621.0513229898563</v>
      </c>
      <c r="C317" s="10">
        <f t="shared" si="268"/>
        <v>287.37048549554913</v>
      </c>
      <c r="D317" s="10">
        <f t="shared" si="269"/>
        <v>1333.6808374943073</v>
      </c>
      <c r="E317" s="10">
        <f t="shared" si="281"/>
        <v>97193.342760979998</v>
      </c>
      <c r="F317" s="10">
        <f t="shared" si="282"/>
        <v>282806.65723902016</v>
      </c>
      <c r="G317" s="10">
        <f t="shared" si="264"/>
        <v>1158609.3901033059</v>
      </c>
      <c r="H317" s="1">
        <f t="shared" si="283"/>
        <v>0</v>
      </c>
      <c r="I317" s="1">
        <f t="shared" si="270"/>
        <v>183.11954564465694</v>
      </c>
      <c r="J317" s="1">
        <f t="shared" si="271"/>
        <v>183.11954564465694</v>
      </c>
      <c r="K317" s="1">
        <f t="shared" si="272"/>
        <v>549.35863693397084</v>
      </c>
      <c r="L317" s="1">
        <f t="shared" si="273"/>
        <v>183.11954564465694</v>
      </c>
      <c r="M317" s="1">
        <f t="shared" si="274"/>
        <v>1.8311954564465693</v>
      </c>
      <c r="N317" s="1">
        <f t="shared" si="327"/>
        <v>1098.7172738679417</v>
      </c>
      <c r="O317" s="1">
        <f t="shared" si="275"/>
        <v>3.304744033853384</v>
      </c>
      <c r="P317" s="1">
        <f t="shared" si="276"/>
        <v>13218.976135413535</v>
      </c>
      <c r="Q317" s="1">
        <f t="shared" si="277"/>
        <v>12558.027328642858</v>
      </c>
      <c r="R317" s="1">
        <f t="shared" si="278"/>
        <v>3.304744033853384</v>
      </c>
      <c r="S317" s="1">
        <f t="shared" si="265"/>
        <v>1255802.7328642858</v>
      </c>
      <c r="T317" s="1">
        <f t="shared" si="279"/>
        <v>9838.2587317850594</v>
      </c>
      <c r="U317" s="6">
        <f t="shared" si="284"/>
        <v>1417172.1527442234</v>
      </c>
      <c r="V317" s="23">
        <f>-SUM(T$24:T317)/T$23</f>
        <v>71.858607637211179</v>
      </c>
      <c r="W317" s="14">
        <f t="shared" si="266"/>
        <v>0</v>
      </c>
      <c r="X317" s="14">
        <f t="shared" si="285"/>
        <v>494478.63807538874</v>
      </c>
      <c r="Y317" s="23">
        <f>-SUM(W$24:W317)/W$23</f>
        <v>25.723931903769437</v>
      </c>
      <c r="Z317" s="36"/>
      <c r="AA317" s="37">
        <f t="shared" si="286"/>
        <v>1621.0513229898563</v>
      </c>
      <c r="AB317" s="10">
        <f t="shared" si="287"/>
        <v>287.37048549554913</v>
      </c>
      <c r="AC317" s="10">
        <f t="shared" si="288"/>
        <v>1333.6808374943073</v>
      </c>
      <c r="AD317" s="1">
        <f t="shared" si="289"/>
        <v>97193.342760979998</v>
      </c>
      <c r="AE317" s="1">
        <f t="shared" si="290"/>
        <v>280056.65723902016</v>
      </c>
      <c r="AF317" s="1">
        <f t="shared" si="291"/>
        <v>1029098.4682413698</v>
      </c>
      <c r="AG317" s="1">
        <f t="shared" si="292"/>
        <v>0</v>
      </c>
      <c r="AH317" s="1">
        <f t="shared" si="293"/>
        <v>183.11954564465694</v>
      </c>
      <c r="AI317" s="1">
        <f t="shared" si="294"/>
        <v>183.11954564465694</v>
      </c>
      <c r="AJ317" s="1">
        <f t="shared" si="295"/>
        <v>549.35863693397084</v>
      </c>
      <c r="AK317" s="1">
        <f t="shared" si="296"/>
        <v>183.11954564465694</v>
      </c>
      <c r="AL317" s="1">
        <f t="shared" si="297"/>
        <v>1.8311954564465693</v>
      </c>
      <c r="AM317" s="1">
        <f t="shared" si="328"/>
        <v>1098.7172738679417</v>
      </c>
      <c r="AN317" s="1">
        <f t="shared" si="298"/>
        <v>3.304744033853384</v>
      </c>
      <c r="AO317" s="1">
        <f t="shared" si="299"/>
        <v>8261.8600846334593</v>
      </c>
      <c r="AP317" s="1">
        <f t="shared" si="300"/>
        <v>7848.7670804017862</v>
      </c>
      <c r="AQ317" s="1">
        <f t="shared" si="301"/>
        <v>3.304744033853384</v>
      </c>
      <c r="AR317" s="1">
        <f t="shared" si="302"/>
        <v>1074041.8110023497</v>
      </c>
      <c r="AS317" s="1">
        <f t="shared" si="303"/>
        <v>5128.9984835439882</v>
      </c>
      <c r="AT317" s="1">
        <f t="shared" si="304"/>
        <v>610595.34514697164</v>
      </c>
      <c r="AU317" s="38">
        <f>-SUM(AS$24:AS317)/AS$23</f>
        <v>36.39683160272299</v>
      </c>
      <c r="AV317" s="1">
        <f t="shared" si="280"/>
        <v>5128.9984835439882</v>
      </c>
      <c r="AW317" s="1">
        <f t="shared" si="305"/>
        <v>610595.34514697164</v>
      </c>
      <c r="AX317" s="38">
        <f>-SUM(AV$24:AV317)/AV$23</f>
        <v>36.39683160272299</v>
      </c>
      <c r="AY317" s="40"/>
      <c r="AZ317" s="10">
        <f t="shared" si="306"/>
        <v>857.63888888888891</v>
      </c>
      <c r="BA317" s="10">
        <f t="shared" si="307"/>
        <v>245.77738891066707</v>
      </c>
      <c r="BB317" s="10">
        <f t="shared" si="308"/>
        <v>1140.6480846990787</v>
      </c>
      <c r="BC317" s="1">
        <f t="shared" si="309"/>
        <v>83125.885256100795</v>
      </c>
      <c r="BD317" s="1">
        <f t="shared" si="310"/>
        <v>241874.11474389886</v>
      </c>
      <c r="BE317" s="1">
        <f t="shared" si="311"/>
        <v>1315915.9257462486</v>
      </c>
      <c r="BF317" s="1">
        <f t="shared" si="312"/>
        <v>0</v>
      </c>
      <c r="BG317" s="1">
        <f t="shared" si="313"/>
        <v>183.11954564465694</v>
      </c>
      <c r="BH317" s="1">
        <f t="shared" si="314"/>
        <v>183.11954564465694</v>
      </c>
      <c r="BI317" s="1">
        <f t="shared" si="315"/>
        <v>549.35863693397084</v>
      </c>
      <c r="BJ317" s="1">
        <f t="shared" si="316"/>
        <v>183.11954564465694</v>
      </c>
      <c r="BK317" s="1">
        <f t="shared" si="317"/>
        <v>1.8311954564465693</v>
      </c>
      <c r="BL317" s="1">
        <f t="shared" si="329"/>
        <v>1098.7172738679417</v>
      </c>
      <c r="BM317" s="1">
        <f t="shared" si="318"/>
        <v>3.304744033853384</v>
      </c>
      <c r="BN317" s="1">
        <f t="shared" si="319"/>
        <v>8261.8600846334593</v>
      </c>
      <c r="BO317" s="1">
        <f t="shared" si="320"/>
        <v>7848.7670804017862</v>
      </c>
      <c r="BP317" s="1">
        <f t="shared" si="321"/>
        <v>3.304744033853384</v>
      </c>
      <c r="BQ317" s="1">
        <f t="shared" si="322"/>
        <v>1074041.8110023497</v>
      </c>
      <c r="BR317" s="1">
        <f t="shared" si="323"/>
        <v>5892.4109176449556</v>
      </c>
      <c r="BS317" s="1">
        <f t="shared" si="324"/>
        <v>837008.82646307093</v>
      </c>
      <c r="BT317" s="38">
        <f>-SUM(BR$24:BR317)/BR$23</f>
        <v>49.522250809453389</v>
      </c>
      <c r="BU317" s="1">
        <f t="shared" si="325"/>
        <v>5892.4109176449556</v>
      </c>
      <c r="BV317" s="1">
        <f t="shared" si="326"/>
        <v>837008.82646307093</v>
      </c>
      <c r="BW317" s="38">
        <f>-SUM(BU$24:BU317)/BU$23</f>
        <v>49.522250809453389</v>
      </c>
      <c r="BX317" s="1"/>
      <c r="BY317" s="1"/>
      <c r="BZ317" s="1"/>
      <c r="CA317" s="1"/>
      <c r="CB317" s="1"/>
      <c r="CC317" s="1"/>
      <c r="CD317" s="1"/>
      <c r="CE317" s="1"/>
      <c r="CF317" s="1"/>
      <c r="CG317" s="1"/>
      <c r="CH317" s="1"/>
      <c r="CI317" s="1"/>
      <c r="CJ317" s="1"/>
      <c r="CK317" s="1"/>
      <c r="CL317" s="1"/>
      <c r="CM317" s="1"/>
      <c r="CN317" s="1"/>
      <c r="CO317" s="1"/>
    </row>
    <row r="318" spans="1:93" ht="14.7" thickBot="1" x14ac:dyDescent="0.6">
      <c r="A318" s="32">
        <v>295</v>
      </c>
      <c r="B318" s="10">
        <f t="shared" si="267"/>
        <v>1621.0513229898563</v>
      </c>
      <c r="C318" s="10">
        <f t="shared" si="268"/>
        <v>283.48058305285736</v>
      </c>
      <c r="D318" s="10">
        <f t="shared" si="269"/>
        <v>1337.570739936999</v>
      </c>
      <c r="E318" s="10">
        <f t="shared" si="281"/>
        <v>95855.772021042998</v>
      </c>
      <c r="F318" s="10">
        <f t="shared" si="282"/>
        <v>284144.22797895718</v>
      </c>
      <c r="G318" s="10">
        <f t="shared" si="264"/>
        <v>1165063.2566247759</v>
      </c>
      <c r="H318" s="1">
        <f t="shared" si="283"/>
        <v>0</v>
      </c>
      <c r="I318" s="1">
        <f t="shared" si="270"/>
        <v>183.49674192649292</v>
      </c>
      <c r="J318" s="1">
        <f t="shared" si="271"/>
        <v>183.49674192649292</v>
      </c>
      <c r="K318" s="1">
        <f t="shared" si="272"/>
        <v>550.49022577947881</v>
      </c>
      <c r="L318" s="1">
        <f t="shared" si="273"/>
        <v>183.49674192649292</v>
      </c>
      <c r="M318" s="1">
        <f t="shared" si="274"/>
        <v>1.8349674192649292</v>
      </c>
      <c r="N318" s="1">
        <f t="shared" si="327"/>
        <v>1100.9804515589576</v>
      </c>
      <c r="O318" s="1">
        <f t="shared" si="275"/>
        <v>3.318207970120576</v>
      </c>
      <c r="P318" s="1">
        <f t="shared" si="276"/>
        <v>13272.831880482305</v>
      </c>
      <c r="Q318" s="1">
        <f t="shared" si="277"/>
        <v>12609.19028645819</v>
      </c>
      <c r="R318" s="1">
        <f t="shared" si="278"/>
        <v>3.318207970120576</v>
      </c>
      <c r="S318" s="1">
        <f t="shared" si="265"/>
        <v>1260919.0286458188</v>
      </c>
      <c r="T318" s="1">
        <f t="shared" si="279"/>
        <v>9887.1585119093761</v>
      </c>
      <c r="U318" s="6">
        <f t="shared" si="284"/>
        <v>1427059.3112561328</v>
      </c>
      <c r="V318" s="23">
        <f>-SUM(T$24:T318)/T$23</f>
        <v>72.352965562806645</v>
      </c>
      <c r="W318" s="14">
        <f t="shared" si="266"/>
        <v>0</v>
      </c>
      <c r="X318" s="14">
        <f t="shared" si="285"/>
        <v>494478.63807538874</v>
      </c>
      <c r="Y318" s="23">
        <f>-SUM(W$24:W318)/W$23</f>
        <v>25.723931903769437</v>
      </c>
      <c r="Z318" s="36"/>
      <c r="AA318" s="37">
        <f t="shared" si="286"/>
        <v>1621.0513229898563</v>
      </c>
      <c r="AB318" s="10">
        <f t="shared" si="287"/>
        <v>283.48058305285736</v>
      </c>
      <c r="AC318" s="10">
        <f t="shared" si="288"/>
        <v>1337.570739936999</v>
      </c>
      <c r="AD318" s="1">
        <f t="shared" si="289"/>
        <v>95855.772021042998</v>
      </c>
      <c r="AE318" s="1">
        <f t="shared" si="290"/>
        <v>281394.22797895718</v>
      </c>
      <c r="AF318" s="1">
        <f t="shared" si="291"/>
        <v>1034811.8182681443</v>
      </c>
      <c r="AG318" s="1">
        <f t="shared" si="292"/>
        <v>0</v>
      </c>
      <c r="AH318" s="1">
        <f t="shared" si="293"/>
        <v>183.49674192649292</v>
      </c>
      <c r="AI318" s="1">
        <f t="shared" si="294"/>
        <v>183.49674192649292</v>
      </c>
      <c r="AJ318" s="1">
        <f t="shared" si="295"/>
        <v>550.49022577947881</v>
      </c>
      <c r="AK318" s="1">
        <f t="shared" si="296"/>
        <v>183.49674192649292</v>
      </c>
      <c r="AL318" s="1">
        <f t="shared" si="297"/>
        <v>1.8349674192649292</v>
      </c>
      <c r="AM318" s="1">
        <f t="shared" si="328"/>
        <v>1100.9804515589576</v>
      </c>
      <c r="AN318" s="1">
        <f t="shared" si="298"/>
        <v>3.318207970120576</v>
      </c>
      <c r="AO318" s="1">
        <f t="shared" si="299"/>
        <v>8295.5199253014398</v>
      </c>
      <c r="AP318" s="1">
        <f t="shared" si="300"/>
        <v>7880.7439290363673</v>
      </c>
      <c r="AQ318" s="1">
        <f t="shared" si="301"/>
        <v>3.318207970120576</v>
      </c>
      <c r="AR318" s="1">
        <f t="shared" si="302"/>
        <v>1078417.5902891872</v>
      </c>
      <c r="AS318" s="1">
        <f t="shared" si="303"/>
        <v>5158.7121544875536</v>
      </c>
      <c r="AT318" s="1">
        <f t="shared" si="304"/>
        <v>615754.05730145914</v>
      </c>
      <c r="AU318" s="38">
        <f>-SUM(AS$24:AS318)/AS$23</f>
        <v>36.695887379794733</v>
      </c>
      <c r="AV318" s="1">
        <f t="shared" si="280"/>
        <v>5158.7121544875536</v>
      </c>
      <c r="AW318" s="1">
        <f t="shared" si="305"/>
        <v>615754.05730145914</v>
      </c>
      <c r="AX318" s="38">
        <f>-SUM(AV$24:AV318)/AV$23</f>
        <v>36.695887379794733</v>
      </c>
      <c r="AY318" s="40"/>
      <c r="AZ318" s="10">
        <f t="shared" si="306"/>
        <v>857.63888888888891</v>
      </c>
      <c r="BA318" s="10">
        <f t="shared" si="307"/>
        <v>242.45049866362805</v>
      </c>
      <c r="BB318" s="10">
        <f t="shared" si="308"/>
        <v>1143.9749749461175</v>
      </c>
      <c r="BC318" s="1">
        <f t="shared" si="309"/>
        <v>81981.910281154676</v>
      </c>
      <c r="BD318" s="1">
        <f t="shared" si="310"/>
        <v>243018.08971884497</v>
      </c>
      <c r="BE318" s="1">
        <f t="shared" si="311"/>
        <v>1321435.6800080321</v>
      </c>
      <c r="BF318" s="1">
        <f t="shared" si="312"/>
        <v>0</v>
      </c>
      <c r="BG318" s="1">
        <f t="shared" si="313"/>
        <v>183.49674192649292</v>
      </c>
      <c r="BH318" s="1">
        <f t="shared" si="314"/>
        <v>183.49674192649292</v>
      </c>
      <c r="BI318" s="1">
        <f t="shared" si="315"/>
        <v>550.49022577947881</v>
      </c>
      <c r="BJ318" s="1">
        <f t="shared" si="316"/>
        <v>183.49674192649292</v>
      </c>
      <c r="BK318" s="1">
        <f t="shared" si="317"/>
        <v>1.8349674192649292</v>
      </c>
      <c r="BL318" s="1">
        <f t="shared" si="329"/>
        <v>1100.9804515589576</v>
      </c>
      <c r="BM318" s="1">
        <f t="shared" si="318"/>
        <v>3.318207970120576</v>
      </c>
      <c r="BN318" s="1">
        <f t="shared" si="319"/>
        <v>8295.5199253014398</v>
      </c>
      <c r="BO318" s="1">
        <f t="shared" si="320"/>
        <v>7880.7439290363673</v>
      </c>
      <c r="BP318" s="1">
        <f t="shared" si="321"/>
        <v>3.318207970120576</v>
      </c>
      <c r="BQ318" s="1">
        <f t="shared" si="322"/>
        <v>1078417.5902891872</v>
      </c>
      <c r="BR318" s="1">
        <f t="shared" si="323"/>
        <v>5922.124588588521</v>
      </c>
      <c r="BS318" s="1">
        <f t="shared" si="324"/>
        <v>842930.95105165942</v>
      </c>
      <c r="BT318" s="38">
        <f>-SUM(BR$24:BR318)/BR$23</f>
        <v>49.865562379806342</v>
      </c>
      <c r="BU318" s="1">
        <f t="shared" si="325"/>
        <v>5922.124588588521</v>
      </c>
      <c r="BV318" s="1">
        <f t="shared" si="326"/>
        <v>842930.95105165942</v>
      </c>
      <c r="BW318" s="38">
        <f>-SUM(BU$24:BU318)/BU$23</f>
        <v>49.865562379806342</v>
      </c>
      <c r="BX318" s="1"/>
      <c r="BY318" s="1"/>
      <c r="BZ318" s="1"/>
      <c r="CA318" s="1"/>
      <c r="CB318" s="1"/>
      <c r="CC318" s="1"/>
      <c r="CD318" s="1"/>
      <c r="CE318" s="1"/>
      <c r="CF318" s="1"/>
      <c r="CG318" s="1"/>
      <c r="CH318" s="1"/>
      <c r="CI318" s="1"/>
      <c r="CJ318" s="1"/>
      <c r="CK318" s="1"/>
      <c r="CL318" s="1"/>
      <c r="CM318" s="1"/>
      <c r="CN318" s="1"/>
      <c r="CO318" s="1"/>
    </row>
    <row r="319" spans="1:93" ht="14.7" thickBot="1" x14ac:dyDescent="0.6">
      <c r="A319" s="32">
        <v>296</v>
      </c>
      <c r="B319" s="10">
        <f t="shared" si="267"/>
        <v>1621.0513229898563</v>
      </c>
      <c r="C319" s="10">
        <f t="shared" si="268"/>
        <v>279.57933506137442</v>
      </c>
      <c r="D319" s="10">
        <f t="shared" si="269"/>
        <v>1341.4719879284817</v>
      </c>
      <c r="E319" s="10">
        <f t="shared" si="281"/>
        <v>94514.300033114516</v>
      </c>
      <c r="F319" s="10">
        <f t="shared" si="282"/>
        <v>285485.69996688567</v>
      </c>
      <c r="G319" s="10">
        <f t="shared" si="264"/>
        <v>1171541.8688165653</v>
      </c>
      <c r="H319" s="1">
        <f t="shared" si="283"/>
        <v>0</v>
      </c>
      <c r="I319" s="1">
        <f t="shared" si="270"/>
        <v>183.87471517091109</v>
      </c>
      <c r="J319" s="1">
        <f t="shared" si="271"/>
        <v>183.87471517091109</v>
      </c>
      <c r="K319" s="1">
        <f t="shared" si="272"/>
        <v>551.62414551273332</v>
      </c>
      <c r="L319" s="1">
        <f t="shared" si="273"/>
        <v>183.87471517091109</v>
      </c>
      <c r="M319" s="1">
        <f t="shared" si="274"/>
        <v>1.838747151709111</v>
      </c>
      <c r="N319" s="1">
        <f t="shared" si="327"/>
        <v>1103.2482910254666</v>
      </c>
      <c r="O319" s="1">
        <f t="shared" si="275"/>
        <v>3.3317267601307359</v>
      </c>
      <c r="P319" s="1">
        <f t="shared" si="276"/>
        <v>13326.907040522943</v>
      </c>
      <c r="Q319" s="1">
        <f t="shared" si="277"/>
        <v>12660.561688496795</v>
      </c>
      <c r="R319" s="1">
        <f t="shared" si="278"/>
        <v>3.3317267601307359</v>
      </c>
      <c r="S319" s="1">
        <f t="shared" si="265"/>
        <v>1266056.1688496796</v>
      </c>
      <c r="T319" s="1">
        <f t="shared" si="279"/>
        <v>9936.2620744814703</v>
      </c>
      <c r="U319" s="6">
        <f t="shared" si="284"/>
        <v>1436995.5733306143</v>
      </c>
      <c r="V319" s="23">
        <f>-SUM(T$24:T319)/T$23</f>
        <v>72.849778666530725</v>
      </c>
      <c r="W319" s="14">
        <f t="shared" si="266"/>
        <v>0</v>
      </c>
      <c r="X319" s="14">
        <f t="shared" si="285"/>
        <v>494478.63807538874</v>
      </c>
      <c r="Y319" s="23">
        <f>-SUM(W$24:W319)/W$23</f>
        <v>25.723931903769437</v>
      </c>
      <c r="Z319" s="36"/>
      <c r="AA319" s="37">
        <f t="shared" si="286"/>
        <v>1621.0513229898563</v>
      </c>
      <c r="AB319" s="10">
        <f t="shared" si="287"/>
        <v>279.57933506137442</v>
      </c>
      <c r="AC319" s="10">
        <f t="shared" si="288"/>
        <v>1341.4719879284817</v>
      </c>
      <c r="AD319" s="1">
        <f t="shared" si="289"/>
        <v>94514.300033114516</v>
      </c>
      <c r="AE319" s="1">
        <f t="shared" si="290"/>
        <v>282735.69996688567</v>
      </c>
      <c r="AF319" s="1">
        <f t="shared" si="291"/>
        <v>1040546.8970093748</v>
      </c>
      <c r="AG319" s="1">
        <f t="shared" si="292"/>
        <v>0</v>
      </c>
      <c r="AH319" s="1">
        <f t="shared" si="293"/>
        <v>183.87471517091109</v>
      </c>
      <c r="AI319" s="1">
        <f t="shared" si="294"/>
        <v>183.87471517091109</v>
      </c>
      <c r="AJ319" s="1">
        <f t="shared" si="295"/>
        <v>551.62414551273332</v>
      </c>
      <c r="AK319" s="1">
        <f t="shared" si="296"/>
        <v>183.87471517091109</v>
      </c>
      <c r="AL319" s="1">
        <f t="shared" si="297"/>
        <v>1.838747151709111</v>
      </c>
      <c r="AM319" s="1">
        <f t="shared" si="328"/>
        <v>1103.2482910254666</v>
      </c>
      <c r="AN319" s="1">
        <f t="shared" si="298"/>
        <v>3.3317267601307359</v>
      </c>
      <c r="AO319" s="1">
        <f t="shared" si="299"/>
        <v>8329.3169003268395</v>
      </c>
      <c r="AP319" s="1">
        <f t="shared" si="300"/>
        <v>7912.851055310497</v>
      </c>
      <c r="AQ319" s="1">
        <f t="shared" si="301"/>
        <v>3.3317267601307359</v>
      </c>
      <c r="AR319" s="1">
        <f t="shared" si="302"/>
        <v>1082811.1970424892</v>
      </c>
      <c r="AS319" s="1">
        <f t="shared" si="303"/>
        <v>5188.5514412951743</v>
      </c>
      <c r="AT319" s="1">
        <f t="shared" si="304"/>
        <v>620942.60874275432</v>
      </c>
      <c r="AU319" s="38">
        <f>-SUM(AS$24:AS319)/AS$23</f>
        <v>36.996672970594453</v>
      </c>
      <c r="AV319" s="1">
        <f t="shared" si="280"/>
        <v>5188.5514412951743</v>
      </c>
      <c r="AW319" s="1">
        <f t="shared" si="305"/>
        <v>620942.60874275432</v>
      </c>
      <c r="AX319" s="38">
        <f>-SUM(AV$24:AV319)/AV$23</f>
        <v>36.996672970594453</v>
      </c>
      <c r="AY319" s="40"/>
      <c r="AZ319" s="10">
        <f t="shared" si="306"/>
        <v>857.63888888888891</v>
      </c>
      <c r="BA319" s="10">
        <f t="shared" si="307"/>
        <v>239.11390498670184</v>
      </c>
      <c r="BB319" s="10">
        <f t="shared" si="308"/>
        <v>1147.3115686230437</v>
      </c>
      <c r="BC319" s="1">
        <f t="shared" si="309"/>
        <v>80834.598712531631</v>
      </c>
      <c r="BD319" s="1">
        <f t="shared" si="310"/>
        <v>244165.401287468</v>
      </c>
      <c r="BE319" s="1">
        <f t="shared" si="311"/>
        <v>1326976.5983299571</v>
      </c>
      <c r="BF319" s="1">
        <f t="shared" si="312"/>
        <v>0</v>
      </c>
      <c r="BG319" s="1">
        <f t="shared" si="313"/>
        <v>183.87471517091109</v>
      </c>
      <c r="BH319" s="1">
        <f t="shared" si="314"/>
        <v>183.87471517091109</v>
      </c>
      <c r="BI319" s="1">
        <f t="shared" si="315"/>
        <v>551.62414551273332</v>
      </c>
      <c r="BJ319" s="1">
        <f t="shared" si="316"/>
        <v>183.87471517091109</v>
      </c>
      <c r="BK319" s="1">
        <f t="shared" si="317"/>
        <v>1.838747151709111</v>
      </c>
      <c r="BL319" s="1">
        <f t="shared" si="329"/>
        <v>1103.2482910254666</v>
      </c>
      <c r="BM319" s="1">
        <f t="shared" si="318"/>
        <v>3.3317267601307359</v>
      </c>
      <c r="BN319" s="1">
        <f t="shared" si="319"/>
        <v>8329.3169003268395</v>
      </c>
      <c r="BO319" s="1">
        <f t="shared" si="320"/>
        <v>7912.851055310497</v>
      </c>
      <c r="BP319" s="1">
        <f t="shared" si="321"/>
        <v>3.3317267601307359</v>
      </c>
      <c r="BQ319" s="1">
        <f t="shared" si="322"/>
        <v>1082811.1970424892</v>
      </c>
      <c r="BR319" s="1">
        <f t="shared" si="323"/>
        <v>5951.9638753961417</v>
      </c>
      <c r="BS319" s="1">
        <f t="shared" si="324"/>
        <v>848882.91492705559</v>
      </c>
      <c r="BT319" s="38">
        <f>-SUM(BR$24:BR319)/BR$23</f>
        <v>50.210603763887278</v>
      </c>
      <c r="BU319" s="1">
        <f t="shared" si="325"/>
        <v>5951.9638753961417</v>
      </c>
      <c r="BV319" s="1">
        <f t="shared" si="326"/>
        <v>848882.91492705559</v>
      </c>
      <c r="BW319" s="38">
        <f>-SUM(BU$24:BU319)/BU$23</f>
        <v>50.210603763887278</v>
      </c>
      <c r="BX319" s="1"/>
      <c r="BY319" s="1"/>
      <c r="BZ319" s="1"/>
      <c r="CA319" s="1"/>
      <c r="CB319" s="1"/>
      <c r="CC319" s="1"/>
      <c r="CD319" s="1"/>
      <c r="CE319" s="1"/>
      <c r="CF319" s="1"/>
      <c r="CG319" s="1"/>
      <c r="CH319" s="1"/>
      <c r="CI319" s="1"/>
      <c r="CJ319" s="1"/>
      <c r="CK319" s="1"/>
      <c r="CL319" s="1"/>
      <c r="CM319" s="1"/>
      <c r="CN319" s="1"/>
      <c r="CO319" s="1"/>
    </row>
    <row r="320" spans="1:93" ht="14.7" thickBot="1" x14ac:dyDescent="0.6">
      <c r="A320" s="32">
        <v>297</v>
      </c>
      <c r="B320" s="10">
        <f t="shared" si="267"/>
        <v>1621.0513229898563</v>
      </c>
      <c r="C320" s="10">
        <f t="shared" si="268"/>
        <v>275.66670842991635</v>
      </c>
      <c r="D320" s="10">
        <f t="shared" si="269"/>
        <v>1345.38461455994</v>
      </c>
      <c r="E320" s="10">
        <f t="shared" si="281"/>
        <v>93168.915418554578</v>
      </c>
      <c r="F320" s="10">
        <f t="shared" si="282"/>
        <v>286831.08458144561</v>
      </c>
      <c r="G320" s="10">
        <f t="shared" si="264"/>
        <v>1178045.3229800705</v>
      </c>
      <c r="H320" s="1">
        <f t="shared" si="283"/>
        <v>0</v>
      </c>
      <c r="I320" s="1">
        <f t="shared" si="270"/>
        <v>184.25346697832714</v>
      </c>
      <c r="J320" s="1">
        <f t="shared" si="271"/>
        <v>184.25346697832714</v>
      </c>
      <c r="K320" s="1">
        <f t="shared" si="272"/>
        <v>552.76040093498148</v>
      </c>
      <c r="L320" s="1">
        <f t="shared" si="273"/>
        <v>184.25346697832714</v>
      </c>
      <c r="M320" s="1">
        <f t="shared" si="274"/>
        <v>1.8425346697832714</v>
      </c>
      <c r="N320" s="1">
        <f t="shared" si="327"/>
        <v>1105.520801869963</v>
      </c>
      <c r="O320" s="1">
        <f t="shared" si="275"/>
        <v>3.3453006273648023</v>
      </c>
      <c r="P320" s="1">
        <f t="shared" si="276"/>
        <v>13381.20250945921</v>
      </c>
      <c r="Q320" s="1">
        <f t="shared" si="277"/>
        <v>12712.142383986249</v>
      </c>
      <c r="R320" s="1">
        <f t="shared" si="278"/>
        <v>3.3453006273648023</v>
      </c>
      <c r="S320" s="1">
        <f t="shared" si="265"/>
        <v>1271214.2383986248</v>
      </c>
      <c r="T320" s="1">
        <f t="shared" si="279"/>
        <v>9985.5702591264289</v>
      </c>
      <c r="U320" s="6">
        <f t="shared" si="284"/>
        <v>1446981.1435897406</v>
      </c>
      <c r="V320" s="23">
        <f>-SUM(T$24:T320)/T$23</f>
        <v>73.349057179487048</v>
      </c>
      <c r="W320" s="14">
        <f t="shared" si="266"/>
        <v>0</v>
      </c>
      <c r="X320" s="14">
        <f t="shared" si="285"/>
        <v>494478.63807538874</v>
      </c>
      <c r="Y320" s="23">
        <f>-SUM(W$24:W320)/W$23</f>
        <v>25.723931903769437</v>
      </c>
      <c r="Z320" s="36"/>
      <c r="AA320" s="37">
        <f t="shared" si="286"/>
        <v>1621.0513229898563</v>
      </c>
      <c r="AB320" s="10">
        <f t="shared" si="287"/>
        <v>275.66670842991635</v>
      </c>
      <c r="AC320" s="10">
        <f t="shared" si="288"/>
        <v>1345.38461455994</v>
      </c>
      <c r="AD320" s="1">
        <f t="shared" si="289"/>
        <v>93168.915418554578</v>
      </c>
      <c r="AE320" s="1">
        <f t="shared" si="290"/>
        <v>284081.08458144561</v>
      </c>
      <c r="AF320" s="1">
        <f t="shared" si="291"/>
        <v>1046303.7884750064</v>
      </c>
      <c r="AG320" s="1">
        <f t="shared" si="292"/>
        <v>0</v>
      </c>
      <c r="AH320" s="1">
        <f t="shared" si="293"/>
        <v>184.25346697832714</v>
      </c>
      <c r="AI320" s="1">
        <f t="shared" si="294"/>
        <v>184.25346697832714</v>
      </c>
      <c r="AJ320" s="1">
        <f t="shared" si="295"/>
        <v>552.76040093498148</v>
      </c>
      <c r="AK320" s="1">
        <f t="shared" si="296"/>
        <v>184.25346697832714</v>
      </c>
      <c r="AL320" s="1">
        <f t="shared" si="297"/>
        <v>1.8425346697832714</v>
      </c>
      <c r="AM320" s="1">
        <f t="shared" si="328"/>
        <v>1105.520801869963</v>
      </c>
      <c r="AN320" s="1">
        <f t="shared" si="298"/>
        <v>3.3453006273648023</v>
      </c>
      <c r="AO320" s="1">
        <f t="shared" si="299"/>
        <v>8363.2515684120062</v>
      </c>
      <c r="AP320" s="1">
        <f t="shared" si="300"/>
        <v>7945.0889899914055</v>
      </c>
      <c r="AQ320" s="1">
        <f t="shared" si="301"/>
        <v>3.3453006273648023</v>
      </c>
      <c r="AR320" s="1">
        <f t="shared" si="302"/>
        <v>1087222.7038935607</v>
      </c>
      <c r="AS320" s="1">
        <f t="shared" si="303"/>
        <v>5218.5168651315862</v>
      </c>
      <c r="AT320" s="1">
        <f t="shared" si="304"/>
        <v>626161.12560788589</v>
      </c>
      <c r="AU320" s="38">
        <f>-SUM(AS$24:AS320)/AS$23</f>
        <v>37.299195687413672</v>
      </c>
      <c r="AV320" s="1">
        <f t="shared" si="280"/>
        <v>5218.5168651315862</v>
      </c>
      <c r="AW320" s="1">
        <f t="shared" si="305"/>
        <v>626161.12560788589</v>
      </c>
      <c r="AX320" s="38">
        <f>-SUM(AV$24:AV320)/AV$23</f>
        <v>37.299195687413672</v>
      </c>
      <c r="AY320" s="40"/>
      <c r="AZ320" s="10">
        <f t="shared" si="306"/>
        <v>857.63888888888891</v>
      </c>
      <c r="BA320" s="10">
        <f t="shared" si="307"/>
        <v>235.767579578218</v>
      </c>
      <c r="BB320" s="10">
        <f t="shared" si="308"/>
        <v>1150.6578940315278</v>
      </c>
      <c r="BC320" s="1">
        <f t="shared" si="309"/>
        <v>79683.940818500108</v>
      </c>
      <c r="BD320" s="1">
        <f t="shared" si="310"/>
        <v>245316.05918149953</v>
      </c>
      <c r="BE320" s="1">
        <f t="shared" si="311"/>
        <v>1332538.7630750602</v>
      </c>
      <c r="BF320" s="1">
        <f t="shared" si="312"/>
        <v>0</v>
      </c>
      <c r="BG320" s="1">
        <f t="shared" si="313"/>
        <v>184.25346697832714</v>
      </c>
      <c r="BH320" s="1">
        <f t="shared" si="314"/>
        <v>184.25346697832714</v>
      </c>
      <c r="BI320" s="1">
        <f t="shared" si="315"/>
        <v>552.76040093498148</v>
      </c>
      <c r="BJ320" s="1">
        <f t="shared" si="316"/>
        <v>184.25346697832714</v>
      </c>
      <c r="BK320" s="1">
        <f t="shared" si="317"/>
        <v>1.8425346697832714</v>
      </c>
      <c r="BL320" s="1">
        <f t="shared" si="329"/>
        <v>1105.520801869963</v>
      </c>
      <c r="BM320" s="1">
        <f t="shared" si="318"/>
        <v>3.3453006273648023</v>
      </c>
      <c r="BN320" s="1">
        <f t="shared" si="319"/>
        <v>8363.2515684120062</v>
      </c>
      <c r="BO320" s="1">
        <f t="shared" si="320"/>
        <v>7945.0889899914055</v>
      </c>
      <c r="BP320" s="1">
        <f t="shared" si="321"/>
        <v>3.3453006273648023</v>
      </c>
      <c r="BQ320" s="1">
        <f t="shared" si="322"/>
        <v>1087222.7038935607</v>
      </c>
      <c r="BR320" s="1">
        <f t="shared" si="323"/>
        <v>5981.9292992325536</v>
      </c>
      <c r="BS320" s="1">
        <f t="shared" si="324"/>
        <v>854864.84422628814</v>
      </c>
      <c r="BT320" s="38">
        <f>-SUM(BR$24:BR320)/BR$23</f>
        <v>50.55738227398772</v>
      </c>
      <c r="BU320" s="1">
        <f t="shared" si="325"/>
        <v>5981.9292992325536</v>
      </c>
      <c r="BV320" s="1">
        <f t="shared" si="326"/>
        <v>854864.84422628814</v>
      </c>
      <c r="BW320" s="38">
        <f>-SUM(BU$24:BU320)/BU$23</f>
        <v>50.55738227398772</v>
      </c>
      <c r="BX320" s="1"/>
      <c r="BY320" s="1"/>
      <c r="BZ320" s="1"/>
      <c r="CA320" s="1"/>
      <c r="CB320" s="1"/>
      <c r="CC320" s="1"/>
      <c r="CD320" s="1"/>
      <c r="CE320" s="1"/>
      <c r="CF320" s="1"/>
      <c r="CG320" s="1"/>
      <c r="CH320" s="1"/>
      <c r="CI320" s="1"/>
      <c r="CJ320" s="1"/>
      <c r="CK320" s="1"/>
      <c r="CL320" s="1"/>
      <c r="CM320" s="1"/>
      <c r="CN320" s="1"/>
      <c r="CO320" s="1"/>
    </row>
    <row r="321" spans="1:93" ht="14.7" thickBot="1" x14ac:dyDescent="0.6">
      <c r="A321" s="32">
        <v>298</v>
      </c>
      <c r="B321" s="10">
        <f t="shared" si="267"/>
        <v>1621.0513229898563</v>
      </c>
      <c r="C321" s="10">
        <f t="shared" si="268"/>
        <v>271.74266997078325</v>
      </c>
      <c r="D321" s="10">
        <f t="shared" si="269"/>
        <v>1349.3086530190731</v>
      </c>
      <c r="E321" s="10">
        <f t="shared" si="281"/>
        <v>91819.6067655355</v>
      </c>
      <c r="F321" s="10">
        <f t="shared" si="282"/>
        <v>288180.39323446469</v>
      </c>
      <c r="G321" s="10">
        <f t="shared" si="264"/>
        <v>1184573.7157958616</v>
      </c>
      <c r="H321" s="1">
        <f t="shared" si="283"/>
        <v>0</v>
      </c>
      <c r="I321" s="1">
        <f t="shared" si="270"/>
        <v>184.63299895245336</v>
      </c>
      <c r="J321" s="1">
        <f t="shared" si="271"/>
        <v>184.63299895245336</v>
      </c>
      <c r="K321" s="1">
        <f t="shared" si="272"/>
        <v>553.89899685736009</v>
      </c>
      <c r="L321" s="1">
        <f t="shared" si="273"/>
        <v>184.63299895245336</v>
      </c>
      <c r="M321" s="1">
        <f t="shared" si="274"/>
        <v>1.8463299895245338</v>
      </c>
      <c r="N321" s="1">
        <f t="shared" si="327"/>
        <v>1107.7979937147202</v>
      </c>
      <c r="O321" s="1">
        <f t="shared" si="275"/>
        <v>3.3589297962142028</v>
      </c>
      <c r="P321" s="1">
        <f t="shared" si="276"/>
        <v>13435.719184856811</v>
      </c>
      <c r="Q321" s="1">
        <f t="shared" si="277"/>
        <v>12763.93322561397</v>
      </c>
      <c r="R321" s="1">
        <f t="shared" si="278"/>
        <v>3.3589297962142028</v>
      </c>
      <c r="S321" s="1">
        <f t="shared" si="265"/>
        <v>1276393.322561397</v>
      </c>
      <c r="T321" s="1">
        <f t="shared" si="279"/>
        <v>10035.083908909393</v>
      </c>
      <c r="U321" s="6">
        <f t="shared" si="284"/>
        <v>1457016.2274986501</v>
      </c>
      <c r="V321" s="23">
        <f>-SUM(T$24:T321)/T$23</f>
        <v>73.850811374932519</v>
      </c>
      <c r="W321" s="14">
        <f t="shared" si="266"/>
        <v>0</v>
      </c>
      <c r="X321" s="14">
        <f t="shared" si="285"/>
        <v>494478.63807538874</v>
      </c>
      <c r="Y321" s="23">
        <f>-SUM(W$24:W321)/W$23</f>
        <v>25.723931903769437</v>
      </c>
      <c r="Z321" s="36"/>
      <c r="AA321" s="37">
        <f t="shared" si="286"/>
        <v>1621.0513229898563</v>
      </c>
      <c r="AB321" s="10">
        <f t="shared" si="287"/>
        <v>271.74266997078325</v>
      </c>
      <c r="AC321" s="10">
        <f t="shared" si="288"/>
        <v>1349.3086530190731</v>
      </c>
      <c r="AD321" s="1">
        <f t="shared" si="289"/>
        <v>91819.6067655355</v>
      </c>
      <c r="AE321" s="1">
        <f t="shared" si="290"/>
        <v>285430.39323446469</v>
      </c>
      <c r="AF321" s="1">
        <f t="shared" si="291"/>
        <v>1052082.5770040806</v>
      </c>
      <c r="AG321" s="1">
        <f t="shared" si="292"/>
        <v>0</v>
      </c>
      <c r="AH321" s="1">
        <f t="shared" si="293"/>
        <v>184.63299895245336</v>
      </c>
      <c r="AI321" s="1">
        <f t="shared" si="294"/>
        <v>184.63299895245336</v>
      </c>
      <c r="AJ321" s="1">
        <f t="shared" si="295"/>
        <v>553.89899685736009</v>
      </c>
      <c r="AK321" s="1">
        <f t="shared" si="296"/>
        <v>184.63299895245336</v>
      </c>
      <c r="AL321" s="1">
        <f t="shared" si="297"/>
        <v>1.8463299895245338</v>
      </c>
      <c r="AM321" s="1">
        <f t="shared" si="328"/>
        <v>1107.7979937147202</v>
      </c>
      <c r="AN321" s="1">
        <f t="shared" si="298"/>
        <v>3.3589297962142028</v>
      </c>
      <c r="AO321" s="1">
        <f t="shared" si="299"/>
        <v>8397.3244905355077</v>
      </c>
      <c r="AP321" s="1">
        <f t="shared" si="300"/>
        <v>7977.4582660087317</v>
      </c>
      <c r="AQ321" s="1">
        <f t="shared" si="301"/>
        <v>3.3589297962142028</v>
      </c>
      <c r="AR321" s="1">
        <f t="shared" si="302"/>
        <v>1091652.1837696158</v>
      </c>
      <c r="AS321" s="1">
        <f t="shared" si="303"/>
        <v>5248.6089493041554</v>
      </c>
      <c r="AT321" s="1">
        <f t="shared" si="304"/>
        <v>631409.7345571901</v>
      </c>
      <c r="AU321" s="38">
        <f>-SUM(AS$24:AS321)/AS$23</f>
        <v>37.603462872880584</v>
      </c>
      <c r="AV321" s="1">
        <f t="shared" si="280"/>
        <v>5248.6089493041554</v>
      </c>
      <c r="AW321" s="1">
        <f t="shared" si="305"/>
        <v>631409.7345571901</v>
      </c>
      <c r="AX321" s="38">
        <f>-SUM(AV$24:AV321)/AV$23</f>
        <v>37.603462872880584</v>
      </c>
      <c r="AY321" s="40"/>
      <c r="AZ321" s="10">
        <f t="shared" si="306"/>
        <v>857.63888888888891</v>
      </c>
      <c r="BA321" s="10">
        <f t="shared" si="307"/>
        <v>232.41149405395939</v>
      </c>
      <c r="BB321" s="10">
        <f t="shared" si="308"/>
        <v>1154.0139795557864</v>
      </c>
      <c r="BC321" s="1">
        <f t="shared" si="309"/>
        <v>78529.926838944317</v>
      </c>
      <c r="BD321" s="1">
        <f t="shared" si="310"/>
        <v>246470.0731610553</v>
      </c>
      <c r="BE321" s="1">
        <f t="shared" si="311"/>
        <v>1338122.2569306712</v>
      </c>
      <c r="BF321" s="1">
        <f t="shared" si="312"/>
        <v>0</v>
      </c>
      <c r="BG321" s="1">
        <f t="shared" si="313"/>
        <v>184.63299895245336</v>
      </c>
      <c r="BH321" s="1">
        <f t="shared" si="314"/>
        <v>184.63299895245336</v>
      </c>
      <c r="BI321" s="1">
        <f t="shared" si="315"/>
        <v>553.89899685736009</v>
      </c>
      <c r="BJ321" s="1">
        <f t="shared" si="316"/>
        <v>184.63299895245336</v>
      </c>
      <c r="BK321" s="1">
        <f t="shared" si="317"/>
        <v>1.8463299895245338</v>
      </c>
      <c r="BL321" s="1">
        <f t="shared" si="329"/>
        <v>1107.7979937147202</v>
      </c>
      <c r="BM321" s="1">
        <f t="shared" si="318"/>
        <v>3.3589297962142028</v>
      </c>
      <c r="BN321" s="1">
        <f t="shared" si="319"/>
        <v>8397.3244905355077</v>
      </c>
      <c r="BO321" s="1">
        <f t="shared" si="320"/>
        <v>7977.4582660087317</v>
      </c>
      <c r="BP321" s="1">
        <f t="shared" si="321"/>
        <v>3.3589297962142028</v>
      </c>
      <c r="BQ321" s="1">
        <f t="shared" si="322"/>
        <v>1091652.1837696158</v>
      </c>
      <c r="BR321" s="1">
        <f t="shared" si="323"/>
        <v>6012.0213834051228</v>
      </c>
      <c r="BS321" s="1">
        <f t="shared" si="324"/>
        <v>860876.86560969322</v>
      </c>
      <c r="BT321" s="38">
        <f>-SUM(BR$24:BR321)/BR$23</f>
        <v>50.905905252735842</v>
      </c>
      <c r="BU321" s="1">
        <f t="shared" si="325"/>
        <v>6012.0213834051228</v>
      </c>
      <c r="BV321" s="1">
        <f t="shared" si="326"/>
        <v>860876.86560969322</v>
      </c>
      <c r="BW321" s="38">
        <f>-SUM(BU$24:BU321)/BU$23</f>
        <v>50.905905252735842</v>
      </c>
      <c r="BX321" s="1"/>
      <c r="BY321" s="1"/>
      <c r="BZ321" s="1"/>
      <c r="CA321" s="1"/>
      <c r="CB321" s="1"/>
      <c r="CC321" s="1"/>
      <c r="CD321" s="1"/>
      <c r="CE321" s="1"/>
      <c r="CF321" s="1"/>
      <c r="CG321" s="1"/>
      <c r="CH321" s="1"/>
      <c r="CI321" s="1"/>
      <c r="CJ321" s="1"/>
      <c r="CK321" s="1"/>
      <c r="CL321" s="1"/>
      <c r="CM321" s="1"/>
      <c r="CN321" s="1"/>
      <c r="CO321" s="1"/>
    </row>
    <row r="322" spans="1:93" ht="14.7" thickBot="1" x14ac:dyDescent="0.6">
      <c r="A322" s="32">
        <v>299</v>
      </c>
      <c r="B322" s="10">
        <f t="shared" si="267"/>
        <v>1621.0513229898563</v>
      </c>
      <c r="C322" s="10">
        <f t="shared" si="268"/>
        <v>267.80718639947764</v>
      </c>
      <c r="D322" s="10">
        <f t="shared" si="269"/>
        <v>1353.244136590379</v>
      </c>
      <c r="E322" s="10">
        <f t="shared" si="281"/>
        <v>90466.36262894512</v>
      </c>
      <c r="F322" s="10">
        <f t="shared" si="282"/>
        <v>289533.63737105508</v>
      </c>
      <c r="G322" s="10">
        <f t="shared" si="264"/>
        <v>1191127.1443251895</v>
      </c>
      <c r="H322" s="1">
        <f t="shared" si="283"/>
        <v>0</v>
      </c>
      <c r="I322" s="1">
        <f t="shared" si="270"/>
        <v>185.01331270030548</v>
      </c>
      <c r="J322" s="1">
        <f t="shared" si="271"/>
        <v>185.01331270030548</v>
      </c>
      <c r="K322" s="1">
        <f t="shared" si="272"/>
        <v>555.0399381009164</v>
      </c>
      <c r="L322" s="1">
        <f t="shared" si="273"/>
        <v>185.01331270030548</v>
      </c>
      <c r="M322" s="1">
        <f t="shared" si="274"/>
        <v>1.8501331270030548</v>
      </c>
      <c r="N322" s="1">
        <f t="shared" si="327"/>
        <v>1110.0798762018328</v>
      </c>
      <c r="O322" s="1">
        <f t="shared" si="275"/>
        <v>3.3726144919845642</v>
      </c>
      <c r="P322" s="1">
        <f t="shared" si="276"/>
        <v>13490.457967938257</v>
      </c>
      <c r="Q322" s="1">
        <f t="shared" si="277"/>
        <v>12815.935069541343</v>
      </c>
      <c r="R322" s="1">
        <f t="shared" si="278"/>
        <v>3.3726144919845642</v>
      </c>
      <c r="S322" s="1">
        <f t="shared" si="265"/>
        <v>1281593.5069541344</v>
      </c>
      <c r="T322" s="1">
        <f t="shared" si="279"/>
        <v>10084.803870349653</v>
      </c>
      <c r="U322" s="6">
        <f t="shared" si="284"/>
        <v>1467101.0313689997</v>
      </c>
      <c r="V322" s="23">
        <f>-SUM(T$24:T322)/T$23</f>
        <v>74.355051568449994</v>
      </c>
      <c r="W322" s="14">
        <f t="shared" si="266"/>
        <v>0</v>
      </c>
      <c r="X322" s="14">
        <f t="shared" si="285"/>
        <v>494478.63807538874</v>
      </c>
      <c r="Y322" s="23">
        <f>-SUM(W$24:W322)/W$23</f>
        <v>25.723931903769437</v>
      </c>
      <c r="Z322" s="36"/>
      <c r="AA322" s="37">
        <f t="shared" si="286"/>
        <v>1621.0513229898563</v>
      </c>
      <c r="AB322" s="10">
        <f t="shared" si="287"/>
        <v>267.80718639947764</v>
      </c>
      <c r="AC322" s="10">
        <f t="shared" si="288"/>
        <v>1353.244136590379</v>
      </c>
      <c r="AD322" s="1">
        <f t="shared" si="289"/>
        <v>90466.36262894512</v>
      </c>
      <c r="AE322" s="1">
        <f t="shared" si="290"/>
        <v>286783.63737105508</v>
      </c>
      <c r="AF322" s="1">
        <f t="shared" si="291"/>
        <v>1057883.3472660384</v>
      </c>
      <c r="AG322" s="1">
        <f t="shared" si="292"/>
        <v>0</v>
      </c>
      <c r="AH322" s="1">
        <f t="shared" si="293"/>
        <v>185.01331270030548</v>
      </c>
      <c r="AI322" s="1">
        <f t="shared" si="294"/>
        <v>185.01331270030548</v>
      </c>
      <c r="AJ322" s="1">
        <f t="shared" si="295"/>
        <v>555.0399381009164</v>
      </c>
      <c r="AK322" s="1">
        <f t="shared" si="296"/>
        <v>185.01331270030548</v>
      </c>
      <c r="AL322" s="1">
        <f t="shared" si="297"/>
        <v>1.8501331270030548</v>
      </c>
      <c r="AM322" s="1">
        <f t="shared" si="328"/>
        <v>1110.0798762018328</v>
      </c>
      <c r="AN322" s="1">
        <f t="shared" si="298"/>
        <v>3.3726144919845642</v>
      </c>
      <c r="AO322" s="1">
        <f t="shared" si="299"/>
        <v>8431.5362299614098</v>
      </c>
      <c r="AP322" s="1">
        <f t="shared" si="300"/>
        <v>8009.9594184633388</v>
      </c>
      <c r="AQ322" s="1">
        <f t="shared" si="301"/>
        <v>3.3726144919845642</v>
      </c>
      <c r="AR322" s="1">
        <f t="shared" si="302"/>
        <v>1096099.7098949833</v>
      </c>
      <c r="AS322" s="1">
        <f t="shared" si="303"/>
        <v>5278.8282192716497</v>
      </c>
      <c r="AT322" s="1">
        <f t="shared" si="304"/>
        <v>636688.56277646171</v>
      </c>
      <c r="AU322" s="38">
        <f>-SUM(AS$24:AS322)/AS$23</f>
        <v>37.909481900084735</v>
      </c>
      <c r="AV322" s="1">
        <f t="shared" si="280"/>
        <v>5278.8282192716497</v>
      </c>
      <c r="AW322" s="1">
        <f t="shared" si="305"/>
        <v>636688.56277646171</v>
      </c>
      <c r="AX322" s="38">
        <f>-SUM(AV$24:AV322)/AV$23</f>
        <v>37.909481900084735</v>
      </c>
      <c r="AY322" s="40"/>
      <c r="AZ322" s="10">
        <f t="shared" si="306"/>
        <v>857.63888888888891</v>
      </c>
      <c r="BA322" s="10">
        <f t="shared" si="307"/>
        <v>229.0456199469217</v>
      </c>
      <c r="BB322" s="10">
        <f t="shared" si="308"/>
        <v>1157.379853662824</v>
      </c>
      <c r="BC322" s="1">
        <f t="shared" si="309"/>
        <v>77372.546985281486</v>
      </c>
      <c r="BD322" s="1">
        <f t="shared" si="310"/>
        <v>247627.45301471814</v>
      </c>
      <c r="BE322" s="1">
        <f t="shared" si="311"/>
        <v>1343727.1629097015</v>
      </c>
      <c r="BF322" s="1">
        <f t="shared" si="312"/>
        <v>0</v>
      </c>
      <c r="BG322" s="1">
        <f t="shared" si="313"/>
        <v>185.01331270030548</v>
      </c>
      <c r="BH322" s="1">
        <f t="shared" si="314"/>
        <v>185.01331270030548</v>
      </c>
      <c r="BI322" s="1">
        <f t="shared" si="315"/>
        <v>555.0399381009164</v>
      </c>
      <c r="BJ322" s="1">
        <f t="shared" si="316"/>
        <v>185.01331270030548</v>
      </c>
      <c r="BK322" s="1">
        <f t="shared" si="317"/>
        <v>1.8501331270030548</v>
      </c>
      <c r="BL322" s="1">
        <f t="shared" si="329"/>
        <v>1110.0798762018328</v>
      </c>
      <c r="BM322" s="1">
        <f t="shared" si="318"/>
        <v>3.3726144919845642</v>
      </c>
      <c r="BN322" s="1">
        <f t="shared" si="319"/>
        <v>8431.5362299614098</v>
      </c>
      <c r="BO322" s="1">
        <f t="shared" si="320"/>
        <v>8009.9594184633388</v>
      </c>
      <c r="BP322" s="1">
        <f t="shared" si="321"/>
        <v>3.3726144919845642</v>
      </c>
      <c r="BQ322" s="1">
        <f t="shared" si="322"/>
        <v>1096099.7098949833</v>
      </c>
      <c r="BR322" s="1">
        <f t="shared" si="323"/>
        <v>6042.2406533726171</v>
      </c>
      <c r="BS322" s="1">
        <f t="shared" si="324"/>
        <v>866919.10626306583</v>
      </c>
      <c r="BT322" s="38">
        <f>-SUM(BR$24:BR322)/BR$23</f>
        <v>51.256180073221209</v>
      </c>
      <c r="BU322" s="1">
        <f t="shared" si="325"/>
        <v>6042.2406533726171</v>
      </c>
      <c r="BV322" s="1">
        <f t="shared" si="326"/>
        <v>866919.10626306583</v>
      </c>
      <c r="BW322" s="38">
        <f>-SUM(BU$24:BU322)/BU$23</f>
        <v>51.256180073221209</v>
      </c>
      <c r="BX322" s="1"/>
      <c r="BY322" s="1"/>
      <c r="BZ322" s="1"/>
      <c r="CA322" s="1"/>
      <c r="CB322" s="1"/>
      <c r="CC322" s="1"/>
      <c r="CD322" s="1"/>
      <c r="CE322" s="1"/>
      <c r="CF322" s="1"/>
      <c r="CG322" s="1"/>
      <c r="CH322" s="1"/>
      <c r="CI322" s="1"/>
      <c r="CJ322" s="1"/>
      <c r="CK322" s="1"/>
      <c r="CL322" s="1"/>
      <c r="CM322" s="1"/>
      <c r="CN322" s="1"/>
      <c r="CO322" s="1"/>
    </row>
    <row r="323" spans="1:93" ht="14.7" thickBot="1" x14ac:dyDescent="0.6">
      <c r="A323" s="32">
        <v>300</v>
      </c>
      <c r="B323" s="10">
        <f t="shared" si="267"/>
        <v>1621.0513229898563</v>
      </c>
      <c r="C323" s="10">
        <f t="shared" si="268"/>
        <v>263.86022433442236</v>
      </c>
      <c r="D323" s="10">
        <f t="shared" si="269"/>
        <v>1357.191098655434</v>
      </c>
      <c r="E323" s="10">
        <f t="shared" si="281"/>
        <v>89109.171530289692</v>
      </c>
      <c r="F323" s="10">
        <f t="shared" si="282"/>
        <v>290890.82846971054</v>
      </c>
      <c r="G323" s="10">
        <f t="shared" si="264"/>
        <v>1197705.706011496</v>
      </c>
      <c r="H323" s="1">
        <f t="shared" si="283"/>
        <v>0</v>
      </c>
      <c r="I323" s="1">
        <f t="shared" si="270"/>
        <v>185.39440983220931</v>
      </c>
      <c r="J323" s="1">
        <f t="shared" si="271"/>
        <v>185.39440983220931</v>
      </c>
      <c r="K323" s="1">
        <f t="shared" si="272"/>
        <v>556.18322949662797</v>
      </c>
      <c r="L323" s="1">
        <f t="shared" si="273"/>
        <v>185.39440983220931</v>
      </c>
      <c r="M323" s="1">
        <f t="shared" si="274"/>
        <v>1.8539440983220932</v>
      </c>
      <c r="N323" s="1">
        <f t="shared" si="327"/>
        <v>1112.3664589932559</v>
      </c>
      <c r="O323" s="1">
        <f t="shared" si="275"/>
        <v>3.3863549408994356</v>
      </c>
      <c r="P323" s="1">
        <f t="shared" si="276"/>
        <v>13545.419763597742</v>
      </c>
      <c r="Q323" s="1">
        <f t="shared" si="277"/>
        <v>12868.148775417854</v>
      </c>
      <c r="R323" s="1">
        <f t="shared" si="278"/>
        <v>3.3863549408994356</v>
      </c>
      <c r="S323" s="1">
        <f t="shared" si="265"/>
        <v>1286814.8775417856</v>
      </c>
      <c r="T323" s="1">
        <f t="shared" si="279"/>
        <v>10134.730993434741</v>
      </c>
      <c r="U323" s="6">
        <f t="shared" si="284"/>
        <v>1477235.7623624345</v>
      </c>
      <c r="V323" s="23">
        <f>-SUM(T$24:T323)/T$23</f>
        <v>74.861788118121737</v>
      </c>
      <c r="W323" s="14">
        <f t="shared" si="266"/>
        <v>0</v>
      </c>
      <c r="X323" s="14">
        <f t="shared" si="285"/>
        <v>494478.63807538874</v>
      </c>
      <c r="Y323" s="23">
        <f>-SUM(W$24:W323)/W$23</f>
        <v>25.723931903769437</v>
      </c>
      <c r="Z323" s="36"/>
      <c r="AA323" s="37">
        <f t="shared" si="286"/>
        <v>1621.0513229898563</v>
      </c>
      <c r="AB323" s="10">
        <f t="shared" si="287"/>
        <v>263.86022433442236</v>
      </c>
      <c r="AC323" s="10">
        <f t="shared" si="288"/>
        <v>1357.191098655434</v>
      </c>
      <c r="AD323" s="1">
        <f t="shared" si="289"/>
        <v>89109.171530289692</v>
      </c>
      <c r="AE323" s="1">
        <f t="shared" si="290"/>
        <v>288140.82846971054</v>
      </c>
      <c r="AF323" s="1">
        <f t="shared" si="291"/>
        <v>1063706.184262027</v>
      </c>
      <c r="AG323" s="1">
        <f t="shared" si="292"/>
        <v>0</v>
      </c>
      <c r="AH323" s="1">
        <f t="shared" si="293"/>
        <v>185.39440983220931</v>
      </c>
      <c r="AI323" s="1">
        <f t="shared" si="294"/>
        <v>185.39440983220931</v>
      </c>
      <c r="AJ323" s="1">
        <f t="shared" si="295"/>
        <v>556.18322949662797</v>
      </c>
      <c r="AK323" s="1">
        <f t="shared" si="296"/>
        <v>185.39440983220931</v>
      </c>
      <c r="AL323" s="1">
        <f t="shared" si="297"/>
        <v>1.8539440983220932</v>
      </c>
      <c r="AM323" s="1">
        <f t="shared" si="328"/>
        <v>1112.3664589932559</v>
      </c>
      <c r="AN323" s="1">
        <f t="shared" si="298"/>
        <v>3.3863549408994356</v>
      </c>
      <c r="AO323" s="1">
        <f t="shared" si="299"/>
        <v>8465.8873522485883</v>
      </c>
      <c r="AP323" s="1">
        <f t="shared" si="300"/>
        <v>8042.5929846361587</v>
      </c>
      <c r="AQ323" s="1">
        <f t="shared" si="301"/>
        <v>3.3863549408994356</v>
      </c>
      <c r="AR323" s="1">
        <f t="shared" si="302"/>
        <v>1100565.3557923166</v>
      </c>
      <c r="AS323" s="1">
        <f t="shared" si="303"/>
        <v>5309.1752026530467</v>
      </c>
      <c r="AT323" s="1">
        <f t="shared" si="304"/>
        <v>641997.73797911475</v>
      </c>
      <c r="AU323" s="38">
        <f>-SUM(AS$24:AS323)/AS$23</f>
        <v>38.217260172702304</v>
      </c>
      <c r="AV323" s="1">
        <f t="shared" si="280"/>
        <v>5309.1752026530467</v>
      </c>
      <c r="AW323" s="1">
        <f t="shared" si="305"/>
        <v>641997.73797911475</v>
      </c>
      <c r="AX323" s="38">
        <f>-SUM(AV$24:AV323)/AV$23</f>
        <v>38.217260172702304</v>
      </c>
      <c r="AY323" s="40"/>
      <c r="AZ323" s="10">
        <f t="shared" si="306"/>
        <v>857.63888888888891</v>
      </c>
      <c r="BA323" s="10">
        <f t="shared" si="307"/>
        <v>225.66992870707176</v>
      </c>
      <c r="BB323" s="10">
        <f t="shared" si="308"/>
        <v>1160.7555449026738</v>
      </c>
      <c r="BC323" s="1">
        <f t="shared" si="309"/>
        <v>76211.791440378816</v>
      </c>
      <c r="BD323" s="1">
        <f t="shared" si="310"/>
        <v>248788.20855962081</v>
      </c>
      <c r="BE323" s="1">
        <f t="shared" si="311"/>
        <v>1349353.5643519375</v>
      </c>
      <c r="BF323" s="1">
        <f t="shared" si="312"/>
        <v>0</v>
      </c>
      <c r="BG323" s="1">
        <f t="shared" si="313"/>
        <v>185.39440983220931</v>
      </c>
      <c r="BH323" s="1">
        <f t="shared" si="314"/>
        <v>185.39440983220931</v>
      </c>
      <c r="BI323" s="1">
        <f t="shared" si="315"/>
        <v>556.18322949662797</v>
      </c>
      <c r="BJ323" s="1">
        <f t="shared" si="316"/>
        <v>185.39440983220931</v>
      </c>
      <c r="BK323" s="1">
        <f t="shared" si="317"/>
        <v>1.8539440983220932</v>
      </c>
      <c r="BL323" s="1">
        <f t="shared" si="329"/>
        <v>1112.3664589932559</v>
      </c>
      <c r="BM323" s="1">
        <f t="shared" si="318"/>
        <v>3.3863549408994356</v>
      </c>
      <c r="BN323" s="1">
        <f t="shared" si="319"/>
        <v>8465.8873522485883</v>
      </c>
      <c r="BO323" s="1">
        <f t="shared" si="320"/>
        <v>8042.5929846361587</v>
      </c>
      <c r="BP323" s="1">
        <f t="shared" si="321"/>
        <v>3.3863549408994356</v>
      </c>
      <c r="BQ323" s="1">
        <f t="shared" si="322"/>
        <v>1100565.3557923166</v>
      </c>
      <c r="BR323" s="1">
        <f t="shared" si="323"/>
        <v>6072.5876367540141</v>
      </c>
      <c r="BS323" s="1">
        <f t="shared" si="324"/>
        <v>872991.69389981986</v>
      </c>
      <c r="BT323" s="38">
        <f>-SUM(BR$24:BR323)/BR$23</f>
        <v>51.608214139119994</v>
      </c>
      <c r="BU323" s="1">
        <f t="shared" si="325"/>
        <v>6072.5876367540141</v>
      </c>
      <c r="BV323" s="1">
        <f t="shared" si="326"/>
        <v>872991.69389981986</v>
      </c>
      <c r="BW323" s="38">
        <f>-SUM(BU$24:BU323)/BU$23</f>
        <v>51.608214139119994</v>
      </c>
      <c r="BX323" s="1"/>
      <c r="BY323" s="1"/>
      <c r="BZ323" s="1"/>
      <c r="CA323" s="1"/>
      <c r="CB323" s="1"/>
      <c r="CC323" s="1"/>
      <c r="CD323" s="1"/>
      <c r="CE323" s="1"/>
      <c r="CF323" s="1"/>
      <c r="CG323" s="1"/>
      <c r="CH323" s="1"/>
      <c r="CI323" s="1"/>
      <c r="CJ323" s="1"/>
      <c r="CK323" s="1"/>
      <c r="CL323" s="1"/>
      <c r="CM323" s="1"/>
      <c r="CN323" s="1"/>
      <c r="CO323" s="1"/>
    </row>
    <row r="324" spans="1:93" ht="14.7" thickBot="1" x14ac:dyDescent="0.6">
      <c r="A324" s="32">
        <v>301</v>
      </c>
      <c r="B324" s="10">
        <f t="shared" si="267"/>
        <v>1621.0513229898563</v>
      </c>
      <c r="C324" s="10">
        <f t="shared" si="268"/>
        <v>259.90175029667728</v>
      </c>
      <c r="D324" s="10">
        <f t="shared" si="269"/>
        <v>1361.1495726931789</v>
      </c>
      <c r="E324" s="10">
        <f t="shared" si="281"/>
        <v>87748.021957596517</v>
      </c>
      <c r="F324" s="10">
        <f t="shared" si="282"/>
        <v>292251.9780424037</v>
      </c>
      <c r="G324" s="10">
        <f t="shared" si="264"/>
        <v>1204309.4986819348</v>
      </c>
      <c r="H324" s="1">
        <f t="shared" si="283"/>
        <v>0</v>
      </c>
      <c r="I324" s="1">
        <f t="shared" si="270"/>
        <v>185.77629196180777</v>
      </c>
      <c r="J324" s="1">
        <f t="shared" si="271"/>
        <v>185.77629196180777</v>
      </c>
      <c r="K324" s="1">
        <f t="shared" si="272"/>
        <v>557.32887588542337</v>
      </c>
      <c r="L324" s="1">
        <f t="shared" si="273"/>
        <v>185.77629196180777</v>
      </c>
      <c r="M324" s="1">
        <f t="shared" si="274"/>
        <v>1.8577629196180778</v>
      </c>
      <c r="N324" s="1">
        <f t="shared" si="327"/>
        <v>1114.6577517708467</v>
      </c>
      <c r="O324" s="1">
        <f t="shared" si="275"/>
        <v>3.4001513701040289</v>
      </c>
      <c r="P324" s="1">
        <f t="shared" si="276"/>
        <v>13600.605480416116</v>
      </c>
      <c r="Q324" s="1">
        <f t="shared" si="277"/>
        <v>12920.57520639531</v>
      </c>
      <c r="R324" s="1">
        <f t="shared" si="278"/>
        <v>3.4001513701040289</v>
      </c>
      <c r="S324" s="1">
        <f t="shared" si="265"/>
        <v>1292057.5206395311</v>
      </c>
      <c r="T324" s="1">
        <f t="shared" si="279"/>
        <v>10184.866131634606</v>
      </c>
      <c r="U324" s="6">
        <f t="shared" si="284"/>
        <v>1487420.6284940692</v>
      </c>
      <c r="V324" s="23">
        <f>-SUM(T$24:T324)/T$23</f>
        <v>75.371031424703474</v>
      </c>
      <c r="W324" s="14">
        <f t="shared" si="266"/>
        <v>0</v>
      </c>
      <c r="X324" s="14">
        <f t="shared" si="285"/>
        <v>494478.63807538874</v>
      </c>
      <c r="Y324" s="23">
        <f>-SUM(W$24:W324)/W$23</f>
        <v>25.723931903769437</v>
      </c>
      <c r="Z324" s="36"/>
      <c r="AA324" s="37">
        <f t="shared" si="286"/>
        <v>1621.0513229898563</v>
      </c>
      <c r="AB324" s="10">
        <f t="shared" si="287"/>
        <v>259.90175029667728</v>
      </c>
      <c r="AC324" s="10">
        <f t="shared" si="288"/>
        <v>1361.1495726931789</v>
      </c>
      <c r="AD324" s="1">
        <f t="shared" si="289"/>
        <v>87748.021957596517</v>
      </c>
      <c r="AE324" s="1">
        <f t="shared" si="290"/>
        <v>289501.9780424037</v>
      </c>
      <c r="AF324" s="1">
        <f t="shared" si="291"/>
        <v>1069551.1733262131</v>
      </c>
      <c r="AG324" s="1">
        <f t="shared" si="292"/>
        <v>0</v>
      </c>
      <c r="AH324" s="1">
        <f t="shared" si="293"/>
        <v>185.77629196180777</v>
      </c>
      <c r="AI324" s="1">
        <f t="shared" si="294"/>
        <v>185.77629196180777</v>
      </c>
      <c r="AJ324" s="1">
        <f t="shared" si="295"/>
        <v>557.32887588542337</v>
      </c>
      <c r="AK324" s="1">
        <f t="shared" si="296"/>
        <v>185.77629196180777</v>
      </c>
      <c r="AL324" s="1">
        <f t="shared" si="297"/>
        <v>1.8577629196180778</v>
      </c>
      <c r="AM324" s="1">
        <f t="shared" si="328"/>
        <v>1114.6577517708467</v>
      </c>
      <c r="AN324" s="1">
        <f t="shared" si="298"/>
        <v>3.4001513701040289</v>
      </c>
      <c r="AO324" s="1">
        <f t="shared" si="299"/>
        <v>8500.3784252600726</v>
      </c>
      <c r="AP324" s="1">
        <f t="shared" si="300"/>
        <v>8075.3595039970687</v>
      </c>
      <c r="AQ324" s="1">
        <f t="shared" si="301"/>
        <v>3.4001513701040289</v>
      </c>
      <c r="AR324" s="1">
        <f t="shared" si="302"/>
        <v>1105049.1952838094</v>
      </c>
      <c r="AS324" s="1">
        <f t="shared" si="303"/>
        <v>5339.6504292363661</v>
      </c>
      <c r="AT324" s="1">
        <f t="shared" si="304"/>
        <v>647337.38840835111</v>
      </c>
      <c r="AU324" s="38">
        <f>-SUM(AS$24:AS324)/AS$23</f>
        <v>38.526805125121804</v>
      </c>
      <c r="AV324" s="1">
        <f t="shared" si="280"/>
        <v>5339.6504292363661</v>
      </c>
      <c r="AW324" s="1">
        <f t="shared" si="305"/>
        <v>647337.38840835111</v>
      </c>
      <c r="AX324" s="38">
        <f>-SUM(AV$24:AV324)/AV$23</f>
        <v>38.526805125121804</v>
      </c>
      <c r="AY324" s="40"/>
      <c r="AZ324" s="10">
        <f t="shared" si="306"/>
        <v>857.63888888888891</v>
      </c>
      <c r="BA324" s="10">
        <f t="shared" si="307"/>
        <v>222.28439170110562</v>
      </c>
      <c r="BB324" s="10">
        <f t="shared" si="308"/>
        <v>1164.14108190864</v>
      </c>
      <c r="BC324" s="1">
        <f t="shared" si="309"/>
        <v>75047.650358470171</v>
      </c>
      <c r="BD324" s="1">
        <f t="shared" si="310"/>
        <v>249952.34964152944</v>
      </c>
      <c r="BE324" s="1">
        <f t="shared" si="311"/>
        <v>1355001.5449253388</v>
      </c>
      <c r="BF324" s="1">
        <f t="shared" si="312"/>
        <v>0</v>
      </c>
      <c r="BG324" s="1">
        <f t="shared" si="313"/>
        <v>185.77629196180777</v>
      </c>
      <c r="BH324" s="1">
        <f t="shared" si="314"/>
        <v>185.77629196180777</v>
      </c>
      <c r="BI324" s="1">
        <f t="shared" si="315"/>
        <v>557.32887588542337</v>
      </c>
      <c r="BJ324" s="1">
        <f t="shared" si="316"/>
        <v>185.77629196180777</v>
      </c>
      <c r="BK324" s="1">
        <f t="shared" si="317"/>
        <v>1.8577629196180778</v>
      </c>
      <c r="BL324" s="1">
        <f t="shared" si="329"/>
        <v>1114.6577517708467</v>
      </c>
      <c r="BM324" s="1">
        <f t="shared" si="318"/>
        <v>3.4001513701040289</v>
      </c>
      <c r="BN324" s="1">
        <f t="shared" si="319"/>
        <v>8500.3784252600726</v>
      </c>
      <c r="BO324" s="1">
        <f t="shared" si="320"/>
        <v>8075.3595039970687</v>
      </c>
      <c r="BP324" s="1">
        <f t="shared" si="321"/>
        <v>3.4001513701040289</v>
      </c>
      <c r="BQ324" s="1">
        <f t="shared" si="322"/>
        <v>1105049.1952838094</v>
      </c>
      <c r="BR324" s="1">
        <f t="shared" si="323"/>
        <v>6103.0628633373335</v>
      </c>
      <c r="BS324" s="1">
        <f t="shared" si="324"/>
        <v>879094.7567631572</v>
      </c>
      <c r="BT324" s="38">
        <f>-SUM(BR$24:BR324)/BR$23</f>
        <v>51.962014884820711</v>
      </c>
      <c r="BU324" s="1">
        <f t="shared" si="325"/>
        <v>6103.0628633373335</v>
      </c>
      <c r="BV324" s="1">
        <f t="shared" si="326"/>
        <v>879094.7567631572</v>
      </c>
      <c r="BW324" s="38">
        <f>-SUM(BU$24:BU324)/BU$23</f>
        <v>51.962014884820711</v>
      </c>
      <c r="BX324" s="1"/>
      <c r="BY324" s="1"/>
      <c r="BZ324" s="1"/>
      <c r="CA324" s="1"/>
      <c r="CB324" s="1"/>
      <c r="CC324" s="1"/>
      <c r="CD324" s="1"/>
      <c r="CE324" s="1"/>
      <c r="CF324" s="1"/>
      <c r="CG324" s="1"/>
      <c r="CH324" s="1"/>
      <c r="CI324" s="1"/>
      <c r="CJ324" s="1"/>
      <c r="CK324" s="1"/>
      <c r="CL324" s="1"/>
      <c r="CM324" s="1"/>
      <c r="CN324" s="1"/>
      <c r="CO324" s="1"/>
    </row>
    <row r="325" spans="1:93" ht="14.7" thickBot="1" x14ac:dyDescent="0.6">
      <c r="A325" s="32">
        <v>302</v>
      </c>
      <c r="B325" s="10">
        <f t="shared" si="267"/>
        <v>1621.0513229898563</v>
      </c>
      <c r="C325" s="10">
        <f t="shared" si="268"/>
        <v>255.93173070965554</v>
      </c>
      <c r="D325" s="10">
        <f t="shared" si="269"/>
        <v>1365.1195922802008</v>
      </c>
      <c r="E325" s="10">
        <f t="shared" si="281"/>
        <v>86382.902365316317</v>
      </c>
      <c r="F325" s="10">
        <f t="shared" si="282"/>
        <v>293617.09763468389</v>
      </c>
      <c r="G325" s="10">
        <f t="shared" si="264"/>
        <v>1210938.6205488939</v>
      </c>
      <c r="H325" s="1">
        <f t="shared" si="283"/>
        <v>0</v>
      </c>
      <c r="I325" s="1">
        <f t="shared" si="270"/>
        <v>186.1589607060676</v>
      </c>
      <c r="J325" s="1">
        <f t="shared" si="271"/>
        <v>186.1589607060676</v>
      </c>
      <c r="K325" s="1">
        <f t="shared" si="272"/>
        <v>558.47688211820287</v>
      </c>
      <c r="L325" s="1">
        <f t="shared" si="273"/>
        <v>186.1589607060676</v>
      </c>
      <c r="M325" s="1">
        <f t="shared" si="274"/>
        <v>1.8615896070606761</v>
      </c>
      <c r="N325" s="1">
        <f t="shared" si="327"/>
        <v>1116.9537642364057</v>
      </c>
      <c r="O325" s="1">
        <f t="shared" si="275"/>
        <v>3.4140040076689742</v>
      </c>
      <c r="P325" s="1">
        <f t="shared" si="276"/>
        <v>13656.016030675897</v>
      </c>
      <c r="Q325" s="1">
        <f t="shared" si="277"/>
        <v>12973.215229142103</v>
      </c>
      <c r="R325" s="1">
        <f t="shared" si="278"/>
        <v>3.4140040076689742</v>
      </c>
      <c r="S325" s="1">
        <f t="shared" si="265"/>
        <v>1297321.5229142101</v>
      </c>
      <c r="T325" s="1">
        <f t="shared" si="279"/>
        <v>10235.210141915839</v>
      </c>
      <c r="U325" s="6">
        <f t="shared" si="284"/>
        <v>1497655.838635985</v>
      </c>
      <c r="V325" s="23">
        <f>-SUM(T$24:T325)/T$23</f>
        <v>75.882791931799261</v>
      </c>
      <c r="W325" s="14">
        <f t="shared" si="266"/>
        <v>0</v>
      </c>
      <c r="X325" s="14">
        <f t="shared" si="285"/>
        <v>494478.63807538874</v>
      </c>
      <c r="Y325" s="23">
        <f>-SUM(W$24:W325)/W$23</f>
        <v>25.723931903769437</v>
      </c>
      <c r="Z325" s="36"/>
      <c r="AA325" s="37">
        <f t="shared" si="286"/>
        <v>1621.0513229898563</v>
      </c>
      <c r="AB325" s="10">
        <f t="shared" si="287"/>
        <v>255.93173070965554</v>
      </c>
      <c r="AC325" s="10">
        <f t="shared" si="288"/>
        <v>1365.1195922802008</v>
      </c>
      <c r="AD325" s="1">
        <f t="shared" si="289"/>
        <v>86382.902365316317</v>
      </c>
      <c r="AE325" s="1">
        <f t="shared" si="290"/>
        <v>290867.09763468389</v>
      </c>
      <c r="AF325" s="1">
        <f t="shared" si="291"/>
        <v>1075418.4001271005</v>
      </c>
      <c r="AG325" s="1">
        <f t="shared" si="292"/>
        <v>0</v>
      </c>
      <c r="AH325" s="1">
        <f t="shared" si="293"/>
        <v>186.1589607060676</v>
      </c>
      <c r="AI325" s="1">
        <f t="shared" si="294"/>
        <v>186.1589607060676</v>
      </c>
      <c r="AJ325" s="1">
        <f t="shared" si="295"/>
        <v>558.47688211820287</v>
      </c>
      <c r="AK325" s="1">
        <f t="shared" si="296"/>
        <v>186.1589607060676</v>
      </c>
      <c r="AL325" s="1">
        <f t="shared" si="297"/>
        <v>1.8615896070606761</v>
      </c>
      <c r="AM325" s="1">
        <f t="shared" si="328"/>
        <v>1116.9537642364057</v>
      </c>
      <c r="AN325" s="1">
        <f t="shared" si="298"/>
        <v>3.4140040076689742</v>
      </c>
      <c r="AO325" s="1">
        <f t="shared" si="299"/>
        <v>8535.0100191724359</v>
      </c>
      <c r="AP325" s="1">
        <f t="shared" si="300"/>
        <v>8108.2595182138139</v>
      </c>
      <c r="AQ325" s="1">
        <f t="shared" si="301"/>
        <v>3.4140040076689742</v>
      </c>
      <c r="AR325" s="1">
        <f t="shared" si="302"/>
        <v>1109551.3024924167</v>
      </c>
      <c r="AS325" s="1">
        <f t="shared" si="303"/>
        <v>5370.254430987552</v>
      </c>
      <c r="AT325" s="1">
        <f t="shared" si="304"/>
        <v>652707.64283933863</v>
      </c>
      <c r="AU325" s="38">
        <f>-SUM(AS$24:AS325)/AS$23</f>
        <v>38.838124222570357</v>
      </c>
      <c r="AV325" s="1">
        <f t="shared" si="280"/>
        <v>5370.254430987552</v>
      </c>
      <c r="AW325" s="1">
        <f t="shared" si="305"/>
        <v>652707.64283933863</v>
      </c>
      <c r="AX325" s="38">
        <f>-SUM(AV$24:AV325)/AV$23</f>
        <v>38.838124222570357</v>
      </c>
      <c r="AY325" s="40"/>
      <c r="AZ325" s="10">
        <f t="shared" si="306"/>
        <v>857.63888888888891</v>
      </c>
      <c r="BA325" s="10">
        <f t="shared" si="307"/>
        <v>218.88898021220541</v>
      </c>
      <c r="BB325" s="10">
        <f t="shared" si="308"/>
        <v>1167.5364933975402</v>
      </c>
      <c r="BC325" s="1">
        <f t="shared" si="309"/>
        <v>73880.113865072635</v>
      </c>
      <c r="BD325" s="1">
        <f t="shared" si="310"/>
        <v>251119.88613492699</v>
      </c>
      <c r="BE325" s="1">
        <f t="shared" si="311"/>
        <v>1360671.1886273436</v>
      </c>
      <c r="BF325" s="1">
        <f t="shared" si="312"/>
        <v>0</v>
      </c>
      <c r="BG325" s="1">
        <f t="shared" si="313"/>
        <v>186.1589607060676</v>
      </c>
      <c r="BH325" s="1">
        <f t="shared" si="314"/>
        <v>186.1589607060676</v>
      </c>
      <c r="BI325" s="1">
        <f t="shared" si="315"/>
        <v>558.47688211820287</v>
      </c>
      <c r="BJ325" s="1">
        <f t="shared" si="316"/>
        <v>186.1589607060676</v>
      </c>
      <c r="BK325" s="1">
        <f t="shared" si="317"/>
        <v>1.8615896070606761</v>
      </c>
      <c r="BL325" s="1">
        <f t="shared" si="329"/>
        <v>1116.9537642364057</v>
      </c>
      <c r="BM325" s="1">
        <f t="shared" si="318"/>
        <v>3.4140040076689742</v>
      </c>
      <c r="BN325" s="1">
        <f t="shared" si="319"/>
        <v>8535.0100191724359</v>
      </c>
      <c r="BO325" s="1">
        <f t="shared" si="320"/>
        <v>8108.2595182138139</v>
      </c>
      <c r="BP325" s="1">
        <f t="shared" si="321"/>
        <v>3.4140040076689742</v>
      </c>
      <c r="BQ325" s="1">
        <f t="shared" si="322"/>
        <v>1109551.3024924167</v>
      </c>
      <c r="BR325" s="1">
        <f t="shared" si="323"/>
        <v>6133.6668650885194</v>
      </c>
      <c r="BS325" s="1">
        <f t="shared" si="324"/>
        <v>885228.42362824571</v>
      </c>
      <c r="BT325" s="38">
        <f>-SUM(BR$24:BR325)/BR$23</f>
        <v>52.317589775550474</v>
      </c>
      <c r="BU325" s="1">
        <f t="shared" si="325"/>
        <v>6133.6668650885194</v>
      </c>
      <c r="BV325" s="1">
        <f t="shared" si="326"/>
        <v>885228.42362824571</v>
      </c>
      <c r="BW325" s="38">
        <f>-SUM(BU$24:BU325)/BU$23</f>
        <v>52.317589775550474</v>
      </c>
      <c r="BX325" s="1"/>
      <c r="BY325" s="1"/>
      <c r="BZ325" s="1"/>
      <c r="CA325" s="1"/>
      <c r="CB325" s="1"/>
      <c r="CC325" s="1"/>
      <c r="CD325" s="1"/>
      <c r="CE325" s="1"/>
      <c r="CF325" s="1"/>
      <c r="CG325" s="1"/>
      <c r="CH325" s="1"/>
      <c r="CI325" s="1"/>
      <c r="CJ325" s="1"/>
      <c r="CK325" s="1"/>
      <c r="CL325" s="1"/>
      <c r="CM325" s="1"/>
      <c r="CN325" s="1"/>
      <c r="CO325" s="1"/>
    </row>
    <row r="326" spans="1:93" ht="14.7" thickBot="1" x14ac:dyDescent="0.6">
      <c r="A326" s="32">
        <v>303</v>
      </c>
      <c r="B326" s="10">
        <f t="shared" si="267"/>
        <v>1621.0513229898563</v>
      </c>
      <c r="C326" s="10">
        <f t="shared" si="268"/>
        <v>251.95013189883829</v>
      </c>
      <c r="D326" s="10">
        <f t="shared" si="269"/>
        <v>1369.1011910910181</v>
      </c>
      <c r="E326" s="10">
        <f t="shared" si="281"/>
        <v>85013.8011742253</v>
      </c>
      <c r="F326" s="10">
        <f t="shared" si="282"/>
        <v>294986.19882577489</v>
      </c>
      <c r="G326" s="10">
        <f t="shared" si="264"/>
        <v>1217593.1702115289</v>
      </c>
      <c r="H326" s="1">
        <f t="shared" si="283"/>
        <v>0</v>
      </c>
      <c r="I326" s="1">
        <f t="shared" si="270"/>
        <v>186.54241768528618</v>
      </c>
      <c r="J326" s="1">
        <f t="shared" si="271"/>
        <v>186.54241768528618</v>
      </c>
      <c r="K326" s="1">
        <f t="shared" si="272"/>
        <v>559.62725305585855</v>
      </c>
      <c r="L326" s="1">
        <f t="shared" si="273"/>
        <v>186.54241768528618</v>
      </c>
      <c r="M326" s="1">
        <f t="shared" si="274"/>
        <v>1.8654241768528619</v>
      </c>
      <c r="N326" s="1">
        <f t="shared" si="327"/>
        <v>1119.2545061117171</v>
      </c>
      <c r="O326" s="1">
        <f t="shared" si="275"/>
        <v>3.4279130825940891</v>
      </c>
      <c r="P326" s="1">
        <f t="shared" si="276"/>
        <v>13711.652330376357</v>
      </c>
      <c r="Q326" s="1">
        <f t="shared" si="277"/>
        <v>13026.069713857538</v>
      </c>
      <c r="R326" s="1">
        <f t="shared" si="278"/>
        <v>3.4279130825940891</v>
      </c>
      <c r="S326" s="1">
        <f t="shared" si="265"/>
        <v>1302606.9713857539</v>
      </c>
      <c r="T326" s="1">
        <f t="shared" si="279"/>
        <v>10285.763884755965</v>
      </c>
      <c r="U326" s="6">
        <f t="shared" si="284"/>
        <v>1507941.6025207411</v>
      </c>
      <c r="V326" s="23">
        <f>-SUM(T$24:T326)/T$23</f>
        <v>76.397080126037068</v>
      </c>
      <c r="W326" s="14">
        <f t="shared" si="266"/>
        <v>0</v>
      </c>
      <c r="X326" s="14">
        <f t="shared" si="285"/>
        <v>494478.63807538874</v>
      </c>
      <c r="Y326" s="23">
        <f>-SUM(W$24:W326)/W$23</f>
        <v>25.723931903769437</v>
      </c>
      <c r="Z326" s="36"/>
      <c r="AA326" s="37">
        <f t="shared" si="286"/>
        <v>1621.0513229898563</v>
      </c>
      <c r="AB326" s="10">
        <f t="shared" si="287"/>
        <v>251.95013189883829</v>
      </c>
      <c r="AC326" s="10">
        <f t="shared" si="288"/>
        <v>1369.1011910910181</v>
      </c>
      <c r="AD326" s="1">
        <f t="shared" si="289"/>
        <v>85013.8011742253</v>
      </c>
      <c r="AE326" s="1">
        <f t="shared" si="290"/>
        <v>292236.19882577489</v>
      </c>
      <c r="AF326" s="1">
        <f t="shared" si="291"/>
        <v>1081307.9506688539</v>
      </c>
      <c r="AG326" s="1">
        <f t="shared" si="292"/>
        <v>0</v>
      </c>
      <c r="AH326" s="1">
        <f t="shared" si="293"/>
        <v>186.54241768528618</v>
      </c>
      <c r="AI326" s="1">
        <f t="shared" si="294"/>
        <v>186.54241768528618</v>
      </c>
      <c r="AJ326" s="1">
        <f t="shared" si="295"/>
        <v>559.62725305585855</v>
      </c>
      <c r="AK326" s="1">
        <f t="shared" si="296"/>
        <v>186.54241768528618</v>
      </c>
      <c r="AL326" s="1">
        <f t="shared" si="297"/>
        <v>1.8654241768528619</v>
      </c>
      <c r="AM326" s="1">
        <f t="shared" si="328"/>
        <v>1119.2545061117171</v>
      </c>
      <c r="AN326" s="1">
        <f t="shared" si="298"/>
        <v>3.4279130825940891</v>
      </c>
      <c r="AO326" s="1">
        <f t="shared" si="299"/>
        <v>8569.7827064852227</v>
      </c>
      <c r="AP326" s="1">
        <f t="shared" si="300"/>
        <v>8141.2935711609607</v>
      </c>
      <c r="AQ326" s="1">
        <f t="shared" si="301"/>
        <v>3.4279130825940891</v>
      </c>
      <c r="AR326" s="1">
        <f t="shared" si="302"/>
        <v>1114071.751843079</v>
      </c>
      <c r="AS326" s="1">
        <f t="shared" si="303"/>
        <v>5400.9877420593875</v>
      </c>
      <c r="AT326" s="1">
        <f t="shared" si="304"/>
        <v>658108.63058139803</v>
      </c>
      <c r="AU326" s="38">
        <f>-SUM(AS$24:AS326)/AS$23</f>
        <v>39.151224961240466</v>
      </c>
      <c r="AV326" s="1">
        <f t="shared" si="280"/>
        <v>5400.9877420593875</v>
      </c>
      <c r="AW326" s="1">
        <f t="shared" si="305"/>
        <v>658108.63058139803</v>
      </c>
      <c r="AX326" s="38">
        <f>-SUM(AV$24:AV326)/AV$23</f>
        <v>39.151224961240466</v>
      </c>
      <c r="AY326" s="40"/>
      <c r="AZ326" s="10">
        <f t="shared" si="306"/>
        <v>857.63888888888891</v>
      </c>
      <c r="BA326" s="10">
        <f t="shared" si="307"/>
        <v>215.48366543979597</v>
      </c>
      <c r="BB326" s="10">
        <f t="shared" si="308"/>
        <v>1170.9418081699496</v>
      </c>
      <c r="BC326" s="1">
        <f t="shared" si="309"/>
        <v>72709.17205690268</v>
      </c>
      <c r="BD326" s="1">
        <f t="shared" si="310"/>
        <v>252290.82794309693</v>
      </c>
      <c r="BE326" s="1">
        <f t="shared" si="311"/>
        <v>1366362.5797861759</v>
      </c>
      <c r="BF326" s="1">
        <f t="shared" si="312"/>
        <v>0</v>
      </c>
      <c r="BG326" s="1">
        <f t="shared" si="313"/>
        <v>186.54241768528618</v>
      </c>
      <c r="BH326" s="1">
        <f t="shared" si="314"/>
        <v>186.54241768528618</v>
      </c>
      <c r="BI326" s="1">
        <f t="shared" si="315"/>
        <v>559.62725305585855</v>
      </c>
      <c r="BJ326" s="1">
        <f t="shared" si="316"/>
        <v>186.54241768528618</v>
      </c>
      <c r="BK326" s="1">
        <f t="shared" si="317"/>
        <v>1.8654241768528619</v>
      </c>
      <c r="BL326" s="1">
        <f t="shared" si="329"/>
        <v>1119.2545061117171</v>
      </c>
      <c r="BM326" s="1">
        <f t="shared" si="318"/>
        <v>3.4279130825940891</v>
      </c>
      <c r="BN326" s="1">
        <f t="shared" si="319"/>
        <v>8569.7827064852227</v>
      </c>
      <c r="BO326" s="1">
        <f t="shared" si="320"/>
        <v>8141.2935711609607</v>
      </c>
      <c r="BP326" s="1">
        <f t="shared" si="321"/>
        <v>3.4279130825940891</v>
      </c>
      <c r="BQ326" s="1">
        <f t="shared" si="322"/>
        <v>1114071.751843079</v>
      </c>
      <c r="BR326" s="1">
        <f t="shared" si="323"/>
        <v>6164.4001761603549</v>
      </c>
      <c r="BS326" s="1">
        <f t="shared" si="324"/>
        <v>891392.8238044061</v>
      </c>
      <c r="BT326" s="38">
        <f>-SUM(BR$24:BR326)/BR$23</f>
        <v>52.674946307501806</v>
      </c>
      <c r="BU326" s="1">
        <f t="shared" si="325"/>
        <v>6164.4001761603549</v>
      </c>
      <c r="BV326" s="1">
        <f t="shared" si="326"/>
        <v>891392.8238044061</v>
      </c>
      <c r="BW326" s="38">
        <f>-SUM(BU$24:BU326)/BU$23</f>
        <v>52.674946307501806</v>
      </c>
      <c r="BX326" s="1"/>
      <c r="BY326" s="1"/>
      <c r="BZ326" s="1"/>
      <c r="CA326" s="1"/>
      <c r="CB326" s="1"/>
      <c r="CC326" s="1"/>
      <c r="CD326" s="1"/>
      <c r="CE326" s="1"/>
      <c r="CF326" s="1"/>
      <c r="CG326" s="1"/>
      <c r="CH326" s="1"/>
      <c r="CI326" s="1"/>
      <c r="CJ326" s="1"/>
      <c r="CK326" s="1"/>
      <c r="CL326" s="1"/>
      <c r="CM326" s="1"/>
      <c r="CN326" s="1"/>
      <c r="CO326" s="1"/>
    </row>
    <row r="327" spans="1:93" ht="14.7" thickBot="1" x14ac:dyDescent="0.6">
      <c r="A327" s="32">
        <v>304</v>
      </c>
      <c r="B327" s="10">
        <f t="shared" si="267"/>
        <v>1621.0513229898563</v>
      </c>
      <c r="C327" s="10">
        <f t="shared" si="268"/>
        <v>247.95692009148951</v>
      </c>
      <c r="D327" s="10">
        <f t="shared" si="269"/>
        <v>1373.094402898367</v>
      </c>
      <c r="E327" s="10">
        <f t="shared" si="281"/>
        <v>83640.706771326935</v>
      </c>
      <c r="F327" s="10">
        <f t="shared" si="282"/>
        <v>296359.29322867328</v>
      </c>
      <c r="G327" s="10">
        <f t="shared" si="264"/>
        <v>1224273.2466572961</v>
      </c>
      <c r="H327" s="1">
        <f t="shared" si="283"/>
        <v>0</v>
      </c>
      <c r="I327" s="1">
        <f t="shared" si="270"/>
        <v>186.92666452309851</v>
      </c>
      <c r="J327" s="1">
        <f t="shared" si="271"/>
        <v>186.92666452309851</v>
      </c>
      <c r="K327" s="1">
        <f t="shared" si="272"/>
        <v>560.77999356929547</v>
      </c>
      <c r="L327" s="1">
        <f t="shared" si="273"/>
        <v>186.92666452309851</v>
      </c>
      <c r="M327" s="1">
        <f t="shared" si="274"/>
        <v>1.869266645230985</v>
      </c>
      <c r="N327" s="1">
        <f t="shared" si="327"/>
        <v>1121.5599871385909</v>
      </c>
      <c r="O327" s="1">
        <f t="shared" si="275"/>
        <v>3.4418788248121652</v>
      </c>
      <c r="P327" s="1">
        <f t="shared" si="276"/>
        <v>13767.51529924866</v>
      </c>
      <c r="Q327" s="1">
        <f t="shared" si="277"/>
        <v>13079.139534286227</v>
      </c>
      <c r="R327" s="1">
        <f t="shared" si="278"/>
        <v>3.4418788248121652</v>
      </c>
      <c r="S327" s="1">
        <f t="shared" si="265"/>
        <v>1307913.9534286228</v>
      </c>
      <c r="T327" s="1">
        <f t="shared" si="279"/>
        <v>10336.528224157779</v>
      </c>
      <c r="U327" s="6">
        <f t="shared" si="284"/>
        <v>1518278.1307448989</v>
      </c>
      <c r="V327" s="23">
        <f>-SUM(T$24:T327)/T$23</f>
        <v>76.913906537244955</v>
      </c>
      <c r="W327" s="14">
        <f t="shared" si="266"/>
        <v>0</v>
      </c>
      <c r="X327" s="14">
        <f t="shared" si="285"/>
        <v>494478.63807538874</v>
      </c>
      <c r="Y327" s="23">
        <f>-SUM(W$24:W327)/W$23</f>
        <v>25.723931903769437</v>
      </c>
      <c r="Z327" s="36"/>
      <c r="AA327" s="37">
        <f t="shared" si="286"/>
        <v>1621.0513229898563</v>
      </c>
      <c r="AB327" s="10">
        <f t="shared" si="287"/>
        <v>247.95692009148951</v>
      </c>
      <c r="AC327" s="10">
        <f t="shared" si="288"/>
        <v>1373.094402898367</v>
      </c>
      <c r="AD327" s="1">
        <f t="shared" si="289"/>
        <v>83640.706771326935</v>
      </c>
      <c r="AE327" s="1">
        <f t="shared" si="290"/>
        <v>293609.29322867328</v>
      </c>
      <c r="AF327" s="1">
        <f t="shared" si="291"/>
        <v>1087219.911292627</v>
      </c>
      <c r="AG327" s="1">
        <f t="shared" si="292"/>
        <v>0</v>
      </c>
      <c r="AH327" s="1">
        <f t="shared" si="293"/>
        <v>186.92666452309851</v>
      </c>
      <c r="AI327" s="1">
        <f t="shared" si="294"/>
        <v>186.92666452309851</v>
      </c>
      <c r="AJ327" s="1">
        <f t="shared" si="295"/>
        <v>560.77999356929547</v>
      </c>
      <c r="AK327" s="1">
        <f t="shared" si="296"/>
        <v>186.92666452309851</v>
      </c>
      <c r="AL327" s="1">
        <f t="shared" si="297"/>
        <v>1.869266645230985</v>
      </c>
      <c r="AM327" s="1">
        <f t="shared" si="328"/>
        <v>1121.5599871385909</v>
      </c>
      <c r="AN327" s="1">
        <f t="shared" si="298"/>
        <v>3.4418788248121652</v>
      </c>
      <c r="AO327" s="1">
        <f t="shared" si="299"/>
        <v>8604.6970620304128</v>
      </c>
      <c r="AP327" s="1">
        <f t="shared" si="300"/>
        <v>8174.4622089288914</v>
      </c>
      <c r="AQ327" s="1">
        <f t="shared" si="301"/>
        <v>3.4418788248121652</v>
      </c>
      <c r="AR327" s="1">
        <f t="shared" si="302"/>
        <v>1118610.6180639537</v>
      </c>
      <c r="AS327" s="1">
        <f t="shared" si="303"/>
        <v>5431.8508988004442</v>
      </c>
      <c r="AT327" s="1">
        <f t="shared" si="304"/>
        <v>663540.48148019845</v>
      </c>
      <c r="AU327" s="38">
        <f>-SUM(AS$24:AS327)/AS$23</f>
        <v>39.4661148684173</v>
      </c>
      <c r="AV327" s="1">
        <f t="shared" si="280"/>
        <v>5431.8508988004442</v>
      </c>
      <c r="AW327" s="1">
        <f t="shared" si="305"/>
        <v>663540.48148019845</v>
      </c>
      <c r="AX327" s="38">
        <f>-SUM(AV$24:AV327)/AV$23</f>
        <v>39.4661148684173</v>
      </c>
      <c r="AY327" s="40"/>
      <c r="AZ327" s="10">
        <f t="shared" si="306"/>
        <v>857.63888888888891</v>
      </c>
      <c r="BA327" s="10">
        <f t="shared" si="307"/>
        <v>212.06841849930026</v>
      </c>
      <c r="BB327" s="10">
        <f t="shared" si="308"/>
        <v>1174.3570551104453</v>
      </c>
      <c r="BC327" s="1">
        <f t="shared" si="309"/>
        <v>71534.815001792231</v>
      </c>
      <c r="BD327" s="1">
        <f t="shared" si="310"/>
        <v>253465.18499820738</v>
      </c>
      <c r="BE327" s="1">
        <f t="shared" si="311"/>
        <v>1372075.803062161</v>
      </c>
      <c r="BF327" s="1">
        <f t="shared" si="312"/>
        <v>0</v>
      </c>
      <c r="BG327" s="1">
        <f t="shared" si="313"/>
        <v>186.92666452309851</v>
      </c>
      <c r="BH327" s="1">
        <f t="shared" si="314"/>
        <v>186.92666452309851</v>
      </c>
      <c r="BI327" s="1">
        <f t="shared" si="315"/>
        <v>560.77999356929547</v>
      </c>
      <c r="BJ327" s="1">
        <f t="shared" si="316"/>
        <v>186.92666452309851</v>
      </c>
      <c r="BK327" s="1">
        <f t="shared" si="317"/>
        <v>1.869266645230985</v>
      </c>
      <c r="BL327" s="1">
        <f t="shared" si="329"/>
        <v>1121.5599871385909</v>
      </c>
      <c r="BM327" s="1">
        <f t="shared" si="318"/>
        <v>3.4418788248121652</v>
      </c>
      <c r="BN327" s="1">
        <f t="shared" si="319"/>
        <v>8604.6970620304128</v>
      </c>
      <c r="BO327" s="1">
        <f t="shared" si="320"/>
        <v>8174.4622089288914</v>
      </c>
      <c r="BP327" s="1">
        <f t="shared" si="321"/>
        <v>3.4418788248121652</v>
      </c>
      <c r="BQ327" s="1">
        <f t="shared" si="322"/>
        <v>1118610.6180639537</v>
      </c>
      <c r="BR327" s="1">
        <f t="shared" si="323"/>
        <v>6195.2633329014116</v>
      </c>
      <c r="BS327" s="1">
        <f t="shared" si="324"/>
        <v>897588.08713730751</v>
      </c>
      <c r="BT327" s="38">
        <f>-SUM(BR$24:BR327)/BR$23</f>
        <v>53.034092007959856</v>
      </c>
      <c r="BU327" s="1">
        <f t="shared" si="325"/>
        <v>6195.2633329014116</v>
      </c>
      <c r="BV327" s="1">
        <f t="shared" si="326"/>
        <v>897588.08713730751</v>
      </c>
      <c r="BW327" s="38">
        <f>-SUM(BU$24:BU327)/BU$23</f>
        <v>53.034092007959856</v>
      </c>
      <c r="BX327" s="1"/>
      <c r="BY327" s="1"/>
      <c r="BZ327" s="1"/>
      <c r="CA327" s="1"/>
      <c r="CB327" s="1"/>
      <c r="CC327" s="1"/>
      <c r="CD327" s="1"/>
      <c r="CE327" s="1"/>
      <c r="CF327" s="1"/>
      <c r="CG327" s="1"/>
      <c r="CH327" s="1"/>
      <c r="CI327" s="1"/>
      <c r="CJ327" s="1"/>
      <c r="CK327" s="1"/>
      <c r="CL327" s="1"/>
      <c r="CM327" s="1"/>
      <c r="CN327" s="1"/>
      <c r="CO327" s="1"/>
    </row>
    <row r="328" spans="1:93" ht="14.7" thickBot="1" x14ac:dyDescent="0.6">
      <c r="A328" s="32">
        <v>305</v>
      </c>
      <c r="B328" s="10">
        <f t="shared" si="267"/>
        <v>1621.0513229898563</v>
      </c>
      <c r="C328" s="10">
        <f t="shared" si="268"/>
        <v>243.95206141636928</v>
      </c>
      <c r="D328" s="10">
        <f t="shared" si="269"/>
        <v>1377.0992615734872</v>
      </c>
      <c r="E328" s="10">
        <f t="shared" si="281"/>
        <v>82263.607509753449</v>
      </c>
      <c r="F328" s="10">
        <f t="shared" si="282"/>
        <v>297736.3924902468</v>
      </c>
      <c r="G328" s="10">
        <f t="shared" si="264"/>
        <v>1230978.9492634987</v>
      </c>
      <c r="H328" s="1">
        <f t="shared" si="283"/>
        <v>0</v>
      </c>
      <c r="I328" s="1">
        <f t="shared" si="270"/>
        <v>187.31170284648391</v>
      </c>
      <c r="J328" s="1">
        <f t="shared" si="271"/>
        <v>187.31170284648391</v>
      </c>
      <c r="K328" s="1">
        <f t="shared" si="272"/>
        <v>561.93510853945168</v>
      </c>
      <c r="L328" s="1">
        <f t="shared" si="273"/>
        <v>187.31170284648391</v>
      </c>
      <c r="M328" s="1">
        <f t="shared" si="274"/>
        <v>1.8731170284648391</v>
      </c>
      <c r="N328" s="1">
        <f t="shared" si="327"/>
        <v>1123.8702170789034</v>
      </c>
      <c r="O328" s="1">
        <f t="shared" si="275"/>
        <v>3.4559014651927682</v>
      </c>
      <c r="P328" s="1">
        <f t="shared" si="276"/>
        <v>13823.605860771073</v>
      </c>
      <c r="Q328" s="1">
        <f t="shared" si="277"/>
        <v>13132.425567732518</v>
      </c>
      <c r="R328" s="1">
        <f t="shared" si="278"/>
        <v>3.4559014651927682</v>
      </c>
      <c r="S328" s="1">
        <f t="shared" si="265"/>
        <v>1313242.5567732519</v>
      </c>
      <c r="T328" s="1">
        <f t="shared" si="279"/>
        <v>10387.504027663757</v>
      </c>
      <c r="U328" s="6">
        <f t="shared" si="284"/>
        <v>1528665.6347725627</v>
      </c>
      <c r="V328" s="23">
        <f>-SUM(T$24:T328)/T$23</f>
        <v>77.433281738628139</v>
      </c>
      <c r="W328" s="14">
        <f t="shared" si="266"/>
        <v>0</v>
      </c>
      <c r="X328" s="14">
        <f t="shared" si="285"/>
        <v>494478.63807538874</v>
      </c>
      <c r="Y328" s="23">
        <f>-SUM(W$24:W328)/W$23</f>
        <v>25.723931903769437</v>
      </c>
      <c r="Z328" s="36"/>
      <c r="AA328" s="37">
        <f t="shared" si="286"/>
        <v>1621.0513229898563</v>
      </c>
      <c r="AB328" s="10">
        <f t="shared" si="287"/>
        <v>243.95206141636928</v>
      </c>
      <c r="AC328" s="10">
        <f t="shared" si="288"/>
        <v>1377.0992615734872</v>
      </c>
      <c r="AD328" s="1">
        <f t="shared" si="289"/>
        <v>82263.607509753449</v>
      </c>
      <c r="AE328" s="1">
        <f t="shared" si="290"/>
        <v>294986.3924902468</v>
      </c>
      <c r="AF328" s="1">
        <f t="shared" si="291"/>
        <v>1093154.3686778964</v>
      </c>
      <c r="AG328" s="1">
        <f t="shared" si="292"/>
        <v>0</v>
      </c>
      <c r="AH328" s="1">
        <f t="shared" si="293"/>
        <v>187.31170284648391</v>
      </c>
      <c r="AI328" s="1">
        <f t="shared" si="294"/>
        <v>187.31170284648391</v>
      </c>
      <c r="AJ328" s="1">
        <f t="shared" si="295"/>
        <v>561.93510853945168</v>
      </c>
      <c r="AK328" s="1">
        <f t="shared" si="296"/>
        <v>187.31170284648391</v>
      </c>
      <c r="AL328" s="1">
        <f t="shared" si="297"/>
        <v>1.8731170284648391</v>
      </c>
      <c r="AM328" s="1">
        <f t="shared" si="328"/>
        <v>1123.8702170789034</v>
      </c>
      <c r="AN328" s="1">
        <f t="shared" si="298"/>
        <v>3.4559014651927682</v>
      </c>
      <c r="AO328" s="1">
        <f t="shared" si="299"/>
        <v>8639.7536629819206</v>
      </c>
      <c r="AP328" s="1">
        <f t="shared" si="300"/>
        <v>8207.7659798328241</v>
      </c>
      <c r="AQ328" s="1">
        <f t="shared" si="301"/>
        <v>3.4559014651927682</v>
      </c>
      <c r="AR328" s="1">
        <f t="shared" si="302"/>
        <v>1123167.9761876496</v>
      </c>
      <c r="AS328" s="1">
        <f t="shared" si="303"/>
        <v>5462.8444397640642</v>
      </c>
      <c r="AT328" s="1">
        <f t="shared" si="304"/>
        <v>669003.32591996249</v>
      </c>
      <c r="AU328" s="38">
        <f>-SUM(AS$24:AS328)/AS$23</f>
        <v>39.782801502606524</v>
      </c>
      <c r="AV328" s="1">
        <f t="shared" si="280"/>
        <v>5462.8444397640642</v>
      </c>
      <c r="AW328" s="1">
        <f t="shared" si="305"/>
        <v>669003.32591996249</v>
      </c>
      <c r="AX328" s="38">
        <f>-SUM(AV$24:AV328)/AV$23</f>
        <v>39.782801502606524</v>
      </c>
      <c r="AY328" s="40"/>
      <c r="AZ328" s="10">
        <f t="shared" si="306"/>
        <v>857.63888888888891</v>
      </c>
      <c r="BA328" s="10">
        <f t="shared" si="307"/>
        <v>208.64321042189479</v>
      </c>
      <c r="BB328" s="10">
        <f t="shared" si="308"/>
        <v>1177.7822631878507</v>
      </c>
      <c r="BC328" s="1">
        <f t="shared" si="309"/>
        <v>70357.032738604379</v>
      </c>
      <c r="BD328" s="1">
        <f t="shared" si="310"/>
        <v>254642.96726139521</v>
      </c>
      <c r="BE328" s="1">
        <f t="shared" si="311"/>
        <v>1377810.9434490448</v>
      </c>
      <c r="BF328" s="1">
        <f t="shared" si="312"/>
        <v>0</v>
      </c>
      <c r="BG328" s="1">
        <f t="shared" si="313"/>
        <v>187.31170284648391</v>
      </c>
      <c r="BH328" s="1">
        <f t="shared" si="314"/>
        <v>187.31170284648391</v>
      </c>
      <c r="BI328" s="1">
        <f t="shared" si="315"/>
        <v>561.93510853945168</v>
      </c>
      <c r="BJ328" s="1">
        <f t="shared" si="316"/>
        <v>187.31170284648391</v>
      </c>
      <c r="BK328" s="1">
        <f t="shared" si="317"/>
        <v>1.8731170284648391</v>
      </c>
      <c r="BL328" s="1">
        <f t="shared" si="329"/>
        <v>1123.8702170789034</v>
      </c>
      <c r="BM328" s="1">
        <f t="shared" si="318"/>
        <v>3.4559014651927682</v>
      </c>
      <c r="BN328" s="1">
        <f t="shared" si="319"/>
        <v>8639.7536629819206</v>
      </c>
      <c r="BO328" s="1">
        <f t="shared" si="320"/>
        <v>8207.7659798328241</v>
      </c>
      <c r="BP328" s="1">
        <f t="shared" si="321"/>
        <v>3.4559014651927682</v>
      </c>
      <c r="BQ328" s="1">
        <f t="shared" si="322"/>
        <v>1123167.9761876496</v>
      </c>
      <c r="BR328" s="1">
        <f t="shared" si="323"/>
        <v>6226.2568738650316</v>
      </c>
      <c r="BS328" s="1">
        <f t="shared" si="324"/>
        <v>903814.34401117254</v>
      </c>
      <c r="BT328" s="38">
        <f>-SUM(BR$24:BR328)/BR$23</f>
        <v>53.39503443543029</v>
      </c>
      <c r="BU328" s="1">
        <f t="shared" si="325"/>
        <v>6226.2568738650316</v>
      </c>
      <c r="BV328" s="1">
        <f t="shared" si="326"/>
        <v>903814.34401117254</v>
      </c>
      <c r="BW328" s="38">
        <f>-SUM(BU$24:BU328)/BU$23</f>
        <v>53.39503443543029</v>
      </c>
      <c r="BX328" s="1"/>
      <c r="BY328" s="1"/>
      <c r="BZ328" s="1"/>
      <c r="CA328" s="1"/>
      <c r="CB328" s="1"/>
      <c r="CC328" s="1"/>
      <c r="CD328" s="1"/>
      <c r="CE328" s="1"/>
      <c r="CF328" s="1"/>
      <c r="CG328" s="1"/>
      <c r="CH328" s="1"/>
      <c r="CI328" s="1"/>
      <c r="CJ328" s="1"/>
      <c r="CK328" s="1"/>
      <c r="CL328" s="1"/>
      <c r="CM328" s="1"/>
      <c r="CN328" s="1"/>
      <c r="CO328" s="1"/>
    </row>
    <row r="329" spans="1:93" ht="14.7" thickBot="1" x14ac:dyDescent="0.6">
      <c r="A329" s="32">
        <v>306</v>
      </c>
      <c r="B329" s="10">
        <f t="shared" si="267"/>
        <v>1621.0513229898563</v>
      </c>
      <c r="C329" s="10">
        <f t="shared" si="268"/>
        <v>239.93552190344658</v>
      </c>
      <c r="D329" s="10">
        <f t="shared" si="269"/>
        <v>1381.1158010864099</v>
      </c>
      <c r="E329" s="10">
        <f t="shared" si="281"/>
        <v>80882.491708667032</v>
      </c>
      <c r="F329" s="10">
        <f t="shared" si="282"/>
        <v>299117.50829133322</v>
      </c>
      <c r="G329" s="10">
        <f t="shared" si="264"/>
        <v>1237710.3777988341</v>
      </c>
      <c r="H329" s="1">
        <f t="shared" si="283"/>
        <v>0</v>
      </c>
      <c r="I329" s="1">
        <f t="shared" si="270"/>
        <v>187.69753428577309</v>
      </c>
      <c r="J329" s="1">
        <f t="shared" si="271"/>
        <v>187.69753428577309</v>
      </c>
      <c r="K329" s="1">
        <f t="shared" si="272"/>
        <v>563.09260285731932</v>
      </c>
      <c r="L329" s="1">
        <f t="shared" si="273"/>
        <v>187.69753428577309</v>
      </c>
      <c r="M329" s="1">
        <f t="shared" si="274"/>
        <v>1.8769753428577309</v>
      </c>
      <c r="N329" s="1">
        <f t="shared" si="327"/>
        <v>1126.1852057146386</v>
      </c>
      <c r="O329" s="1">
        <f t="shared" si="275"/>
        <v>3.4699812355460553</v>
      </c>
      <c r="P329" s="1">
        <f t="shared" si="276"/>
        <v>13879.924942184221</v>
      </c>
      <c r="Q329" s="1">
        <f t="shared" si="277"/>
        <v>13185.92869507501</v>
      </c>
      <c r="R329" s="1">
        <f t="shared" si="278"/>
        <v>3.4699812355460553</v>
      </c>
      <c r="S329" s="1">
        <f t="shared" si="265"/>
        <v>1318592.8695075009</v>
      </c>
      <c r="T329" s="1">
        <f t="shared" si="279"/>
        <v>10438.692166370514</v>
      </c>
      <c r="U329" s="6">
        <f t="shared" si="284"/>
        <v>1539104.3269389332</v>
      </c>
      <c r="V329" s="23">
        <f>-SUM(T$24:T329)/T$23</f>
        <v>77.955216346946671</v>
      </c>
      <c r="W329" s="14">
        <f t="shared" si="266"/>
        <v>0</v>
      </c>
      <c r="X329" s="14">
        <f t="shared" si="285"/>
        <v>494478.63807538874</v>
      </c>
      <c r="Y329" s="23">
        <f>-SUM(W$24:W329)/W$23</f>
        <v>25.723931903769437</v>
      </c>
      <c r="Z329" s="36"/>
      <c r="AA329" s="37">
        <f t="shared" si="286"/>
        <v>1621.0513229898563</v>
      </c>
      <c r="AB329" s="10">
        <f t="shared" si="287"/>
        <v>239.93552190344658</v>
      </c>
      <c r="AC329" s="10">
        <f t="shared" si="288"/>
        <v>1381.1158010864099</v>
      </c>
      <c r="AD329" s="1">
        <f t="shared" si="289"/>
        <v>80882.491708667032</v>
      </c>
      <c r="AE329" s="1">
        <f t="shared" si="290"/>
        <v>296367.50829133322</v>
      </c>
      <c r="AF329" s="1">
        <f t="shared" si="291"/>
        <v>1099111.4098438013</v>
      </c>
      <c r="AG329" s="1">
        <f t="shared" si="292"/>
        <v>0</v>
      </c>
      <c r="AH329" s="1">
        <f t="shared" si="293"/>
        <v>187.69753428577309</v>
      </c>
      <c r="AI329" s="1">
        <f t="shared" si="294"/>
        <v>187.69753428577309</v>
      </c>
      <c r="AJ329" s="1">
        <f t="shared" si="295"/>
        <v>563.09260285731932</v>
      </c>
      <c r="AK329" s="1">
        <f t="shared" si="296"/>
        <v>187.69753428577309</v>
      </c>
      <c r="AL329" s="1">
        <f t="shared" si="297"/>
        <v>1.8769753428577309</v>
      </c>
      <c r="AM329" s="1">
        <f t="shared" si="328"/>
        <v>1126.1852057146386</v>
      </c>
      <c r="AN329" s="1">
        <f t="shared" si="298"/>
        <v>3.4699812355460553</v>
      </c>
      <c r="AO329" s="1">
        <f t="shared" si="299"/>
        <v>8674.9530888651389</v>
      </c>
      <c r="AP329" s="1">
        <f t="shared" si="300"/>
        <v>8241.2054344218814</v>
      </c>
      <c r="AQ329" s="1">
        <f t="shared" si="301"/>
        <v>3.4699812355460553</v>
      </c>
      <c r="AR329" s="1">
        <f t="shared" si="302"/>
        <v>1127743.9015524681</v>
      </c>
      <c r="AS329" s="1">
        <f t="shared" si="303"/>
        <v>5493.9689057173864</v>
      </c>
      <c r="AT329" s="1">
        <f t="shared" si="304"/>
        <v>674497.29482567986</v>
      </c>
      <c r="AU329" s="38">
        <f>-SUM(AS$24:AS329)/AS$23</f>
        <v>40.101292453662602</v>
      </c>
      <c r="AV329" s="1">
        <f t="shared" si="280"/>
        <v>5493.9689057173864</v>
      </c>
      <c r="AW329" s="1">
        <f t="shared" si="305"/>
        <v>674497.29482567986</v>
      </c>
      <c r="AX329" s="38">
        <f>-SUM(AV$24:AV329)/AV$23</f>
        <v>40.101292453662602</v>
      </c>
      <c r="AY329" s="40"/>
      <c r="AZ329" s="10">
        <f t="shared" si="306"/>
        <v>857.63888888888891</v>
      </c>
      <c r="BA329" s="10">
        <f t="shared" si="307"/>
        <v>205.20801215426354</v>
      </c>
      <c r="BB329" s="10">
        <f t="shared" si="308"/>
        <v>1181.2174614554822</v>
      </c>
      <c r="BC329" s="1">
        <f t="shared" si="309"/>
        <v>69175.815277148897</v>
      </c>
      <c r="BD329" s="1">
        <f t="shared" si="310"/>
        <v>255824.18472285068</v>
      </c>
      <c r="BE329" s="1">
        <f t="shared" si="311"/>
        <v>1383568.0862753186</v>
      </c>
      <c r="BF329" s="1">
        <f t="shared" si="312"/>
        <v>0</v>
      </c>
      <c r="BG329" s="1">
        <f t="shared" si="313"/>
        <v>187.69753428577309</v>
      </c>
      <c r="BH329" s="1">
        <f t="shared" si="314"/>
        <v>187.69753428577309</v>
      </c>
      <c r="BI329" s="1">
        <f t="shared" si="315"/>
        <v>563.09260285731932</v>
      </c>
      <c r="BJ329" s="1">
        <f t="shared" si="316"/>
        <v>187.69753428577309</v>
      </c>
      <c r="BK329" s="1">
        <f t="shared" si="317"/>
        <v>1.8769753428577309</v>
      </c>
      <c r="BL329" s="1">
        <f t="shared" si="329"/>
        <v>1126.1852057146386</v>
      </c>
      <c r="BM329" s="1">
        <f t="shared" si="318"/>
        <v>3.4699812355460553</v>
      </c>
      <c r="BN329" s="1">
        <f t="shared" si="319"/>
        <v>8674.9530888651389</v>
      </c>
      <c r="BO329" s="1">
        <f t="shared" si="320"/>
        <v>8241.2054344218814</v>
      </c>
      <c r="BP329" s="1">
        <f t="shared" si="321"/>
        <v>3.4699812355460553</v>
      </c>
      <c r="BQ329" s="1">
        <f t="shared" si="322"/>
        <v>1127743.9015524681</v>
      </c>
      <c r="BR329" s="1">
        <f t="shared" si="323"/>
        <v>6257.3813398183538</v>
      </c>
      <c r="BS329" s="1">
        <f t="shared" si="324"/>
        <v>910071.72535099089</v>
      </c>
      <c r="BT329" s="38">
        <f>-SUM(BR$24:BR329)/BR$23</f>
        <v>53.757781179767591</v>
      </c>
      <c r="BU329" s="1">
        <f t="shared" si="325"/>
        <v>6257.3813398183538</v>
      </c>
      <c r="BV329" s="1">
        <f t="shared" si="326"/>
        <v>910071.72535099089</v>
      </c>
      <c r="BW329" s="38">
        <f>-SUM(BU$24:BU329)/BU$23</f>
        <v>53.757781179767591</v>
      </c>
      <c r="BX329" s="1"/>
      <c r="BY329" s="1"/>
      <c r="BZ329" s="1"/>
      <c r="CA329" s="1"/>
      <c r="CB329" s="1"/>
      <c r="CC329" s="1"/>
      <c r="CD329" s="1"/>
      <c r="CE329" s="1"/>
      <c r="CF329" s="1"/>
      <c r="CG329" s="1"/>
      <c r="CH329" s="1"/>
      <c r="CI329" s="1"/>
      <c r="CJ329" s="1"/>
      <c r="CK329" s="1"/>
      <c r="CL329" s="1"/>
      <c r="CM329" s="1"/>
      <c r="CN329" s="1"/>
      <c r="CO329" s="1"/>
    </row>
    <row r="330" spans="1:93" ht="14.7" thickBot="1" x14ac:dyDescent="0.6">
      <c r="A330" s="32">
        <v>307</v>
      </c>
      <c r="B330" s="10">
        <f t="shared" si="267"/>
        <v>1621.0513229898563</v>
      </c>
      <c r="C330" s="10">
        <f t="shared" si="268"/>
        <v>235.90726748361126</v>
      </c>
      <c r="D330" s="10">
        <f t="shared" si="269"/>
        <v>1385.1440555062452</v>
      </c>
      <c r="E330" s="10">
        <f t="shared" si="281"/>
        <v>79497.347653160788</v>
      </c>
      <c r="F330" s="10">
        <f t="shared" si="282"/>
        <v>300502.65234683949</v>
      </c>
      <c r="G330" s="10">
        <f t="shared" si="264"/>
        <v>1244467.6324249501</v>
      </c>
      <c r="H330" s="1">
        <f t="shared" si="283"/>
        <v>0</v>
      </c>
      <c r="I330" s="1">
        <f t="shared" si="270"/>
        <v>188.08416047465496</v>
      </c>
      <c r="J330" s="1">
        <f t="shared" si="271"/>
        <v>188.08416047465496</v>
      </c>
      <c r="K330" s="1">
        <f t="shared" si="272"/>
        <v>564.25248142396492</v>
      </c>
      <c r="L330" s="1">
        <f t="shared" si="273"/>
        <v>188.08416047465496</v>
      </c>
      <c r="M330" s="1">
        <f t="shared" si="274"/>
        <v>1.8808416047465497</v>
      </c>
      <c r="N330" s="1">
        <f t="shared" si="327"/>
        <v>1128.5049628479298</v>
      </c>
      <c r="O330" s="1">
        <f t="shared" si="275"/>
        <v>3.4841183686266071</v>
      </c>
      <c r="P330" s="1">
        <f t="shared" si="276"/>
        <v>13936.473474506429</v>
      </c>
      <c r="Q330" s="1">
        <f t="shared" si="277"/>
        <v>13239.649800781106</v>
      </c>
      <c r="R330" s="1">
        <f t="shared" si="278"/>
        <v>3.4841183686266071</v>
      </c>
      <c r="S330" s="1">
        <f t="shared" si="265"/>
        <v>1323964.9800781107</v>
      </c>
      <c r="T330" s="1">
        <f t="shared" si="279"/>
        <v>10490.093514943319</v>
      </c>
      <c r="U330" s="6">
        <f t="shared" si="284"/>
        <v>1549594.4204538765</v>
      </c>
      <c r="V330" s="23">
        <f>-SUM(T$24:T330)/T$23</f>
        <v>78.479721022693838</v>
      </c>
      <c r="W330" s="14">
        <f t="shared" si="266"/>
        <v>0</v>
      </c>
      <c r="X330" s="14">
        <f t="shared" si="285"/>
        <v>494478.63807538874</v>
      </c>
      <c r="Y330" s="23">
        <f>-SUM(W$24:W330)/W$23</f>
        <v>25.723931903769437</v>
      </c>
      <c r="Z330" s="36"/>
      <c r="AA330" s="37">
        <f t="shared" si="286"/>
        <v>1621.0513229898563</v>
      </c>
      <c r="AB330" s="10">
        <f t="shared" si="287"/>
        <v>235.90726748361126</v>
      </c>
      <c r="AC330" s="10">
        <f t="shared" si="288"/>
        <v>1385.1440555062452</v>
      </c>
      <c r="AD330" s="1">
        <f t="shared" si="289"/>
        <v>79497.347653160788</v>
      </c>
      <c r="AE330" s="1">
        <f t="shared" si="290"/>
        <v>297752.65234683949</v>
      </c>
      <c r="AF330" s="1">
        <f t="shared" si="291"/>
        <v>1105091.1221504868</v>
      </c>
      <c r="AG330" s="1">
        <f t="shared" si="292"/>
        <v>0</v>
      </c>
      <c r="AH330" s="1">
        <f t="shared" si="293"/>
        <v>188.08416047465496</v>
      </c>
      <c r="AI330" s="1">
        <f t="shared" si="294"/>
        <v>188.08416047465496</v>
      </c>
      <c r="AJ330" s="1">
        <f t="shared" si="295"/>
        <v>564.25248142396492</v>
      </c>
      <c r="AK330" s="1">
        <f t="shared" si="296"/>
        <v>188.08416047465496</v>
      </c>
      <c r="AL330" s="1">
        <f t="shared" si="297"/>
        <v>1.8808416047465497</v>
      </c>
      <c r="AM330" s="1">
        <f t="shared" si="328"/>
        <v>1128.5049628479298</v>
      </c>
      <c r="AN330" s="1">
        <f t="shared" si="298"/>
        <v>3.4841183686266071</v>
      </c>
      <c r="AO330" s="1">
        <f t="shared" si="299"/>
        <v>8710.2959215665178</v>
      </c>
      <c r="AP330" s="1">
        <f t="shared" si="300"/>
        <v>8274.7811254881908</v>
      </c>
      <c r="AQ330" s="1">
        <f t="shared" si="301"/>
        <v>3.4841183686266071</v>
      </c>
      <c r="AR330" s="1">
        <f t="shared" si="302"/>
        <v>1132338.4698036474</v>
      </c>
      <c r="AS330" s="1">
        <f t="shared" si="303"/>
        <v>5525.2248396504046</v>
      </c>
      <c r="AT330" s="1">
        <f t="shared" si="304"/>
        <v>680022.5196653303</v>
      </c>
      <c r="AU330" s="38">
        <f>-SUM(AS$24:AS330)/AS$23</f>
        <v>40.421595342917698</v>
      </c>
      <c r="AV330" s="1">
        <f t="shared" si="280"/>
        <v>5525.2248396504046</v>
      </c>
      <c r="AW330" s="1">
        <f t="shared" si="305"/>
        <v>680022.5196653303</v>
      </c>
      <c r="AX330" s="38">
        <f>-SUM(AV$24:AV330)/AV$23</f>
        <v>40.421595342917698</v>
      </c>
      <c r="AY330" s="40"/>
      <c r="AZ330" s="10">
        <f t="shared" si="306"/>
        <v>857.63888888888891</v>
      </c>
      <c r="BA330" s="10">
        <f t="shared" si="307"/>
        <v>201.76279455835171</v>
      </c>
      <c r="BB330" s="10">
        <f t="shared" si="308"/>
        <v>1184.662679051394</v>
      </c>
      <c r="BC330" s="1">
        <f t="shared" si="309"/>
        <v>67991.152598097498</v>
      </c>
      <c r="BD330" s="1">
        <f t="shared" si="310"/>
        <v>257008.84740190208</v>
      </c>
      <c r="BE330" s="1">
        <f t="shared" si="311"/>
        <v>1389347.3172055495</v>
      </c>
      <c r="BF330" s="1">
        <f t="shared" si="312"/>
        <v>0</v>
      </c>
      <c r="BG330" s="1">
        <f t="shared" si="313"/>
        <v>188.08416047465496</v>
      </c>
      <c r="BH330" s="1">
        <f t="shared" si="314"/>
        <v>188.08416047465496</v>
      </c>
      <c r="BI330" s="1">
        <f t="shared" si="315"/>
        <v>564.25248142396492</v>
      </c>
      <c r="BJ330" s="1">
        <f t="shared" si="316"/>
        <v>188.08416047465496</v>
      </c>
      <c r="BK330" s="1">
        <f t="shared" si="317"/>
        <v>1.8808416047465497</v>
      </c>
      <c r="BL330" s="1">
        <f t="shared" si="329"/>
        <v>1128.5049628479298</v>
      </c>
      <c r="BM330" s="1">
        <f t="shared" si="318"/>
        <v>3.4841183686266071</v>
      </c>
      <c r="BN330" s="1">
        <f t="shared" si="319"/>
        <v>8710.2959215665178</v>
      </c>
      <c r="BO330" s="1">
        <f t="shared" si="320"/>
        <v>8274.7811254881908</v>
      </c>
      <c r="BP330" s="1">
        <f t="shared" si="321"/>
        <v>3.4841183686266071</v>
      </c>
      <c r="BQ330" s="1">
        <f t="shared" si="322"/>
        <v>1132338.4698036474</v>
      </c>
      <c r="BR330" s="1">
        <f t="shared" si="323"/>
        <v>6288.637273751372</v>
      </c>
      <c r="BS330" s="1">
        <f t="shared" si="324"/>
        <v>916360.36262474221</v>
      </c>
      <c r="BT330" s="38">
        <f>-SUM(BR$24:BR330)/BR$23</f>
        <v>54.122339862303896</v>
      </c>
      <c r="BU330" s="1">
        <f t="shared" si="325"/>
        <v>6288.637273751372</v>
      </c>
      <c r="BV330" s="1">
        <f t="shared" si="326"/>
        <v>916360.36262474221</v>
      </c>
      <c r="BW330" s="38">
        <f>-SUM(BU$24:BU330)/BU$23</f>
        <v>54.122339862303896</v>
      </c>
      <c r="BX330" s="1"/>
      <c r="BY330" s="1"/>
      <c r="BZ330" s="1"/>
      <c r="CA330" s="1"/>
      <c r="CB330" s="1"/>
      <c r="CC330" s="1"/>
      <c r="CD330" s="1"/>
      <c r="CE330" s="1"/>
      <c r="CF330" s="1"/>
      <c r="CG330" s="1"/>
      <c r="CH330" s="1"/>
      <c r="CI330" s="1"/>
      <c r="CJ330" s="1"/>
      <c r="CK330" s="1"/>
      <c r="CL330" s="1"/>
      <c r="CM330" s="1"/>
      <c r="CN330" s="1"/>
      <c r="CO330" s="1"/>
    </row>
    <row r="331" spans="1:93" ht="14.7" thickBot="1" x14ac:dyDescent="0.6">
      <c r="A331" s="32">
        <v>308</v>
      </c>
      <c r="B331" s="10">
        <f t="shared" si="267"/>
        <v>1621.0513229898563</v>
      </c>
      <c r="C331" s="10">
        <f t="shared" si="268"/>
        <v>231.86726398838468</v>
      </c>
      <c r="D331" s="10">
        <f t="shared" si="269"/>
        <v>1389.1840590014717</v>
      </c>
      <c r="E331" s="10">
        <f t="shared" si="281"/>
        <v>78108.163594159312</v>
      </c>
      <c r="F331" s="10">
        <f t="shared" si="282"/>
        <v>301891.83640584094</v>
      </c>
      <c r="G331" s="10">
        <f t="shared" si="264"/>
        <v>1251250.8136980054</v>
      </c>
      <c r="H331" s="1">
        <f t="shared" si="283"/>
        <v>0</v>
      </c>
      <c r="I331" s="1">
        <f t="shared" si="270"/>
        <v>188.4715830501836</v>
      </c>
      <c r="J331" s="1">
        <f t="shared" si="271"/>
        <v>188.4715830501836</v>
      </c>
      <c r="K331" s="1">
        <f t="shared" si="272"/>
        <v>565.41474915055073</v>
      </c>
      <c r="L331" s="1">
        <f t="shared" si="273"/>
        <v>188.4715830501836</v>
      </c>
      <c r="M331" s="1">
        <f t="shared" si="274"/>
        <v>1.8847158305018359</v>
      </c>
      <c r="N331" s="1">
        <f t="shared" si="327"/>
        <v>1130.8294983011015</v>
      </c>
      <c r="O331" s="1">
        <f t="shared" si="275"/>
        <v>3.4983130981372748</v>
      </c>
      <c r="P331" s="1">
        <f t="shared" si="276"/>
        <v>13993.252392549099</v>
      </c>
      <c r="Q331" s="1">
        <f t="shared" si="277"/>
        <v>13293.589772921643</v>
      </c>
      <c r="R331" s="1">
        <f t="shared" si="278"/>
        <v>3.4983130981372748</v>
      </c>
      <c r="S331" s="1">
        <f t="shared" si="265"/>
        <v>1329358.9772921645</v>
      </c>
      <c r="T331" s="1">
        <f t="shared" si="279"/>
        <v>10541.708951630684</v>
      </c>
      <c r="U331" s="6">
        <f t="shared" si="284"/>
        <v>1560136.1294055071</v>
      </c>
      <c r="V331" s="23">
        <f>-SUM(T$24:T331)/T$23</f>
        <v>79.006806470275365</v>
      </c>
      <c r="W331" s="14">
        <f t="shared" si="266"/>
        <v>0</v>
      </c>
      <c r="X331" s="14">
        <f t="shared" si="285"/>
        <v>494478.63807538874</v>
      </c>
      <c r="Y331" s="23">
        <f>-SUM(W$24:W331)/W$23</f>
        <v>25.723931903769437</v>
      </c>
      <c r="Z331" s="36"/>
      <c r="AA331" s="37">
        <f t="shared" si="286"/>
        <v>1621.0513229898563</v>
      </c>
      <c r="AB331" s="10">
        <f t="shared" si="287"/>
        <v>231.86726398838468</v>
      </c>
      <c r="AC331" s="10">
        <f t="shared" si="288"/>
        <v>1389.1840590014717</v>
      </c>
      <c r="AD331" s="1">
        <f t="shared" si="289"/>
        <v>78108.163594159312</v>
      </c>
      <c r="AE331" s="1">
        <f t="shared" si="290"/>
        <v>299141.83640584094</v>
      </c>
      <c r="AF331" s="1">
        <f t="shared" si="291"/>
        <v>1111093.5933004552</v>
      </c>
      <c r="AG331" s="1">
        <f t="shared" si="292"/>
        <v>0</v>
      </c>
      <c r="AH331" s="1">
        <f t="shared" si="293"/>
        <v>188.4715830501836</v>
      </c>
      <c r="AI331" s="1">
        <f t="shared" si="294"/>
        <v>188.4715830501836</v>
      </c>
      <c r="AJ331" s="1">
        <f t="shared" si="295"/>
        <v>565.41474915055073</v>
      </c>
      <c r="AK331" s="1">
        <f t="shared" si="296"/>
        <v>188.4715830501836</v>
      </c>
      <c r="AL331" s="1">
        <f t="shared" si="297"/>
        <v>1.8847158305018359</v>
      </c>
      <c r="AM331" s="1">
        <f t="shared" si="328"/>
        <v>1130.8294983011015</v>
      </c>
      <c r="AN331" s="1">
        <f t="shared" si="298"/>
        <v>3.4983130981372748</v>
      </c>
      <c r="AO331" s="1">
        <f t="shared" si="299"/>
        <v>8745.7827453431873</v>
      </c>
      <c r="AP331" s="1">
        <f t="shared" si="300"/>
        <v>8308.4936080760272</v>
      </c>
      <c r="AQ331" s="1">
        <f t="shared" si="301"/>
        <v>3.4983130981372748</v>
      </c>
      <c r="AR331" s="1">
        <f t="shared" si="302"/>
        <v>1136951.7568946143</v>
      </c>
      <c r="AS331" s="1">
        <f t="shared" si="303"/>
        <v>5556.6127867850691</v>
      </c>
      <c r="AT331" s="1">
        <f t="shared" si="304"/>
        <v>685579.13245211542</v>
      </c>
      <c r="AU331" s="38">
        <f>-SUM(AS$24:AS331)/AS$23</f>
        <v>40.743717823311037</v>
      </c>
      <c r="AV331" s="1">
        <f t="shared" si="280"/>
        <v>5556.6127867850691</v>
      </c>
      <c r="AW331" s="1">
        <f t="shared" si="305"/>
        <v>685579.13245211542</v>
      </c>
      <c r="AX331" s="38">
        <f>-SUM(AV$24:AV331)/AV$23</f>
        <v>40.743717823311037</v>
      </c>
      <c r="AY331" s="40"/>
      <c r="AZ331" s="10">
        <f t="shared" si="306"/>
        <v>857.63888888888891</v>
      </c>
      <c r="BA331" s="10">
        <f t="shared" si="307"/>
        <v>198.30752841111848</v>
      </c>
      <c r="BB331" s="10">
        <f t="shared" si="308"/>
        <v>1188.1179451986272</v>
      </c>
      <c r="BC331" s="1">
        <f t="shared" si="309"/>
        <v>66803.034652898874</v>
      </c>
      <c r="BD331" s="1">
        <f t="shared" si="310"/>
        <v>258196.96534710072</v>
      </c>
      <c r="BE331" s="1">
        <f t="shared" si="311"/>
        <v>1395148.7222417151</v>
      </c>
      <c r="BF331" s="1">
        <f t="shared" si="312"/>
        <v>0</v>
      </c>
      <c r="BG331" s="1">
        <f t="shared" si="313"/>
        <v>188.4715830501836</v>
      </c>
      <c r="BH331" s="1">
        <f t="shared" si="314"/>
        <v>188.4715830501836</v>
      </c>
      <c r="BI331" s="1">
        <f t="shared" si="315"/>
        <v>565.41474915055073</v>
      </c>
      <c r="BJ331" s="1">
        <f t="shared" si="316"/>
        <v>188.4715830501836</v>
      </c>
      <c r="BK331" s="1">
        <f t="shared" si="317"/>
        <v>1.8847158305018359</v>
      </c>
      <c r="BL331" s="1">
        <f t="shared" si="329"/>
        <v>1130.8294983011015</v>
      </c>
      <c r="BM331" s="1">
        <f t="shared" si="318"/>
        <v>3.4983130981372748</v>
      </c>
      <c r="BN331" s="1">
        <f t="shared" si="319"/>
        <v>8745.7827453431873</v>
      </c>
      <c r="BO331" s="1">
        <f t="shared" si="320"/>
        <v>8308.4936080760272</v>
      </c>
      <c r="BP331" s="1">
        <f t="shared" si="321"/>
        <v>3.4983130981372748</v>
      </c>
      <c r="BQ331" s="1">
        <f t="shared" si="322"/>
        <v>1136951.7568946143</v>
      </c>
      <c r="BR331" s="1">
        <f t="shared" si="323"/>
        <v>6320.0252208860365</v>
      </c>
      <c r="BS331" s="1">
        <f t="shared" si="324"/>
        <v>922680.3878456282</v>
      </c>
      <c r="BT331" s="38">
        <f>-SUM(BR$24:BR331)/BR$23</f>
        <v>54.488718135978445</v>
      </c>
      <c r="BU331" s="1">
        <f t="shared" si="325"/>
        <v>6320.0252208860365</v>
      </c>
      <c r="BV331" s="1">
        <f t="shared" si="326"/>
        <v>922680.3878456282</v>
      </c>
      <c r="BW331" s="38">
        <f>-SUM(BU$24:BU331)/BU$23</f>
        <v>54.488718135978445</v>
      </c>
      <c r="BX331" s="1"/>
      <c r="BY331" s="1"/>
      <c r="BZ331" s="1"/>
      <c r="CA331" s="1"/>
      <c r="CB331" s="1"/>
      <c r="CC331" s="1"/>
      <c r="CD331" s="1"/>
      <c r="CE331" s="1"/>
      <c r="CF331" s="1"/>
      <c r="CG331" s="1"/>
      <c r="CH331" s="1"/>
      <c r="CI331" s="1"/>
      <c r="CJ331" s="1"/>
      <c r="CK331" s="1"/>
      <c r="CL331" s="1"/>
      <c r="CM331" s="1"/>
      <c r="CN331" s="1"/>
      <c r="CO331" s="1"/>
    </row>
    <row r="332" spans="1:93" ht="14.7" thickBot="1" x14ac:dyDescent="0.6">
      <c r="A332" s="32">
        <v>309</v>
      </c>
      <c r="B332" s="10">
        <f t="shared" si="267"/>
        <v>1621.0513229898563</v>
      </c>
      <c r="C332" s="10">
        <f t="shared" si="268"/>
        <v>227.8154771496304</v>
      </c>
      <c r="D332" s="10">
        <f t="shared" si="269"/>
        <v>1393.2358458402261</v>
      </c>
      <c r="E332" s="10">
        <f t="shared" si="281"/>
        <v>76714.927748319082</v>
      </c>
      <c r="F332" s="10">
        <f t="shared" si="282"/>
        <v>303285.07225168118</v>
      </c>
      <c r="G332" s="10">
        <f t="shared" si="264"/>
        <v>1258060.0225702382</v>
      </c>
      <c r="H332" s="1">
        <f t="shared" si="283"/>
        <v>0</v>
      </c>
      <c r="I332" s="1">
        <f t="shared" si="270"/>
        <v>188.85980365278502</v>
      </c>
      <c r="J332" s="1">
        <f t="shared" si="271"/>
        <v>188.85980365278502</v>
      </c>
      <c r="K332" s="1">
        <f t="shared" si="272"/>
        <v>566.57941095835508</v>
      </c>
      <c r="L332" s="1">
        <f t="shared" si="273"/>
        <v>188.85980365278502</v>
      </c>
      <c r="M332" s="1">
        <f t="shared" si="274"/>
        <v>1.8885980365278503</v>
      </c>
      <c r="N332" s="1">
        <f t="shared" si="327"/>
        <v>1133.1588219167102</v>
      </c>
      <c r="O332" s="1">
        <f t="shared" si="275"/>
        <v>3.5125656587330445</v>
      </c>
      <c r="P332" s="1">
        <f t="shared" si="276"/>
        <v>14050.262634932178</v>
      </c>
      <c r="Q332" s="1">
        <f t="shared" si="277"/>
        <v>13347.749503185569</v>
      </c>
      <c r="R332" s="1">
        <f t="shared" si="278"/>
        <v>3.5125656587330445</v>
      </c>
      <c r="S332" s="1">
        <f t="shared" si="265"/>
        <v>1334774.950318557</v>
      </c>
      <c r="T332" s="1">
        <f t="shared" si="279"/>
        <v>10593.539358279002</v>
      </c>
      <c r="U332" s="6">
        <f t="shared" si="284"/>
        <v>1570729.6687637861</v>
      </c>
      <c r="V332" s="23">
        <f>-SUM(T$24:T332)/T$23</f>
        <v>79.536483438189322</v>
      </c>
      <c r="W332" s="14">
        <f t="shared" si="266"/>
        <v>0</v>
      </c>
      <c r="X332" s="14">
        <f t="shared" si="285"/>
        <v>494478.63807538874</v>
      </c>
      <c r="Y332" s="23">
        <f>-SUM(W$24:W332)/W$23</f>
        <v>25.723931903769437</v>
      </c>
      <c r="Z332" s="36"/>
      <c r="AA332" s="37">
        <f t="shared" si="286"/>
        <v>1621.0513229898563</v>
      </c>
      <c r="AB332" s="10">
        <f t="shared" si="287"/>
        <v>227.8154771496304</v>
      </c>
      <c r="AC332" s="10">
        <f t="shared" si="288"/>
        <v>1393.2358458402261</v>
      </c>
      <c r="AD332" s="1">
        <f t="shared" si="289"/>
        <v>76714.927748319082</v>
      </c>
      <c r="AE332" s="1">
        <f t="shared" si="290"/>
        <v>300535.07225168118</v>
      </c>
      <c r="AF332" s="1">
        <f t="shared" si="291"/>
        <v>1117118.9113399207</v>
      </c>
      <c r="AG332" s="1">
        <f t="shared" si="292"/>
        <v>0</v>
      </c>
      <c r="AH332" s="1">
        <f t="shared" si="293"/>
        <v>188.85980365278502</v>
      </c>
      <c r="AI332" s="1">
        <f t="shared" si="294"/>
        <v>188.85980365278502</v>
      </c>
      <c r="AJ332" s="1">
        <f t="shared" si="295"/>
        <v>566.57941095835508</v>
      </c>
      <c r="AK332" s="1">
        <f t="shared" si="296"/>
        <v>188.85980365278502</v>
      </c>
      <c r="AL332" s="1">
        <f t="shared" si="297"/>
        <v>1.8885980365278503</v>
      </c>
      <c r="AM332" s="1">
        <f t="shared" si="328"/>
        <v>1133.1588219167102</v>
      </c>
      <c r="AN332" s="1">
        <f t="shared" si="298"/>
        <v>3.5125656587330445</v>
      </c>
      <c r="AO332" s="1">
        <f t="shared" si="299"/>
        <v>8781.4141468326106</v>
      </c>
      <c r="AP332" s="1">
        <f t="shared" si="300"/>
        <v>8342.34343949098</v>
      </c>
      <c r="AQ332" s="1">
        <f t="shared" si="301"/>
        <v>3.5125656587330445</v>
      </c>
      <c r="AR332" s="1">
        <f t="shared" si="302"/>
        <v>1141583.8390882395</v>
      </c>
      <c r="AS332" s="1">
        <f t="shared" si="303"/>
        <v>5588.1332945844142</v>
      </c>
      <c r="AT332" s="1">
        <f t="shared" si="304"/>
        <v>691167.26574669988</v>
      </c>
      <c r="AU332" s="38">
        <f>-SUM(AS$24:AS332)/AS$23</f>
        <v>41.067667579518833</v>
      </c>
      <c r="AV332" s="1">
        <f t="shared" si="280"/>
        <v>5588.1332945844142</v>
      </c>
      <c r="AW332" s="1">
        <f t="shared" si="305"/>
        <v>691167.26574669988</v>
      </c>
      <c r="AX332" s="38">
        <f>-SUM(AV$24:AV332)/AV$23</f>
        <v>41.067667579518833</v>
      </c>
      <c r="AY332" s="40"/>
      <c r="AZ332" s="10">
        <f t="shared" si="306"/>
        <v>857.63888888888891</v>
      </c>
      <c r="BA332" s="10">
        <f t="shared" si="307"/>
        <v>194.84218440428916</v>
      </c>
      <c r="BB332" s="10">
        <f t="shared" si="308"/>
        <v>1191.5832892054566</v>
      </c>
      <c r="BC332" s="1">
        <f t="shared" si="309"/>
        <v>65611.451363693413</v>
      </c>
      <c r="BD332" s="1">
        <f t="shared" si="310"/>
        <v>259388.54863630616</v>
      </c>
      <c r="BE332" s="1">
        <f t="shared" si="311"/>
        <v>1400972.3877245456</v>
      </c>
      <c r="BF332" s="1">
        <f t="shared" si="312"/>
        <v>0</v>
      </c>
      <c r="BG332" s="1">
        <f t="shared" si="313"/>
        <v>188.85980365278502</v>
      </c>
      <c r="BH332" s="1">
        <f t="shared" si="314"/>
        <v>188.85980365278502</v>
      </c>
      <c r="BI332" s="1">
        <f t="shared" si="315"/>
        <v>566.57941095835508</v>
      </c>
      <c r="BJ332" s="1">
        <f t="shared" si="316"/>
        <v>188.85980365278502</v>
      </c>
      <c r="BK332" s="1">
        <f t="shared" si="317"/>
        <v>1.8885980365278503</v>
      </c>
      <c r="BL332" s="1">
        <f t="shared" si="329"/>
        <v>1133.1588219167102</v>
      </c>
      <c r="BM332" s="1">
        <f t="shared" si="318"/>
        <v>3.5125656587330445</v>
      </c>
      <c r="BN332" s="1">
        <f t="shared" si="319"/>
        <v>8781.4141468326106</v>
      </c>
      <c r="BO332" s="1">
        <f t="shared" si="320"/>
        <v>8342.34343949098</v>
      </c>
      <c r="BP332" s="1">
        <f t="shared" si="321"/>
        <v>3.5125656587330445</v>
      </c>
      <c r="BQ332" s="1">
        <f t="shared" si="322"/>
        <v>1141583.8390882395</v>
      </c>
      <c r="BR332" s="1">
        <f t="shared" si="323"/>
        <v>6351.5457286853816</v>
      </c>
      <c r="BS332" s="1">
        <f t="shared" si="324"/>
        <v>929031.93357431353</v>
      </c>
      <c r="BT332" s="38">
        <f>-SUM(BR$24:BR332)/BR$23</f>
        <v>54.85692368546745</v>
      </c>
      <c r="BU332" s="1">
        <f t="shared" si="325"/>
        <v>6351.5457286853816</v>
      </c>
      <c r="BV332" s="1">
        <f t="shared" si="326"/>
        <v>929031.93357431353</v>
      </c>
      <c r="BW332" s="38">
        <f>-SUM(BU$24:BU332)/BU$23</f>
        <v>54.85692368546745</v>
      </c>
      <c r="BX332" s="1"/>
      <c r="BY332" s="1"/>
      <c r="BZ332" s="1"/>
      <c r="CA332" s="1"/>
      <c r="CB332" s="1"/>
      <c r="CC332" s="1"/>
      <c r="CD332" s="1"/>
      <c r="CE332" s="1"/>
      <c r="CF332" s="1"/>
      <c r="CG332" s="1"/>
      <c r="CH332" s="1"/>
      <c r="CI332" s="1"/>
      <c r="CJ332" s="1"/>
      <c r="CK332" s="1"/>
      <c r="CL332" s="1"/>
      <c r="CM332" s="1"/>
      <c r="CN332" s="1"/>
      <c r="CO332" s="1"/>
    </row>
    <row r="333" spans="1:93" ht="14.7" thickBot="1" x14ac:dyDescent="0.6">
      <c r="A333" s="32">
        <v>310</v>
      </c>
      <c r="B333" s="10">
        <f t="shared" si="267"/>
        <v>1621.0513229898563</v>
      </c>
      <c r="C333" s="10">
        <f t="shared" si="268"/>
        <v>223.75187259926309</v>
      </c>
      <c r="D333" s="10">
        <f t="shared" si="269"/>
        <v>1397.2994503905934</v>
      </c>
      <c r="E333" s="10">
        <f t="shared" si="281"/>
        <v>75317.628297928488</v>
      </c>
      <c r="F333" s="10">
        <f t="shared" si="282"/>
        <v>304682.37170207174</v>
      </c>
      <c r="G333" s="10">
        <f t="shared" si="264"/>
        <v>1264895.3603915395</v>
      </c>
      <c r="H333" s="1">
        <f t="shared" si="283"/>
        <v>0</v>
      </c>
      <c r="I333" s="1">
        <f t="shared" si="270"/>
        <v>189.24882392626441</v>
      </c>
      <c r="J333" s="1">
        <f t="shared" si="271"/>
        <v>189.24882392626441</v>
      </c>
      <c r="K333" s="1">
        <f t="shared" si="272"/>
        <v>567.74647177879319</v>
      </c>
      <c r="L333" s="1">
        <f t="shared" si="273"/>
        <v>189.24882392626441</v>
      </c>
      <c r="M333" s="1">
        <f t="shared" si="274"/>
        <v>1.8924882392626441</v>
      </c>
      <c r="N333" s="1">
        <f t="shared" si="327"/>
        <v>1135.4929435575864</v>
      </c>
      <c r="O333" s="1">
        <f t="shared" si="275"/>
        <v>3.5268762860249154</v>
      </c>
      <c r="P333" s="1">
        <f t="shared" si="276"/>
        <v>14107.505144099661</v>
      </c>
      <c r="Q333" s="1">
        <f t="shared" si="277"/>
        <v>13402.129886894678</v>
      </c>
      <c r="R333" s="1">
        <f t="shared" si="278"/>
        <v>3.5268762860249154</v>
      </c>
      <c r="S333" s="1">
        <f t="shared" si="265"/>
        <v>1340212.9886894678</v>
      </c>
      <c r="T333" s="1">
        <f t="shared" si="279"/>
        <v>10645.585620347234</v>
      </c>
      <c r="U333" s="6">
        <f t="shared" si="284"/>
        <v>1581375.2543841333</v>
      </c>
      <c r="V333" s="23">
        <f>-SUM(T$24:T333)/T$23</f>
        <v>80.068762719206674</v>
      </c>
      <c r="W333" s="14">
        <f t="shared" si="266"/>
        <v>0</v>
      </c>
      <c r="X333" s="14">
        <f t="shared" si="285"/>
        <v>494478.63807538874</v>
      </c>
      <c r="Y333" s="23">
        <f>-SUM(W$24:W333)/W$23</f>
        <v>25.723931903769437</v>
      </c>
      <c r="Z333" s="36"/>
      <c r="AA333" s="37">
        <f t="shared" si="286"/>
        <v>1621.0513229898563</v>
      </c>
      <c r="AB333" s="10">
        <f t="shared" si="287"/>
        <v>223.75187259926309</v>
      </c>
      <c r="AC333" s="10">
        <f t="shared" si="288"/>
        <v>1397.2994503905934</v>
      </c>
      <c r="AD333" s="1">
        <f t="shared" si="289"/>
        <v>75317.628297928488</v>
      </c>
      <c r="AE333" s="1">
        <f t="shared" si="290"/>
        <v>301932.37170207174</v>
      </c>
      <c r="AF333" s="1">
        <f t="shared" si="291"/>
        <v>1123167.1646601693</v>
      </c>
      <c r="AG333" s="1">
        <f t="shared" si="292"/>
        <v>0</v>
      </c>
      <c r="AH333" s="1">
        <f t="shared" si="293"/>
        <v>189.24882392626441</v>
      </c>
      <c r="AI333" s="1">
        <f t="shared" si="294"/>
        <v>189.24882392626441</v>
      </c>
      <c r="AJ333" s="1">
        <f t="shared" si="295"/>
        <v>567.74647177879319</v>
      </c>
      <c r="AK333" s="1">
        <f t="shared" si="296"/>
        <v>189.24882392626441</v>
      </c>
      <c r="AL333" s="1">
        <f t="shared" si="297"/>
        <v>1.8924882392626441</v>
      </c>
      <c r="AM333" s="1">
        <f t="shared" si="328"/>
        <v>1135.4929435575864</v>
      </c>
      <c r="AN333" s="1">
        <f t="shared" si="298"/>
        <v>3.5268762860249154</v>
      </c>
      <c r="AO333" s="1">
        <f t="shared" si="299"/>
        <v>8817.1907150622883</v>
      </c>
      <c r="AP333" s="1">
        <f t="shared" si="300"/>
        <v>8376.3311793091743</v>
      </c>
      <c r="AQ333" s="1">
        <f t="shared" si="301"/>
        <v>3.5268762860249154</v>
      </c>
      <c r="AR333" s="1">
        <f t="shared" si="302"/>
        <v>1146234.7929580975</v>
      </c>
      <c r="AS333" s="1">
        <f t="shared" si="303"/>
        <v>5619.7869127617314</v>
      </c>
      <c r="AT333" s="1">
        <f t="shared" si="304"/>
        <v>696787.05265946162</v>
      </c>
      <c r="AU333" s="38">
        <f>-SUM(AS$24:AS333)/AS$23</f>
        <v>41.393452328084734</v>
      </c>
      <c r="AV333" s="1">
        <f t="shared" si="280"/>
        <v>5619.7869127617314</v>
      </c>
      <c r="AW333" s="1">
        <f t="shared" si="305"/>
        <v>696787.05265946162</v>
      </c>
      <c r="AX333" s="38">
        <f>-SUM(AV$24:AV333)/AV$23</f>
        <v>41.393452328084734</v>
      </c>
      <c r="AY333" s="40"/>
      <c r="AZ333" s="10">
        <f t="shared" si="306"/>
        <v>857.63888888888891</v>
      </c>
      <c r="BA333" s="10">
        <f t="shared" si="307"/>
        <v>191.3667331441066</v>
      </c>
      <c r="BB333" s="10">
        <f t="shared" si="308"/>
        <v>1195.0587404656389</v>
      </c>
      <c r="BC333" s="1">
        <f t="shared" si="309"/>
        <v>64416.392623227774</v>
      </c>
      <c r="BD333" s="1">
        <f t="shared" si="310"/>
        <v>260583.6073767718</v>
      </c>
      <c r="BE333" s="1">
        <f t="shared" si="311"/>
        <v>1406818.4003348693</v>
      </c>
      <c r="BF333" s="1">
        <f t="shared" si="312"/>
        <v>0</v>
      </c>
      <c r="BG333" s="1">
        <f t="shared" si="313"/>
        <v>189.24882392626441</v>
      </c>
      <c r="BH333" s="1">
        <f t="shared" si="314"/>
        <v>189.24882392626441</v>
      </c>
      <c r="BI333" s="1">
        <f t="shared" si="315"/>
        <v>567.74647177879319</v>
      </c>
      <c r="BJ333" s="1">
        <f t="shared" si="316"/>
        <v>189.24882392626441</v>
      </c>
      <c r="BK333" s="1">
        <f t="shared" si="317"/>
        <v>1.8924882392626441</v>
      </c>
      <c r="BL333" s="1">
        <f t="shared" si="329"/>
        <v>1135.4929435575864</v>
      </c>
      <c r="BM333" s="1">
        <f t="shared" si="318"/>
        <v>3.5268762860249154</v>
      </c>
      <c r="BN333" s="1">
        <f t="shared" si="319"/>
        <v>8817.1907150622883</v>
      </c>
      <c r="BO333" s="1">
        <f t="shared" si="320"/>
        <v>8376.3311793091743</v>
      </c>
      <c r="BP333" s="1">
        <f t="shared" si="321"/>
        <v>3.5268762860249154</v>
      </c>
      <c r="BQ333" s="1">
        <f t="shared" si="322"/>
        <v>1146234.7929580975</v>
      </c>
      <c r="BR333" s="1">
        <f t="shared" si="323"/>
        <v>6383.1993468626988</v>
      </c>
      <c r="BS333" s="1">
        <f t="shared" si="324"/>
        <v>935415.13292117626</v>
      </c>
      <c r="BT333" s="38">
        <f>-SUM(BR$24:BR333)/BR$23</f>
        <v>55.226964227314568</v>
      </c>
      <c r="BU333" s="1">
        <f t="shared" si="325"/>
        <v>6383.1993468626988</v>
      </c>
      <c r="BV333" s="1">
        <f t="shared" si="326"/>
        <v>935415.13292117626</v>
      </c>
      <c r="BW333" s="38">
        <f>-SUM(BU$24:BU333)/BU$23</f>
        <v>55.226964227314568</v>
      </c>
      <c r="BX333" s="1"/>
      <c r="BY333" s="1"/>
      <c r="BZ333" s="1"/>
      <c r="CA333" s="1"/>
      <c r="CB333" s="1"/>
      <c r="CC333" s="1"/>
      <c r="CD333" s="1"/>
      <c r="CE333" s="1"/>
      <c r="CF333" s="1"/>
      <c r="CG333" s="1"/>
      <c r="CH333" s="1"/>
      <c r="CI333" s="1"/>
      <c r="CJ333" s="1"/>
      <c r="CK333" s="1"/>
      <c r="CL333" s="1"/>
      <c r="CM333" s="1"/>
      <c r="CN333" s="1"/>
      <c r="CO333" s="1"/>
    </row>
    <row r="334" spans="1:93" ht="14.7" thickBot="1" x14ac:dyDescent="0.6">
      <c r="A334" s="32">
        <v>311</v>
      </c>
      <c r="B334" s="10">
        <f t="shared" si="267"/>
        <v>1621.0513229898563</v>
      </c>
      <c r="C334" s="10">
        <f t="shared" si="268"/>
        <v>219.67641586895718</v>
      </c>
      <c r="D334" s="10">
        <f t="shared" si="269"/>
        <v>1401.374907120899</v>
      </c>
      <c r="E334" s="10">
        <f t="shared" si="281"/>
        <v>73916.253390807586</v>
      </c>
      <c r="F334" s="10">
        <f t="shared" si="282"/>
        <v>306083.74660919263</v>
      </c>
      <c r="G334" s="10">
        <f t="shared" si="264"/>
        <v>1271756.9289110347</v>
      </c>
      <c r="H334" s="1">
        <f t="shared" si="283"/>
        <v>0</v>
      </c>
      <c r="I334" s="1">
        <f t="shared" si="270"/>
        <v>189.63864551781282</v>
      </c>
      <c r="J334" s="1">
        <f t="shared" si="271"/>
        <v>189.63864551781282</v>
      </c>
      <c r="K334" s="1">
        <f t="shared" si="272"/>
        <v>568.91593655343843</v>
      </c>
      <c r="L334" s="1">
        <f t="shared" si="273"/>
        <v>189.63864551781282</v>
      </c>
      <c r="M334" s="1">
        <f t="shared" si="274"/>
        <v>1.8963864551781282</v>
      </c>
      <c r="N334" s="1">
        <f t="shared" si="327"/>
        <v>1137.8318731068769</v>
      </c>
      <c r="O334" s="1">
        <f t="shared" si="275"/>
        <v>3.5412452165837949</v>
      </c>
      <c r="P334" s="1">
        <f t="shared" si="276"/>
        <v>14164.98086633518</v>
      </c>
      <c r="Q334" s="1">
        <f t="shared" si="277"/>
        <v>13456.731823018419</v>
      </c>
      <c r="R334" s="1">
        <f t="shared" si="278"/>
        <v>3.5412452165837949</v>
      </c>
      <c r="S334" s="1">
        <f t="shared" si="265"/>
        <v>1345673.1823018421</v>
      </c>
      <c r="T334" s="1">
        <f t="shared" si="279"/>
        <v>10697.848626921685</v>
      </c>
      <c r="U334" s="6">
        <f t="shared" si="284"/>
        <v>1592073.1030110549</v>
      </c>
      <c r="V334" s="23">
        <f>-SUM(T$24:T334)/T$23</f>
        <v>80.603655150552754</v>
      </c>
      <c r="W334" s="14">
        <f t="shared" si="266"/>
        <v>0</v>
      </c>
      <c r="X334" s="14">
        <f t="shared" si="285"/>
        <v>494478.63807538874</v>
      </c>
      <c r="Y334" s="23">
        <f>-SUM(W$24:W334)/W$23</f>
        <v>25.723931903769437</v>
      </c>
      <c r="Z334" s="36"/>
      <c r="AA334" s="37">
        <f t="shared" si="286"/>
        <v>1621.0513229898563</v>
      </c>
      <c r="AB334" s="10">
        <f t="shared" si="287"/>
        <v>219.67641586895718</v>
      </c>
      <c r="AC334" s="10">
        <f t="shared" si="288"/>
        <v>1401.374907120899</v>
      </c>
      <c r="AD334" s="1">
        <f t="shared" si="289"/>
        <v>73916.253390807586</v>
      </c>
      <c r="AE334" s="1">
        <f t="shared" si="290"/>
        <v>303333.74660919263</v>
      </c>
      <c r="AF334" s="1">
        <f t="shared" si="291"/>
        <v>1129238.441998926</v>
      </c>
      <c r="AG334" s="1">
        <f t="shared" si="292"/>
        <v>0</v>
      </c>
      <c r="AH334" s="1">
        <f t="shared" si="293"/>
        <v>189.63864551781282</v>
      </c>
      <c r="AI334" s="1">
        <f t="shared" si="294"/>
        <v>189.63864551781282</v>
      </c>
      <c r="AJ334" s="1">
        <f t="shared" si="295"/>
        <v>568.91593655343843</v>
      </c>
      <c r="AK334" s="1">
        <f t="shared" si="296"/>
        <v>189.63864551781282</v>
      </c>
      <c r="AL334" s="1">
        <f t="shared" si="297"/>
        <v>1.8963864551781282</v>
      </c>
      <c r="AM334" s="1">
        <f t="shared" si="328"/>
        <v>1137.8318731068769</v>
      </c>
      <c r="AN334" s="1">
        <f t="shared" si="298"/>
        <v>3.5412452165837949</v>
      </c>
      <c r="AO334" s="1">
        <f t="shared" si="299"/>
        <v>8853.1130414594863</v>
      </c>
      <c r="AP334" s="1">
        <f t="shared" si="300"/>
        <v>8410.4573893865108</v>
      </c>
      <c r="AQ334" s="1">
        <f t="shared" si="301"/>
        <v>3.5412452165837949</v>
      </c>
      <c r="AR334" s="1">
        <f t="shared" si="302"/>
        <v>1150904.6953897334</v>
      </c>
      <c r="AS334" s="1">
        <f t="shared" si="303"/>
        <v>5651.5741932897781</v>
      </c>
      <c r="AT334" s="1">
        <f t="shared" si="304"/>
        <v>702438.62685275136</v>
      </c>
      <c r="AU334" s="38">
        <f>-SUM(AS$24:AS334)/AS$23</f>
        <v>41.721079817550802</v>
      </c>
      <c r="AV334" s="1">
        <f t="shared" si="280"/>
        <v>5651.5741932897781</v>
      </c>
      <c r="AW334" s="1">
        <f t="shared" si="305"/>
        <v>702438.62685275136</v>
      </c>
      <c r="AX334" s="38">
        <f>-SUM(AV$24:AV334)/AV$23</f>
        <v>41.721079817550802</v>
      </c>
      <c r="AY334" s="40"/>
      <c r="AZ334" s="10">
        <f t="shared" si="306"/>
        <v>857.63888888888891</v>
      </c>
      <c r="BA334" s="10">
        <f t="shared" si="307"/>
        <v>187.88114515108177</v>
      </c>
      <c r="BB334" s="10">
        <f t="shared" si="308"/>
        <v>1198.5443284586638</v>
      </c>
      <c r="BC334" s="1">
        <f t="shared" si="309"/>
        <v>63217.848294769108</v>
      </c>
      <c r="BD334" s="1">
        <f t="shared" si="310"/>
        <v>261782.15170523047</v>
      </c>
      <c r="BE334" s="1">
        <f t="shared" si="311"/>
        <v>1412686.8470949638</v>
      </c>
      <c r="BF334" s="1">
        <f t="shared" si="312"/>
        <v>0</v>
      </c>
      <c r="BG334" s="1">
        <f t="shared" si="313"/>
        <v>189.63864551781282</v>
      </c>
      <c r="BH334" s="1">
        <f t="shared" si="314"/>
        <v>189.63864551781282</v>
      </c>
      <c r="BI334" s="1">
        <f t="shared" si="315"/>
        <v>568.91593655343843</v>
      </c>
      <c r="BJ334" s="1">
        <f t="shared" si="316"/>
        <v>189.63864551781282</v>
      </c>
      <c r="BK334" s="1">
        <f t="shared" si="317"/>
        <v>1.8963864551781282</v>
      </c>
      <c r="BL334" s="1">
        <f t="shared" si="329"/>
        <v>1137.8318731068769</v>
      </c>
      <c r="BM334" s="1">
        <f t="shared" si="318"/>
        <v>3.5412452165837949</v>
      </c>
      <c r="BN334" s="1">
        <f t="shared" si="319"/>
        <v>8853.1130414594863</v>
      </c>
      <c r="BO334" s="1">
        <f t="shared" si="320"/>
        <v>8410.4573893865108</v>
      </c>
      <c r="BP334" s="1">
        <f t="shared" si="321"/>
        <v>3.5412452165837949</v>
      </c>
      <c r="BQ334" s="1">
        <f t="shared" si="322"/>
        <v>1150904.6953897334</v>
      </c>
      <c r="BR334" s="1">
        <f t="shared" si="323"/>
        <v>6414.9866273907455</v>
      </c>
      <c r="BS334" s="1">
        <f t="shared" si="324"/>
        <v>941830.11954856699</v>
      </c>
      <c r="BT334" s="38">
        <f>-SUM(BR$24:BR334)/BR$23</f>
        <v>55.598847510061852</v>
      </c>
      <c r="BU334" s="1">
        <f t="shared" si="325"/>
        <v>6414.9866273907455</v>
      </c>
      <c r="BV334" s="1">
        <f t="shared" si="326"/>
        <v>941830.11954856699</v>
      </c>
      <c r="BW334" s="38">
        <f>-SUM(BU$24:BU334)/BU$23</f>
        <v>55.598847510061852</v>
      </c>
      <c r="BX334" s="1"/>
      <c r="BY334" s="1"/>
      <c r="BZ334" s="1"/>
      <c r="CA334" s="1"/>
      <c r="CB334" s="1"/>
      <c r="CC334" s="1"/>
      <c r="CD334" s="1"/>
      <c r="CE334" s="1"/>
      <c r="CF334" s="1"/>
      <c r="CG334" s="1"/>
      <c r="CH334" s="1"/>
      <c r="CI334" s="1"/>
      <c r="CJ334" s="1"/>
      <c r="CK334" s="1"/>
      <c r="CL334" s="1"/>
      <c r="CM334" s="1"/>
      <c r="CN334" s="1"/>
      <c r="CO334" s="1"/>
    </row>
    <row r="335" spans="1:93" ht="14.7" thickBot="1" x14ac:dyDescent="0.6">
      <c r="A335" s="32">
        <v>312</v>
      </c>
      <c r="B335" s="10">
        <f t="shared" si="267"/>
        <v>1621.0513229898563</v>
      </c>
      <c r="C335" s="10">
        <f t="shared" si="268"/>
        <v>215.58907238985458</v>
      </c>
      <c r="D335" s="10">
        <f t="shared" si="269"/>
        <v>1405.4622506000017</v>
      </c>
      <c r="E335" s="10">
        <f t="shared" si="281"/>
        <v>72510.791140207584</v>
      </c>
      <c r="F335" s="10">
        <f t="shared" si="282"/>
        <v>307489.20885979262</v>
      </c>
      <c r="G335" s="10">
        <f t="shared" si="264"/>
        <v>1278644.8302786683</v>
      </c>
      <c r="H335" s="1">
        <f t="shared" si="283"/>
        <v>0</v>
      </c>
      <c r="I335" s="1">
        <f t="shared" si="270"/>
        <v>190.02927007801426</v>
      </c>
      <c r="J335" s="1">
        <f t="shared" si="271"/>
        <v>190.02927007801426</v>
      </c>
      <c r="K335" s="1">
        <f t="shared" si="272"/>
        <v>570.08781023404276</v>
      </c>
      <c r="L335" s="1">
        <f t="shared" si="273"/>
        <v>190.02927007801426</v>
      </c>
      <c r="M335" s="1">
        <f t="shared" si="274"/>
        <v>1.9002927007801427</v>
      </c>
      <c r="N335" s="1">
        <f t="shared" si="327"/>
        <v>1140.1756204680855</v>
      </c>
      <c r="O335" s="1">
        <f t="shared" si="275"/>
        <v>3.5556726879444098</v>
      </c>
      <c r="P335" s="1">
        <f t="shared" si="276"/>
        <v>14222.69075177764</v>
      </c>
      <c r="Q335" s="1">
        <f t="shared" si="277"/>
        <v>13511.556214188757</v>
      </c>
      <c r="R335" s="1">
        <f t="shared" si="278"/>
        <v>3.5556726879444098</v>
      </c>
      <c r="S335" s="1">
        <f t="shared" si="265"/>
        <v>1351155.6214188756</v>
      </c>
      <c r="T335" s="1">
        <f t="shared" si="279"/>
        <v>10750.329270730814</v>
      </c>
      <c r="U335" s="6">
        <f t="shared" si="284"/>
        <v>1602823.4322817856</v>
      </c>
      <c r="V335" s="23">
        <f>-SUM(T$24:T335)/T$23</f>
        <v>81.141171614089288</v>
      </c>
      <c r="W335" s="14">
        <f t="shared" si="266"/>
        <v>0</v>
      </c>
      <c r="X335" s="14">
        <f t="shared" si="285"/>
        <v>494478.63807538874</v>
      </c>
      <c r="Y335" s="23">
        <f>-SUM(W$24:W335)/W$23</f>
        <v>25.723931903769437</v>
      </c>
      <c r="Z335" s="36"/>
      <c r="AA335" s="37">
        <f t="shared" si="286"/>
        <v>1621.0513229898563</v>
      </c>
      <c r="AB335" s="10">
        <f t="shared" si="287"/>
        <v>215.58907238985458</v>
      </c>
      <c r="AC335" s="10">
        <f t="shared" si="288"/>
        <v>1405.4622506000017</v>
      </c>
      <c r="AD335" s="1">
        <f t="shared" si="289"/>
        <v>72510.791140207584</v>
      </c>
      <c r="AE335" s="1">
        <f t="shared" si="290"/>
        <v>304739.20885979262</v>
      </c>
      <c r="AF335" s="1">
        <f t="shared" si="291"/>
        <v>1135332.8324417258</v>
      </c>
      <c r="AG335" s="1">
        <f t="shared" si="292"/>
        <v>0</v>
      </c>
      <c r="AH335" s="1">
        <f t="shared" si="293"/>
        <v>190.02927007801426</v>
      </c>
      <c r="AI335" s="1">
        <f t="shared" si="294"/>
        <v>190.02927007801426</v>
      </c>
      <c r="AJ335" s="1">
        <f t="shared" si="295"/>
        <v>570.08781023404276</v>
      </c>
      <c r="AK335" s="1">
        <f t="shared" si="296"/>
        <v>190.02927007801426</v>
      </c>
      <c r="AL335" s="1">
        <f t="shared" si="297"/>
        <v>1.9002927007801427</v>
      </c>
      <c r="AM335" s="1">
        <f t="shared" si="328"/>
        <v>1140.1756204680855</v>
      </c>
      <c r="AN335" s="1">
        <f t="shared" si="298"/>
        <v>3.5556726879444098</v>
      </c>
      <c r="AO335" s="1">
        <f t="shared" si="299"/>
        <v>8889.1817198610242</v>
      </c>
      <c r="AP335" s="1">
        <f t="shared" si="300"/>
        <v>8444.722633867972</v>
      </c>
      <c r="AQ335" s="1">
        <f t="shared" si="301"/>
        <v>3.5556726879444098</v>
      </c>
      <c r="AR335" s="1">
        <f t="shared" si="302"/>
        <v>1155593.6235819331</v>
      </c>
      <c r="AS335" s="1">
        <f t="shared" si="303"/>
        <v>5683.49569041003</v>
      </c>
      <c r="AT335" s="1">
        <f t="shared" si="304"/>
        <v>708122.12254316139</v>
      </c>
      <c r="AU335" s="38">
        <f>-SUM(AS$24:AS335)/AS$23</f>
        <v>42.050557828589064</v>
      </c>
      <c r="AV335" s="1">
        <f t="shared" si="280"/>
        <v>5683.49569041003</v>
      </c>
      <c r="AW335" s="1">
        <f t="shared" si="305"/>
        <v>708122.12254316139</v>
      </c>
      <c r="AX335" s="38">
        <f>-SUM(AV$24:AV335)/AV$23</f>
        <v>42.050557828589064</v>
      </c>
      <c r="AY335" s="40"/>
      <c r="AZ335" s="10">
        <f t="shared" si="306"/>
        <v>857.63888888888891</v>
      </c>
      <c r="BA335" s="10">
        <f t="shared" si="307"/>
        <v>184.38539085974404</v>
      </c>
      <c r="BB335" s="10">
        <f t="shared" si="308"/>
        <v>1202.0400827500016</v>
      </c>
      <c r="BC335" s="1">
        <f t="shared" si="309"/>
        <v>62015.80821201911</v>
      </c>
      <c r="BD335" s="1">
        <f t="shared" si="310"/>
        <v>262984.1917879805</v>
      </c>
      <c r="BE335" s="1">
        <f t="shared" si="311"/>
        <v>1418577.8153699136</v>
      </c>
      <c r="BF335" s="1">
        <f t="shared" si="312"/>
        <v>0</v>
      </c>
      <c r="BG335" s="1">
        <f t="shared" si="313"/>
        <v>190.02927007801426</v>
      </c>
      <c r="BH335" s="1">
        <f t="shared" si="314"/>
        <v>190.02927007801426</v>
      </c>
      <c r="BI335" s="1">
        <f t="shared" si="315"/>
        <v>570.08781023404276</v>
      </c>
      <c r="BJ335" s="1">
        <f t="shared" si="316"/>
        <v>190.02927007801426</v>
      </c>
      <c r="BK335" s="1">
        <f t="shared" si="317"/>
        <v>1.9002927007801427</v>
      </c>
      <c r="BL335" s="1">
        <f t="shared" si="329"/>
        <v>1140.1756204680855</v>
      </c>
      <c r="BM335" s="1">
        <f t="shared" si="318"/>
        <v>3.5556726879444098</v>
      </c>
      <c r="BN335" s="1">
        <f t="shared" si="319"/>
        <v>8889.1817198610242</v>
      </c>
      <c r="BO335" s="1">
        <f t="shared" si="320"/>
        <v>8444.722633867972</v>
      </c>
      <c r="BP335" s="1">
        <f t="shared" si="321"/>
        <v>3.5556726879444098</v>
      </c>
      <c r="BQ335" s="1">
        <f t="shared" si="322"/>
        <v>1155593.6235819331</v>
      </c>
      <c r="BR335" s="1">
        <f t="shared" si="323"/>
        <v>6446.9081245109974</v>
      </c>
      <c r="BS335" s="1">
        <f t="shared" si="324"/>
        <v>948277.027673078</v>
      </c>
      <c r="BT335" s="38">
        <f>-SUM(BR$24:BR335)/BR$23</f>
        <v>55.972581314381337</v>
      </c>
      <c r="BU335" s="1">
        <f t="shared" si="325"/>
        <v>6446.9081245109974</v>
      </c>
      <c r="BV335" s="1">
        <f t="shared" si="326"/>
        <v>948277.027673078</v>
      </c>
      <c r="BW335" s="38">
        <f>-SUM(BU$24:BU335)/BU$23</f>
        <v>55.972581314381337</v>
      </c>
      <c r="BX335" s="1"/>
      <c r="BY335" s="1"/>
      <c r="BZ335" s="1"/>
      <c r="CA335" s="1"/>
      <c r="CB335" s="1"/>
      <c r="CC335" s="1"/>
      <c r="CD335" s="1"/>
      <c r="CE335" s="1"/>
      <c r="CF335" s="1"/>
      <c r="CG335" s="1"/>
      <c r="CH335" s="1"/>
      <c r="CI335" s="1"/>
      <c r="CJ335" s="1"/>
      <c r="CK335" s="1"/>
      <c r="CL335" s="1"/>
      <c r="CM335" s="1"/>
      <c r="CN335" s="1"/>
      <c r="CO335" s="1"/>
    </row>
    <row r="336" spans="1:93" ht="14.7" thickBot="1" x14ac:dyDescent="0.6">
      <c r="A336" s="32">
        <v>313</v>
      </c>
      <c r="B336" s="10">
        <f t="shared" si="267"/>
        <v>1621.0513229898563</v>
      </c>
      <c r="C336" s="10">
        <f t="shared" si="268"/>
        <v>211.48980749227118</v>
      </c>
      <c r="D336" s="10">
        <f t="shared" si="269"/>
        <v>1409.5615154975851</v>
      </c>
      <c r="E336" s="10">
        <f t="shared" si="281"/>
        <v>71101.229624710002</v>
      </c>
      <c r="F336" s="10">
        <f t="shared" si="282"/>
        <v>308898.77037529019</v>
      </c>
      <c r="G336" s="10">
        <f t="shared" si="264"/>
        <v>1285559.1670467989</v>
      </c>
      <c r="H336" s="1">
        <f t="shared" si="283"/>
        <v>0</v>
      </c>
      <c r="I336" s="1">
        <f t="shared" si="270"/>
        <v>190.4206992608527</v>
      </c>
      <c r="J336" s="1">
        <f t="shared" si="271"/>
        <v>190.4206992608527</v>
      </c>
      <c r="K336" s="1">
        <f t="shared" si="272"/>
        <v>571.26209778255804</v>
      </c>
      <c r="L336" s="1">
        <f t="shared" si="273"/>
        <v>190.4206992608527</v>
      </c>
      <c r="M336" s="1">
        <f t="shared" si="274"/>
        <v>1.904206992608527</v>
      </c>
      <c r="N336" s="1">
        <f t="shared" si="327"/>
        <v>1142.5241955651161</v>
      </c>
      <c r="O336" s="1">
        <f t="shared" si="275"/>
        <v>3.5701589386092332</v>
      </c>
      <c r="P336" s="1">
        <f t="shared" si="276"/>
        <v>14280.635754436933</v>
      </c>
      <c r="Q336" s="1">
        <f t="shared" si="277"/>
        <v>13566.603966715085</v>
      </c>
      <c r="R336" s="1">
        <f t="shared" si="278"/>
        <v>3.5701589386092332</v>
      </c>
      <c r="S336" s="1">
        <f t="shared" si="265"/>
        <v>1356660.3966715087</v>
      </c>
      <c r="T336" s="1">
        <f t="shared" si="279"/>
        <v>10803.028448160112</v>
      </c>
      <c r="U336" s="6">
        <f t="shared" si="284"/>
        <v>1613626.4607299457</v>
      </c>
      <c r="V336" s="23">
        <f>-SUM(T$24:T336)/T$23</f>
        <v>81.68132303649729</v>
      </c>
      <c r="W336" s="14">
        <f t="shared" si="266"/>
        <v>0</v>
      </c>
      <c r="X336" s="14">
        <f t="shared" si="285"/>
        <v>494478.63807538874</v>
      </c>
      <c r="Y336" s="23">
        <f>-SUM(W$24:W336)/W$23</f>
        <v>25.723931903769437</v>
      </c>
      <c r="Z336" s="36"/>
      <c r="AA336" s="37">
        <f t="shared" si="286"/>
        <v>1621.0513229898563</v>
      </c>
      <c r="AB336" s="10">
        <f t="shared" si="287"/>
        <v>211.48980749227118</v>
      </c>
      <c r="AC336" s="10">
        <f t="shared" si="288"/>
        <v>1409.5615154975851</v>
      </c>
      <c r="AD336" s="1">
        <f t="shared" si="289"/>
        <v>71101.229624710002</v>
      </c>
      <c r="AE336" s="1">
        <f t="shared" si="290"/>
        <v>306148.77037529019</v>
      </c>
      <c r="AF336" s="1">
        <f t="shared" si="291"/>
        <v>1141450.425423291</v>
      </c>
      <c r="AG336" s="1">
        <f t="shared" si="292"/>
        <v>0</v>
      </c>
      <c r="AH336" s="1">
        <f t="shared" si="293"/>
        <v>190.4206992608527</v>
      </c>
      <c r="AI336" s="1">
        <f t="shared" si="294"/>
        <v>190.4206992608527</v>
      </c>
      <c r="AJ336" s="1">
        <f t="shared" si="295"/>
        <v>571.26209778255804</v>
      </c>
      <c r="AK336" s="1">
        <f t="shared" si="296"/>
        <v>190.4206992608527</v>
      </c>
      <c r="AL336" s="1">
        <f t="shared" si="297"/>
        <v>1.904206992608527</v>
      </c>
      <c r="AM336" s="1">
        <f t="shared" si="328"/>
        <v>1142.5241955651161</v>
      </c>
      <c r="AN336" s="1">
        <f t="shared" si="298"/>
        <v>3.5701589386092332</v>
      </c>
      <c r="AO336" s="1">
        <f t="shared" si="299"/>
        <v>8925.3973465230829</v>
      </c>
      <c r="AP336" s="1">
        <f t="shared" si="300"/>
        <v>8479.1274791969281</v>
      </c>
      <c r="AQ336" s="1">
        <f t="shared" si="301"/>
        <v>3.5701589386092332</v>
      </c>
      <c r="AR336" s="1">
        <f t="shared" si="302"/>
        <v>1160301.6550480009</v>
      </c>
      <c r="AS336" s="1">
        <f t="shared" si="303"/>
        <v>5715.5519606419557</v>
      </c>
      <c r="AT336" s="1">
        <f t="shared" si="304"/>
        <v>713837.67450380337</v>
      </c>
      <c r="AU336" s="38">
        <f>-SUM(AS$24:AS336)/AS$23</f>
        <v>42.381894174133528</v>
      </c>
      <c r="AV336" s="1">
        <f t="shared" si="280"/>
        <v>5715.5519606419557</v>
      </c>
      <c r="AW336" s="1">
        <f t="shared" si="305"/>
        <v>713837.67450380337</v>
      </c>
      <c r="AX336" s="38">
        <f>-SUM(AV$24:AV336)/AV$23</f>
        <v>42.381894174133528</v>
      </c>
      <c r="AY336" s="40"/>
      <c r="AZ336" s="10">
        <f t="shared" si="306"/>
        <v>857.63888888888891</v>
      </c>
      <c r="BA336" s="10">
        <f t="shared" si="307"/>
        <v>180.87944061838988</v>
      </c>
      <c r="BB336" s="10">
        <f t="shared" si="308"/>
        <v>1205.5460329913558</v>
      </c>
      <c r="BC336" s="1">
        <f t="shared" si="309"/>
        <v>60810.262179027755</v>
      </c>
      <c r="BD336" s="1">
        <f t="shared" si="310"/>
        <v>264189.73782097187</v>
      </c>
      <c r="BE336" s="1">
        <f t="shared" si="311"/>
        <v>1424491.3928689728</v>
      </c>
      <c r="BF336" s="1">
        <f t="shared" si="312"/>
        <v>0</v>
      </c>
      <c r="BG336" s="1">
        <f t="shared" si="313"/>
        <v>190.4206992608527</v>
      </c>
      <c r="BH336" s="1">
        <f t="shared" si="314"/>
        <v>190.4206992608527</v>
      </c>
      <c r="BI336" s="1">
        <f t="shared" si="315"/>
        <v>571.26209778255804</v>
      </c>
      <c r="BJ336" s="1">
        <f t="shared" si="316"/>
        <v>190.4206992608527</v>
      </c>
      <c r="BK336" s="1">
        <f t="shared" si="317"/>
        <v>1.904206992608527</v>
      </c>
      <c r="BL336" s="1">
        <f t="shared" si="329"/>
        <v>1142.5241955651161</v>
      </c>
      <c r="BM336" s="1">
        <f t="shared" si="318"/>
        <v>3.5701589386092332</v>
      </c>
      <c r="BN336" s="1">
        <f t="shared" si="319"/>
        <v>8925.3973465230829</v>
      </c>
      <c r="BO336" s="1">
        <f t="shared" si="320"/>
        <v>8479.1274791969281</v>
      </c>
      <c r="BP336" s="1">
        <f t="shared" si="321"/>
        <v>3.5701589386092332</v>
      </c>
      <c r="BQ336" s="1">
        <f t="shared" si="322"/>
        <v>1160301.6550480009</v>
      </c>
      <c r="BR336" s="1">
        <f t="shared" si="323"/>
        <v>6478.9643947429231</v>
      </c>
      <c r="BS336" s="1">
        <f t="shared" si="324"/>
        <v>954755.99206782097</v>
      </c>
      <c r="BT336" s="38">
        <f>-SUM(BR$24:BR336)/BR$23</f>
        <v>56.348173453207011</v>
      </c>
      <c r="BU336" s="1">
        <f t="shared" si="325"/>
        <v>6478.9643947429231</v>
      </c>
      <c r="BV336" s="1">
        <f t="shared" si="326"/>
        <v>954755.99206782097</v>
      </c>
      <c r="BW336" s="38">
        <f>-SUM(BU$24:BU336)/BU$23</f>
        <v>56.348173453207011</v>
      </c>
      <c r="BX336" s="1"/>
      <c r="BY336" s="1"/>
      <c r="BZ336" s="1"/>
      <c r="CA336" s="1"/>
      <c r="CB336" s="1"/>
      <c r="CC336" s="1"/>
      <c r="CD336" s="1"/>
      <c r="CE336" s="1"/>
      <c r="CF336" s="1"/>
      <c r="CG336" s="1"/>
      <c r="CH336" s="1"/>
      <c r="CI336" s="1"/>
      <c r="CJ336" s="1"/>
      <c r="CK336" s="1"/>
      <c r="CL336" s="1"/>
      <c r="CM336" s="1"/>
      <c r="CN336" s="1"/>
      <c r="CO336" s="1"/>
    </row>
    <row r="337" spans="1:93" ht="14.7" thickBot="1" x14ac:dyDescent="0.6">
      <c r="A337" s="32">
        <v>314</v>
      </c>
      <c r="B337" s="10">
        <f t="shared" si="267"/>
        <v>1621.0513229898563</v>
      </c>
      <c r="C337" s="10">
        <f t="shared" si="268"/>
        <v>207.3785864054033</v>
      </c>
      <c r="D337" s="10">
        <f t="shared" si="269"/>
        <v>1413.6727365844531</v>
      </c>
      <c r="E337" s="10">
        <f t="shared" si="281"/>
        <v>69687.556888125546</v>
      </c>
      <c r="F337" s="10">
        <f t="shared" si="282"/>
        <v>310312.44311187463</v>
      </c>
      <c r="G337" s="10">
        <f t="shared" si="264"/>
        <v>1292500.0421717966</v>
      </c>
      <c r="H337" s="1">
        <f t="shared" si="283"/>
        <v>0</v>
      </c>
      <c r="I337" s="1">
        <f t="shared" si="270"/>
        <v>190.81293472371902</v>
      </c>
      <c r="J337" s="1">
        <f t="shared" si="271"/>
        <v>190.81293472371902</v>
      </c>
      <c r="K337" s="1">
        <f t="shared" si="272"/>
        <v>572.43880417115713</v>
      </c>
      <c r="L337" s="1">
        <f t="shared" si="273"/>
        <v>190.81293472371902</v>
      </c>
      <c r="M337" s="1">
        <f t="shared" si="274"/>
        <v>1.9081293472371903</v>
      </c>
      <c r="N337" s="1">
        <f t="shared" si="327"/>
        <v>1144.8776083423143</v>
      </c>
      <c r="O337" s="1">
        <f t="shared" si="275"/>
        <v>3.5847042080524258</v>
      </c>
      <c r="P337" s="1">
        <f t="shared" si="276"/>
        <v>14338.816832209703</v>
      </c>
      <c r="Q337" s="1">
        <f t="shared" si="277"/>
        <v>13621.875990599217</v>
      </c>
      <c r="R337" s="1">
        <f t="shared" si="278"/>
        <v>3.5847042080524258</v>
      </c>
      <c r="S337" s="1">
        <f t="shared" si="265"/>
        <v>1362187.5990599219</v>
      </c>
      <c r="T337" s="1">
        <f t="shared" si="279"/>
        <v>10855.947059267046</v>
      </c>
      <c r="U337" s="6">
        <f t="shared" si="284"/>
        <v>1624482.4077892127</v>
      </c>
      <c r="V337" s="23">
        <f>-SUM(T$24:T337)/T$23</f>
        <v>82.224120389460637</v>
      </c>
      <c r="W337" s="14">
        <f t="shared" si="266"/>
        <v>0</v>
      </c>
      <c r="X337" s="14">
        <f t="shared" si="285"/>
        <v>494478.63807538874</v>
      </c>
      <c r="Y337" s="23">
        <f>-SUM(W$24:W337)/W$23</f>
        <v>25.723931903769437</v>
      </c>
      <c r="Z337" s="36"/>
      <c r="AA337" s="37">
        <f t="shared" si="286"/>
        <v>1621.0513229898563</v>
      </c>
      <c r="AB337" s="10">
        <f t="shared" si="287"/>
        <v>207.3785864054033</v>
      </c>
      <c r="AC337" s="10">
        <f t="shared" si="288"/>
        <v>1413.6727365844531</v>
      </c>
      <c r="AD337" s="1">
        <f t="shared" si="289"/>
        <v>69687.556888125546</v>
      </c>
      <c r="AE337" s="1">
        <f t="shared" si="290"/>
        <v>307562.44311187463</v>
      </c>
      <c r="AF337" s="1">
        <f t="shared" si="291"/>
        <v>1147591.3107289129</v>
      </c>
      <c r="AG337" s="1">
        <f t="shared" si="292"/>
        <v>0</v>
      </c>
      <c r="AH337" s="1">
        <f t="shared" si="293"/>
        <v>190.81293472371902</v>
      </c>
      <c r="AI337" s="1">
        <f t="shared" si="294"/>
        <v>190.81293472371902</v>
      </c>
      <c r="AJ337" s="1">
        <f t="shared" si="295"/>
        <v>572.43880417115713</v>
      </c>
      <c r="AK337" s="1">
        <f t="shared" si="296"/>
        <v>190.81293472371902</v>
      </c>
      <c r="AL337" s="1">
        <f t="shared" si="297"/>
        <v>1.9081293472371903</v>
      </c>
      <c r="AM337" s="1">
        <f t="shared" si="328"/>
        <v>1144.8776083423143</v>
      </c>
      <c r="AN337" s="1">
        <f t="shared" si="298"/>
        <v>3.5847042080524258</v>
      </c>
      <c r="AO337" s="1">
        <f t="shared" si="299"/>
        <v>8961.7605201310653</v>
      </c>
      <c r="AP337" s="1">
        <f t="shared" si="300"/>
        <v>8513.672494124512</v>
      </c>
      <c r="AQ337" s="1">
        <f t="shared" si="301"/>
        <v>3.5847042080524258</v>
      </c>
      <c r="AR337" s="1">
        <f t="shared" si="302"/>
        <v>1165028.8676170383</v>
      </c>
      <c r="AS337" s="1">
        <f t="shared" si="303"/>
        <v>5747.7435627923414</v>
      </c>
      <c r="AT337" s="1">
        <f t="shared" si="304"/>
        <v>719585.41806659568</v>
      </c>
      <c r="AU337" s="38">
        <f>-SUM(AS$24:AS337)/AS$23</f>
        <v>42.715096699512792</v>
      </c>
      <c r="AV337" s="1">
        <f t="shared" si="280"/>
        <v>5747.7435627923414</v>
      </c>
      <c r="AW337" s="1">
        <f t="shared" si="305"/>
        <v>719585.41806659568</v>
      </c>
      <c r="AX337" s="38">
        <f>-SUM(AV$24:AV337)/AV$23</f>
        <v>42.715096699512792</v>
      </c>
      <c r="AY337" s="40"/>
      <c r="AZ337" s="10">
        <f t="shared" si="306"/>
        <v>857.63888888888891</v>
      </c>
      <c r="BA337" s="10">
        <f t="shared" si="307"/>
        <v>177.36326468883175</v>
      </c>
      <c r="BB337" s="10">
        <f t="shared" si="308"/>
        <v>1209.0622089209139</v>
      </c>
      <c r="BC337" s="1">
        <f t="shared" si="309"/>
        <v>59601.199970106842</v>
      </c>
      <c r="BD337" s="1">
        <f t="shared" si="310"/>
        <v>265398.80002989277</v>
      </c>
      <c r="BE337" s="1">
        <f t="shared" si="311"/>
        <v>1430427.667646931</v>
      </c>
      <c r="BF337" s="1">
        <f t="shared" si="312"/>
        <v>0</v>
      </c>
      <c r="BG337" s="1">
        <f t="shared" si="313"/>
        <v>190.81293472371902</v>
      </c>
      <c r="BH337" s="1">
        <f t="shared" si="314"/>
        <v>190.81293472371902</v>
      </c>
      <c r="BI337" s="1">
        <f t="shared" si="315"/>
        <v>572.43880417115713</v>
      </c>
      <c r="BJ337" s="1">
        <f t="shared" si="316"/>
        <v>190.81293472371902</v>
      </c>
      <c r="BK337" s="1">
        <f t="shared" si="317"/>
        <v>1.9081293472371903</v>
      </c>
      <c r="BL337" s="1">
        <f t="shared" si="329"/>
        <v>1144.8776083423143</v>
      </c>
      <c r="BM337" s="1">
        <f t="shared" si="318"/>
        <v>3.5847042080524258</v>
      </c>
      <c r="BN337" s="1">
        <f t="shared" si="319"/>
        <v>8961.7605201310653</v>
      </c>
      <c r="BO337" s="1">
        <f t="shared" si="320"/>
        <v>8513.672494124512</v>
      </c>
      <c r="BP337" s="1">
        <f t="shared" si="321"/>
        <v>3.5847042080524258</v>
      </c>
      <c r="BQ337" s="1">
        <f t="shared" si="322"/>
        <v>1165028.8676170383</v>
      </c>
      <c r="BR337" s="1">
        <f t="shared" si="323"/>
        <v>6511.1559968933088</v>
      </c>
      <c r="BS337" s="1">
        <f t="shared" si="324"/>
        <v>961267.14806471427</v>
      </c>
      <c r="BT337" s="38">
        <f>-SUM(BR$24:BR337)/BR$23</f>
        <v>56.725631771867491</v>
      </c>
      <c r="BU337" s="1">
        <f t="shared" si="325"/>
        <v>6511.1559968933088</v>
      </c>
      <c r="BV337" s="1">
        <f t="shared" si="326"/>
        <v>961267.14806471427</v>
      </c>
      <c r="BW337" s="38">
        <f>-SUM(BU$24:BU337)/BU$23</f>
        <v>56.725631771867491</v>
      </c>
      <c r="BX337" s="1"/>
      <c r="BY337" s="1"/>
      <c r="BZ337" s="1"/>
      <c r="CA337" s="1"/>
      <c r="CB337" s="1"/>
      <c r="CC337" s="1"/>
      <c r="CD337" s="1"/>
      <c r="CE337" s="1"/>
      <c r="CF337" s="1"/>
      <c r="CG337" s="1"/>
      <c r="CH337" s="1"/>
      <c r="CI337" s="1"/>
      <c r="CJ337" s="1"/>
      <c r="CK337" s="1"/>
      <c r="CL337" s="1"/>
      <c r="CM337" s="1"/>
      <c r="CN337" s="1"/>
      <c r="CO337" s="1"/>
    </row>
    <row r="338" spans="1:93" ht="14.7" thickBot="1" x14ac:dyDescent="0.6">
      <c r="A338" s="32">
        <v>315</v>
      </c>
      <c r="B338" s="10">
        <f t="shared" si="267"/>
        <v>1621.0513229898563</v>
      </c>
      <c r="C338" s="10">
        <f t="shared" si="268"/>
        <v>203.25537425703195</v>
      </c>
      <c r="D338" s="10">
        <f t="shared" si="269"/>
        <v>1417.7959487328244</v>
      </c>
      <c r="E338" s="10">
        <f t="shared" si="281"/>
        <v>68269.760939392727</v>
      </c>
      <c r="F338" s="10">
        <f t="shared" si="282"/>
        <v>311730.23906060745</v>
      </c>
      <c r="G338" s="10">
        <f t="shared" si="264"/>
        <v>1299467.5590156501</v>
      </c>
      <c r="H338" s="1">
        <f t="shared" si="283"/>
        <v>0</v>
      </c>
      <c r="I338" s="1">
        <f t="shared" si="270"/>
        <v>191.20597812741809</v>
      </c>
      <c r="J338" s="1">
        <f t="shared" si="271"/>
        <v>191.20597812741809</v>
      </c>
      <c r="K338" s="1">
        <f t="shared" si="272"/>
        <v>573.61793438225425</v>
      </c>
      <c r="L338" s="1">
        <f t="shared" si="273"/>
        <v>191.20597812741809</v>
      </c>
      <c r="M338" s="1">
        <f t="shared" si="274"/>
        <v>1.9120597812741809</v>
      </c>
      <c r="N338" s="1">
        <f t="shared" si="327"/>
        <v>1147.2358687645085</v>
      </c>
      <c r="O338" s="1">
        <f t="shared" si="275"/>
        <v>3.5993087367237964</v>
      </c>
      <c r="P338" s="1">
        <f t="shared" si="276"/>
        <v>14397.234946895185</v>
      </c>
      <c r="Q338" s="1">
        <f t="shared" si="277"/>
        <v>13677.373199550426</v>
      </c>
      <c r="R338" s="1">
        <f t="shared" si="278"/>
        <v>3.5993087367237964</v>
      </c>
      <c r="S338" s="1">
        <f t="shared" si="265"/>
        <v>1367737.3199550426</v>
      </c>
      <c r="T338" s="1">
        <f t="shared" si="279"/>
        <v>10909.086007796061</v>
      </c>
      <c r="U338" s="6">
        <f t="shared" si="284"/>
        <v>1635391.4937970086</v>
      </c>
      <c r="V338" s="23">
        <f>-SUM(T$24:T338)/T$23</f>
        <v>82.769574689850444</v>
      </c>
      <c r="W338" s="14">
        <f t="shared" si="266"/>
        <v>0</v>
      </c>
      <c r="X338" s="14">
        <f t="shared" si="285"/>
        <v>494478.63807538874</v>
      </c>
      <c r="Y338" s="23">
        <f>-SUM(W$24:W338)/W$23</f>
        <v>25.723931903769437</v>
      </c>
      <c r="Z338" s="36"/>
      <c r="AA338" s="37">
        <f t="shared" si="286"/>
        <v>1621.0513229898563</v>
      </c>
      <c r="AB338" s="10">
        <f t="shared" si="287"/>
        <v>203.25537425703195</v>
      </c>
      <c r="AC338" s="10">
        <f t="shared" si="288"/>
        <v>1417.7959487328244</v>
      </c>
      <c r="AD338" s="1">
        <f t="shared" si="289"/>
        <v>68269.760939392727</v>
      </c>
      <c r="AE338" s="1">
        <f t="shared" si="290"/>
        <v>308980.23906060745</v>
      </c>
      <c r="AF338" s="1">
        <f t="shared" si="291"/>
        <v>1153755.5784958412</v>
      </c>
      <c r="AG338" s="1">
        <f t="shared" si="292"/>
        <v>0</v>
      </c>
      <c r="AH338" s="1">
        <f t="shared" si="293"/>
        <v>191.20597812741809</v>
      </c>
      <c r="AI338" s="1">
        <f t="shared" si="294"/>
        <v>191.20597812741809</v>
      </c>
      <c r="AJ338" s="1">
        <f t="shared" si="295"/>
        <v>573.61793438225425</v>
      </c>
      <c r="AK338" s="1">
        <f t="shared" si="296"/>
        <v>191.20597812741809</v>
      </c>
      <c r="AL338" s="1">
        <f t="shared" si="297"/>
        <v>1.9120597812741809</v>
      </c>
      <c r="AM338" s="1">
        <f t="shared" si="328"/>
        <v>1147.2358687645085</v>
      </c>
      <c r="AN338" s="1">
        <f t="shared" si="298"/>
        <v>3.5993087367237964</v>
      </c>
      <c r="AO338" s="1">
        <f t="shared" si="299"/>
        <v>8998.2718418094901</v>
      </c>
      <c r="AP338" s="1">
        <f t="shared" si="300"/>
        <v>8548.3582497190146</v>
      </c>
      <c r="AQ338" s="1">
        <f t="shared" si="301"/>
        <v>3.5993087367237964</v>
      </c>
      <c r="AR338" s="1">
        <f t="shared" si="302"/>
        <v>1169775.3394352337</v>
      </c>
      <c r="AS338" s="1">
        <f t="shared" si="303"/>
        <v>5780.0710579646502</v>
      </c>
      <c r="AT338" s="1">
        <f t="shared" si="304"/>
        <v>725365.48912456038</v>
      </c>
      <c r="AU338" s="38">
        <f>-SUM(AS$24:AS338)/AS$23</f>
        <v>43.050173282583209</v>
      </c>
      <c r="AV338" s="1">
        <f t="shared" si="280"/>
        <v>5780.0710579646502</v>
      </c>
      <c r="AW338" s="1">
        <f t="shared" si="305"/>
        <v>725365.48912456038</v>
      </c>
      <c r="AX338" s="38">
        <f>-SUM(AV$24:AV338)/AV$23</f>
        <v>43.050173282583209</v>
      </c>
      <c r="AY338" s="40"/>
      <c r="AZ338" s="10">
        <f t="shared" si="306"/>
        <v>857.63888888888891</v>
      </c>
      <c r="BA338" s="10">
        <f t="shared" si="307"/>
        <v>173.83683324614574</v>
      </c>
      <c r="BB338" s="10">
        <f t="shared" si="308"/>
        <v>1212.5886403635998</v>
      </c>
      <c r="BC338" s="1">
        <f t="shared" si="309"/>
        <v>58388.611329743238</v>
      </c>
      <c r="BD338" s="1">
        <f t="shared" si="310"/>
        <v>266611.38867025636</v>
      </c>
      <c r="BE338" s="1">
        <f t="shared" si="311"/>
        <v>1436386.7281054901</v>
      </c>
      <c r="BF338" s="1">
        <f t="shared" si="312"/>
        <v>0</v>
      </c>
      <c r="BG338" s="1">
        <f t="shared" si="313"/>
        <v>191.20597812741809</v>
      </c>
      <c r="BH338" s="1">
        <f t="shared" si="314"/>
        <v>191.20597812741809</v>
      </c>
      <c r="BI338" s="1">
        <f t="shared" si="315"/>
        <v>573.61793438225425</v>
      </c>
      <c r="BJ338" s="1">
        <f t="shared" si="316"/>
        <v>191.20597812741809</v>
      </c>
      <c r="BK338" s="1">
        <f t="shared" si="317"/>
        <v>1.9120597812741809</v>
      </c>
      <c r="BL338" s="1">
        <f t="shared" si="329"/>
        <v>1147.2358687645085</v>
      </c>
      <c r="BM338" s="1">
        <f t="shared" si="318"/>
        <v>3.5993087367237964</v>
      </c>
      <c r="BN338" s="1">
        <f t="shared" si="319"/>
        <v>8998.2718418094901</v>
      </c>
      <c r="BO338" s="1">
        <f t="shared" si="320"/>
        <v>8548.3582497190146</v>
      </c>
      <c r="BP338" s="1">
        <f t="shared" si="321"/>
        <v>3.5993087367237964</v>
      </c>
      <c r="BQ338" s="1">
        <f t="shared" si="322"/>
        <v>1169775.3394352337</v>
      </c>
      <c r="BR338" s="1">
        <f t="shared" si="323"/>
        <v>6543.4834920656176</v>
      </c>
      <c r="BS338" s="1">
        <f t="shared" si="324"/>
        <v>967810.63155677984</v>
      </c>
      <c r="BT338" s="38">
        <f>-SUM(BR$24:BR338)/BR$23</f>
        <v>57.104964148219125</v>
      </c>
      <c r="BU338" s="1">
        <f t="shared" si="325"/>
        <v>6543.4834920656176</v>
      </c>
      <c r="BV338" s="1">
        <f t="shared" si="326"/>
        <v>967810.63155677984</v>
      </c>
      <c r="BW338" s="38">
        <f>-SUM(BU$24:BU338)/BU$23</f>
        <v>57.104964148219125</v>
      </c>
      <c r="BX338" s="1"/>
      <c r="BY338" s="1"/>
      <c r="BZ338" s="1"/>
      <c r="CA338" s="1"/>
      <c r="CB338" s="1"/>
      <c r="CC338" s="1"/>
      <c r="CD338" s="1"/>
      <c r="CE338" s="1"/>
      <c r="CF338" s="1"/>
      <c r="CG338" s="1"/>
      <c r="CH338" s="1"/>
      <c r="CI338" s="1"/>
      <c r="CJ338" s="1"/>
      <c r="CK338" s="1"/>
      <c r="CL338" s="1"/>
      <c r="CM338" s="1"/>
      <c r="CN338" s="1"/>
      <c r="CO338" s="1"/>
    </row>
    <row r="339" spans="1:93" ht="14.7" thickBot="1" x14ac:dyDescent="0.6">
      <c r="A339" s="32">
        <v>316</v>
      </c>
      <c r="B339" s="10">
        <f t="shared" si="267"/>
        <v>1621.0513229898563</v>
      </c>
      <c r="C339" s="10">
        <f t="shared" si="268"/>
        <v>199.12013607322785</v>
      </c>
      <c r="D339" s="10">
        <f t="shared" si="269"/>
        <v>1421.9311869166286</v>
      </c>
      <c r="E339" s="10">
        <f t="shared" si="281"/>
        <v>66847.8297524761</v>
      </c>
      <c r="F339" s="10">
        <f t="shared" si="282"/>
        <v>313152.1702475241</v>
      </c>
      <c r="G339" s="10">
        <f t="shared" si="264"/>
        <v>1306461.8213475791</v>
      </c>
      <c r="H339" s="1">
        <f t="shared" si="283"/>
        <v>0</v>
      </c>
      <c r="I339" s="1">
        <f t="shared" si="270"/>
        <v>191.59983113617568</v>
      </c>
      <c r="J339" s="1">
        <f t="shared" si="271"/>
        <v>191.59983113617568</v>
      </c>
      <c r="K339" s="1">
        <f t="shared" si="272"/>
        <v>574.79949340852704</v>
      </c>
      <c r="L339" s="1">
        <f t="shared" si="273"/>
        <v>191.59983113617568</v>
      </c>
      <c r="M339" s="1">
        <f t="shared" si="274"/>
        <v>1.9159983113617569</v>
      </c>
      <c r="N339" s="1">
        <f t="shared" si="327"/>
        <v>1149.5989868170541</v>
      </c>
      <c r="O339" s="1">
        <f t="shared" si="275"/>
        <v>3.6139727660527763</v>
      </c>
      <c r="P339" s="1">
        <f t="shared" si="276"/>
        <v>14455.891064211106</v>
      </c>
      <c r="Q339" s="1">
        <f t="shared" si="277"/>
        <v>13733.096511000549</v>
      </c>
      <c r="R339" s="1">
        <f t="shared" si="278"/>
        <v>3.6139727660527763</v>
      </c>
      <c r="S339" s="1">
        <f t="shared" si="265"/>
        <v>1373309.6511000551</v>
      </c>
      <c r="T339" s="1">
        <f t="shared" si="279"/>
        <v>10962.446201193638</v>
      </c>
      <c r="U339" s="6">
        <f t="shared" si="284"/>
        <v>1646353.9399982023</v>
      </c>
      <c r="V339" s="23">
        <f>-SUM(T$24:T339)/T$23</f>
        <v>83.317696999910126</v>
      </c>
      <c r="W339" s="14">
        <f t="shared" si="266"/>
        <v>0</v>
      </c>
      <c r="X339" s="14">
        <f t="shared" si="285"/>
        <v>494478.63807538874</v>
      </c>
      <c r="Y339" s="23">
        <f>-SUM(W$24:W339)/W$23</f>
        <v>25.723931903769437</v>
      </c>
      <c r="Z339" s="36"/>
      <c r="AA339" s="37">
        <f t="shared" si="286"/>
        <v>1621.0513229898563</v>
      </c>
      <c r="AB339" s="10">
        <f t="shared" si="287"/>
        <v>199.12013607322785</v>
      </c>
      <c r="AC339" s="10">
        <f t="shared" si="288"/>
        <v>1421.9311869166286</v>
      </c>
      <c r="AD339" s="1">
        <f t="shared" si="289"/>
        <v>66847.8297524761</v>
      </c>
      <c r="AE339" s="1">
        <f t="shared" si="290"/>
        <v>310402.1702475241</v>
      </c>
      <c r="AF339" s="1">
        <f t="shared" si="291"/>
        <v>1159943.3192146763</v>
      </c>
      <c r="AG339" s="1">
        <f t="shared" si="292"/>
        <v>0</v>
      </c>
      <c r="AH339" s="1">
        <f t="shared" si="293"/>
        <v>191.59983113617568</v>
      </c>
      <c r="AI339" s="1">
        <f t="shared" si="294"/>
        <v>191.59983113617568</v>
      </c>
      <c r="AJ339" s="1">
        <f t="shared" si="295"/>
        <v>574.79949340852704</v>
      </c>
      <c r="AK339" s="1">
        <f t="shared" si="296"/>
        <v>191.59983113617568</v>
      </c>
      <c r="AL339" s="1">
        <f t="shared" si="297"/>
        <v>1.9159983113617569</v>
      </c>
      <c r="AM339" s="1">
        <f t="shared" si="328"/>
        <v>1149.5989868170541</v>
      </c>
      <c r="AN339" s="1">
        <f t="shared" si="298"/>
        <v>3.6139727660527763</v>
      </c>
      <c r="AO339" s="1">
        <f t="shared" si="299"/>
        <v>9034.9319151319414</v>
      </c>
      <c r="AP339" s="1">
        <f t="shared" si="300"/>
        <v>8583.1853193753432</v>
      </c>
      <c r="AQ339" s="1">
        <f t="shared" si="301"/>
        <v>3.6139727660527763</v>
      </c>
      <c r="AR339" s="1">
        <f t="shared" si="302"/>
        <v>1174541.1489671522</v>
      </c>
      <c r="AS339" s="1">
        <f t="shared" si="303"/>
        <v>5812.5350095684325</v>
      </c>
      <c r="AT339" s="1">
        <f t="shared" si="304"/>
        <v>731178.02413412882</v>
      </c>
      <c r="AU339" s="38">
        <f>-SUM(AS$24:AS339)/AS$23</f>
        <v>43.38713183386254</v>
      </c>
      <c r="AV339" s="1">
        <f t="shared" si="280"/>
        <v>5812.5350095684325</v>
      </c>
      <c r="AW339" s="1">
        <f t="shared" si="305"/>
        <v>731178.02413412882</v>
      </c>
      <c r="AX339" s="38">
        <f>-SUM(AV$24:AV339)/AV$23</f>
        <v>43.38713183386254</v>
      </c>
      <c r="AY339" s="40"/>
      <c r="AZ339" s="10">
        <f t="shared" si="306"/>
        <v>857.63888888888891</v>
      </c>
      <c r="BA339" s="10">
        <f t="shared" si="307"/>
        <v>170.30011637841858</v>
      </c>
      <c r="BB339" s="10">
        <f t="shared" si="308"/>
        <v>1216.1253572313269</v>
      </c>
      <c r="BC339" s="1">
        <f t="shared" si="309"/>
        <v>57172.485972511909</v>
      </c>
      <c r="BD339" s="1">
        <f t="shared" si="310"/>
        <v>267827.51402748766</v>
      </c>
      <c r="BE339" s="1">
        <f t="shared" si="311"/>
        <v>1442368.6629946399</v>
      </c>
      <c r="BF339" s="1">
        <f t="shared" si="312"/>
        <v>0</v>
      </c>
      <c r="BG339" s="1">
        <f t="shared" si="313"/>
        <v>191.59983113617568</v>
      </c>
      <c r="BH339" s="1">
        <f t="shared" si="314"/>
        <v>191.59983113617568</v>
      </c>
      <c r="BI339" s="1">
        <f t="shared" si="315"/>
        <v>574.79949340852704</v>
      </c>
      <c r="BJ339" s="1">
        <f t="shared" si="316"/>
        <v>191.59983113617568</v>
      </c>
      <c r="BK339" s="1">
        <f t="shared" si="317"/>
        <v>1.9159983113617569</v>
      </c>
      <c r="BL339" s="1">
        <f t="shared" si="329"/>
        <v>1149.5989868170541</v>
      </c>
      <c r="BM339" s="1">
        <f t="shared" si="318"/>
        <v>3.6139727660527763</v>
      </c>
      <c r="BN339" s="1">
        <f t="shared" si="319"/>
        <v>9034.9319151319414</v>
      </c>
      <c r="BO339" s="1">
        <f t="shared" si="320"/>
        <v>8583.1853193753432</v>
      </c>
      <c r="BP339" s="1">
        <f t="shared" si="321"/>
        <v>3.6139727660527763</v>
      </c>
      <c r="BQ339" s="1">
        <f t="shared" si="322"/>
        <v>1174541.1489671522</v>
      </c>
      <c r="BR339" s="1">
        <f t="shared" si="323"/>
        <v>6575.9474436693999</v>
      </c>
      <c r="BS339" s="1">
        <f t="shared" si="324"/>
        <v>974386.57900044927</v>
      </c>
      <c r="BT339" s="38">
        <f>-SUM(BR$24:BR339)/BR$23</f>
        <v>57.486178492779665</v>
      </c>
      <c r="BU339" s="1">
        <f t="shared" si="325"/>
        <v>6575.9474436693999</v>
      </c>
      <c r="BV339" s="1">
        <f t="shared" si="326"/>
        <v>974386.57900044927</v>
      </c>
      <c r="BW339" s="38">
        <f>-SUM(BU$24:BU339)/BU$23</f>
        <v>57.486178492779665</v>
      </c>
      <c r="BX339" s="1"/>
      <c r="BY339" s="1"/>
      <c r="BZ339" s="1"/>
      <c r="CA339" s="1"/>
      <c r="CB339" s="1"/>
      <c r="CC339" s="1"/>
      <c r="CD339" s="1"/>
      <c r="CE339" s="1"/>
      <c r="CF339" s="1"/>
      <c r="CG339" s="1"/>
      <c r="CH339" s="1"/>
      <c r="CI339" s="1"/>
      <c r="CJ339" s="1"/>
      <c r="CK339" s="1"/>
      <c r="CL339" s="1"/>
      <c r="CM339" s="1"/>
      <c r="CN339" s="1"/>
      <c r="CO339" s="1"/>
    </row>
    <row r="340" spans="1:93" ht="14.7" thickBot="1" x14ac:dyDescent="0.6">
      <c r="A340" s="32">
        <v>317</v>
      </c>
      <c r="B340" s="10">
        <f t="shared" si="267"/>
        <v>1621.0513229898563</v>
      </c>
      <c r="C340" s="10">
        <f t="shared" si="268"/>
        <v>194.97283677805436</v>
      </c>
      <c r="D340" s="10">
        <f t="shared" si="269"/>
        <v>1426.0784862118019</v>
      </c>
      <c r="E340" s="10">
        <f t="shared" si="281"/>
        <v>65421.751266264298</v>
      </c>
      <c r="F340" s="10">
        <f t="shared" si="282"/>
        <v>314578.24873373593</v>
      </c>
      <c r="G340" s="10">
        <f t="shared" si="264"/>
        <v>1313482.9333456515</v>
      </c>
      <c r="H340" s="1">
        <f t="shared" si="283"/>
        <v>0</v>
      </c>
      <c r="I340" s="1">
        <f t="shared" si="270"/>
        <v>191.99449541764574</v>
      </c>
      <c r="J340" s="1">
        <f t="shared" si="271"/>
        <v>191.99449541764574</v>
      </c>
      <c r="K340" s="1">
        <f t="shared" si="272"/>
        <v>575.98348625293715</v>
      </c>
      <c r="L340" s="1">
        <f t="shared" si="273"/>
        <v>191.99449541764574</v>
      </c>
      <c r="M340" s="1">
        <f t="shared" si="274"/>
        <v>1.9199449541764573</v>
      </c>
      <c r="N340" s="1">
        <f t="shared" si="327"/>
        <v>1151.9669725058743</v>
      </c>
      <c r="O340" s="1">
        <f t="shared" si="275"/>
        <v>3.6286965384524095</v>
      </c>
      <c r="P340" s="1">
        <f t="shared" si="276"/>
        <v>14514.786153809639</v>
      </c>
      <c r="Q340" s="1">
        <f t="shared" si="277"/>
        <v>13789.046846119156</v>
      </c>
      <c r="R340" s="1">
        <f t="shared" si="278"/>
        <v>3.6286965384524095</v>
      </c>
      <c r="S340" s="1">
        <f t="shared" si="265"/>
        <v>1378904.6846119156</v>
      </c>
      <c r="T340" s="1">
        <f t="shared" si="279"/>
        <v>11016.028550623425</v>
      </c>
      <c r="U340" s="6">
        <f t="shared" si="284"/>
        <v>1657369.9685488257</v>
      </c>
      <c r="V340" s="23">
        <f>-SUM(T$24:T340)/T$23</f>
        <v>83.868498427441295</v>
      </c>
      <c r="W340" s="14">
        <f t="shared" si="266"/>
        <v>0</v>
      </c>
      <c r="X340" s="14">
        <f t="shared" si="285"/>
        <v>494478.63807538874</v>
      </c>
      <c r="Y340" s="23">
        <f>-SUM(W$24:W340)/W$23</f>
        <v>25.723931903769437</v>
      </c>
      <c r="Z340" s="36"/>
      <c r="AA340" s="37">
        <f t="shared" si="286"/>
        <v>1621.0513229898563</v>
      </c>
      <c r="AB340" s="10">
        <f t="shared" si="287"/>
        <v>194.97283677805436</v>
      </c>
      <c r="AC340" s="10">
        <f t="shared" si="288"/>
        <v>1426.0784862118019</v>
      </c>
      <c r="AD340" s="1">
        <f t="shared" si="289"/>
        <v>65421.751266264298</v>
      </c>
      <c r="AE340" s="1">
        <f t="shared" si="290"/>
        <v>311828.24873373593</v>
      </c>
      <c r="AF340" s="1">
        <f t="shared" si="291"/>
        <v>1166154.6237307689</v>
      </c>
      <c r="AG340" s="1">
        <f t="shared" si="292"/>
        <v>0</v>
      </c>
      <c r="AH340" s="1">
        <f t="shared" si="293"/>
        <v>191.99449541764574</v>
      </c>
      <c r="AI340" s="1">
        <f t="shared" si="294"/>
        <v>191.99449541764574</v>
      </c>
      <c r="AJ340" s="1">
        <f t="shared" si="295"/>
        <v>575.98348625293715</v>
      </c>
      <c r="AK340" s="1">
        <f t="shared" si="296"/>
        <v>191.99449541764574</v>
      </c>
      <c r="AL340" s="1">
        <f t="shared" si="297"/>
        <v>1.9199449541764573</v>
      </c>
      <c r="AM340" s="1">
        <f t="shared" si="328"/>
        <v>1151.9669725058743</v>
      </c>
      <c r="AN340" s="1">
        <f t="shared" si="298"/>
        <v>3.6286965384524095</v>
      </c>
      <c r="AO340" s="1">
        <f t="shared" si="299"/>
        <v>9071.7413461310243</v>
      </c>
      <c r="AP340" s="1">
        <f t="shared" si="300"/>
        <v>8618.1542788244733</v>
      </c>
      <c r="AQ340" s="1">
        <f t="shared" si="301"/>
        <v>3.6286965384524095</v>
      </c>
      <c r="AR340" s="1">
        <f t="shared" si="302"/>
        <v>1179326.374997033</v>
      </c>
      <c r="AS340" s="1">
        <f t="shared" si="303"/>
        <v>5845.1359833287434</v>
      </c>
      <c r="AT340" s="1">
        <f t="shared" si="304"/>
        <v>737023.16011745762</v>
      </c>
      <c r="AU340" s="38">
        <f>-SUM(AS$24:AS340)/AS$23</f>
        <v>43.725980296664211</v>
      </c>
      <c r="AV340" s="1">
        <f t="shared" si="280"/>
        <v>5845.1359833287434</v>
      </c>
      <c r="AW340" s="1">
        <f t="shared" si="305"/>
        <v>737023.16011745762</v>
      </c>
      <c r="AX340" s="38">
        <f>-SUM(AV$24:AV340)/AV$23</f>
        <v>43.725980296664211</v>
      </c>
      <c r="AY340" s="40"/>
      <c r="AZ340" s="10">
        <f t="shared" si="306"/>
        <v>857.63888888888891</v>
      </c>
      <c r="BA340" s="10">
        <f t="shared" si="307"/>
        <v>166.75308408649386</v>
      </c>
      <c r="BB340" s="10">
        <f t="shared" si="308"/>
        <v>1219.6723895232519</v>
      </c>
      <c r="BC340" s="1">
        <f t="shared" si="309"/>
        <v>55952.81358298866</v>
      </c>
      <c r="BD340" s="1">
        <f t="shared" si="310"/>
        <v>269047.1864170109</v>
      </c>
      <c r="BE340" s="1">
        <f t="shared" si="311"/>
        <v>1448373.5614140439</v>
      </c>
      <c r="BF340" s="1">
        <f t="shared" si="312"/>
        <v>0</v>
      </c>
      <c r="BG340" s="1">
        <f t="shared" si="313"/>
        <v>191.99449541764574</v>
      </c>
      <c r="BH340" s="1">
        <f t="shared" si="314"/>
        <v>191.99449541764574</v>
      </c>
      <c r="BI340" s="1">
        <f t="shared" si="315"/>
        <v>575.98348625293715</v>
      </c>
      <c r="BJ340" s="1">
        <f t="shared" si="316"/>
        <v>191.99449541764574</v>
      </c>
      <c r="BK340" s="1">
        <f t="shared" si="317"/>
        <v>1.9199449541764573</v>
      </c>
      <c r="BL340" s="1">
        <f t="shared" si="329"/>
        <v>1151.9669725058743</v>
      </c>
      <c r="BM340" s="1">
        <f t="shared" si="318"/>
        <v>3.6286965384524095</v>
      </c>
      <c r="BN340" s="1">
        <f t="shared" si="319"/>
        <v>9071.7413461310243</v>
      </c>
      <c r="BO340" s="1">
        <f t="shared" si="320"/>
        <v>8618.1542788244733</v>
      </c>
      <c r="BP340" s="1">
        <f t="shared" si="321"/>
        <v>3.6286965384524095</v>
      </c>
      <c r="BQ340" s="1">
        <f t="shared" si="322"/>
        <v>1179326.374997033</v>
      </c>
      <c r="BR340" s="1">
        <f t="shared" si="323"/>
        <v>6608.5484174297108</v>
      </c>
      <c r="BS340" s="1">
        <f t="shared" si="324"/>
        <v>980995.12741787895</v>
      </c>
      <c r="BT340" s="38">
        <f>-SUM(BR$24:BR340)/BR$23</f>
        <v>57.869282748862545</v>
      </c>
      <c r="BU340" s="1">
        <f t="shared" si="325"/>
        <v>6608.5484174297108</v>
      </c>
      <c r="BV340" s="1">
        <f t="shared" si="326"/>
        <v>980995.12741787895</v>
      </c>
      <c r="BW340" s="38">
        <f>-SUM(BU$24:BU340)/BU$23</f>
        <v>57.869282748862545</v>
      </c>
      <c r="BX340" s="1"/>
      <c r="BY340" s="1"/>
      <c r="BZ340" s="1"/>
      <c r="CA340" s="1"/>
      <c r="CB340" s="1"/>
      <c r="CC340" s="1"/>
      <c r="CD340" s="1"/>
      <c r="CE340" s="1"/>
      <c r="CF340" s="1"/>
      <c r="CG340" s="1"/>
      <c r="CH340" s="1"/>
      <c r="CI340" s="1"/>
      <c r="CJ340" s="1"/>
      <c r="CK340" s="1"/>
      <c r="CL340" s="1"/>
      <c r="CM340" s="1"/>
      <c r="CN340" s="1"/>
      <c r="CO340" s="1"/>
    </row>
    <row r="341" spans="1:93" ht="14.7" thickBot="1" x14ac:dyDescent="0.6">
      <c r="A341" s="32">
        <v>318</v>
      </c>
      <c r="B341" s="10">
        <f t="shared" si="267"/>
        <v>1621.0513229898563</v>
      </c>
      <c r="C341" s="10">
        <f t="shared" si="268"/>
        <v>190.81344119326997</v>
      </c>
      <c r="D341" s="10">
        <f t="shared" si="269"/>
        <v>1430.2378817965864</v>
      </c>
      <c r="E341" s="10">
        <f t="shared" si="281"/>
        <v>63991.513384467711</v>
      </c>
      <c r="F341" s="10">
        <f t="shared" si="282"/>
        <v>316008.48661553254</v>
      </c>
      <c r="G341" s="10">
        <f t="shared" si="264"/>
        <v>1320530.9995984097</v>
      </c>
      <c r="H341" s="1">
        <f t="shared" si="283"/>
        <v>0</v>
      </c>
      <c r="I341" s="1">
        <f t="shared" si="270"/>
        <v>192.38997264291714</v>
      </c>
      <c r="J341" s="1">
        <f t="shared" si="271"/>
        <v>192.38997264291714</v>
      </c>
      <c r="K341" s="1">
        <f t="shared" si="272"/>
        <v>577.16991792875149</v>
      </c>
      <c r="L341" s="1">
        <f t="shared" si="273"/>
        <v>192.38997264291714</v>
      </c>
      <c r="M341" s="1">
        <f t="shared" si="274"/>
        <v>1.9238997264291715</v>
      </c>
      <c r="N341" s="1">
        <f t="shared" si="327"/>
        <v>1154.339835857503</v>
      </c>
      <c r="O341" s="1">
        <f t="shared" si="275"/>
        <v>3.6434802973233609</v>
      </c>
      <c r="P341" s="1">
        <f t="shared" si="276"/>
        <v>14573.921189293444</v>
      </c>
      <c r="Q341" s="1">
        <f t="shared" si="277"/>
        <v>13845.22512982877</v>
      </c>
      <c r="R341" s="1">
        <f t="shared" si="278"/>
        <v>3.6434802973233609</v>
      </c>
      <c r="S341" s="1">
        <f t="shared" si="265"/>
        <v>1384522.5129828772</v>
      </c>
      <c r="T341" s="1">
        <f t="shared" si="279"/>
        <v>11069.83397098141</v>
      </c>
      <c r="U341" s="6">
        <f t="shared" si="284"/>
        <v>1668439.8025198071</v>
      </c>
      <c r="V341" s="23">
        <f>-SUM(T$24:T341)/T$23</f>
        <v>84.421990125990362</v>
      </c>
      <c r="W341" s="14">
        <f t="shared" si="266"/>
        <v>0</v>
      </c>
      <c r="X341" s="14">
        <f t="shared" si="285"/>
        <v>494478.63807538874</v>
      </c>
      <c r="Y341" s="23">
        <f>-SUM(W$24:W341)/W$23</f>
        <v>25.723931903769437</v>
      </c>
      <c r="Z341" s="36"/>
      <c r="AA341" s="37">
        <f t="shared" si="286"/>
        <v>1621.0513229898563</v>
      </c>
      <c r="AB341" s="10">
        <f t="shared" si="287"/>
        <v>190.81344119326997</v>
      </c>
      <c r="AC341" s="10">
        <f t="shared" si="288"/>
        <v>1430.2378817965864</v>
      </c>
      <c r="AD341" s="1">
        <f t="shared" si="289"/>
        <v>63991.513384467711</v>
      </c>
      <c r="AE341" s="1">
        <f t="shared" si="290"/>
        <v>313258.48661553254</v>
      </c>
      <c r="AF341" s="1">
        <f t="shared" si="291"/>
        <v>1172389.5832456248</v>
      </c>
      <c r="AG341" s="1">
        <f t="shared" si="292"/>
        <v>0</v>
      </c>
      <c r="AH341" s="1">
        <f t="shared" si="293"/>
        <v>192.38997264291714</v>
      </c>
      <c r="AI341" s="1">
        <f t="shared" si="294"/>
        <v>192.38997264291714</v>
      </c>
      <c r="AJ341" s="1">
        <f t="shared" si="295"/>
        <v>577.16991792875149</v>
      </c>
      <c r="AK341" s="1">
        <f t="shared" si="296"/>
        <v>192.38997264291714</v>
      </c>
      <c r="AL341" s="1">
        <f t="shared" si="297"/>
        <v>1.9238997264291715</v>
      </c>
      <c r="AM341" s="1">
        <f t="shared" si="328"/>
        <v>1154.339835857503</v>
      </c>
      <c r="AN341" s="1">
        <f t="shared" si="298"/>
        <v>3.6434802973233609</v>
      </c>
      <c r="AO341" s="1">
        <f t="shared" si="299"/>
        <v>9108.7007433084018</v>
      </c>
      <c r="AP341" s="1">
        <f t="shared" si="300"/>
        <v>8653.2657061429818</v>
      </c>
      <c r="AQ341" s="1">
        <f t="shared" si="301"/>
        <v>3.6434802973233609</v>
      </c>
      <c r="AR341" s="1">
        <f t="shared" si="302"/>
        <v>1184131.0966300922</v>
      </c>
      <c r="AS341" s="1">
        <f t="shared" si="303"/>
        <v>5877.8745472956225</v>
      </c>
      <c r="AT341" s="1">
        <f t="shared" si="304"/>
        <v>742901.03466475324</v>
      </c>
      <c r="AU341" s="38">
        <f>-SUM(AS$24:AS341)/AS$23</f>
        <v>44.066726647232073</v>
      </c>
      <c r="AV341" s="1">
        <f t="shared" si="280"/>
        <v>5877.8745472956225</v>
      </c>
      <c r="AW341" s="1">
        <f t="shared" si="305"/>
        <v>742901.03466475324</v>
      </c>
      <c r="AX341" s="38">
        <f>-SUM(AV$24:AV341)/AV$23</f>
        <v>44.066726647232073</v>
      </c>
      <c r="AY341" s="40"/>
      <c r="AZ341" s="10">
        <f t="shared" si="306"/>
        <v>857.63888888888891</v>
      </c>
      <c r="BA341" s="10">
        <f t="shared" si="307"/>
        <v>163.19570628371773</v>
      </c>
      <c r="BB341" s="10">
        <f t="shared" si="308"/>
        <v>1223.229767326028</v>
      </c>
      <c r="BC341" s="1">
        <f t="shared" si="309"/>
        <v>54729.583815662634</v>
      </c>
      <c r="BD341" s="1">
        <f t="shared" si="310"/>
        <v>270270.41618433694</v>
      </c>
      <c r="BE341" s="1">
        <f t="shared" si="311"/>
        <v>1454401.5128144291</v>
      </c>
      <c r="BF341" s="1">
        <f t="shared" si="312"/>
        <v>0</v>
      </c>
      <c r="BG341" s="1">
        <f t="shared" si="313"/>
        <v>192.38997264291714</v>
      </c>
      <c r="BH341" s="1">
        <f t="shared" si="314"/>
        <v>192.38997264291714</v>
      </c>
      <c r="BI341" s="1">
        <f t="shared" si="315"/>
        <v>577.16991792875149</v>
      </c>
      <c r="BJ341" s="1">
        <f t="shared" si="316"/>
        <v>192.38997264291714</v>
      </c>
      <c r="BK341" s="1">
        <f t="shared" si="317"/>
        <v>1.9238997264291715</v>
      </c>
      <c r="BL341" s="1">
        <f t="shared" si="329"/>
        <v>1154.339835857503</v>
      </c>
      <c r="BM341" s="1">
        <f t="shared" si="318"/>
        <v>3.6434802973233609</v>
      </c>
      <c r="BN341" s="1">
        <f t="shared" si="319"/>
        <v>9108.7007433084018</v>
      </c>
      <c r="BO341" s="1">
        <f t="shared" si="320"/>
        <v>8653.2657061429818</v>
      </c>
      <c r="BP341" s="1">
        <f t="shared" si="321"/>
        <v>3.6434802973233609</v>
      </c>
      <c r="BQ341" s="1">
        <f t="shared" si="322"/>
        <v>1184131.0966300922</v>
      </c>
      <c r="BR341" s="1">
        <f t="shared" si="323"/>
        <v>6641.2869813965899</v>
      </c>
      <c r="BS341" s="1">
        <f t="shared" si="324"/>
        <v>987636.41439927556</v>
      </c>
      <c r="BT341" s="38">
        <f>-SUM(BR$24:BR341)/BR$23</f>
        <v>58.254284892711624</v>
      </c>
      <c r="BU341" s="1">
        <f t="shared" si="325"/>
        <v>6641.2869813965899</v>
      </c>
      <c r="BV341" s="1">
        <f t="shared" si="326"/>
        <v>987636.41439927556</v>
      </c>
      <c r="BW341" s="38">
        <f>-SUM(BU$24:BU341)/BU$23</f>
        <v>58.254284892711624</v>
      </c>
      <c r="BX341" s="1"/>
      <c r="BY341" s="1"/>
      <c r="BZ341" s="1"/>
      <c r="CA341" s="1"/>
      <c r="CB341" s="1"/>
      <c r="CC341" s="1"/>
      <c r="CD341" s="1"/>
      <c r="CE341" s="1"/>
      <c r="CF341" s="1"/>
      <c r="CG341" s="1"/>
      <c r="CH341" s="1"/>
      <c r="CI341" s="1"/>
      <c r="CJ341" s="1"/>
      <c r="CK341" s="1"/>
      <c r="CL341" s="1"/>
      <c r="CM341" s="1"/>
      <c r="CN341" s="1"/>
      <c r="CO341" s="1"/>
    </row>
    <row r="342" spans="1:93" ht="14.7" thickBot="1" x14ac:dyDescent="0.6">
      <c r="A342" s="32">
        <v>319</v>
      </c>
      <c r="B342" s="10">
        <f t="shared" si="267"/>
        <v>1621.0513229898563</v>
      </c>
      <c r="C342" s="10">
        <f t="shared" si="268"/>
        <v>186.64191403802991</v>
      </c>
      <c r="D342" s="10">
        <f t="shared" si="269"/>
        <v>1434.4094089518264</v>
      </c>
      <c r="E342" s="10">
        <f t="shared" si="281"/>
        <v>62557.103975515885</v>
      </c>
      <c r="F342" s="10">
        <f t="shared" si="282"/>
        <v>317442.89602448436</v>
      </c>
      <c r="G342" s="10">
        <f t="shared" si="264"/>
        <v>1327606.1251065016</v>
      </c>
      <c r="H342" s="1">
        <f t="shared" si="283"/>
        <v>0</v>
      </c>
      <c r="I342" s="1">
        <f t="shared" si="270"/>
        <v>192.78626448652108</v>
      </c>
      <c r="J342" s="1">
        <f t="shared" si="271"/>
        <v>192.78626448652108</v>
      </c>
      <c r="K342" s="1">
        <f t="shared" si="272"/>
        <v>578.35879345956323</v>
      </c>
      <c r="L342" s="1">
        <f t="shared" si="273"/>
        <v>192.78626448652108</v>
      </c>
      <c r="M342" s="1">
        <f t="shared" si="274"/>
        <v>1.9278626448652108</v>
      </c>
      <c r="N342" s="1">
        <f t="shared" si="327"/>
        <v>1156.7175869191265</v>
      </c>
      <c r="O342" s="1">
        <f t="shared" si="275"/>
        <v>3.65832428705794</v>
      </c>
      <c r="P342" s="1">
        <f t="shared" si="276"/>
        <v>14633.297148231761</v>
      </c>
      <c r="Q342" s="1">
        <f t="shared" si="277"/>
        <v>13901.632290820173</v>
      </c>
      <c r="R342" s="1">
        <f t="shared" si="278"/>
        <v>3.65832428705794</v>
      </c>
      <c r="S342" s="1">
        <f t="shared" si="265"/>
        <v>1390163.2290820172</v>
      </c>
      <c r="T342" s="1">
        <f t="shared" si="279"/>
        <v>11123.863380911189</v>
      </c>
      <c r="U342" s="6">
        <f t="shared" si="284"/>
        <v>1679563.6659007184</v>
      </c>
      <c r="V342" s="23">
        <f>-SUM(T$24:T342)/T$23</f>
        <v>84.978183295035933</v>
      </c>
      <c r="W342" s="14">
        <f t="shared" si="266"/>
        <v>0</v>
      </c>
      <c r="X342" s="14">
        <f t="shared" si="285"/>
        <v>494478.63807538874</v>
      </c>
      <c r="Y342" s="23">
        <f>-SUM(W$24:W342)/W$23</f>
        <v>25.723931903769437</v>
      </c>
      <c r="Z342" s="36"/>
      <c r="AA342" s="37">
        <f t="shared" si="286"/>
        <v>1621.0513229898563</v>
      </c>
      <c r="AB342" s="10">
        <f t="shared" si="287"/>
        <v>186.64191403802991</v>
      </c>
      <c r="AC342" s="10">
        <f t="shared" si="288"/>
        <v>1434.4094089518264</v>
      </c>
      <c r="AD342" s="1">
        <f t="shared" si="289"/>
        <v>62557.103975515885</v>
      </c>
      <c r="AE342" s="1">
        <f t="shared" si="290"/>
        <v>314692.89602448436</v>
      </c>
      <c r="AF342" s="1">
        <f t="shared" si="291"/>
        <v>1178648.289318315</v>
      </c>
      <c r="AG342" s="1">
        <f t="shared" si="292"/>
        <v>0</v>
      </c>
      <c r="AH342" s="1">
        <f t="shared" si="293"/>
        <v>192.78626448652108</v>
      </c>
      <c r="AI342" s="1">
        <f t="shared" si="294"/>
        <v>192.78626448652108</v>
      </c>
      <c r="AJ342" s="1">
        <f t="shared" si="295"/>
        <v>578.35879345956323</v>
      </c>
      <c r="AK342" s="1">
        <f t="shared" si="296"/>
        <v>192.78626448652108</v>
      </c>
      <c r="AL342" s="1">
        <f t="shared" si="297"/>
        <v>1.9278626448652108</v>
      </c>
      <c r="AM342" s="1">
        <f t="shared" si="328"/>
        <v>1156.7175869191265</v>
      </c>
      <c r="AN342" s="1">
        <f t="shared" si="298"/>
        <v>3.65832428705794</v>
      </c>
      <c r="AO342" s="1">
        <f t="shared" si="299"/>
        <v>9145.8107176448502</v>
      </c>
      <c r="AP342" s="1">
        <f t="shared" si="300"/>
        <v>8688.5201817626075</v>
      </c>
      <c r="AQ342" s="1">
        <f t="shared" si="301"/>
        <v>3.65832428705794</v>
      </c>
      <c r="AR342" s="1">
        <f t="shared" si="302"/>
        <v>1188955.3932938306</v>
      </c>
      <c r="AS342" s="1">
        <f t="shared" si="303"/>
        <v>5910.7512718536245</v>
      </c>
      <c r="AT342" s="1">
        <f t="shared" si="304"/>
        <v>748811.78593660682</v>
      </c>
      <c r="AU342" s="38">
        <f>-SUM(AS$24:AS342)/AS$23</f>
        <v>44.409378894875758</v>
      </c>
      <c r="AV342" s="1">
        <f t="shared" si="280"/>
        <v>5910.7512718536245</v>
      </c>
      <c r="AW342" s="1">
        <f t="shared" si="305"/>
        <v>748811.78593660682</v>
      </c>
      <c r="AX342" s="38">
        <f>-SUM(AV$24:AV342)/AV$23</f>
        <v>44.409378894875758</v>
      </c>
      <c r="AY342" s="40"/>
      <c r="AZ342" s="10">
        <f t="shared" si="306"/>
        <v>857.63888888888891</v>
      </c>
      <c r="BA342" s="10">
        <f t="shared" si="307"/>
        <v>159.62795279568348</v>
      </c>
      <c r="BB342" s="10">
        <f t="shared" si="308"/>
        <v>1226.7975208140622</v>
      </c>
      <c r="BC342" s="1">
        <f t="shared" si="309"/>
        <v>53502.786294848571</v>
      </c>
      <c r="BD342" s="1">
        <f t="shared" si="310"/>
        <v>271497.21370515099</v>
      </c>
      <c r="BE342" s="1">
        <f t="shared" si="311"/>
        <v>1460452.6069989814</v>
      </c>
      <c r="BF342" s="1">
        <f t="shared" si="312"/>
        <v>0</v>
      </c>
      <c r="BG342" s="1">
        <f t="shared" si="313"/>
        <v>192.78626448652108</v>
      </c>
      <c r="BH342" s="1">
        <f t="shared" si="314"/>
        <v>192.78626448652108</v>
      </c>
      <c r="BI342" s="1">
        <f t="shared" si="315"/>
        <v>578.35879345956323</v>
      </c>
      <c r="BJ342" s="1">
        <f t="shared" si="316"/>
        <v>192.78626448652108</v>
      </c>
      <c r="BK342" s="1">
        <f t="shared" si="317"/>
        <v>1.9278626448652108</v>
      </c>
      <c r="BL342" s="1">
        <f t="shared" si="329"/>
        <v>1156.7175869191265</v>
      </c>
      <c r="BM342" s="1">
        <f t="shared" si="318"/>
        <v>3.65832428705794</v>
      </c>
      <c r="BN342" s="1">
        <f t="shared" si="319"/>
        <v>9145.8107176448502</v>
      </c>
      <c r="BO342" s="1">
        <f t="shared" si="320"/>
        <v>8688.5201817626075</v>
      </c>
      <c r="BP342" s="1">
        <f t="shared" si="321"/>
        <v>3.65832428705794</v>
      </c>
      <c r="BQ342" s="1">
        <f t="shared" si="322"/>
        <v>1188955.3932938306</v>
      </c>
      <c r="BR342" s="1">
        <f t="shared" si="323"/>
        <v>6674.1637059545919</v>
      </c>
      <c r="BS342" s="1">
        <f t="shared" si="324"/>
        <v>994310.57810523012</v>
      </c>
      <c r="BT342" s="38">
        <f>-SUM(BR$24:BR342)/BR$23</f>
        <v>58.641192933636532</v>
      </c>
      <c r="BU342" s="1">
        <f t="shared" si="325"/>
        <v>6674.1637059545919</v>
      </c>
      <c r="BV342" s="1">
        <f t="shared" si="326"/>
        <v>994310.57810523012</v>
      </c>
      <c r="BW342" s="38">
        <f>-SUM(BU$24:BU342)/BU$23</f>
        <v>58.641192933636532</v>
      </c>
      <c r="BX342" s="1"/>
      <c r="BY342" s="1"/>
      <c r="BZ342" s="1"/>
      <c r="CA342" s="1"/>
      <c r="CB342" s="1"/>
      <c r="CC342" s="1"/>
      <c r="CD342" s="1"/>
      <c r="CE342" s="1"/>
      <c r="CF342" s="1"/>
      <c r="CG342" s="1"/>
      <c r="CH342" s="1"/>
      <c r="CI342" s="1"/>
      <c r="CJ342" s="1"/>
      <c r="CK342" s="1"/>
      <c r="CL342" s="1"/>
      <c r="CM342" s="1"/>
      <c r="CN342" s="1"/>
      <c r="CO342" s="1"/>
    </row>
    <row r="343" spans="1:93" ht="14.7" thickBot="1" x14ac:dyDescent="0.6">
      <c r="A343" s="32">
        <v>320</v>
      </c>
      <c r="B343" s="10">
        <f t="shared" si="267"/>
        <v>1621.0513229898563</v>
      </c>
      <c r="C343" s="10">
        <f t="shared" si="268"/>
        <v>182.45821992858706</v>
      </c>
      <c r="D343" s="10">
        <f t="shared" si="269"/>
        <v>1438.5931030612694</v>
      </c>
      <c r="E343" s="10">
        <f t="shared" si="281"/>
        <v>61118.510872454615</v>
      </c>
      <c r="F343" s="10">
        <f t="shared" si="282"/>
        <v>318881.48912754562</v>
      </c>
      <c r="G343" s="10">
        <f t="shared" ref="G343:G383" si="330">F343+S343-L$2</f>
        <v>1334708.4152843193</v>
      </c>
      <c r="H343" s="1">
        <f t="shared" si="283"/>
        <v>0</v>
      </c>
      <c r="I343" s="1">
        <f t="shared" si="270"/>
        <v>193.18337262643789</v>
      </c>
      <c r="J343" s="1">
        <f t="shared" si="271"/>
        <v>193.18337262643789</v>
      </c>
      <c r="K343" s="1">
        <f t="shared" si="272"/>
        <v>579.55011787931369</v>
      </c>
      <c r="L343" s="1">
        <f t="shared" si="273"/>
        <v>193.18337262643789</v>
      </c>
      <c r="M343" s="1">
        <f t="shared" si="274"/>
        <v>1.931833726264379</v>
      </c>
      <c r="N343" s="1">
        <f t="shared" si="327"/>
        <v>1159.1002357586274</v>
      </c>
      <c r="O343" s="1">
        <f t="shared" si="275"/>
        <v>3.6732287530441412</v>
      </c>
      <c r="P343" s="1">
        <f t="shared" si="276"/>
        <v>14692.915012176565</v>
      </c>
      <c r="Q343" s="1">
        <f t="shared" si="277"/>
        <v>13958.269261567737</v>
      </c>
      <c r="R343" s="1">
        <f t="shared" si="278"/>
        <v>3.6732287530441412</v>
      </c>
      <c r="S343" s="1">
        <f t="shared" ref="S343:S383" si="331">L$2*R343</f>
        <v>1395826.9261567737</v>
      </c>
      <c r="T343" s="1">
        <f t="shared" si="279"/>
        <v>11178.117702819252</v>
      </c>
      <c r="U343" s="6">
        <f t="shared" si="284"/>
        <v>1690741.7836035376</v>
      </c>
      <c r="V343" s="23">
        <f>-SUM(T$24:T343)/T$23</f>
        <v>85.537089180176892</v>
      </c>
      <c r="W343" s="14">
        <f t="shared" ref="W343:W383" si="332">IF(A343&lt;=K$2,IF(A343=K$2,T343+G343, T343), 0)</f>
        <v>0</v>
      </c>
      <c r="X343" s="14">
        <f t="shared" si="285"/>
        <v>494478.63807538874</v>
      </c>
      <c r="Y343" s="23">
        <f>-SUM(W$24:W343)/W$23</f>
        <v>25.723931903769437</v>
      </c>
      <c r="Z343" s="36"/>
      <c r="AA343" s="37">
        <f t="shared" si="286"/>
        <v>1621.0513229898563</v>
      </c>
      <c r="AB343" s="10">
        <f t="shared" si="287"/>
        <v>182.45821992858706</v>
      </c>
      <c r="AC343" s="10">
        <f t="shared" si="288"/>
        <v>1438.5931030612694</v>
      </c>
      <c r="AD343" s="1">
        <f t="shared" si="289"/>
        <v>61118.510872454615</v>
      </c>
      <c r="AE343" s="1">
        <f t="shared" si="290"/>
        <v>316131.48912754562</v>
      </c>
      <c r="AF343" s="1">
        <f t="shared" si="291"/>
        <v>1184930.8338668915</v>
      </c>
      <c r="AG343" s="1">
        <f t="shared" si="292"/>
        <v>0</v>
      </c>
      <c r="AH343" s="1">
        <f t="shared" si="293"/>
        <v>193.18337262643789</v>
      </c>
      <c r="AI343" s="1">
        <f t="shared" si="294"/>
        <v>193.18337262643789</v>
      </c>
      <c r="AJ343" s="1">
        <f t="shared" si="295"/>
        <v>579.55011787931369</v>
      </c>
      <c r="AK343" s="1">
        <f t="shared" si="296"/>
        <v>193.18337262643789</v>
      </c>
      <c r="AL343" s="1">
        <f t="shared" si="297"/>
        <v>1.931833726264379</v>
      </c>
      <c r="AM343" s="1">
        <f t="shared" si="328"/>
        <v>1159.1002357586274</v>
      </c>
      <c r="AN343" s="1">
        <f t="shared" si="298"/>
        <v>3.6732287530441412</v>
      </c>
      <c r="AO343" s="1">
        <f t="shared" si="299"/>
        <v>9183.071882610353</v>
      </c>
      <c r="AP343" s="1">
        <f t="shared" si="300"/>
        <v>8723.9182884798356</v>
      </c>
      <c r="AQ343" s="1">
        <f t="shared" si="301"/>
        <v>3.6732287530441412</v>
      </c>
      <c r="AR343" s="1">
        <f t="shared" si="302"/>
        <v>1193799.3447393458</v>
      </c>
      <c r="AS343" s="1">
        <f t="shared" si="303"/>
        <v>5943.7667297313519</v>
      </c>
      <c r="AT343" s="1">
        <f t="shared" si="304"/>
        <v>754755.55266633816</v>
      </c>
      <c r="AU343" s="38">
        <f>-SUM(AS$24:AS343)/AS$23</f>
        <v>44.753945082106561</v>
      </c>
      <c r="AV343" s="1">
        <f t="shared" si="280"/>
        <v>5943.7667297313519</v>
      </c>
      <c r="AW343" s="1">
        <f t="shared" si="305"/>
        <v>754755.55266633816</v>
      </c>
      <c r="AX343" s="38">
        <f>-SUM(AV$24:AV343)/AV$23</f>
        <v>44.753945082106561</v>
      </c>
      <c r="AY343" s="40"/>
      <c r="AZ343" s="10">
        <f t="shared" si="306"/>
        <v>857.63888888888891</v>
      </c>
      <c r="BA343" s="10">
        <f t="shared" si="307"/>
        <v>156.04979335997578</v>
      </c>
      <c r="BB343" s="10">
        <f t="shared" si="308"/>
        <v>1230.3756802497699</v>
      </c>
      <c r="BC343" s="1">
        <f t="shared" si="309"/>
        <v>52272.410614598804</v>
      </c>
      <c r="BD343" s="1">
        <f t="shared" si="310"/>
        <v>272727.58938540076</v>
      </c>
      <c r="BE343" s="1">
        <f t="shared" si="311"/>
        <v>1466526.9341247466</v>
      </c>
      <c r="BF343" s="1">
        <f t="shared" si="312"/>
        <v>0</v>
      </c>
      <c r="BG343" s="1">
        <f t="shared" si="313"/>
        <v>193.18337262643789</v>
      </c>
      <c r="BH343" s="1">
        <f t="shared" si="314"/>
        <v>193.18337262643789</v>
      </c>
      <c r="BI343" s="1">
        <f t="shared" si="315"/>
        <v>579.55011787931369</v>
      </c>
      <c r="BJ343" s="1">
        <f t="shared" si="316"/>
        <v>193.18337262643789</v>
      </c>
      <c r="BK343" s="1">
        <f t="shared" si="317"/>
        <v>1.931833726264379</v>
      </c>
      <c r="BL343" s="1">
        <f t="shared" si="329"/>
        <v>1159.1002357586274</v>
      </c>
      <c r="BM343" s="1">
        <f t="shared" si="318"/>
        <v>3.6732287530441412</v>
      </c>
      <c r="BN343" s="1">
        <f t="shared" si="319"/>
        <v>9183.071882610353</v>
      </c>
      <c r="BO343" s="1">
        <f t="shared" si="320"/>
        <v>8723.9182884798356</v>
      </c>
      <c r="BP343" s="1">
        <f t="shared" si="321"/>
        <v>3.6732287530441412</v>
      </c>
      <c r="BQ343" s="1">
        <f t="shared" si="322"/>
        <v>1193799.3447393458</v>
      </c>
      <c r="BR343" s="1">
        <f t="shared" si="323"/>
        <v>6707.1791638323193</v>
      </c>
      <c r="BS343" s="1">
        <f t="shared" si="324"/>
        <v>1001017.7572690625</v>
      </c>
      <c r="BT343" s="38">
        <f>-SUM(BR$24:BR343)/BR$23</f>
        <v>59.030014914148545</v>
      </c>
      <c r="BU343" s="1">
        <f t="shared" si="325"/>
        <v>6707.1791638323193</v>
      </c>
      <c r="BV343" s="1">
        <f t="shared" si="326"/>
        <v>1001017.7572690625</v>
      </c>
      <c r="BW343" s="38">
        <f>-SUM(BU$24:BU343)/BU$23</f>
        <v>59.030014914148545</v>
      </c>
      <c r="BX343" s="1"/>
      <c r="BY343" s="1"/>
      <c r="BZ343" s="1"/>
      <c r="CA343" s="1"/>
      <c r="CB343" s="1"/>
      <c r="CC343" s="1"/>
      <c r="CD343" s="1"/>
      <c r="CE343" s="1"/>
      <c r="CF343" s="1"/>
      <c r="CG343" s="1"/>
      <c r="CH343" s="1"/>
      <c r="CI343" s="1"/>
      <c r="CJ343" s="1"/>
      <c r="CK343" s="1"/>
      <c r="CL343" s="1"/>
      <c r="CM343" s="1"/>
      <c r="CN343" s="1"/>
      <c r="CO343" s="1"/>
    </row>
    <row r="344" spans="1:93" ht="14.7" thickBot="1" x14ac:dyDescent="0.6">
      <c r="A344" s="32">
        <v>321</v>
      </c>
      <c r="B344" s="10">
        <f t="shared" ref="B344:B383" si="333">PMT(E$2/12, C$2, -E$23)</f>
        <v>1621.0513229898563</v>
      </c>
      <c r="C344" s="10">
        <f t="shared" ref="C344:C383" si="334">IPMT(E$2/12, A344, C$2, -E$23)</f>
        <v>178.26232337799166</v>
      </c>
      <c r="D344" s="10">
        <f t="shared" ref="D344:D383" si="335">PPMT(E$2/12, A344, C$2, -E$23)</f>
        <v>1442.7889996118647</v>
      </c>
      <c r="E344" s="10">
        <f t="shared" si="281"/>
        <v>59675.721872842754</v>
      </c>
      <c r="F344" s="10">
        <f t="shared" si="282"/>
        <v>320324.27812715748</v>
      </c>
      <c r="G344" s="10">
        <f t="shared" si="330"/>
        <v>1341837.9759616433</v>
      </c>
      <c r="H344" s="1">
        <f t="shared" si="283"/>
        <v>0</v>
      </c>
      <c r="I344" s="1">
        <f t="shared" ref="I344:I383" si="336">O$2* $M344</f>
        <v>193.5812987441044</v>
      </c>
      <c r="J344" s="1">
        <f t="shared" ref="J344:J383" si="337">P$2* $M344</f>
        <v>193.5812987441044</v>
      </c>
      <c r="K344" s="1">
        <f t="shared" ref="K344:K383" si="338">Q$2* $M344</f>
        <v>580.7438962323132</v>
      </c>
      <c r="L344" s="1">
        <f t="shared" ref="L344:L383" si="339">R$2* $M344</f>
        <v>193.5812987441044</v>
      </c>
      <c r="M344" s="1">
        <f t="shared" ref="M344:M383" si="340">M343*POWER(1 + $I$2, 1/12)</f>
        <v>1.9358129874410439</v>
      </c>
      <c r="N344" s="1">
        <f t="shared" si="327"/>
        <v>1161.4877924646264</v>
      </c>
      <c r="O344" s="1">
        <f t="shared" ref="O344:O383" si="341">O343*POWER(1 + $H$2, 1/12)</f>
        <v>3.6881939416696992</v>
      </c>
      <c r="P344" s="1">
        <f t="shared" ref="P344:P383" si="342">$M$2 * O344</f>
        <v>14752.775766678797</v>
      </c>
      <c r="Q344" s="1">
        <f t="shared" ref="Q344:Q383" si="343" xml:space="preserve"> P344 * (1-$J$2)</f>
        <v>14015.136978344855</v>
      </c>
      <c r="R344" s="1">
        <f t="shared" ref="R344:R383" si="344">R343*POWER(1+G$2, 1/12)</f>
        <v>3.6881939416696992</v>
      </c>
      <c r="S344" s="1">
        <f t="shared" si="331"/>
        <v>1401513.6978344857</v>
      </c>
      <c r="T344" s="1">
        <f t="shared" ref="T344:T383" si="345">Q344-N344-B344</f>
        <v>11232.597862890372</v>
      </c>
      <c r="U344" s="6">
        <f t="shared" si="284"/>
        <v>1701974.3814664281</v>
      </c>
      <c r="V344" s="23">
        <f>-SUM(T$24:T344)/T$23</f>
        <v>86.098719073321419</v>
      </c>
      <c r="W344" s="14">
        <f t="shared" si="332"/>
        <v>0</v>
      </c>
      <c r="X344" s="14">
        <f t="shared" si="285"/>
        <v>494478.63807538874</v>
      </c>
      <c r="Y344" s="23">
        <f>-SUM(W$24:W344)/W$23</f>
        <v>25.723931903769437</v>
      </c>
      <c r="Z344" s="36"/>
      <c r="AA344" s="37">
        <f t="shared" si="286"/>
        <v>1621.0513229898563</v>
      </c>
      <c r="AB344" s="10">
        <f t="shared" si="287"/>
        <v>178.26232337799166</v>
      </c>
      <c r="AC344" s="10">
        <f t="shared" si="288"/>
        <v>1442.7889996118647</v>
      </c>
      <c r="AD344" s="1">
        <f t="shared" si="289"/>
        <v>59675.721872842754</v>
      </c>
      <c r="AE344" s="1">
        <f t="shared" si="290"/>
        <v>317574.27812715748</v>
      </c>
      <c r="AF344" s="1">
        <f t="shared" si="291"/>
        <v>1191237.3091698098</v>
      </c>
      <c r="AG344" s="1">
        <f t="shared" si="292"/>
        <v>0</v>
      </c>
      <c r="AH344" s="1">
        <f t="shared" si="293"/>
        <v>193.5812987441044</v>
      </c>
      <c r="AI344" s="1">
        <f t="shared" si="294"/>
        <v>193.5812987441044</v>
      </c>
      <c r="AJ344" s="1">
        <f t="shared" si="295"/>
        <v>580.7438962323132</v>
      </c>
      <c r="AK344" s="1">
        <f t="shared" si="296"/>
        <v>193.5812987441044</v>
      </c>
      <c r="AL344" s="1">
        <f t="shared" si="297"/>
        <v>1.9358129874410439</v>
      </c>
      <c r="AM344" s="1">
        <f t="shared" si="328"/>
        <v>1161.4877924646264</v>
      </c>
      <c r="AN344" s="1">
        <f t="shared" si="298"/>
        <v>3.6881939416696992</v>
      </c>
      <c r="AO344" s="1">
        <f t="shared" si="299"/>
        <v>9220.4848541742485</v>
      </c>
      <c r="AP344" s="1">
        <f t="shared" si="300"/>
        <v>8759.4606114655362</v>
      </c>
      <c r="AQ344" s="1">
        <f t="shared" si="301"/>
        <v>3.6881939416696992</v>
      </c>
      <c r="AR344" s="1">
        <f t="shared" si="302"/>
        <v>1198663.0310426522</v>
      </c>
      <c r="AS344" s="1">
        <f t="shared" si="303"/>
        <v>5976.9214960110539</v>
      </c>
      <c r="AT344" s="1">
        <f t="shared" si="304"/>
        <v>760732.47416234924</v>
      </c>
      <c r="AU344" s="38">
        <f>-SUM(AS$24:AS344)/AS$23</f>
        <v>45.100433284773871</v>
      </c>
      <c r="AV344" s="1">
        <f t="shared" ref="AV344:AV383" si="346">IF(Y344&lt;=K$3,IF(Y344=K$3,AS344+AF344, AS344), 0)</f>
        <v>5976.9214960110539</v>
      </c>
      <c r="AW344" s="1">
        <f t="shared" si="305"/>
        <v>760732.47416234924</v>
      </c>
      <c r="AX344" s="38">
        <f>-SUM(AV$24:AV344)/AV$23</f>
        <v>45.100433284773871</v>
      </c>
      <c r="AY344" s="40"/>
      <c r="AZ344" s="10">
        <f t="shared" si="306"/>
        <v>857.63888888888891</v>
      </c>
      <c r="BA344" s="10">
        <f t="shared" si="307"/>
        <v>152.46119762591394</v>
      </c>
      <c r="BB344" s="10">
        <f t="shared" si="308"/>
        <v>1233.9642759838316</v>
      </c>
      <c r="BC344" s="1">
        <f t="shared" si="309"/>
        <v>51038.446338614973</v>
      </c>
      <c r="BD344" s="1">
        <f t="shared" si="310"/>
        <v>273961.55366138462</v>
      </c>
      <c r="BE344" s="1">
        <f t="shared" si="311"/>
        <v>1472624.5847040368</v>
      </c>
      <c r="BF344" s="1">
        <f t="shared" si="312"/>
        <v>0</v>
      </c>
      <c r="BG344" s="1">
        <f t="shared" si="313"/>
        <v>193.5812987441044</v>
      </c>
      <c r="BH344" s="1">
        <f t="shared" si="314"/>
        <v>193.5812987441044</v>
      </c>
      <c r="BI344" s="1">
        <f t="shared" si="315"/>
        <v>580.7438962323132</v>
      </c>
      <c r="BJ344" s="1">
        <f t="shared" si="316"/>
        <v>193.5812987441044</v>
      </c>
      <c r="BK344" s="1">
        <f t="shared" si="317"/>
        <v>1.9358129874410439</v>
      </c>
      <c r="BL344" s="1">
        <f t="shared" si="329"/>
        <v>1161.4877924646264</v>
      </c>
      <c r="BM344" s="1">
        <f t="shared" si="318"/>
        <v>3.6881939416696992</v>
      </c>
      <c r="BN344" s="1">
        <f t="shared" si="319"/>
        <v>9220.4848541742485</v>
      </c>
      <c r="BO344" s="1">
        <f t="shared" si="320"/>
        <v>8759.4606114655362</v>
      </c>
      <c r="BP344" s="1">
        <f t="shared" si="321"/>
        <v>3.6881939416696992</v>
      </c>
      <c r="BQ344" s="1">
        <f t="shared" si="322"/>
        <v>1198663.0310426522</v>
      </c>
      <c r="BR344" s="1">
        <f t="shared" si="323"/>
        <v>6740.3339301120213</v>
      </c>
      <c r="BS344" s="1">
        <f t="shared" si="324"/>
        <v>1007758.0911991745</v>
      </c>
      <c r="BT344" s="38">
        <f>-SUM(BR$24:BR344)/BR$23</f>
        <v>59.420758910097071</v>
      </c>
      <c r="BU344" s="1">
        <f t="shared" si="325"/>
        <v>6740.3339301120213</v>
      </c>
      <c r="BV344" s="1">
        <f t="shared" si="326"/>
        <v>1007758.0911991745</v>
      </c>
      <c r="BW344" s="38">
        <f>-SUM(BU$24:BU344)/BU$23</f>
        <v>59.420758910097071</v>
      </c>
      <c r="BX344" s="1"/>
      <c r="BY344" s="1"/>
      <c r="BZ344" s="1"/>
      <c r="CA344" s="1"/>
      <c r="CB344" s="1"/>
      <c r="CC344" s="1"/>
      <c r="CD344" s="1"/>
      <c r="CE344" s="1"/>
      <c r="CF344" s="1"/>
      <c r="CG344" s="1"/>
      <c r="CH344" s="1"/>
      <c r="CI344" s="1"/>
      <c r="CJ344" s="1"/>
      <c r="CK344" s="1"/>
      <c r="CL344" s="1"/>
      <c r="CM344" s="1"/>
      <c r="CN344" s="1"/>
      <c r="CO344" s="1"/>
    </row>
    <row r="345" spans="1:93" ht="14.7" thickBot="1" x14ac:dyDescent="0.6">
      <c r="A345" s="32">
        <v>322</v>
      </c>
      <c r="B345" s="10">
        <f t="shared" si="333"/>
        <v>1621.0513229898563</v>
      </c>
      <c r="C345" s="10">
        <f t="shared" si="334"/>
        <v>174.0541887957904</v>
      </c>
      <c r="D345" s="10">
        <f t="shared" si="335"/>
        <v>1446.9971341940659</v>
      </c>
      <c r="E345" s="10">
        <f t="shared" ref="E345:E383" si="347">E344-D345</f>
        <v>58228.724738648685</v>
      </c>
      <c r="F345" s="10">
        <f t="shared" ref="F345:F383" si="348">F344+D345</f>
        <v>321771.27526135155</v>
      </c>
      <c r="G345" s="10">
        <f t="shared" si="330"/>
        <v>1348994.9133852937</v>
      </c>
      <c r="H345" s="1">
        <f t="shared" ref="H345:H383" si="349">IF((G345/L$2)&lt;0.2, N$2* $M345, 0)</f>
        <v>0</v>
      </c>
      <c r="I345" s="1">
        <f t="shared" si="336"/>
        <v>193.98004452442078</v>
      </c>
      <c r="J345" s="1">
        <f t="shared" si="337"/>
        <v>193.98004452442078</v>
      </c>
      <c r="K345" s="1">
        <f t="shared" si="338"/>
        <v>581.9401335732623</v>
      </c>
      <c r="L345" s="1">
        <f t="shared" si="339"/>
        <v>193.98004452442078</v>
      </c>
      <c r="M345" s="1">
        <f t="shared" si="340"/>
        <v>1.9398004452442077</v>
      </c>
      <c r="N345" s="1">
        <f t="shared" si="327"/>
        <v>1163.8802671465246</v>
      </c>
      <c r="O345" s="1">
        <f t="shared" si="341"/>
        <v>3.7032201003261633</v>
      </c>
      <c r="P345" s="1">
        <f t="shared" si="342"/>
        <v>14812.880401304654</v>
      </c>
      <c r="Q345" s="1">
        <f t="shared" si="343"/>
        <v>14072.23638123942</v>
      </c>
      <c r="R345" s="1">
        <f t="shared" si="344"/>
        <v>3.7032201003261633</v>
      </c>
      <c r="S345" s="1">
        <f t="shared" si="331"/>
        <v>1407223.6381239421</v>
      </c>
      <c r="T345" s="1">
        <f t="shared" si="345"/>
        <v>11287.304791103037</v>
      </c>
      <c r="U345" s="6">
        <f t="shared" ref="U345:U383" si="350">U344+T345</f>
        <v>1713261.6862575312</v>
      </c>
      <c r="V345" s="23">
        <f>-SUM(T$24:T345)/T$23</f>
        <v>86.663084312876563</v>
      </c>
      <c r="W345" s="14">
        <f t="shared" si="332"/>
        <v>0</v>
      </c>
      <c r="X345" s="14">
        <f t="shared" ref="X345:X383" si="351">X344+W345</f>
        <v>494478.63807538874</v>
      </c>
      <c r="Y345" s="23">
        <f>-SUM(W$24:W345)/W$23</f>
        <v>25.723931903769437</v>
      </c>
      <c r="Z345" s="36"/>
      <c r="AA345" s="37">
        <f t="shared" ref="AA345:AA383" si="352">PMT(E$3/12, C$3, -AD$23)</f>
        <v>1621.0513229898563</v>
      </c>
      <c r="AB345" s="10">
        <f t="shared" ref="AB345:AB383" si="353">IPMT(E$3/12, A345, C$3, -AD$23)</f>
        <v>174.0541887957904</v>
      </c>
      <c r="AC345" s="10">
        <f t="shared" ref="AC345:AC383" si="354">PPMT(E$3/12, A345, C$3, -AD$23)</f>
        <v>1446.9971341940659</v>
      </c>
      <c r="AD345" s="1">
        <f t="shared" ref="AD345:AD383" si="355">AD344-AC345</f>
        <v>58228.724738648685</v>
      </c>
      <c r="AE345" s="1">
        <f t="shared" ref="AE345:AE383" si="356">AE344+AC345</f>
        <v>319021.27526135155</v>
      </c>
      <c r="AF345" s="1">
        <f t="shared" ref="AF345:AF383" si="357">AE345+AR345-L$3</f>
        <v>1197567.8078673547</v>
      </c>
      <c r="AG345" s="1">
        <f t="shared" ref="AG345:AG383" si="358">IF((AF345/L$3)&lt;0.2, N$3* $AL345, 0)</f>
        <v>0</v>
      </c>
      <c r="AH345" s="1">
        <f t="shared" ref="AH345:AH383" si="359">O$3* $AL345</f>
        <v>193.98004452442078</v>
      </c>
      <c r="AI345" s="1">
        <f t="shared" ref="AI345:AI383" si="360">P$3* $AL345</f>
        <v>193.98004452442078</v>
      </c>
      <c r="AJ345" s="1">
        <f t="shared" ref="AJ345:AJ383" si="361">Q$3* $AL345</f>
        <v>581.9401335732623</v>
      </c>
      <c r="AK345" s="1">
        <f t="shared" ref="AK345:AK383" si="362">R$3* $AL345</f>
        <v>193.98004452442078</v>
      </c>
      <c r="AL345" s="1">
        <f t="shared" ref="AL345:AL383" si="363">AL344*POWER(1 + $I$3, 1/12)</f>
        <v>1.9398004452442077</v>
      </c>
      <c r="AM345" s="1">
        <f t="shared" si="328"/>
        <v>1163.8802671465246</v>
      </c>
      <c r="AN345" s="1">
        <f t="shared" ref="AN345:AN383" si="364">AN344*POWER(1 + $H$3, 1/12)</f>
        <v>3.7032201003261633</v>
      </c>
      <c r="AO345" s="1">
        <f t="shared" ref="AO345:AO383" si="365">$M$3 * AN345</f>
        <v>9258.0502508154077</v>
      </c>
      <c r="AP345" s="1">
        <f t="shared" ref="AP345:AP383" si="366" xml:space="preserve"> AO345 * (1-$J$3)</f>
        <v>8795.1477382746361</v>
      </c>
      <c r="AQ345" s="1">
        <f t="shared" ref="AQ345:AQ383" si="367">AQ344*POWER(1+G$3, 1/12)</f>
        <v>3.7032201003261633</v>
      </c>
      <c r="AR345" s="1">
        <f t="shared" ref="AR345:AR383" si="368">L$3*AQ345</f>
        <v>1203546.5326060031</v>
      </c>
      <c r="AS345" s="1">
        <f t="shared" ref="AS345:AS383" si="369">AP345-AM345-AA345</f>
        <v>6010.2161481382554</v>
      </c>
      <c r="AT345" s="1">
        <f t="shared" ref="AT345:AT383" si="370">AT344+AS345</f>
        <v>766742.69031048752</v>
      </c>
      <c r="AU345" s="38">
        <f>-SUM(AS$24:AS345)/AS$23</f>
        <v>45.448851612202176</v>
      </c>
      <c r="AV345" s="1">
        <f t="shared" si="346"/>
        <v>6010.2161481382554</v>
      </c>
      <c r="AW345" s="1">
        <f t="shared" ref="AW345:AW383" si="371">AW344+AV345</f>
        <v>766742.69031048752</v>
      </c>
      <c r="AX345" s="38">
        <f>-SUM(AV$24:AV345)/AV$23</f>
        <v>45.448851612202176</v>
      </c>
      <c r="AY345" s="40"/>
      <c r="AZ345" s="10">
        <f t="shared" ref="AZ345:AZ383" si="372">PMT(BC$3/12, C$3, -BC$23)</f>
        <v>857.63888888888891</v>
      </c>
      <c r="BA345" s="10">
        <f t="shared" ref="BA345:BA383" si="373">IPMT(E$4/12, A345, C$4, -BC$23)</f>
        <v>148.86213515429441</v>
      </c>
      <c r="BB345" s="10">
        <f t="shared" ref="BB345:BB383" si="374">PPMT(E$4/12, A345, C$4, -BC$23)</f>
        <v>1237.5633384554512</v>
      </c>
      <c r="BC345" s="1">
        <f t="shared" ref="BC345:BC383" si="375">BC344-BB345</f>
        <v>49800.88300015952</v>
      </c>
      <c r="BD345" s="1">
        <f t="shared" ref="BD345:BD383" si="376">BD344+BB345</f>
        <v>275199.11699984007</v>
      </c>
      <c r="BE345" s="1">
        <f t="shared" ref="BE345:BE383" si="377">BD345+BQ345-BJ$2</f>
        <v>1478745.6496058432</v>
      </c>
      <c r="BF345" s="1">
        <f t="shared" ref="BF345:BF383" si="378">IF((BE345/L$4)&lt;0.2, N$4* $M345, 0)</f>
        <v>0</v>
      </c>
      <c r="BG345" s="1">
        <f t="shared" ref="BG345:BG383" si="379">O$4* $M345</f>
        <v>193.98004452442078</v>
      </c>
      <c r="BH345" s="1">
        <f t="shared" ref="BH345:BH383" si="380">P$4* $BK345</f>
        <v>193.98004452442078</v>
      </c>
      <c r="BI345" s="1">
        <f t="shared" ref="BI345:BI383" si="381">Q$4* $BK345</f>
        <v>581.9401335732623</v>
      </c>
      <c r="BJ345" s="1">
        <f t="shared" ref="BJ345:BJ383" si="382">R$4* $BK345</f>
        <v>193.98004452442078</v>
      </c>
      <c r="BK345" s="1">
        <f t="shared" ref="BK345:BK383" si="383">BK344*POWER(1 + $I$4, 1/12)</f>
        <v>1.9398004452442077</v>
      </c>
      <c r="BL345" s="1">
        <f t="shared" si="329"/>
        <v>1163.8802671465246</v>
      </c>
      <c r="BM345" s="1">
        <f t="shared" ref="BM345:BM383" si="384">BM344*POWER(1 + $H$4, 1/12)</f>
        <v>3.7032201003261633</v>
      </c>
      <c r="BN345" s="1">
        <f t="shared" ref="BN345:BN383" si="385">$M$4 * BM345</f>
        <v>9258.0502508154077</v>
      </c>
      <c r="BO345" s="1">
        <f t="shared" ref="BO345:BO383" si="386" xml:space="preserve"> BN345 * (1-$J$4)</f>
        <v>8795.1477382746361</v>
      </c>
      <c r="BP345" s="1">
        <f t="shared" ref="BP345:BP383" si="387">BP344*POWER(1+G$4, 1/12)</f>
        <v>3.7032201003261633</v>
      </c>
      <c r="BQ345" s="1">
        <f t="shared" ref="BQ345:BQ383" si="388">L$4*BP345</f>
        <v>1203546.5326060031</v>
      </c>
      <c r="BR345" s="1">
        <f t="shared" ref="BR345:BR383" si="389">BO345-BL345-AZ345</f>
        <v>6773.6285822392229</v>
      </c>
      <c r="BS345" s="1">
        <f t="shared" ref="BS345:BS383" si="390">BS344+BR345</f>
        <v>1014531.7197814138</v>
      </c>
      <c r="BT345" s="38">
        <f>-SUM(BR$24:BR345)/BR$23</f>
        <v>59.8134330308066</v>
      </c>
      <c r="BU345" s="1">
        <f t="shared" ref="BU345:BU383" si="391">IF(AY345&lt;=K$4,IF(AY345=K$4,BR345+BE345, BR345), 0)</f>
        <v>6773.6285822392229</v>
      </c>
      <c r="BV345" s="1">
        <f t="shared" ref="BV345:BV383" si="392">BV344+BU345</f>
        <v>1014531.7197814138</v>
      </c>
      <c r="BW345" s="38">
        <f>-SUM(BU$24:BU345)/BU$23</f>
        <v>59.8134330308066</v>
      </c>
      <c r="BX345" s="1"/>
      <c r="BY345" s="1"/>
      <c r="BZ345" s="1"/>
      <c r="CA345" s="1"/>
      <c r="CB345" s="1"/>
      <c r="CC345" s="1"/>
      <c r="CD345" s="1"/>
      <c r="CE345" s="1"/>
      <c r="CF345" s="1"/>
      <c r="CG345" s="1"/>
      <c r="CH345" s="1"/>
      <c r="CI345" s="1"/>
      <c r="CJ345" s="1"/>
      <c r="CK345" s="1"/>
      <c r="CL345" s="1"/>
      <c r="CM345" s="1"/>
      <c r="CN345" s="1"/>
      <c r="CO345" s="1"/>
    </row>
    <row r="346" spans="1:93" ht="14.7" thickBot="1" x14ac:dyDescent="0.6">
      <c r="A346" s="32">
        <v>323</v>
      </c>
      <c r="B346" s="10">
        <f t="shared" si="333"/>
        <v>1621.0513229898563</v>
      </c>
      <c r="C346" s="10">
        <f t="shared" si="334"/>
        <v>169.83378048772437</v>
      </c>
      <c r="D346" s="10">
        <f t="shared" si="335"/>
        <v>1451.2175425021321</v>
      </c>
      <c r="E346" s="10">
        <f t="shared" si="347"/>
        <v>56777.507196146551</v>
      </c>
      <c r="F346" s="10">
        <f t="shared" si="348"/>
        <v>323222.4928038537</v>
      </c>
      <c r="G346" s="10">
        <f t="shared" si="330"/>
        <v>1356179.3342207887</v>
      </c>
      <c r="H346" s="1">
        <f t="shared" si="349"/>
        <v>0</v>
      </c>
      <c r="I346" s="1">
        <f t="shared" si="336"/>
        <v>194.37961165575788</v>
      </c>
      <c r="J346" s="1">
        <f t="shared" si="337"/>
        <v>194.37961165575788</v>
      </c>
      <c r="K346" s="1">
        <f t="shared" si="338"/>
        <v>583.13883496727362</v>
      </c>
      <c r="L346" s="1">
        <f t="shared" si="339"/>
        <v>194.37961165575788</v>
      </c>
      <c r="M346" s="1">
        <f t="shared" si="340"/>
        <v>1.9437961165575788</v>
      </c>
      <c r="N346" s="1">
        <f t="shared" ref="N346:N383" si="393">SUM(H346:L346)</f>
        <v>1166.2776699345472</v>
      </c>
      <c r="O346" s="1">
        <f t="shared" si="341"/>
        <v>3.7183074774129867</v>
      </c>
      <c r="P346" s="1">
        <f t="shared" si="342"/>
        <v>14873.229909651947</v>
      </c>
      <c r="Q346" s="1">
        <f t="shared" si="343"/>
        <v>14129.568414169349</v>
      </c>
      <c r="R346" s="1">
        <f t="shared" si="344"/>
        <v>3.7183074774129867</v>
      </c>
      <c r="S346" s="1">
        <f t="shared" si="331"/>
        <v>1412956.841416935</v>
      </c>
      <c r="T346" s="1">
        <f t="shared" si="345"/>
        <v>11342.239421244945</v>
      </c>
      <c r="U346" s="6">
        <f t="shared" si="350"/>
        <v>1724603.9256787761</v>
      </c>
      <c r="V346" s="23">
        <f>-SUM(T$24:T346)/T$23</f>
        <v>87.230196283938824</v>
      </c>
      <c r="W346" s="14">
        <f t="shared" si="332"/>
        <v>0</v>
      </c>
      <c r="X346" s="14">
        <f t="shared" si="351"/>
        <v>494478.63807538874</v>
      </c>
      <c r="Y346" s="23">
        <f>-SUM(W$24:W346)/W$23</f>
        <v>25.723931903769437</v>
      </c>
      <c r="Z346" s="36"/>
      <c r="AA346" s="37">
        <f t="shared" si="352"/>
        <v>1621.0513229898563</v>
      </c>
      <c r="AB346" s="10">
        <f t="shared" si="353"/>
        <v>169.83378048772437</v>
      </c>
      <c r="AC346" s="10">
        <f t="shared" si="354"/>
        <v>1451.2175425021321</v>
      </c>
      <c r="AD346" s="1">
        <f t="shared" si="355"/>
        <v>56777.507196146551</v>
      </c>
      <c r="AE346" s="1">
        <f t="shared" si="356"/>
        <v>320472.4928038537</v>
      </c>
      <c r="AF346" s="1">
        <f t="shared" si="357"/>
        <v>1203922.4229630744</v>
      </c>
      <c r="AG346" s="1">
        <f t="shared" si="358"/>
        <v>0</v>
      </c>
      <c r="AH346" s="1">
        <f t="shared" si="359"/>
        <v>194.37961165575788</v>
      </c>
      <c r="AI346" s="1">
        <f t="shared" si="360"/>
        <v>194.37961165575788</v>
      </c>
      <c r="AJ346" s="1">
        <f t="shared" si="361"/>
        <v>583.13883496727362</v>
      </c>
      <c r="AK346" s="1">
        <f t="shared" si="362"/>
        <v>194.37961165575788</v>
      </c>
      <c r="AL346" s="1">
        <f t="shared" si="363"/>
        <v>1.9437961165575788</v>
      </c>
      <c r="AM346" s="1">
        <f t="shared" ref="AM346:AM383" si="394">SUM(AG346:AK346)</f>
        <v>1166.2776699345472</v>
      </c>
      <c r="AN346" s="1">
        <f t="shared" si="364"/>
        <v>3.7183074774129867</v>
      </c>
      <c r="AO346" s="1">
        <f t="shared" si="365"/>
        <v>9295.7686935324673</v>
      </c>
      <c r="AP346" s="1">
        <f t="shared" si="366"/>
        <v>8830.9802588558432</v>
      </c>
      <c r="AQ346" s="1">
        <f t="shared" si="367"/>
        <v>3.7183074774129867</v>
      </c>
      <c r="AR346" s="1">
        <f t="shared" si="368"/>
        <v>1208449.9301592207</v>
      </c>
      <c r="AS346" s="1">
        <f t="shared" si="369"/>
        <v>6043.6512659314403</v>
      </c>
      <c r="AT346" s="1">
        <f t="shared" si="370"/>
        <v>772786.34157641896</v>
      </c>
      <c r="AU346" s="38">
        <f>-SUM(AS$24:AS346)/AS$23</f>
        <v>45.799208207328633</v>
      </c>
      <c r="AV346" s="1">
        <f t="shared" si="346"/>
        <v>6043.6512659314403</v>
      </c>
      <c r="AW346" s="1">
        <f t="shared" si="371"/>
        <v>772786.34157641896</v>
      </c>
      <c r="AX346" s="38">
        <f>-SUM(AV$24:AV346)/AV$23</f>
        <v>45.799208207328633</v>
      </c>
      <c r="AY346" s="40"/>
      <c r="AZ346" s="10">
        <f t="shared" si="372"/>
        <v>857.63888888888891</v>
      </c>
      <c r="BA346" s="10">
        <f t="shared" si="373"/>
        <v>145.2525754171327</v>
      </c>
      <c r="BB346" s="10">
        <f t="shared" si="374"/>
        <v>1241.172898192613</v>
      </c>
      <c r="BC346" s="1">
        <f t="shared" si="375"/>
        <v>48559.710101966906</v>
      </c>
      <c r="BD346" s="1">
        <f t="shared" si="376"/>
        <v>276440.28989803267</v>
      </c>
      <c r="BE346" s="1">
        <f t="shared" si="377"/>
        <v>1484890.2200572533</v>
      </c>
      <c r="BF346" s="1">
        <f t="shared" si="378"/>
        <v>0</v>
      </c>
      <c r="BG346" s="1">
        <f t="shared" si="379"/>
        <v>194.37961165575788</v>
      </c>
      <c r="BH346" s="1">
        <f t="shared" si="380"/>
        <v>194.37961165575788</v>
      </c>
      <c r="BI346" s="1">
        <f t="shared" si="381"/>
        <v>583.13883496727362</v>
      </c>
      <c r="BJ346" s="1">
        <f t="shared" si="382"/>
        <v>194.37961165575788</v>
      </c>
      <c r="BK346" s="1">
        <f t="shared" si="383"/>
        <v>1.9437961165575788</v>
      </c>
      <c r="BL346" s="1">
        <f t="shared" ref="BL346:BL383" si="395">SUM(BF346:BJ346)</f>
        <v>1166.2776699345472</v>
      </c>
      <c r="BM346" s="1">
        <f t="shared" si="384"/>
        <v>3.7183074774129867</v>
      </c>
      <c r="BN346" s="1">
        <f t="shared" si="385"/>
        <v>9295.7686935324673</v>
      </c>
      <c r="BO346" s="1">
        <f t="shared" si="386"/>
        <v>8830.9802588558432</v>
      </c>
      <c r="BP346" s="1">
        <f t="shared" si="387"/>
        <v>3.7183074774129867</v>
      </c>
      <c r="BQ346" s="1">
        <f t="shared" si="388"/>
        <v>1208449.9301592207</v>
      </c>
      <c r="BR346" s="1">
        <f t="shared" si="389"/>
        <v>6807.0637000324077</v>
      </c>
      <c r="BS346" s="1">
        <f t="shared" si="390"/>
        <v>1021338.7834814462</v>
      </c>
      <c r="BT346" s="38">
        <f>-SUM(BR$24:BR346)/BR$23</f>
        <v>60.208045419214272</v>
      </c>
      <c r="BU346" s="1">
        <f t="shared" si="391"/>
        <v>6807.0637000324077</v>
      </c>
      <c r="BV346" s="1">
        <f t="shared" si="392"/>
        <v>1021338.7834814462</v>
      </c>
      <c r="BW346" s="38">
        <f>-SUM(BU$24:BU346)/BU$23</f>
        <v>60.208045419214272</v>
      </c>
      <c r="BX346" s="1"/>
      <c r="BY346" s="1"/>
      <c r="BZ346" s="1"/>
      <c r="CA346" s="1"/>
      <c r="CB346" s="1"/>
      <c r="CC346" s="1"/>
      <c r="CD346" s="1"/>
      <c r="CE346" s="1"/>
      <c r="CF346" s="1"/>
      <c r="CG346" s="1"/>
      <c r="CH346" s="1"/>
      <c r="CI346" s="1"/>
      <c r="CJ346" s="1"/>
      <c r="CK346" s="1"/>
      <c r="CL346" s="1"/>
      <c r="CM346" s="1"/>
      <c r="CN346" s="1"/>
      <c r="CO346" s="1"/>
    </row>
    <row r="347" spans="1:93" ht="14.7" thickBot="1" x14ac:dyDescent="0.6">
      <c r="A347" s="32">
        <v>324</v>
      </c>
      <c r="B347" s="10">
        <f t="shared" si="333"/>
        <v>1621.0513229898563</v>
      </c>
      <c r="C347" s="10">
        <f t="shared" si="334"/>
        <v>165.60106265542649</v>
      </c>
      <c r="D347" s="10">
        <f t="shared" si="335"/>
        <v>1455.4502603344299</v>
      </c>
      <c r="E347" s="10">
        <f t="shared" si="347"/>
        <v>55322.056935812121</v>
      </c>
      <c r="F347" s="10">
        <f t="shared" si="348"/>
        <v>324677.94306418812</v>
      </c>
      <c r="G347" s="10">
        <f t="shared" si="330"/>
        <v>1363391.3455540084</v>
      </c>
      <c r="H347" s="1">
        <f t="shared" si="349"/>
        <v>0</v>
      </c>
      <c r="I347" s="1">
        <f t="shared" si="336"/>
        <v>194.78000182996436</v>
      </c>
      <c r="J347" s="1">
        <f t="shared" si="337"/>
        <v>194.78000182996436</v>
      </c>
      <c r="K347" s="1">
        <f t="shared" si="338"/>
        <v>584.34000548989309</v>
      </c>
      <c r="L347" s="1">
        <f t="shared" si="339"/>
        <v>194.78000182996436</v>
      </c>
      <c r="M347" s="1">
        <f t="shared" si="340"/>
        <v>1.9478000182996436</v>
      </c>
      <c r="N347" s="1">
        <f t="shared" si="393"/>
        <v>1168.6800109797862</v>
      </c>
      <c r="O347" s="1">
        <f t="shared" si="341"/>
        <v>3.7334563223416324</v>
      </c>
      <c r="P347" s="1">
        <f t="shared" si="342"/>
        <v>14933.82528936653</v>
      </c>
      <c r="Q347" s="1">
        <f t="shared" si="343"/>
        <v>14187.134024898203</v>
      </c>
      <c r="R347" s="1">
        <f t="shared" si="344"/>
        <v>3.7334563223416324</v>
      </c>
      <c r="S347" s="1">
        <f t="shared" si="331"/>
        <v>1418713.4024898203</v>
      </c>
      <c r="T347" s="1">
        <f t="shared" si="345"/>
        <v>11397.40269092856</v>
      </c>
      <c r="U347" s="6">
        <f t="shared" si="350"/>
        <v>1736001.3283697048</v>
      </c>
      <c r="V347" s="23">
        <f>-SUM(T$24:T347)/T$23</f>
        <v>87.800066418485244</v>
      </c>
      <c r="W347" s="14">
        <f t="shared" si="332"/>
        <v>0</v>
      </c>
      <c r="X347" s="14">
        <f t="shared" si="351"/>
        <v>494478.63807538874</v>
      </c>
      <c r="Y347" s="23">
        <f>-SUM(W$24:W347)/W$23</f>
        <v>25.723931903769437</v>
      </c>
      <c r="Z347" s="36"/>
      <c r="AA347" s="37">
        <f t="shared" si="352"/>
        <v>1621.0513229898563</v>
      </c>
      <c r="AB347" s="10">
        <f t="shared" si="353"/>
        <v>165.60106265542649</v>
      </c>
      <c r="AC347" s="10">
        <f t="shared" si="354"/>
        <v>1455.4502603344299</v>
      </c>
      <c r="AD347" s="1">
        <f t="shared" si="355"/>
        <v>55322.056935812121</v>
      </c>
      <c r="AE347" s="1">
        <f t="shared" si="356"/>
        <v>321927.94306418812</v>
      </c>
      <c r="AF347" s="1">
        <f t="shared" si="357"/>
        <v>1210301.2478252186</v>
      </c>
      <c r="AG347" s="1">
        <f t="shared" si="358"/>
        <v>0</v>
      </c>
      <c r="AH347" s="1">
        <f t="shared" si="359"/>
        <v>194.78000182996436</v>
      </c>
      <c r="AI347" s="1">
        <f t="shared" si="360"/>
        <v>194.78000182996436</v>
      </c>
      <c r="AJ347" s="1">
        <f t="shared" si="361"/>
        <v>584.34000548989309</v>
      </c>
      <c r="AK347" s="1">
        <f t="shared" si="362"/>
        <v>194.78000182996436</v>
      </c>
      <c r="AL347" s="1">
        <f t="shared" si="363"/>
        <v>1.9478000182996436</v>
      </c>
      <c r="AM347" s="1">
        <f t="shared" si="394"/>
        <v>1168.6800109797862</v>
      </c>
      <c r="AN347" s="1">
        <f t="shared" si="364"/>
        <v>3.7334563223416324</v>
      </c>
      <c r="AO347" s="1">
        <f t="shared" si="365"/>
        <v>9333.6408058540801</v>
      </c>
      <c r="AP347" s="1">
        <f t="shared" si="366"/>
        <v>8866.9587655613759</v>
      </c>
      <c r="AQ347" s="1">
        <f t="shared" si="367"/>
        <v>3.7334563223416324</v>
      </c>
      <c r="AR347" s="1">
        <f t="shared" si="368"/>
        <v>1213373.3047610305</v>
      </c>
      <c r="AS347" s="1">
        <f t="shared" si="369"/>
        <v>6077.2274315917339</v>
      </c>
      <c r="AT347" s="1">
        <f t="shared" si="370"/>
        <v>778863.56900801067</v>
      </c>
      <c r="AU347" s="38">
        <f>-SUM(AS$24:AS347)/AS$23</f>
        <v>46.151511246841196</v>
      </c>
      <c r="AV347" s="1">
        <f t="shared" si="346"/>
        <v>6077.2274315917339</v>
      </c>
      <c r="AW347" s="1">
        <f t="shared" si="371"/>
        <v>778863.56900801067</v>
      </c>
      <c r="AX347" s="38">
        <f>-SUM(AV$24:AV347)/AV$23</f>
        <v>46.151511246841196</v>
      </c>
      <c r="AY347" s="40"/>
      <c r="AZ347" s="10">
        <f t="shared" si="372"/>
        <v>857.63888888888891</v>
      </c>
      <c r="BA347" s="10">
        <f t="shared" si="373"/>
        <v>141.63248779740425</v>
      </c>
      <c r="BB347" s="10">
        <f t="shared" si="374"/>
        <v>1244.7929858123414</v>
      </c>
      <c r="BC347" s="1">
        <f t="shared" si="375"/>
        <v>47314.917116154567</v>
      </c>
      <c r="BD347" s="1">
        <f t="shared" si="376"/>
        <v>277685.08288384503</v>
      </c>
      <c r="BE347" s="1">
        <f t="shared" si="377"/>
        <v>1491058.3876448756</v>
      </c>
      <c r="BF347" s="1">
        <f t="shared" si="378"/>
        <v>0</v>
      </c>
      <c r="BG347" s="1">
        <f t="shared" si="379"/>
        <v>194.78000182996436</v>
      </c>
      <c r="BH347" s="1">
        <f t="shared" si="380"/>
        <v>194.78000182996436</v>
      </c>
      <c r="BI347" s="1">
        <f t="shared" si="381"/>
        <v>584.34000548989309</v>
      </c>
      <c r="BJ347" s="1">
        <f t="shared" si="382"/>
        <v>194.78000182996436</v>
      </c>
      <c r="BK347" s="1">
        <f t="shared" si="383"/>
        <v>1.9478000182996436</v>
      </c>
      <c r="BL347" s="1">
        <f t="shared" si="395"/>
        <v>1168.6800109797862</v>
      </c>
      <c r="BM347" s="1">
        <f t="shared" si="384"/>
        <v>3.7334563223416324</v>
      </c>
      <c r="BN347" s="1">
        <f t="shared" si="385"/>
        <v>9333.6408058540801</v>
      </c>
      <c r="BO347" s="1">
        <f t="shared" si="386"/>
        <v>8866.9587655613759</v>
      </c>
      <c r="BP347" s="1">
        <f t="shared" si="387"/>
        <v>3.7334563223416324</v>
      </c>
      <c r="BQ347" s="1">
        <f t="shared" si="388"/>
        <v>1213373.3047610305</v>
      </c>
      <c r="BR347" s="1">
        <f t="shared" si="389"/>
        <v>6840.6398656927013</v>
      </c>
      <c r="BS347" s="1">
        <f t="shared" si="390"/>
        <v>1028179.4233471389</v>
      </c>
      <c r="BT347" s="38">
        <f>-SUM(BR$24:BR347)/BR$23</f>
        <v>60.604604252008052</v>
      </c>
      <c r="BU347" s="1">
        <f t="shared" si="391"/>
        <v>6840.6398656927013</v>
      </c>
      <c r="BV347" s="1">
        <f t="shared" si="392"/>
        <v>1028179.4233471389</v>
      </c>
      <c r="BW347" s="38">
        <f>-SUM(BU$24:BU347)/BU$23</f>
        <v>60.604604252008052</v>
      </c>
      <c r="BX347" s="1"/>
      <c r="BY347" s="1"/>
      <c r="BZ347" s="1"/>
      <c r="CA347" s="1"/>
      <c r="CB347" s="1"/>
      <c r="CC347" s="1"/>
      <c r="CD347" s="1"/>
      <c r="CE347" s="1"/>
      <c r="CF347" s="1"/>
      <c r="CG347" s="1"/>
      <c r="CH347" s="1"/>
      <c r="CI347" s="1"/>
      <c r="CJ347" s="1"/>
      <c r="CK347" s="1"/>
      <c r="CL347" s="1"/>
      <c r="CM347" s="1"/>
      <c r="CN347" s="1"/>
      <c r="CO347" s="1"/>
    </row>
    <row r="348" spans="1:93" ht="14.7" thickBot="1" x14ac:dyDescent="0.6">
      <c r="A348" s="32">
        <v>325</v>
      </c>
      <c r="B348" s="10">
        <f t="shared" si="333"/>
        <v>1621.0513229898563</v>
      </c>
      <c r="C348" s="10">
        <f t="shared" si="334"/>
        <v>161.35599939611774</v>
      </c>
      <c r="D348" s="10">
        <f t="shared" si="335"/>
        <v>1459.6953235937387</v>
      </c>
      <c r="E348" s="10">
        <f t="shared" si="347"/>
        <v>53862.361612218381</v>
      </c>
      <c r="F348" s="10">
        <f t="shared" si="348"/>
        <v>326137.63838778186</v>
      </c>
      <c r="G348" s="10">
        <f t="shared" si="330"/>
        <v>1370631.0548928666</v>
      </c>
      <c r="H348" s="1">
        <f t="shared" si="349"/>
        <v>0</v>
      </c>
      <c r="I348" s="1">
        <f t="shared" si="336"/>
        <v>195.18121674237375</v>
      </c>
      <c r="J348" s="1">
        <f t="shared" si="337"/>
        <v>195.18121674237375</v>
      </c>
      <c r="K348" s="1">
        <f t="shared" si="338"/>
        <v>585.54365022712125</v>
      </c>
      <c r="L348" s="1">
        <f t="shared" si="339"/>
        <v>195.18121674237375</v>
      </c>
      <c r="M348" s="1">
        <f t="shared" si="340"/>
        <v>1.9518121674237374</v>
      </c>
      <c r="N348" s="1">
        <f t="shared" si="393"/>
        <v>1171.0873004542425</v>
      </c>
      <c r="O348" s="1">
        <f t="shared" si="341"/>
        <v>3.7486668855396967</v>
      </c>
      <c r="P348" s="1">
        <f t="shared" si="342"/>
        <v>14994.667542158786</v>
      </c>
      <c r="Q348" s="1">
        <f t="shared" si="343"/>
        <v>14244.934165050847</v>
      </c>
      <c r="R348" s="1">
        <f t="shared" si="344"/>
        <v>3.7486668855396967</v>
      </c>
      <c r="S348" s="1">
        <f t="shared" si="331"/>
        <v>1424493.4165050848</v>
      </c>
      <c r="T348" s="1">
        <f t="shared" si="345"/>
        <v>11452.795541606747</v>
      </c>
      <c r="U348" s="6">
        <f t="shared" si="350"/>
        <v>1747454.1239113116</v>
      </c>
      <c r="V348" s="23">
        <f>-SUM(T$24:T348)/T$23</f>
        <v>88.372706195565598</v>
      </c>
      <c r="W348" s="14">
        <f t="shared" si="332"/>
        <v>0</v>
      </c>
      <c r="X348" s="14">
        <f t="shared" si="351"/>
        <v>494478.63807538874</v>
      </c>
      <c r="Y348" s="23">
        <f>-SUM(W$24:W348)/W$23</f>
        <v>25.723931903769437</v>
      </c>
      <c r="Z348" s="36"/>
      <c r="AA348" s="37">
        <f t="shared" si="352"/>
        <v>1621.0513229898563</v>
      </c>
      <c r="AB348" s="10">
        <f t="shared" si="353"/>
        <v>161.35599939611774</v>
      </c>
      <c r="AC348" s="10">
        <f t="shared" si="354"/>
        <v>1459.6953235937387</v>
      </c>
      <c r="AD348" s="1">
        <f t="shared" si="355"/>
        <v>53862.361612218381</v>
      </c>
      <c r="AE348" s="1">
        <f t="shared" si="356"/>
        <v>323387.63838778186</v>
      </c>
      <c r="AF348" s="1">
        <f t="shared" si="357"/>
        <v>1216704.3761881832</v>
      </c>
      <c r="AG348" s="1">
        <f t="shared" si="358"/>
        <v>0</v>
      </c>
      <c r="AH348" s="1">
        <f t="shared" si="359"/>
        <v>195.18121674237375</v>
      </c>
      <c r="AI348" s="1">
        <f t="shared" si="360"/>
        <v>195.18121674237375</v>
      </c>
      <c r="AJ348" s="1">
        <f t="shared" si="361"/>
        <v>585.54365022712125</v>
      </c>
      <c r="AK348" s="1">
        <f t="shared" si="362"/>
        <v>195.18121674237375</v>
      </c>
      <c r="AL348" s="1">
        <f t="shared" si="363"/>
        <v>1.9518121674237374</v>
      </c>
      <c r="AM348" s="1">
        <f t="shared" si="394"/>
        <v>1171.0873004542425</v>
      </c>
      <c r="AN348" s="1">
        <f t="shared" si="364"/>
        <v>3.7486668855396967</v>
      </c>
      <c r="AO348" s="1">
        <f t="shared" si="365"/>
        <v>9371.6672138492413</v>
      </c>
      <c r="AP348" s="1">
        <f t="shared" si="366"/>
        <v>8903.0838531567788</v>
      </c>
      <c r="AQ348" s="1">
        <f t="shared" si="367"/>
        <v>3.7486668855396967</v>
      </c>
      <c r="AR348" s="1">
        <f t="shared" si="368"/>
        <v>1218316.7378004014</v>
      </c>
      <c r="AS348" s="1">
        <f t="shared" si="369"/>
        <v>6110.94522971268</v>
      </c>
      <c r="AT348" s="1">
        <f t="shared" si="370"/>
        <v>784974.51423772331</v>
      </c>
      <c r="AU348" s="38">
        <f>-SUM(AS$24:AS348)/AS$23</f>
        <v>46.505768941317292</v>
      </c>
      <c r="AV348" s="1">
        <f t="shared" si="346"/>
        <v>6110.94522971268</v>
      </c>
      <c r="AW348" s="1">
        <f t="shared" si="371"/>
        <v>784974.51423772331</v>
      </c>
      <c r="AX348" s="38">
        <f>-SUM(AV$24:AV348)/AV$23</f>
        <v>46.505768941317292</v>
      </c>
      <c r="AY348" s="40"/>
      <c r="AZ348" s="10">
        <f t="shared" si="372"/>
        <v>857.63888888888891</v>
      </c>
      <c r="BA348" s="10">
        <f t="shared" si="373"/>
        <v>138.00184158878491</v>
      </c>
      <c r="BB348" s="10">
        <f t="shared" si="374"/>
        <v>1248.4236320209609</v>
      </c>
      <c r="BC348" s="1">
        <f t="shared" si="375"/>
        <v>46066.493484133607</v>
      </c>
      <c r="BD348" s="1">
        <f t="shared" si="376"/>
        <v>278933.50651586597</v>
      </c>
      <c r="BE348" s="1">
        <f t="shared" si="377"/>
        <v>1497250.2443162673</v>
      </c>
      <c r="BF348" s="1">
        <f t="shared" si="378"/>
        <v>0</v>
      </c>
      <c r="BG348" s="1">
        <f t="shared" si="379"/>
        <v>195.18121674237375</v>
      </c>
      <c r="BH348" s="1">
        <f t="shared" si="380"/>
        <v>195.18121674237375</v>
      </c>
      <c r="BI348" s="1">
        <f t="shared" si="381"/>
        <v>585.54365022712125</v>
      </c>
      <c r="BJ348" s="1">
        <f t="shared" si="382"/>
        <v>195.18121674237375</v>
      </c>
      <c r="BK348" s="1">
        <f t="shared" si="383"/>
        <v>1.9518121674237374</v>
      </c>
      <c r="BL348" s="1">
        <f t="shared" si="395"/>
        <v>1171.0873004542425</v>
      </c>
      <c r="BM348" s="1">
        <f t="shared" si="384"/>
        <v>3.7486668855396967</v>
      </c>
      <c r="BN348" s="1">
        <f t="shared" si="385"/>
        <v>9371.6672138492413</v>
      </c>
      <c r="BO348" s="1">
        <f t="shared" si="386"/>
        <v>8903.0838531567788</v>
      </c>
      <c r="BP348" s="1">
        <f t="shared" si="387"/>
        <v>3.7486668855396967</v>
      </c>
      <c r="BQ348" s="1">
        <f t="shared" si="388"/>
        <v>1218316.7378004014</v>
      </c>
      <c r="BR348" s="1">
        <f t="shared" si="389"/>
        <v>6874.3576638136474</v>
      </c>
      <c r="BS348" s="1">
        <f t="shared" si="390"/>
        <v>1035053.7810109525</v>
      </c>
      <c r="BT348" s="38">
        <f>-SUM(BR$24:BR348)/BR$23</f>
        <v>61.003117739765365</v>
      </c>
      <c r="BU348" s="1">
        <f t="shared" si="391"/>
        <v>6874.3576638136474</v>
      </c>
      <c r="BV348" s="1">
        <f t="shared" si="392"/>
        <v>1035053.7810109525</v>
      </c>
      <c r="BW348" s="38">
        <f>-SUM(BU$24:BU348)/BU$23</f>
        <v>61.003117739765365</v>
      </c>
      <c r="BX348" s="1"/>
      <c r="BY348" s="1"/>
      <c r="BZ348" s="1"/>
      <c r="CA348" s="1"/>
      <c r="CB348" s="1"/>
      <c r="CC348" s="1"/>
      <c r="CD348" s="1"/>
      <c r="CE348" s="1"/>
      <c r="CF348" s="1"/>
      <c r="CG348" s="1"/>
      <c r="CH348" s="1"/>
      <c r="CI348" s="1"/>
      <c r="CJ348" s="1"/>
      <c r="CK348" s="1"/>
      <c r="CL348" s="1"/>
      <c r="CM348" s="1"/>
      <c r="CN348" s="1"/>
      <c r="CO348" s="1"/>
    </row>
    <row r="349" spans="1:93" ht="14.7" thickBot="1" x14ac:dyDescent="0.6">
      <c r="A349" s="32">
        <v>326</v>
      </c>
      <c r="B349" s="10">
        <f t="shared" si="333"/>
        <v>1621.0513229898563</v>
      </c>
      <c r="C349" s="10">
        <f t="shared" si="334"/>
        <v>157.09855470230266</v>
      </c>
      <c r="D349" s="10">
        <f t="shared" si="335"/>
        <v>1463.9527682875537</v>
      </c>
      <c r="E349" s="10">
        <f t="shared" si="347"/>
        <v>52398.408843930825</v>
      </c>
      <c r="F349" s="10">
        <f t="shared" si="348"/>
        <v>327601.59115606942</v>
      </c>
      <c r="G349" s="10">
        <f t="shared" si="330"/>
        <v>1377898.5701689881</v>
      </c>
      <c r="H349" s="1">
        <f t="shared" si="349"/>
        <v>0</v>
      </c>
      <c r="I349" s="1">
        <f t="shared" si="336"/>
        <v>195.58325809181173</v>
      </c>
      <c r="J349" s="1">
        <f t="shared" si="337"/>
        <v>195.58325809181173</v>
      </c>
      <c r="K349" s="1">
        <f t="shared" si="338"/>
        <v>586.74977427543513</v>
      </c>
      <c r="L349" s="1">
        <f t="shared" si="339"/>
        <v>195.58325809181173</v>
      </c>
      <c r="M349" s="1">
        <f t="shared" si="340"/>
        <v>1.9558325809181172</v>
      </c>
      <c r="N349" s="1">
        <f t="shared" si="393"/>
        <v>1173.4995485508703</v>
      </c>
      <c r="O349" s="1">
        <f t="shared" si="341"/>
        <v>3.763939418455049</v>
      </c>
      <c r="P349" s="1">
        <f t="shared" si="342"/>
        <v>15055.757673820195</v>
      </c>
      <c r="Q349" s="1">
        <f t="shared" si="343"/>
        <v>14302.969790129184</v>
      </c>
      <c r="R349" s="1">
        <f t="shared" si="344"/>
        <v>3.763939418455049</v>
      </c>
      <c r="S349" s="1">
        <f t="shared" si="331"/>
        <v>1430296.9790129187</v>
      </c>
      <c r="T349" s="1">
        <f t="shared" si="345"/>
        <v>11508.418918588457</v>
      </c>
      <c r="U349" s="6">
        <f t="shared" si="350"/>
        <v>1758962.5428299</v>
      </c>
      <c r="V349" s="23">
        <f>-SUM(T$24:T349)/T$23</f>
        <v>88.948127141495007</v>
      </c>
      <c r="W349" s="14">
        <f t="shared" si="332"/>
        <v>0</v>
      </c>
      <c r="X349" s="14">
        <f t="shared" si="351"/>
        <v>494478.63807538874</v>
      </c>
      <c r="Y349" s="23">
        <f>-SUM(W$24:W349)/W$23</f>
        <v>25.723931903769437</v>
      </c>
      <c r="Z349" s="36"/>
      <c r="AA349" s="37">
        <f t="shared" si="352"/>
        <v>1621.0513229898563</v>
      </c>
      <c r="AB349" s="10">
        <f t="shared" si="353"/>
        <v>157.09855470230266</v>
      </c>
      <c r="AC349" s="10">
        <f t="shared" si="354"/>
        <v>1463.9527682875537</v>
      </c>
      <c r="AD349" s="1">
        <f t="shared" si="355"/>
        <v>52398.408843930825</v>
      </c>
      <c r="AE349" s="1">
        <f t="shared" si="356"/>
        <v>324851.59115606942</v>
      </c>
      <c r="AF349" s="1">
        <f t="shared" si="357"/>
        <v>1223131.9021539604</v>
      </c>
      <c r="AG349" s="1">
        <f t="shared" si="358"/>
        <v>0</v>
      </c>
      <c r="AH349" s="1">
        <f t="shared" si="359"/>
        <v>195.58325809181173</v>
      </c>
      <c r="AI349" s="1">
        <f t="shared" si="360"/>
        <v>195.58325809181173</v>
      </c>
      <c r="AJ349" s="1">
        <f t="shared" si="361"/>
        <v>586.74977427543513</v>
      </c>
      <c r="AK349" s="1">
        <f t="shared" si="362"/>
        <v>195.58325809181173</v>
      </c>
      <c r="AL349" s="1">
        <f t="shared" si="363"/>
        <v>1.9558325809181172</v>
      </c>
      <c r="AM349" s="1">
        <f t="shared" si="394"/>
        <v>1173.4995485508703</v>
      </c>
      <c r="AN349" s="1">
        <f t="shared" si="364"/>
        <v>3.763939418455049</v>
      </c>
      <c r="AO349" s="1">
        <f t="shared" si="365"/>
        <v>9409.8485461376222</v>
      </c>
      <c r="AP349" s="1">
        <f t="shared" si="366"/>
        <v>8939.3561188307413</v>
      </c>
      <c r="AQ349" s="1">
        <f t="shared" si="367"/>
        <v>3.763939418455049</v>
      </c>
      <c r="AR349" s="1">
        <f t="shared" si="368"/>
        <v>1223280.310997891</v>
      </c>
      <c r="AS349" s="1">
        <f t="shared" si="369"/>
        <v>6144.8052472900154</v>
      </c>
      <c r="AT349" s="1">
        <f t="shared" si="370"/>
        <v>791119.31948501337</v>
      </c>
      <c r="AU349" s="38">
        <f>-SUM(AS$24:AS349)/AS$23</f>
        <v>46.861989535363094</v>
      </c>
      <c r="AV349" s="1">
        <f t="shared" si="346"/>
        <v>6144.8052472900154</v>
      </c>
      <c r="AW349" s="1">
        <f t="shared" si="371"/>
        <v>791119.31948501337</v>
      </c>
      <c r="AX349" s="38">
        <f>-SUM(AV$24:AV349)/AV$23</f>
        <v>46.861989535363094</v>
      </c>
      <c r="AY349" s="40"/>
      <c r="AZ349" s="10">
        <f t="shared" si="372"/>
        <v>857.63888888888891</v>
      </c>
      <c r="BA349" s="10">
        <f t="shared" si="373"/>
        <v>134.36060599539044</v>
      </c>
      <c r="BB349" s="10">
        <f t="shared" si="374"/>
        <v>1252.0648676143553</v>
      </c>
      <c r="BC349" s="1">
        <f t="shared" si="375"/>
        <v>44814.428616519253</v>
      </c>
      <c r="BD349" s="1">
        <f t="shared" si="376"/>
        <v>280185.57138348033</v>
      </c>
      <c r="BE349" s="1">
        <f t="shared" si="377"/>
        <v>1503465.8823813712</v>
      </c>
      <c r="BF349" s="1">
        <f t="shared" si="378"/>
        <v>0</v>
      </c>
      <c r="BG349" s="1">
        <f t="shared" si="379"/>
        <v>195.58325809181173</v>
      </c>
      <c r="BH349" s="1">
        <f t="shared" si="380"/>
        <v>195.58325809181173</v>
      </c>
      <c r="BI349" s="1">
        <f t="shared" si="381"/>
        <v>586.74977427543513</v>
      </c>
      <c r="BJ349" s="1">
        <f t="shared" si="382"/>
        <v>195.58325809181173</v>
      </c>
      <c r="BK349" s="1">
        <f t="shared" si="383"/>
        <v>1.9558325809181172</v>
      </c>
      <c r="BL349" s="1">
        <f t="shared" si="395"/>
        <v>1173.4995485508703</v>
      </c>
      <c r="BM349" s="1">
        <f t="shared" si="384"/>
        <v>3.763939418455049</v>
      </c>
      <c r="BN349" s="1">
        <f t="shared" si="385"/>
        <v>9409.8485461376222</v>
      </c>
      <c r="BO349" s="1">
        <f t="shared" si="386"/>
        <v>8939.3561188307413</v>
      </c>
      <c r="BP349" s="1">
        <f t="shared" si="387"/>
        <v>3.763939418455049</v>
      </c>
      <c r="BQ349" s="1">
        <f t="shared" si="388"/>
        <v>1223280.310997891</v>
      </c>
      <c r="BR349" s="1">
        <f t="shared" si="389"/>
        <v>6908.2176813909828</v>
      </c>
      <c r="BS349" s="1">
        <f t="shared" si="390"/>
        <v>1041961.9986923435</v>
      </c>
      <c r="BT349" s="38">
        <f>-SUM(BR$24:BR349)/BR$23</f>
        <v>61.403594127092376</v>
      </c>
      <c r="BU349" s="1">
        <f t="shared" si="391"/>
        <v>6908.2176813909828</v>
      </c>
      <c r="BV349" s="1">
        <f t="shared" si="392"/>
        <v>1041961.9986923435</v>
      </c>
      <c r="BW349" s="38">
        <f>-SUM(BU$24:BU349)/BU$23</f>
        <v>61.403594127092376</v>
      </c>
      <c r="BX349" s="1"/>
      <c r="BY349" s="1"/>
      <c r="BZ349" s="1"/>
      <c r="CA349" s="1"/>
      <c r="CB349" s="1"/>
      <c r="CC349" s="1"/>
      <c r="CD349" s="1"/>
      <c r="CE349" s="1"/>
      <c r="CF349" s="1"/>
      <c r="CG349" s="1"/>
      <c r="CH349" s="1"/>
      <c r="CI349" s="1"/>
      <c r="CJ349" s="1"/>
      <c r="CK349" s="1"/>
      <c r="CL349" s="1"/>
      <c r="CM349" s="1"/>
      <c r="CN349" s="1"/>
      <c r="CO349" s="1"/>
    </row>
    <row r="350" spans="1:93" ht="14.7" thickBot="1" x14ac:dyDescent="0.6">
      <c r="A350" s="32">
        <v>327</v>
      </c>
      <c r="B350" s="10">
        <f t="shared" si="333"/>
        <v>1621.0513229898563</v>
      </c>
      <c r="C350" s="10">
        <f t="shared" si="334"/>
        <v>152.82869246146396</v>
      </c>
      <c r="D350" s="10">
        <f t="shared" si="335"/>
        <v>1468.2226305283925</v>
      </c>
      <c r="E350" s="10">
        <f t="shared" si="347"/>
        <v>50930.186213402434</v>
      </c>
      <c r="F350" s="10">
        <f t="shared" si="348"/>
        <v>329069.81378659781</v>
      </c>
      <c r="G350" s="10">
        <f t="shared" si="330"/>
        <v>1385193.9997393931</v>
      </c>
      <c r="H350" s="1">
        <f t="shared" si="349"/>
        <v>0</v>
      </c>
      <c r="I350" s="1">
        <f t="shared" si="336"/>
        <v>195.98612758060327</v>
      </c>
      <c r="J350" s="1">
        <f t="shared" si="337"/>
        <v>195.98612758060327</v>
      </c>
      <c r="K350" s="1">
        <f t="shared" si="338"/>
        <v>587.95838274180971</v>
      </c>
      <c r="L350" s="1">
        <f t="shared" si="339"/>
        <v>195.98612758060327</v>
      </c>
      <c r="M350" s="1">
        <f t="shared" si="340"/>
        <v>1.9598612758060325</v>
      </c>
      <c r="N350" s="1">
        <f t="shared" si="393"/>
        <v>1175.9167654836197</v>
      </c>
      <c r="O350" s="1">
        <f t="shared" si="341"/>
        <v>3.7792741735599882</v>
      </c>
      <c r="P350" s="1">
        <f t="shared" si="342"/>
        <v>15117.096694239952</v>
      </c>
      <c r="Q350" s="1">
        <f t="shared" si="343"/>
        <v>14361.241859527954</v>
      </c>
      <c r="R350" s="1">
        <f t="shared" si="344"/>
        <v>3.7792741735599882</v>
      </c>
      <c r="S350" s="1">
        <f t="shared" si="331"/>
        <v>1436124.1859527954</v>
      </c>
      <c r="T350" s="1">
        <f t="shared" si="345"/>
        <v>11564.273771054477</v>
      </c>
      <c r="U350" s="6">
        <f t="shared" si="350"/>
        <v>1770526.8166009546</v>
      </c>
      <c r="V350" s="23">
        <f>-SUM(T$24:T350)/T$23</f>
        <v>89.526340830047744</v>
      </c>
      <c r="W350" s="14">
        <f t="shared" si="332"/>
        <v>0</v>
      </c>
      <c r="X350" s="14">
        <f t="shared" si="351"/>
        <v>494478.63807538874</v>
      </c>
      <c r="Y350" s="23">
        <f>-SUM(W$24:W350)/W$23</f>
        <v>25.723931903769437</v>
      </c>
      <c r="Z350" s="36"/>
      <c r="AA350" s="37">
        <f t="shared" si="352"/>
        <v>1621.0513229898563</v>
      </c>
      <c r="AB350" s="10">
        <f t="shared" si="353"/>
        <v>152.82869246146396</v>
      </c>
      <c r="AC350" s="10">
        <f t="shared" si="354"/>
        <v>1468.2226305283925</v>
      </c>
      <c r="AD350" s="1">
        <f t="shared" si="355"/>
        <v>50930.186213402434</v>
      </c>
      <c r="AE350" s="1">
        <f t="shared" si="356"/>
        <v>326319.81378659781</v>
      </c>
      <c r="AF350" s="1">
        <f t="shared" si="357"/>
        <v>1229583.9201935939</v>
      </c>
      <c r="AG350" s="1">
        <f t="shared" si="358"/>
        <v>0</v>
      </c>
      <c r="AH350" s="1">
        <f t="shared" si="359"/>
        <v>195.98612758060327</v>
      </c>
      <c r="AI350" s="1">
        <f t="shared" si="360"/>
        <v>195.98612758060327</v>
      </c>
      <c r="AJ350" s="1">
        <f t="shared" si="361"/>
        <v>587.95838274180971</v>
      </c>
      <c r="AK350" s="1">
        <f t="shared" si="362"/>
        <v>195.98612758060327</v>
      </c>
      <c r="AL350" s="1">
        <f t="shared" si="363"/>
        <v>1.9598612758060325</v>
      </c>
      <c r="AM350" s="1">
        <f t="shared" si="394"/>
        <v>1175.9167654836197</v>
      </c>
      <c r="AN350" s="1">
        <f t="shared" si="364"/>
        <v>3.7792741735599882</v>
      </c>
      <c r="AO350" s="1">
        <f t="shared" si="365"/>
        <v>9448.185433899971</v>
      </c>
      <c r="AP350" s="1">
        <f t="shared" si="366"/>
        <v>8975.7761622049729</v>
      </c>
      <c r="AQ350" s="1">
        <f t="shared" si="367"/>
        <v>3.7792741735599882</v>
      </c>
      <c r="AR350" s="1">
        <f t="shared" si="368"/>
        <v>1228264.1064069963</v>
      </c>
      <c r="AS350" s="1">
        <f t="shared" si="369"/>
        <v>6178.8080737314967</v>
      </c>
      <c r="AT350" s="1">
        <f t="shared" si="370"/>
        <v>797298.12755874486</v>
      </c>
      <c r="AU350" s="38">
        <f>-SUM(AS$24:AS350)/AS$23</f>
        <v>47.220181307753329</v>
      </c>
      <c r="AV350" s="1">
        <f t="shared" si="346"/>
        <v>6178.8080737314967</v>
      </c>
      <c r="AW350" s="1">
        <f t="shared" si="371"/>
        <v>797298.12755874486</v>
      </c>
      <c r="AX350" s="38">
        <f>-SUM(AV$24:AV350)/AV$23</f>
        <v>47.220181307753329</v>
      </c>
      <c r="AY350" s="40"/>
      <c r="AZ350" s="10">
        <f t="shared" si="372"/>
        <v>857.63888888888891</v>
      </c>
      <c r="BA350" s="10">
        <f t="shared" si="373"/>
        <v>130.70875013151525</v>
      </c>
      <c r="BB350" s="10">
        <f t="shared" si="374"/>
        <v>1255.7167234782305</v>
      </c>
      <c r="BC350" s="1">
        <f t="shared" si="375"/>
        <v>43558.711893041022</v>
      </c>
      <c r="BD350" s="1">
        <f t="shared" si="376"/>
        <v>281441.28810695856</v>
      </c>
      <c r="BE350" s="1">
        <f t="shared" si="377"/>
        <v>1509705.3945139549</v>
      </c>
      <c r="BF350" s="1">
        <f t="shared" si="378"/>
        <v>0</v>
      </c>
      <c r="BG350" s="1">
        <f t="shared" si="379"/>
        <v>195.98612758060327</v>
      </c>
      <c r="BH350" s="1">
        <f t="shared" si="380"/>
        <v>195.98612758060327</v>
      </c>
      <c r="BI350" s="1">
        <f t="shared" si="381"/>
        <v>587.95838274180971</v>
      </c>
      <c r="BJ350" s="1">
        <f t="shared" si="382"/>
        <v>195.98612758060327</v>
      </c>
      <c r="BK350" s="1">
        <f t="shared" si="383"/>
        <v>1.9598612758060325</v>
      </c>
      <c r="BL350" s="1">
        <f t="shared" si="395"/>
        <v>1175.9167654836197</v>
      </c>
      <c r="BM350" s="1">
        <f t="shared" si="384"/>
        <v>3.7792741735599882</v>
      </c>
      <c r="BN350" s="1">
        <f t="shared" si="385"/>
        <v>9448.185433899971</v>
      </c>
      <c r="BO350" s="1">
        <f t="shared" si="386"/>
        <v>8975.7761622049729</v>
      </c>
      <c r="BP350" s="1">
        <f t="shared" si="387"/>
        <v>3.7792741735599882</v>
      </c>
      <c r="BQ350" s="1">
        <f t="shared" si="388"/>
        <v>1228264.1064069963</v>
      </c>
      <c r="BR350" s="1">
        <f t="shared" si="389"/>
        <v>6942.2205078324641</v>
      </c>
      <c r="BS350" s="1">
        <f t="shared" si="390"/>
        <v>1048904.219200176</v>
      </c>
      <c r="BT350" s="38">
        <f>-SUM(BR$24:BR350)/BR$23</f>
        <v>61.80604169276382</v>
      </c>
      <c r="BU350" s="1">
        <f t="shared" si="391"/>
        <v>6942.2205078324641</v>
      </c>
      <c r="BV350" s="1">
        <f t="shared" si="392"/>
        <v>1048904.219200176</v>
      </c>
      <c r="BW350" s="38">
        <f>-SUM(BU$24:BU350)/BU$23</f>
        <v>61.80604169276382</v>
      </c>
      <c r="BX350" s="1"/>
      <c r="BY350" s="1"/>
      <c r="BZ350" s="1"/>
      <c r="CA350" s="1"/>
      <c r="CB350" s="1"/>
      <c r="CC350" s="1"/>
      <c r="CD350" s="1"/>
      <c r="CE350" s="1"/>
      <c r="CF350" s="1"/>
      <c r="CG350" s="1"/>
      <c r="CH350" s="1"/>
      <c r="CI350" s="1"/>
      <c r="CJ350" s="1"/>
      <c r="CK350" s="1"/>
      <c r="CL350" s="1"/>
      <c r="CM350" s="1"/>
      <c r="CN350" s="1"/>
      <c r="CO350" s="1"/>
    </row>
    <row r="351" spans="1:93" ht="14.7" thickBot="1" x14ac:dyDescent="0.6">
      <c r="A351" s="32">
        <v>328</v>
      </c>
      <c r="B351" s="10">
        <f t="shared" si="333"/>
        <v>1621.0513229898563</v>
      </c>
      <c r="C351" s="10">
        <f t="shared" si="334"/>
        <v>148.54637645575616</v>
      </c>
      <c r="D351" s="10">
        <f t="shared" si="335"/>
        <v>1472.5049465341003</v>
      </c>
      <c r="E351" s="10">
        <f t="shared" si="347"/>
        <v>49457.681266868334</v>
      </c>
      <c r="F351" s="10">
        <f t="shared" si="348"/>
        <v>330542.31873313192</v>
      </c>
      <c r="G351" s="10">
        <f t="shared" si="330"/>
        <v>1392517.4523881904</v>
      </c>
      <c r="H351" s="1">
        <f t="shared" si="349"/>
        <v>0</v>
      </c>
      <c r="I351" s="1">
        <f t="shared" si="336"/>
        <v>196.3898269145798</v>
      </c>
      <c r="J351" s="1">
        <f t="shared" si="337"/>
        <v>196.3898269145798</v>
      </c>
      <c r="K351" s="1">
        <f t="shared" si="338"/>
        <v>589.16948074373943</v>
      </c>
      <c r="L351" s="1">
        <f t="shared" si="339"/>
        <v>196.3898269145798</v>
      </c>
      <c r="M351" s="1">
        <f t="shared" si="340"/>
        <v>1.963898269145798</v>
      </c>
      <c r="N351" s="1">
        <f t="shared" si="393"/>
        <v>1178.3389614874789</v>
      </c>
      <c r="O351" s="1">
        <f t="shared" si="341"/>
        <v>3.7946714043554168</v>
      </c>
      <c r="P351" s="1">
        <f t="shared" si="342"/>
        <v>15178.685617421668</v>
      </c>
      <c r="Q351" s="1">
        <f t="shared" si="343"/>
        <v>14419.751336550584</v>
      </c>
      <c r="R351" s="1">
        <f t="shared" si="344"/>
        <v>3.7946714043554168</v>
      </c>
      <c r="S351" s="1">
        <f t="shared" si="331"/>
        <v>1441975.1336550585</v>
      </c>
      <c r="T351" s="1">
        <f t="shared" si="345"/>
        <v>11620.361052073247</v>
      </c>
      <c r="U351" s="6">
        <f t="shared" si="350"/>
        <v>1782147.1776530279</v>
      </c>
      <c r="V351" s="23">
        <f>-SUM(T$24:T351)/T$23</f>
        <v>90.107358882651411</v>
      </c>
      <c r="W351" s="14">
        <f t="shared" si="332"/>
        <v>0</v>
      </c>
      <c r="X351" s="14">
        <f t="shared" si="351"/>
        <v>494478.63807538874</v>
      </c>
      <c r="Y351" s="23">
        <f>-SUM(W$24:W351)/W$23</f>
        <v>25.723931903769437</v>
      </c>
      <c r="Z351" s="36"/>
      <c r="AA351" s="37">
        <f t="shared" si="352"/>
        <v>1621.0513229898563</v>
      </c>
      <c r="AB351" s="10">
        <f t="shared" si="353"/>
        <v>148.54637645575616</v>
      </c>
      <c r="AC351" s="10">
        <f t="shared" si="354"/>
        <v>1472.5049465341003</v>
      </c>
      <c r="AD351" s="1">
        <f t="shared" si="355"/>
        <v>49457.681266868334</v>
      </c>
      <c r="AE351" s="1">
        <f t="shared" si="356"/>
        <v>327792.31873313192</v>
      </c>
      <c r="AF351" s="1">
        <f t="shared" si="357"/>
        <v>1236060.5251486425</v>
      </c>
      <c r="AG351" s="1">
        <f t="shared" si="358"/>
        <v>0</v>
      </c>
      <c r="AH351" s="1">
        <f t="shared" si="359"/>
        <v>196.3898269145798</v>
      </c>
      <c r="AI351" s="1">
        <f t="shared" si="360"/>
        <v>196.3898269145798</v>
      </c>
      <c r="AJ351" s="1">
        <f t="shared" si="361"/>
        <v>589.16948074373943</v>
      </c>
      <c r="AK351" s="1">
        <f t="shared" si="362"/>
        <v>196.3898269145798</v>
      </c>
      <c r="AL351" s="1">
        <f t="shared" si="363"/>
        <v>1.963898269145798</v>
      </c>
      <c r="AM351" s="1">
        <f t="shared" si="394"/>
        <v>1178.3389614874789</v>
      </c>
      <c r="AN351" s="1">
        <f t="shared" si="364"/>
        <v>3.7946714043554168</v>
      </c>
      <c r="AO351" s="1">
        <f t="shared" si="365"/>
        <v>9486.6785108885415</v>
      </c>
      <c r="AP351" s="1">
        <f t="shared" si="366"/>
        <v>9012.3445853441135</v>
      </c>
      <c r="AQ351" s="1">
        <f t="shared" si="367"/>
        <v>3.7946714043554168</v>
      </c>
      <c r="AR351" s="1">
        <f t="shared" si="368"/>
        <v>1233268.2064155105</v>
      </c>
      <c r="AS351" s="1">
        <f t="shared" si="369"/>
        <v>6212.9543008667788</v>
      </c>
      <c r="AT351" s="1">
        <f t="shared" si="370"/>
        <v>803511.08185961167</v>
      </c>
      <c r="AU351" s="38">
        <f>-SUM(AS$24:AS351)/AS$23</f>
        <v>47.580352571571694</v>
      </c>
      <c r="AV351" s="1">
        <f t="shared" si="346"/>
        <v>6212.9543008667788</v>
      </c>
      <c r="AW351" s="1">
        <f t="shared" si="371"/>
        <v>803511.08185961167</v>
      </c>
      <c r="AX351" s="38">
        <f>-SUM(AV$24:AV351)/AV$23</f>
        <v>47.580352571571694</v>
      </c>
      <c r="AY351" s="40"/>
      <c r="AZ351" s="10">
        <f t="shared" si="372"/>
        <v>857.63888888888891</v>
      </c>
      <c r="BA351" s="10">
        <f t="shared" si="373"/>
        <v>127.04624302137042</v>
      </c>
      <c r="BB351" s="10">
        <f t="shared" si="374"/>
        <v>1259.3792305883753</v>
      </c>
      <c r="BC351" s="1">
        <f t="shared" si="375"/>
        <v>42299.332662452645</v>
      </c>
      <c r="BD351" s="1">
        <f t="shared" si="376"/>
        <v>282700.66733754694</v>
      </c>
      <c r="BE351" s="1">
        <f t="shared" si="377"/>
        <v>1515968.8737530573</v>
      </c>
      <c r="BF351" s="1">
        <f t="shared" si="378"/>
        <v>0</v>
      </c>
      <c r="BG351" s="1">
        <f t="shared" si="379"/>
        <v>196.3898269145798</v>
      </c>
      <c r="BH351" s="1">
        <f t="shared" si="380"/>
        <v>196.3898269145798</v>
      </c>
      <c r="BI351" s="1">
        <f t="shared" si="381"/>
        <v>589.16948074373943</v>
      </c>
      <c r="BJ351" s="1">
        <f t="shared" si="382"/>
        <v>196.3898269145798</v>
      </c>
      <c r="BK351" s="1">
        <f t="shared" si="383"/>
        <v>1.963898269145798</v>
      </c>
      <c r="BL351" s="1">
        <f t="shared" si="395"/>
        <v>1178.3389614874789</v>
      </c>
      <c r="BM351" s="1">
        <f t="shared" si="384"/>
        <v>3.7946714043554168</v>
      </c>
      <c r="BN351" s="1">
        <f t="shared" si="385"/>
        <v>9486.6785108885415</v>
      </c>
      <c r="BO351" s="1">
        <f t="shared" si="386"/>
        <v>9012.3445853441135</v>
      </c>
      <c r="BP351" s="1">
        <f t="shared" si="387"/>
        <v>3.7946714043554168</v>
      </c>
      <c r="BQ351" s="1">
        <f t="shared" si="388"/>
        <v>1233268.2064155105</v>
      </c>
      <c r="BR351" s="1">
        <f t="shared" si="389"/>
        <v>6976.3667349677462</v>
      </c>
      <c r="BS351" s="1">
        <f t="shared" si="390"/>
        <v>1055880.5859351438</v>
      </c>
      <c r="BT351" s="38">
        <f>-SUM(BR$24:BR351)/BR$23</f>
        <v>62.210468749863409</v>
      </c>
      <c r="BU351" s="1">
        <f t="shared" si="391"/>
        <v>6976.3667349677462</v>
      </c>
      <c r="BV351" s="1">
        <f t="shared" si="392"/>
        <v>1055880.5859351438</v>
      </c>
      <c r="BW351" s="38">
        <f>-SUM(BU$24:BU351)/BU$23</f>
        <v>62.210468749863409</v>
      </c>
      <c r="BX351" s="1"/>
      <c r="BY351" s="1"/>
      <c r="BZ351" s="1"/>
      <c r="CA351" s="1"/>
      <c r="CB351" s="1"/>
      <c r="CC351" s="1"/>
      <c r="CD351" s="1"/>
      <c r="CE351" s="1"/>
      <c r="CF351" s="1"/>
      <c r="CG351" s="1"/>
      <c r="CH351" s="1"/>
      <c r="CI351" s="1"/>
      <c r="CJ351" s="1"/>
      <c r="CK351" s="1"/>
      <c r="CL351" s="1"/>
      <c r="CM351" s="1"/>
      <c r="CN351" s="1"/>
      <c r="CO351" s="1"/>
    </row>
    <row r="352" spans="1:93" ht="14.7" thickBot="1" x14ac:dyDescent="0.6">
      <c r="A352" s="32">
        <v>329</v>
      </c>
      <c r="B352" s="10">
        <f t="shared" si="333"/>
        <v>1621.0513229898563</v>
      </c>
      <c r="C352" s="10">
        <f t="shared" si="334"/>
        <v>144.25157036169841</v>
      </c>
      <c r="D352" s="10">
        <f t="shared" si="335"/>
        <v>1476.7997526281579</v>
      </c>
      <c r="E352" s="10">
        <f t="shared" si="347"/>
        <v>47980.881514240173</v>
      </c>
      <c r="F352" s="10">
        <f t="shared" si="348"/>
        <v>332019.11848576006</v>
      </c>
      <c r="G352" s="10">
        <f t="shared" si="330"/>
        <v>1399869.0373282721</v>
      </c>
      <c r="H352" s="1">
        <f t="shared" si="349"/>
        <v>0</v>
      </c>
      <c r="I352" s="1">
        <f t="shared" si="336"/>
        <v>196.7943578030866</v>
      </c>
      <c r="J352" s="1">
        <f t="shared" si="337"/>
        <v>196.7943578030866</v>
      </c>
      <c r="K352" s="1">
        <f t="shared" si="338"/>
        <v>590.38307340925974</v>
      </c>
      <c r="L352" s="1">
        <f t="shared" si="339"/>
        <v>196.7943578030866</v>
      </c>
      <c r="M352" s="1">
        <f t="shared" si="340"/>
        <v>1.9679435780308658</v>
      </c>
      <c r="N352" s="1">
        <f t="shared" si="393"/>
        <v>1180.7661468185195</v>
      </c>
      <c r="O352" s="1">
        <f t="shared" si="341"/>
        <v>3.8101313653750317</v>
      </c>
      <c r="P352" s="1">
        <f t="shared" si="342"/>
        <v>15240.525461500127</v>
      </c>
      <c r="Q352" s="1">
        <f t="shared" si="343"/>
        <v>14478.499188425119</v>
      </c>
      <c r="R352" s="1">
        <f t="shared" si="344"/>
        <v>3.8101313653750317</v>
      </c>
      <c r="S352" s="1">
        <f t="shared" si="331"/>
        <v>1447849.918842512</v>
      </c>
      <c r="T352" s="1">
        <f t="shared" si="345"/>
        <v>11676.681718616743</v>
      </c>
      <c r="U352" s="6">
        <f t="shared" si="350"/>
        <v>1793823.8593716447</v>
      </c>
      <c r="V352" s="23">
        <f>-SUM(T$24:T352)/T$23</f>
        <v>90.691192968582243</v>
      </c>
      <c r="W352" s="14">
        <f t="shared" si="332"/>
        <v>0</v>
      </c>
      <c r="X352" s="14">
        <f t="shared" si="351"/>
        <v>494478.63807538874</v>
      </c>
      <c r="Y352" s="23">
        <f>-SUM(W$24:W352)/W$23</f>
        <v>25.723931903769437</v>
      </c>
      <c r="Z352" s="36"/>
      <c r="AA352" s="37">
        <f t="shared" si="352"/>
        <v>1621.0513229898563</v>
      </c>
      <c r="AB352" s="10">
        <f t="shared" si="353"/>
        <v>144.25157036169841</v>
      </c>
      <c r="AC352" s="10">
        <f t="shared" si="354"/>
        <v>1476.7997526281579</v>
      </c>
      <c r="AD352" s="1">
        <f t="shared" si="355"/>
        <v>47980.881514240173</v>
      </c>
      <c r="AE352" s="1">
        <f t="shared" si="356"/>
        <v>329269.11848576006</v>
      </c>
      <c r="AF352" s="1">
        <f t="shared" si="357"/>
        <v>1242561.8122326452</v>
      </c>
      <c r="AG352" s="1">
        <f t="shared" si="358"/>
        <v>0</v>
      </c>
      <c r="AH352" s="1">
        <f t="shared" si="359"/>
        <v>196.7943578030866</v>
      </c>
      <c r="AI352" s="1">
        <f t="shared" si="360"/>
        <v>196.7943578030866</v>
      </c>
      <c r="AJ352" s="1">
        <f t="shared" si="361"/>
        <v>590.38307340925974</v>
      </c>
      <c r="AK352" s="1">
        <f t="shared" si="362"/>
        <v>196.7943578030866</v>
      </c>
      <c r="AL352" s="1">
        <f t="shared" si="363"/>
        <v>1.9679435780308658</v>
      </c>
      <c r="AM352" s="1">
        <f t="shared" si="394"/>
        <v>1180.7661468185195</v>
      </c>
      <c r="AN352" s="1">
        <f t="shared" si="364"/>
        <v>3.8101313653750317</v>
      </c>
      <c r="AO352" s="1">
        <f t="shared" si="365"/>
        <v>9525.328413437579</v>
      </c>
      <c r="AP352" s="1">
        <f t="shared" si="366"/>
        <v>9049.061992765699</v>
      </c>
      <c r="AQ352" s="1">
        <f t="shared" si="367"/>
        <v>3.8101313653750317</v>
      </c>
      <c r="AR352" s="1">
        <f t="shared" si="368"/>
        <v>1238292.6937468853</v>
      </c>
      <c r="AS352" s="1">
        <f t="shared" si="369"/>
        <v>6247.2445229573232</v>
      </c>
      <c r="AT352" s="1">
        <f t="shared" si="370"/>
        <v>809758.32638256904</v>
      </c>
      <c r="AU352" s="38">
        <f>-SUM(AS$24:AS352)/AS$23</f>
        <v>47.942511674351827</v>
      </c>
      <c r="AV352" s="1">
        <f t="shared" si="346"/>
        <v>6247.2445229573232</v>
      </c>
      <c r="AW352" s="1">
        <f t="shared" si="371"/>
        <v>809758.32638256904</v>
      </c>
      <c r="AX352" s="38">
        <f>-SUM(AV$24:AV352)/AV$23</f>
        <v>47.942511674351827</v>
      </c>
      <c r="AY352" s="40"/>
      <c r="AZ352" s="10">
        <f t="shared" si="372"/>
        <v>857.63888888888891</v>
      </c>
      <c r="BA352" s="10">
        <f t="shared" si="373"/>
        <v>123.373053598821</v>
      </c>
      <c r="BB352" s="10">
        <f t="shared" si="374"/>
        <v>1263.0524200109248</v>
      </c>
      <c r="BC352" s="1">
        <f t="shared" si="375"/>
        <v>41036.280242441717</v>
      </c>
      <c r="BD352" s="1">
        <f t="shared" si="376"/>
        <v>283963.71975755785</v>
      </c>
      <c r="BE352" s="1">
        <f t="shared" si="377"/>
        <v>1522256.4135044431</v>
      </c>
      <c r="BF352" s="1">
        <f t="shared" si="378"/>
        <v>0</v>
      </c>
      <c r="BG352" s="1">
        <f t="shared" si="379"/>
        <v>196.7943578030866</v>
      </c>
      <c r="BH352" s="1">
        <f t="shared" si="380"/>
        <v>196.7943578030866</v>
      </c>
      <c r="BI352" s="1">
        <f t="shared" si="381"/>
        <v>590.38307340925974</v>
      </c>
      <c r="BJ352" s="1">
        <f t="shared" si="382"/>
        <v>196.7943578030866</v>
      </c>
      <c r="BK352" s="1">
        <f t="shared" si="383"/>
        <v>1.9679435780308658</v>
      </c>
      <c r="BL352" s="1">
        <f t="shared" si="395"/>
        <v>1180.7661468185195</v>
      </c>
      <c r="BM352" s="1">
        <f t="shared" si="384"/>
        <v>3.8101313653750317</v>
      </c>
      <c r="BN352" s="1">
        <f t="shared" si="385"/>
        <v>9525.328413437579</v>
      </c>
      <c r="BO352" s="1">
        <f t="shared" si="386"/>
        <v>9049.061992765699</v>
      </c>
      <c r="BP352" s="1">
        <f t="shared" si="387"/>
        <v>3.8101313653750317</v>
      </c>
      <c r="BQ352" s="1">
        <f t="shared" si="388"/>
        <v>1238292.6937468853</v>
      </c>
      <c r="BR352" s="1">
        <f t="shared" si="389"/>
        <v>7010.6569570582906</v>
      </c>
      <c r="BS352" s="1">
        <f t="shared" si="390"/>
        <v>1062891.242892202</v>
      </c>
      <c r="BT352" s="38">
        <f>-SUM(BR$24:BR352)/BR$23</f>
        <v>62.616883645924752</v>
      </c>
      <c r="BU352" s="1">
        <f t="shared" si="391"/>
        <v>7010.6569570582906</v>
      </c>
      <c r="BV352" s="1">
        <f t="shared" si="392"/>
        <v>1062891.242892202</v>
      </c>
      <c r="BW352" s="38">
        <f>-SUM(BU$24:BU352)/BU$23</f>
        <v>62.616883645924752</v>
      </c>
      <c r="BX352" s="1"/>
      <c r="BY352" s="1"/>
      <c r="BZ352" s="1"/>
      <c r="CA352" s="1"/>
      <c r="CB352" s="1"/>
      <c r="CC352" s="1"/>
      <c r="CD352" s="1"/>
      <c r="CE352" s="1"/>
      <c r="CF352" s="1"/>
      <c r="CG352" s="1"/>
      <c r="CH352" s="1"/>
      <c r="CI352" s="1"/>
      <c r="CJ352" s="1"/>
      <c r="CK352" s="1"/>
      <c r="CL352" s="1"/>
      <c r="CM352" s="1"/>
      <c r="CN352" s="1"/>
      <c r="CO352" s="1"/>
    </row>
    <row r="353" spans="1:93" ht="14.7" thickBot="1" x14ac:dyDescent="0.6">
      <c r="A353" s="32">
        <v>330</v>
      </c>
      <c r="B353" s="10">
        <f t="shared" si="333"/>
        <v>1621.0513229898563</v>
      </c>
      <c r="C353" s="10">
        <f t="shared" si="334"/>
        <v>139.94423774986623</v>
      </c>
      <c r="D353" s="10">
        <f t="shared" si="335"/>
        <v>1481.1070852399903</v>
      </c>
      <c r="E353" s="10">
        <f t="shared" si="347"/>
        <v>46499.774429000179</v>
      </c>
      <c r="F353" s="10">
        <f t="shared" si="348"/>
        <v>333500.22557100008</v>
      </c>
      <c r="G353" s="10">
        <f t="shared" si="330"/>
        <v>1407248.8642030216</v>
      </c>
      <c r="H353" s="1">
        <f t="shared" si="349"/>
        <v>0</v>
      </c>
      <c r="I353" s="1">
        <f t="shared" si="336"/>
        <v>197.19972195898978</v>
      </c>
      <c r="J353" s="1">
        <f t="shared" si="337"/>
        <v>197.19972195898978</v>
      </c>
      <c r="K353" s="1">
        <f t="shared" si="338"/>
        <v>591.59916587696932</v>
      </c>
      <c r="L353" s="1">
        <f t="shared" si="339"/>
        <v>197.19972195898978</v>
      </c>
      <c r="M353" s="1">
        <f t="shared" si="340"/>
        <v>1.9719972195898978</v>
      </c>
      <c r="N353" s="1">
        <f t="shared" si="393"/>
        <v>1183.1983317539386</v>
      </c>
      <c r="O353" s="1">
        <f t="shared" si="341"/>
        <v>3.8256543121895308</v>
      </c>
      <c r="P353" s="1">
        <f t="shared" si="342"/>
        <v>15302.617248758123</v>
      </c>
      <c r="Q353" s="1">
        <f t="shared" si="343"/>
        <v>14537.486386320215</v>
      </c>
      <c r="R353" s="1">
        <f t="shared" si="344"/>
        <v>3.8256543121895308</v>
      </c>
      <c r="S353" s="1">
        <f t="shared" si="331"/>
        <v>1453748.6386320216</v>
      </c>
      <c r="T353" s="1">
        <f t="shared" si="345"/>
        <v>11733.23673157642</v>
      </c>
      <c r="U353" s="6">
        <f t="shared" si="350"/>
        <v>1805557.0961032212</v>
      </c>
      <c r="V353" s="23">
        <f>-SUM(T$24:T353)/T$23</f>
        <v>91.27785480516107</v>
      </c>
      <c r="W353" s="14">
        <f t="shared" si="332"/>
        <v>0</v>
      </c>
      <c r="X353" s="14">
        <f t="shared" si="351"/>
        <v>494478.63807538874</v>
      </c>
      <c r="Y353" s="23">
        <f>-SUM(W$24:W353)/W$23</f>
        <v>25.723931903769437</v>
      </c>
      <c r="Z353" s="36"/>
      <c r="AA353" s="37">
        <f t="shared" si="352"/>
        <v>1621.0513229898563</v>
      </c>
      <c r="AB353" s="10">
        <f t="shared" si="353"/>
        <v>139.94423774986623</v>
      </c>
      <c r="AC353" s="10">
        <f t="shared" si="354"/>
        <v>1481.1070852399903</v>
      </c>
      <c r="AD353" s="1">
        <f t="shared" si="355"/>
        <v>46499.774429000179</v>
      </c>
      <c r="AE353" s="1">
        <f t="shared" si="356"/>
        <v>330750.22557100008</v>
      </c>
      <c r="AF353" s="1">
        <f t="shared" si="357"/>
        <v>1249087.8770325975</v>
      </c>
      <c r="AG353" s="1">
        <f t="shared" si="358"/>
        <v>0</v>
      </c>
      <c r="AH353" s="1">
        <f t="shared" si="359"/>
        <v>197.19972195898978</v>
      </c>
      <c r="AI353" s="1">
        <f t="shared" si="360"/>
        <v>197.19972195898978</v>
      </c>
      <c r="AJ353" s="1">
        <f t="shared" si="361"/>
        <v>591.59916587696932</v>
      </c>
      <c r="AK353" s="1">
        <f t="shared" si="362"/>
        <v>197.19972195898978</v>
      </c>
      <c r="AL353" s="1">
        <f t="shared" si="363"/>
        <v>1.9719972195898978</v>
      </c>
      <c r="AM353" s="1">
        <f t="shared" si="394"/>
        <v>1183.1983317539386</v>
      </c>
      <c r="AN353" s="1">
        <f t="shared" si="364"/>
        <v>3.8256543121895308</v>
      </c>
      <c r="AO353" s="1">
        <f t="shared" si="365"/>
        <v>9564.1357804738273</v>
      </c>
      <c r="AP353" s="1">
        <f t="shared" si="366"/>
        <v>9085.9289914501351</v>
      </c>
      <c r="AQ353" s="1">
        <f t="shared" si="367"/>
        <v>3.8256543121895308</v>
      </c>
      <c r="AR353" s="1">
        <f t="shared" si="368"/>
        <v>1243337.6514615975</v>
      </c>
      <c r="AS353" s="1">
        <f t="shared" si="369"/>
        <v>6281.6793367063401</v>
      </c>
      <c r="AT353" s="1">
        <f t="shared" si="370"/>
        <v>816040.00571927533</v>
      </c>
      <c r="AU353" s="38">
        <f>-SUM(AS$24:AS353)/AS$23</f>
        <v>48.306666998218859</v>
      </c>
      <c r="AV353" s="1">
        <f t="shared" si="346"/>
        <v>6281.6793367063401</v>
      </c>
      <c r="AW353" s="1">
        <f t="shared" si="371"/>
        <v>816040.00571927533</v>
      </c>
      <c r="AX353" s="38">
        <f>-SUM(AV$24:AV353)/AV$23</f>
        <v>48.306666998218859</v>
      </c>
      <c r="AY353" s="40"/>
      <c r="AZ353" s="10">
        <f t="shared" si="372"/>
        <v>857.63888888888891</v>
      </c>
      <c r="BA353" s="10">
        <f t="shared" si="373"/>
        <v>119.68915070712244</v>
      </c>
      <c r="BB353" s="10">
        <f t="shared" si="374"/>
        <v>1266.7363229026232</v>
      </c>
      <c r="BC353" s="1">
        <f t="shared" si="375"/>
        <v>39769.543919539094</v>
      </c>
      <c r="BD353" s="1">
        <f t="shared" si="376"/>
        <v>285230.45608046046</v>
      </c>
      <c r="BE353" s="1">
        <f t="shared" si="377"/>
        <v>1528568.107542058</v>
      </c>
      <c r="BF353" s="1">
        <f t="shared" si="378"/>
        <v>0</v>
      </c>
      <c r="BG353" s="1">
        <f t="shared" si="379"/>
        <v>197.19972195898978</v>
      </c>
      <c r="BH353" s="1">
        <f t="shared" si="380"/>
        <v>197.19972195898978</v>
      </c>
      <c r="BI353" s="1">
        <f t="shared" si="381"/>
        <v>591.59916587696932</v>
      </c>
      <c r="BJ353" s="1">
        <f t="shared" si="382"/>
        <v>197.19972195898978</v>
      </c>
      <c r="BK353" s="1">
        <f t="shared" si="383"/>
        <v>1.9719972195898978</v>
      </c>
      <c r="BL353" s="1">
        <f t="shared" si="395"/>
        <v>1183.1983317539386</v>
      </c>
      <c r="BM353" s="1">
        <f t="shared" si="384"/>
        <v>3.8256543121895308</v>
      </c>
      <c r="BN353" s="1">
        <f t="shared" si="385"/>
        <v>9564.1357804738273</v>
      </c>
      <c r="BO353" s="1">
        <f t="shared" si="386"/>
        <v>9085.9289914501351</v>
      </c>
      <c r="BP353" s="1">
        <f t="shared" si="387"/>
        <v>3.8256543121895308</v>
      </c>
      <c r="BQ353" s="1">
        <f t="shared" si="388"/>
        <v>1243337.6514615975</v>
      </c>
      <c r="BR353" s="1">
        <f t="shared" si="389"/>
        <v>7045.0917708073075</v>
      </c>
      <c r="BS353" s="1">
        <f t="shared" si="390"/>
        <v>1069936.3346630093</v>
      </c>
      <c r="BT353" s="38">
        <f>-SUM(BR$24:BR353)/BR$23</f>
        <v>63.025294763072999</v>
      </c>
      <c r="BU353" s="1">
        <f t="shared" si="391"/>
        <v>7045.0917708073075</v>
      </c>
      <c r="BV353" s="1">
        <f t="shared" si="392"/>
        <v>1069936.3346630093</v>
      </c>
      <c r="BW353" s="38">
        <f>-SUM(BU$24:BU353)/BU$23</f>
        <v>63.025294763072999</v>
      </c>
      <c r="BX353" s="1"/>
      <c r="BY353" s="1"/>
      <c r="BZ353" s="1"/>
      <c r="CA353" s="1"/>
      <c r="CB353" s="1"/>
      <c r="CC353" s="1"/>
      <c r="CD353" s="1"/>
      <c r="CE353" s="1"/>
      <c r="CF353" s="1"/>
      <c r="CG353" s="1"/>
      <c r="CH353" s="1"/>
      <c r="CI353" s="1"/>
      <c r="CJ353" s="1"/>
      <c r="CK353" s="1"/>
      <c r="CL353" s="1"/>
      <c r="CM353" s="1"/>
      <c r="CN353" s="1"/>
      <c r="CO353" s="1"/>
    </row>
    <row r="354" spans="1:93" ht="14.7" thickBot="1" x14ac:dyDescent="0.6">
      <c r="A354" s="32">
        <v>331</v>
      </c>
      <c r="B354" s="10">
        <f t="shared" si="333"/>
        <v>1621.0513229898563</v>
      </c>
      <c r="C354" s="10">
        <f t="shared" si="334"/>
        <v>135.62434208458293</v>
      </c>
      <c r="D354" s="10">
        <f t="shared" si="335"/>
        <v>1485.4269809052735</v>
      </c>
      <c r="E354" s="10">
        <f t="shared" si="347"/>
        <v>45014.347448094908</v>
      </c>
      <c r="F354" s="10">
        <f t="shared" si="348"/>
        <v>334985.65255190537</v>
      </c>
      <c r="G354" s="10">
        <f t="shared" si="330"/>
        <v>1414657.043088024</v>
      </c>
      <c r="H354" s="1">
        <f t="shared" si="349"/>
        <v>0</v>
      </c>
      <c r="I354" s="1">
        <f t="shared" si="336"/>
        <v>197.60592109868384</v>
      </c>
      <c r="J354" s="1">
        <f t="shared" si="337"/>
        <v>197.60592109868384</v>
      </c>
      <c r="K354" s="1">
        <f t="shared" si="338"/>
        <v>592.81776329605145</v>
      </c>
      <c r="L354" s="1">
        <f t="shared" si="339"/>
        <v>197.60592109868384</v>
      </c>
      <c r="M354" s="1">
        <f t="shared" si="340"/>
        <v>1.9760592109868382</v>
      </c>
      <c r="N354" s="1">
        <f t="shared" si="393"/>
        <v>1185.6355265921029</v>
      </c>
      <c r="O354" s="1">
        <f t="shared" si="341"/>
        <v>3.8412405014108391</v>
      </c>
      <c r="P354" s="1">
        <f t="shared" si="342"/>
        <v>15364.962005643356</v>
      </c>
      <c r="Q354" s="1">
        <f t="shared" si="343"/>
        <v>14596.713905361188</v>
      </c>
      <c r="R354" s="1">
        <f t="shared" si="344"/>
        <v>3.8412405014108391</v>
      </c>
      <c r="S354" s="1">
        <f t="shared" si="331"/>
        <v>1459671.3905361188</v>
      </c>
      <c r="T354" s="1">
        <f t="shared" si="345"/>
        <v>11790.027055779228</v>
      </c>
      <c r="U354" s="6">
        <f t="shared" si="350"/>
        <v>1817347.1231590004</v>
      </c>
      <c r="V354" s="23">
        <f>-SUM(T$24:T354)/T$23</f>
        <v>91.867356157950027</v>
      </c>
      <c r="W354" s="14">
        <f t="shared" si="332"/>
        <v>0</v>
      </c>
      <c r="X354" s="14">
        <f t="shared" si="351"/>
        <v>494478.63807538874</v>
      </c>
      <c r="Y354" s="23">
        <f>-SUM(W$24:W354)/W$23</f>
        <v>25.723931903769437</v>
      </c>
      <c r="Z354" s="36"/>
      <c r="AA354" s="37">
        <f t="shared" si="352"/>
        <v>1621.0513229898563</v>
      </c>
      <c r="AB354" s="10">
        <f t="shared" si="353"/>
        <v>135.62434208458293</v>
      </c>
      <c r="AC354" s="10">
        <f t="shared" si="354"/>
        <v>1485.4269809052735</v>
      </c>
      <c r="AD354" s="1">
        <f t="shared" si="355"/>
        <v>45014.347448094908</v>
      </c>
      <c r="AE354" s="1">
        <f t="shared" si="356"/>
        <v>332235.65255190537</v>
      </c>
      <c r="AF354" s="1">
        <f t="shared" si="357"/>
        <v>1255638.815510428</v>
      </c>
      <c r="AG354" s="1">
        <f t="shared" si="358"/>
        <v>0</v>
      </c>
      <c r="AH354" s="1">
        <f t="shared" si="359"/>
        <v>197.60592109868384</v>
      </c>
      <c r="AI354" s="1">
        <f t="shared" si="360"/>
        <v>197.60592109868384</v>
      </c>
      <c r="AJ354" s="1">
        <f t="shared" si="361"/>
        <v>592.81776329605145</v>
      </c>
      <c r="AK354" s="1">
        <f t="shared" si="362"/>
        <v>197.60592109868384</v>
      </c>
      <c r="AL354" s="1">
        <f t="shared" si="363"/>
        <v>1.9760592109868382</v>
      </c>
      <c r="AM354" s="1">
        <f t="shared" si="394"/>
        <v>1185.6355265921029</v>
      </c>
      <c r="AN354" s="1">
        <f t="shared" si="364"/>
        <v>3.8412405014108391</v>
      </c>
      <c r="AO354" s="1">
        <f t="shared" si="365"/>
        <v>9603.1012535270984</v>
      </c>
      <c r="AP354" s="1">
        <f t="shared" si="366"/>
        <v>9122.9461908507437</v>
      </c>
      <c r="AQ354" s="1">
        <f t="shared" si="367"/>
        <v>3.8412405014108391</v>
      </c>
      <c r="AR354" s="1">
        <f t="shared" si="368"/>
        <v>1248403.1629585228</v>
      </c>
      <c r="AS354" s="1">
        <f t="shared" si="369"/>
        <v>6316.2593412687847</v>
      </c>
      <c r="AT354" s="1">
        <f t="shared" si="370"/>
        <v>822356.26506054413</v>
      </c>
      <c r="AU354" s="38">
        <f>-SUM(AS$24:AS354)/AS$23</f>
        <v>48.672826960031543</v>
      </c>
      <c r="AV354" s="1">
        <f t="shared" si="346"/>
        <v>6316.2593412687847</v>
      </c>
      <c r="AW354" s="1">
        <f t="shared" si="371"/>
        <v>822356.26506054413</v>
      </c>
      <c r="AX354" s="38">
        <f>-SUM(AV$24:AV354)/AV$23</f>
        <v>48.672826960031543</v>
      </c>
      <c r="AY354" s="40"/>
      <c r="AZ354" s="10">
        <f t="shared" si="372"/>
        <v>857.63888888888891</v>
      </c>
      <c r="BA354" s="10">
        <f t="shared" si="373"/>
        <v>115.99450309865647</v>
      </c>
      <c r="BB354" s="10">
        <f t="shared" si="374"/>
        <v>1270.4309705110891</v>
      </c>
      <c r="BC354" s="1">
        <f t="shared" si="375"/>
        <v>38499.112949028007</v>
      </c>
      <c r="BD354" s="1">
        <f t="shared" si="376"/>
        <v>286500.88705097156</v>
      </c>
      <c r="BE354" s="1">
        <f t="shared" si="377"/>
        <v>1534904.0500094944</v>
      </c>
      <c r="BF354" s="1">
        <f t="shared" si="378"/>
        <v>0</v>
      </c>
      <c r="BG354" s="1">
        <f t="shared" si="379"/>
        <v>197.60592109868384</v>
      </c>
      <c r="BH354" s="1">
        <f t="shared" si="380"/>
        <v>197.60592109868384</v>
      </c>
      <c r="BI354" s="1">
        <f t="shared" si="381"/>
        <v>592.81776329605145</v>
      </c>
      <c r="BJ354" s="1">
        <f t="shared" si="382"/>
        <v>197.60592109868384</v>
      </c>
      <c r="BK354" s="1">
        <f t="shared" si="383"/>
        <v>1.9760592109868382</v>
      </c>
      <c r="BL354" s="1">
        <f t="shared" si="395"/>
        <v>1185.6355265921029</v>
      </c>
      <c r="BM354" s="1">
        <f t="shared" si="384"/>
        <v>3.8412405014108391</v>
      </c>
      <c r="BN354" s="1">
        <f t="shared" si="385"/>
        <v>9603.1012535270984</v>
      </c>
      <c r="BO354" s="1">
        <f t="shared" si="386"/>
        <v>9122.9461908507437</v>
      </c>
      <c r="BP354" s="1">
        <f t="shared" si="387"/>
        <v>3.8412405014108391</v>
      </c>
      <c r="BQ354" s="1">
        <f t="shared" si="388"/>
        <v>1248403.1629585228</v>
      </c>
      <c r="BR354" s="1">
        <f t="shared" si="389"/>
        <v>7079.6717753697521</v>
      </c>
      <c r="BS354" s="1">
        <f t="shared" si="390"/>
        <v>1077016.0064383789</v>
      </c>
      <c r="BT354" s="38">
        <f>-SUM(BR$24:BR354)/BR$23</f>
        <v>63.435710518166893</v>
      </c>
      <c r="BU354" s="1">
        <f t="shared" si="391"/>
        <v>7079.6717753697521</v>
      </c>
      <c r="BV354" s="1">
        <f t="shared" si="392"/>
        <v>1077016.0064383789</v>
      </c>
      <c r="BW354" s="38">
        <f>-SUM(BU$24:BU354)/BU$23</f>
        <v>63.435710518166893</v>
      </c>
      <c r="BX354" s="1"/>
      <c r="BY354" s="1"/>
      <c r="BZ354" s="1"/>
      <c r="CA354" s="1"/>
      <c r="CB354" s="1"/>
      <c r="CC354" s="1"/>
      <c r="CD354" s="1"/>
      <c r="CE354" s="1"/>
      <c r="CF354" s="1"/>
      <c r="CG354" s="1"/>
      <c r="CH354" s="1"/>
      <c r="CI354" s="1"/>
      <c r="CJ354" s="1"/>
      <c r="CK354" s="1"/>
      <c r="CL354" s="1"/>
      <c r="CM354" s="1"/>
      <c r="CN354" s="1"/>
      <c r="CO354" s="1"/>
    </row>
    <row r="355" spans="1:93" ht="14.7" thickBot="1" x14ac:dyDescent="0.6">
      <c r="A355" s="32">
        <v>332</v>
      </c>
      <c r="B355" s="10">
        <f t="shared" si="333"/>
        <v>1621.0513229898563</v>
      </c>
      <c r="C355" s="10">
        <f t="shared" si="334"/>
        <v>131.29184672360921</v>
      </c>
      <c r="D355" s="10">
        <f t="shared" si="335"/>
        <v>1489.7594762662472</v>
      </c>
      <c r="E355" s="10">
        <f t="shared" si="347"/>
        <v>43524.58797182866</v>
      </c>
      <c r="F355" s="10">
        <f t="shared" si="348"/>
        <v>336475.41202817159</v>
      </c>
      <c r="G355" s="10">
        <f t="shared" si="330"/>
        <v>1422093.6844927846</v>
      </c>
      <c r="H355" s="1">
        <f t="shared" si="349"/>
        <v>0</v>
      </c>
      <c r="I355" s="1">
        <f t="shared" si="336"/>
        <v>198.01295694209858</v>
      </c>
      <c r="J355" s="1">
        <f t="shared" si="337"/>
        <v>198.01295694209858</v>
      </c>
      <c r="K355" s="1">
        <f t="shared" si="338"/>
        <v>594.03887082629569</v>
      </c>
      <c r="L355" s="1">
        <f t="shared" si="339"/>
        <v>198.01295694209858</v>
      </c>
      <c r="M355" s="1">
        <f t="shared" si="340"/>
        <v>1.9801295694209857</v>
      </c>
      <c r="N355" s="1">
        <f t="shared" si="393"/>
        <v>1188.0777416525914</v>
      </c>
      <c r="O355" s="1">
        <f t="shared" si="341"/>
        <v>3.8568901906963502</v>
      </c>
      <c r="P355" s="1">
        <f t="shared" si="342"/>
        <v>15427.560762785401</v>
      </c>
      <c r="Q355" s="1">
        <f t="shared" si="343"/>
        <v>14656.182724646131</v>
      </c>
      <c r="R355" s="1">
        <f t="shared" si="344"/>
        <v>3.8568901906963502</v>
      </c>
      <c r="S355" s="1">
        <f t="shared" si="331"/>
        <v>1465618.272464613</v>
      </c>
      <c r="T355" s="1">
        <f t="shared" si="345"/>
        <v>11847.053660003683</v>
      </c>
      <c r="U355" s="6">
        <f t="shared" si="350"/>
        <v>1829194.1768190041</v>
      </c>
      <c r="V355" s="23">
        <f>-SUM(T$24:T355)/T$23</f>
        <v>92.459708840950213</v>
      </c>
      <c r="W355" s="14">
        <f t="shared" si="332"/>
        <v>0</v>
      </c>
      <c r="X355" s="14">
        <f t="shared" si="351"/>
        <v>494478.63807538874</v>
      </c>
      <c r="Y355" s="23">
        <f>-SUM(W$24:W355)/W$23</f>
        <v>25.723931903769437</v>
      </c>
      <c r="Z355" s="36"/>
      <c r="AA355" s="37">
        <f t="shared" si="352"/>
        <v>1621.0513229898563</v>
      </c>
      <c r="AB355" s="10">
        <f t="shared" si="353"/>
        <v>131.29184672360921</v>
      </c>
      <c r="AC355" s="10">
        <f t="shared" si="354"/>
        <v>1489.7594762662472</v>
      </c>
      <c r="AD355" s="1">
        <f t="shared" si="355"/>
        <v>43524.58797182866</v>
      </c>
      <c r="AE355" s="1">
        <f t="shared" si="356"/>
        <v>333725.41202817159</v>
      </c>
      <c r="AF355" s="1">
        <f t="shared" si="357"/>
        <v>1262214.7240044854</v>
      </c>
      <c r="AG355" s="1">
        <f t="shared" si="358"/>
        <v>0</v>
      </c>
      <c r="AH355" s="1">
        <f t="shared" si="359"/>
        <v>198.01295694209858</v>
      </c>
      <c r="AI355" s="1">
        <f t="shared" si="360"/>
        <v>198.01295694209858</v>
      </c>
      <c r="AJ355" s="1">
        <f t="shared" si="361"/>
        <v>594.03887082629569</v>
      </c>
      <c r="AK355" s="1">
        <f t="shared" si="362"/>
        <v>198.01295694209858</v>
      </c>
      <c r="AL355" s="1">
        <f t="shared" si="363"/>
        <v>1.9801295694209857</v>
      </c>
      <c r="AM355" s="1">
        <f t="shared" si="394"/>
        <v>1188.0777416525914</v>
      </c>
      <c r="AN355" s="1">
        <f t="shared" si="364"/>
        <v>3.8568901906963502</v>
      </c>
      <c r="AO355" s="1">
        <f t="shared" si="365"/>
        <v>9642.2254767408758</v>
      </c>
      <c r="AP355" s="1">
        <f t="shared" si="366"/>
        <v>9160.114202903831</v>
      </c>
      <c r="AQ355" s="1">
        <f t="shared" si="367"/>
        <v>3.8568901906963502</v>
      </c>
      <c r="AR355" s="1">
        <f t="shared" si="368"/>
        <v>1253489.3119763138</v>
      </c>
      <c r="AS355" s="1">
        <f t="shared" si="369"/>
        <v>6350.9851382613833</v>
      </c>
      <c r="AT355" s="1">
        <f t="shared" si="370"/>
        <v>828707.25019880547</v>
      </c>
      <c r="AU355" s="38">
        <f>-SUM(AS$24:AS355)/AS$23</f>
        <v>49.041000011524957</v>
      </c>
      <c r="AV355" s="1">
        <f t="shared" si="346"/>
        <v>6350.9851382613833</v>
      </c>
      <c r="AW355" s="1">
        <f t="shared" si="371"/>
        <v>828707.25019880547</v>
      </c>
      <c r="AX355" s="38">
        <f>-SUM(AV$24:AV355)/AV$23</f>
        <v>49.041000011524957</v>
      </c>
      <c r="AY355" s="40"/>
      <c r="AZ355" s="10">
        <f t="shared" si="372"/>
        <v>857.63888888888891</v>
      </c>
      <c r="BA355" s="10">
        <f t="shared" si="373"/>
        <v>112.28907943466579</v>
      </c>
      <c r="BB355" s="10">
        <f t="shared" si="374"/>
        <v>1274.1363941750799</v>
      </c>
      <c r="BC355" s="1">
        <f t="shared" si="375"/>
        <v>37224.976554852925</v>
      </c>
      <c r="BD355" s="1">
        <f t="shared" si="376"/>
        <v>287775.02344514662</v>
      </c>
      <c r="BE355" s="1">
        <f t="shared" si="377"/>
        <v>1541264.3354214604</v>
      </c>
      <c r="BF355" s="1">
        <f t="shared" si="378"/>
        <v>0</v>
      </c>
      <c r="BG355" s="1">
        <f t="shared" si="379"/>
        <v>198.01295694209858</v>
      </c>
      <c r="BH355" s="1">
        <f t="shared" si="380"/>
        <v>198.01295694209858</v>
      </c>
      <c r="BI355" s="1">
        <f t="shared" si="381"/>
        <v>594.03887082629569</v>
      </c>
      <c r="BJ355" s="1">
        <f t="shared" si="382"/>
        <v>198.01295694209858</v>
      </c>
      <c r="BK355" s="1">
        <f t="shared" si="383"/>
        <v>1.9801295694209857</v>
      </c>
      <c r="BL355" s="1">
        <f t="shared" si="395"/>
        <v>1188.0777416525914</v>
      </c>
      <c r="BM355" s="1">
        <f t="shared" si="384"/>
        <v>3.8568901906963502</v>
      </c>
      <c r="BN355" s="1">
        <f t="shared" si="385"/>
        <v>9642.2254767408758</v>
      </c>
      <c r="BO355" s="1">
        <f t="shared" si="386"/>
        <v>9160.114202903831</v>
      </c>
      <c r="BP355" s="1">
        <f t="shared" si="387"/>
        <v>3.8568901906963502</v>
      </c>
      <c r="BQ355" s="1">
        <f t="shared" si="388"/>
        <v>1253489.3119763138</v>
      </c>
      <c r="BR355" s="1">
        <f t="shared" si="389"/>
        <v>7114.3975723623507</v>
      </c>
      <c r="BS355" s="1">
        <f t="shared" si="390"/>
        <v>1084130.4040107413</v>
      </c>
      <c r="BT355" s="38">
        <f>-SUM(BR$24:BR355)/BR$23</f>
        <v>63.848139362941524</v>
      </c>
      <c r="BU355" s="1">
        <f t="shared" si="391"/>
        <v>7114.3975723623507</v>
      </c>
      <c r="BV355" s="1">
        <f t="shared" si="392"/>
        <v>1084130.4040107413</v>
      </c>
      <c r="BW355" s="38">
        <f>-SUM(BU$24:BU355)/BU$23</f>
        <v>63.848139362941524</v>
      </c>
      <c r="BX355" s="1"/>
      <c r="BY355" s="1"/>
      <c r="BZ355" s="1"/>
      <c r="CA355" s="1"/>
      <c r="CB355" s="1"/>
      <c r="CC355" s="1"/>
      <c r="CD355" s="1"/>
      <c r="CE355" s="1"/>
      <c r="CF355" s="1"/>
      <c r="CG355" s="1"/>
      <c r="CH355" s="1"/>
      <c r="CI355" s="1"/>
      <c r="CJ355" s="1"/>
      <c r="CK355" s="1"/>
      <c r="CL355" s="1"/>
      <c r="CM355" s="1"/>
      <c r="CN355" s="1"/>
      <c r="CO355" s="1"/>
    </row>
    <row r="356" spans="1:93" ht="14.7" thickBot="1" x14ac:dyDescent="0.6">
      <c r="A356" s="32">
        <v>333</v>
      </c>
      <c r="B356" s="10">
        <f t="shared" si="333"/>
        <v>1621.0513229898563</v>
      </c>
      <c r="C356" s="10">
        <f t="shared" si="334"/>
        <v>126.94671491783267</v>
      </c>
      <c r="D356" s="10">
        <f t="shared" si="335"/>
        <v>1494.1046080720237</v>
      </c>
      <c r="E356" s="10">
        <f t="shared" si="347"/>
        <v>42030.483363756633</v>
      </c>
      <c r="F356" s="10">
        <f t="shared" si="348"/>
        <v>337969.51663624361</v>
      </c>
      <c r="G356" s="10">
        <f t="shared" si="330"/>
        <v>1429558.8993624542</v>
      </c>
      <c r="H356" s="1">
        <f t="shared" si="349"/>
        <v>0</v>
      </c>
      <c r="I356" s="1">
        <f t="shared" si="336"/>
        <v>198.4208312127067</v>
      </c>
      <c r="J356" s="1">
        <f t="shared" si="337"/>
        <v>198.4208312127067</v>
      </c>
      <c r="K356" s="1">
        <f t="shared" si="338"/>
        <v>595.26249363812008</v>
      </c>
      <c r="L356" s="1">
        <f t="shared" si="339"/>
        <v>198.4208312127067</v>
      </c>
      <c r="M356" s="1">
        <f t="shared" si="340"/>
        <v>1.9842083121270671</v>
      </c>
      <c r="N356" s="1">
        <f t="shared" si="393"/>
        <v>1190.5249872762402</v>
      </c>
      <c r="O356" s="1">
        <f t="shared" si="341"/>
        <v>3.8726036387531861</v>
      </c>
      <c r="P356" s="1">
        <f t="shared" si="342"/>
        <v>15490.414555012745</v>
      </c>
      <c r="Q356" s="1">
        <f t="shared" si="343"/>
        <v>14715.893827262107</v>
      </c>
      <c r="R356" s="1">
        <f t="shared" si="344"/>
        <v>3.8726036387531861</v>
      </c>
      <c r="S356" s="1">
        <f t="shared" si="331"/>
        <v>1471589.3827262106</v>
      </c>
      <c r="T356" s="1">
        <f t="shared" si="345"/>
        <v>11904.31751699601</v>
      </c>
      <c r="U356" s="6">
        <f t="shared" si="350"/>
        <v>1841098.4943360002</v>
      </c>
      <c r="V356" s="23">
        <f>-SUM(T$24:T356)/T$23</f>
        <v>93.054924716800016</v>
      </c>
      <c r="W356" s="14">
        <f t="shared" si="332"/>
        <v>0</v>
      </c>
      <c r="X356" s="14">
        <f t="shared" si="351"/>
        <v>494478.63807538874</v>
      </c>
      <c r="Y356" s="23">
        <f>-SUM(W$24:W356)/W$23</f>
        <v>25.723931903769437</v>
      </c>
      <c r="Z356" s="36"/>
      <c r="AA356" s="37">
        <f t="shared" si="352"/>
        <v>1621.0513229898563</v>
      </c>
      <c r="AB356" s="10">
        <f t="shared" si="353"/>
        <v>126.94671491783267</v>
      </c>
      <c r="AC356" s="10">
        <f t="shared" si="354"/>
        <v>1494.1046080720237</v>
      </c>
      <c r="AD356" s="1">
        <f t="shared" si="355"/>
        <v>42030.483363756633</v>
      </c>
      <c r="AE356" s="1">
        <f t="shared" si="356"/>
        <v>335219.51663624361</v>
      </c>
      <c r="AF356" s="1">
        <f t="shared" si="357"/>
        <v>1268815.699231029</v>
      </c>
      <c r="AG356" s="1">
        <f t="shared" si="358"/>
        <v>0</v>
      </c>
      <c r="AH356" s="1">
        <f t="shared" si="359"/>
        <v>198.4208312127067</v>
      </c>
      <c r="AI356" s="1">
        <f t="shared" si="360"/>
        <v>198.4208312127067</v>
      </c>
      <c r="AJ356" s="1">
        <f t="shared" si="361"/>
        <v>595.26249363812008</v>
      </c>
      <c r="AK356" s="1">
        <f t="shared" si="362"/>
        <v>198.4208312127067</v>
      </c>
      <c r="AL356" s="1">
        <f t="shared" si="363"/>
        <v>1.9842083121270671</v>
      </c>
      <c r="AM356" s="1">
        <f t="shared" si="394"/>
        <v>1190.5249872762402</v>
      </c>
      <c r="AN356" s="1">
        <f t="shared" si="364"/>
        <v>3.8726036387531861</v>
      </c>
      <c r="AO356" s="1">
        <f t="shared" si="365"/>
        <v>9681.5090968829645</v>
      </c>
      <c r="AP356" s="1">
        <f t="shared" si="366"/>
        <v>9197.4336420388154</v>
      </c>
      <c r="AQ356" s="1">
        <f t="shared" si="367"/>
        <v>3.8726036387531861</v>
      </c>
      <c r="AR356" s="1">
        <f t="shared" si="368"/>
        <v>1258596.1825947855</v>
      </c>
      <c r="AS356" s="1">
        <f t="shared" si="369"/>
        <v>6385.8573317727196</v>
      </c>
      <c r="AT356" s="1">
        <f t="shared" si="370"/>
        <v>835093.10753057816</v>
      </c>
      <c r="AU356" s="38">
        <f>-SUM(AS$24:AS356)/AS$23</f>
        <v>49.411194639453804</v>
      </c>
      <c r="AV356" s="1">
        <f t="shared" si="346"/>
        <v>6385.8573317727196</v>
      </c>
      <c r="AW356" s="1">
        <f t="shared" si="371"/>
        <v>835093.10753057816</v>
      </c>
      <c r="AX356" s="38">
        <f>-SUM(AV$24:AV356)/AV$23</f>
        <v>49.411194639453804</v>
      </c>
      <c r="AY356" s="40"/>
      <c r="AZ356" s="10">
        <f t="shared" si="372"/>
        <v>857.63888888888891</v>
      </c>
      <c r="BA356" s="10">
        <f t="shared" si="373"/>
        <v>108.57284828498847</v>
      </c>
      <c r="BB356" s="10">
        <f t="shared" si="374"/>
        <v>1277.8526253247571</v>
      </c>
      <c r="BC356" s="1">
        <f t="shared" si="375"/>
        <v>35947.12392952817</v>
      </c>
      <c r="BD356" s="1">
        <f t="shared" si="376"/>
        <v>289052.87607047136</v>
      </c>
      <c r="BE356" s="1">
        <f t="shared" si="377"/>
        <v>1547649.0586652569</v>
      </c>
      <c r="BF356" s="1">
        <f t="shared" si="378"/>
        <v>0</v>
      </c>
      <c r="BG356" s="1">
        <f t="shared" si="379"/>
        <v>198.4208312127067</v>
      </c>
      <c r="BH356" s="1">
        <f t="shared" si="380"/>
        <v>198.4208312127067</v>
      </c>
      <c r="BI356" s="1">
        <f t="shared" si="381"/>
        <v>595.26249363812008</v>
      </c>
      <c r="BJ356" s="1">
        <f t="shared" si="382"/>
        <v>198.4208312127067</v>
      </c>
      <c r="BK356" s="1">
        <f t="shared" si="383"/>
        <v>1.9842083121270671</v>
      </c>
      <c r="BL356" s="1">
        <f t="shared" si="395"/>
        <v>1190.5249872762402</v>
      </c>
      <c r="BM356" s="1">
        <f t="shared" si="384"/>
        <v>3.8726036387531861</v>
      </c>
      <c r="BN356" s="1">
        <f t="shared" si="385"/>
        <v>9681.5090968829645</v>
      </c>
      <c r="BO356" s="1">
        <f t="shared" si="386"/>
        <v>9197.4336420388154</v>
      </c>
      <c r="BP356" s="1">
        <f t="shared" si="387"/>
        <v>3.8726036387531861</v>
      </c>
      <c r="BQ356" s="1">
        <f t="shared" si="388"/>
        <v>1258596.1825947855</v>
      </c>
      <c r="BR356" s="1">
        <f t="shared" si="389"/>
        <v>7149.269765873687</v>
      </c>
      <c r="BS356" s="1">
        <f t="shared" si="390"/>
        <v>1091279.6737766149</v>
      </c>
      <c r="BT356" s="38">
        <f>-SUM(BR$24:BR356)/BR$23</f>
        <v>64.262589784151587</v>
      </c>
      <c r="BU356" s="1">
        <f t="shared" si="391"/>
        <v>7149.269765873687</v>
      </c>
      <c r="BV356" s="1">
        <f t="shared" si="392"/>
        <v>1091279.6737766149</v>
      </c>
      <c r="BW356" s="38">
        <f>-SUM(BU$24:BU356)/BU$23</f>
        <v>64.262589784151587</v>
      </c>
      <c r="BX356" s="1"/>
      <c r="BY356" s="1"/>
      <c r="BZ356" s="1"/>
      <c r="CA356" s="1"/>
      <c r="CB356" s="1"/>
      <c r="CC356" s="1"/>
      <c r="CD356" s="1"/>
      <c r="CE356" s="1"/>
      <c r="CF356" s="1"/>
      <c r="CG356" s="1"/>
      <c r="CH356" s="1"/>
      <c r="CI356" s="1"/>
      <c r="CJ356" s="1"/>
      <c r="CK356" s="1"/>
      <c r="CL356" s="1"/>
      <c r="CM356" s="1"/>
      <c r="CN356" s="1"/>
      <c r="CO356" s="1"/>
    </row>
    <row r="357" spans="1:93" ht="14.7" thickBot="1" x14ac:dyDescent="0.6">
      <c r="A357" s="32">
        <v>334</v>
      </c>
      <c r="B357" s="10">
        <f t="shared" si="333"/>
        <v>1621.0513229898563</v>
      </c>
      <c r="C357" s="10">
        <f t="shared" si="334"/>
        <v>122.58890981095594</v>
      </c>
      <c r="D357" s="10">
        <f t="shared" si="335"/>
        <v>1498.4624131789003</v>
      </c>
      <c r="E357" s="10">
        <f t="shared" si="347"/>
        <v>40532.020950577731</v>
      </c>
      <c r="F357" s="10">
        <f t="shared" si="348"/>
        <v>339467.97904942249</v>
      </c>
      <c r="G357" s="10">
        <f t="shared" si="330"/>
        <v>1437052.7990795625</v>
      </c>
      <c r="H357" s="1">
        <f t="shared" si="349"/>
        <v>0</v>
      </c>
      <c r="I357" s="1">
        <f t="shared" si="336"/>
        <v>198.829545637531</v>
      </c>
      <c r="J357" s="1">
        <f t="shared" si="337"/>
        <v>198.829545637531</v>
      </c>
      <c r="K357" s="1">
        <f t="shared" si="338"/>
        <v>596.48863691259294</v>
      </c>
      <c r="L357" s="1">
        <f t="shared" si="339"/>
        <v>198.829545637531</v>
      </c>
      <c r="M357" s="1">
        <f t="shared" si="340"/>
        <v>1.9882954563753099</v>
      </c>
      <c r="N357" s="1">
        <f t="shared" si="393"/>
        <v>1192.9772738251859</v>
      </c>
      <c r="O357" s="1">
        <f t="shared" si="341"/>
        <v>3.8883811053424737</v>
      </c>
      <c r="P357" s="1">
        <f t="shared" si="342"/>
        <v>15553.524421369895</v>
      </c>
      <c r="Q357" s="1">
        <f t="shared" si="343"/>
        <v>14775.8482003014</v>
      </c>
      <c r="R357" s="1">
        <f t="shared" si="344"/>
        <v>3.8883811053424737</v>
      </c>
      <c r="S357" s="1">
        <f t="shared" si="331"/>
        <v>1477584.82003014</v>
      </c>
      <c r="T357" s="1">
        <f t="shared" si="345"/>
        <v>11961.819603486358</v>
      </c>
      <c r="U357" s="6">
        <f t="shared" si="350"/>
        <v>1853060.3139394866</v>
      </c>
      <c r="V357" s="23">
        <f>-SUM(T$24:T357)/T$23</f>
        <v>93.65301569697435</v>
      </c>
      <c r="W357" s="14">
        <f t="shared" si="332"/>
        <v>0</v>
      </c>
      <c r="X357" s="14">
        <f t="shared" si="351"/>
        <v>494478.63807538874</v>
      </c>
      <c r="Y357" s="23">
        <f>-SUM(W$24:W357)/W$23</f>
        <v>25.723931903769437</v>
      </c>
      <c r="Z357" s="36"/>
      <c r="AA357" s="37">
        <f t="shared" si="352"/>
        <v>1621.0513229898563</v>
      </c>
      <c r="AB357" s="10">
        <f t="shared" si="353"/>
        <v>122.58890981095594</v>
      </c>
      <c r="AC357" s="10">
        <f t="shared" si="354"/>
        <v>1498.4624131789003</v>
      </c>
      <c r="AD357" s="1">
        <f t="shared" si="355"/>
        <v>40532.020950577731</v>
      </c>
      <c r="AE357" s="1">
        <f t="shared" si="356"/>
        <v>336717.97904942249</v>
      </c>
      <c r="AF357" s="1">
        <f t="shared" si="357"/>
        <v>1275441.8382857265</v>
      </c>
      <c r="AG357" s="1">
        <f t="shared" si="358"/>
        <v>0</v>
      </c>
      <c r="AH357" s="1">
        <f t="shared" si="359"/>
        <v>198.829545637531</v>
      </c>
      <c r="AI357" s="1">
        <f t="shared" si="360"/>
        <v>198.829545637531</v>
      </c>
      <c r="AJ357" s="1">
        <f t="shared" si="361"/>
        <v>596.48863691259294</v>
      </c>
      <c r="AK357" s="1">
        <f t="shared" si="362"/>
        <v>198.829545637531</v>
      </c>
      <c r="AL357" s="1">
        <f t="shared" si="363"/>
        <v>1.9882954563753099</v>
      </c>
      <c r="AM357" s="1">
        <f t="shared" si="394"/>
        <v>1192.9772738251859</v>
      </c>
      <c r="AN357" s="1">
        <f t="shared" si="364"/>
        <v>3.8883811053424737</v>
      </c>
      <c r="AO357" s="1">
        <f t="shared" si="365"/>
        <v>9720.9527633561847</v>
      </c>
      <c r="AP357" s="1">
        <f t="shared" si="366"/>
        <v>9234.9051251883757</v>
      </c>
      <c r="AQ357" s="1">
        <f t="shared" si="367"/>
        <v>3.8883811053424737</v>
      </c>
      <c r="AR357" s="1">
        <f t="shared" si="368"/>
        <v>1263723.8592363039</v>
      </c>
      <c r="AS357" s="1">
        <f t="shared" si="369"/>
        <v>6420.8765283733337</v>
      </c>
      <c r="AT357" s="1">
        <f t="shared" si="370"/>
        <v>841513.98405895149</v>
      </c>
      <c r="AU357" s="38">
        <f>-SUM(AS$24:AS357)/AS$23</f>
        <v>49.783419365736322</v>
      </c>
      <c r="AV357" s="1">
        <f t="shared" si="346"/>
        <v>6420.8765283733337</v>
      </c>
      <c r="AW357" s="1">
        <f t="shared" si="371"/>
        <v>841513.98405895149</v>
      </c>
      <c r="AX357" s="38">
        <f>-SUM(AV$24:AV357)/AV$23</f>
        <v>49.783419365736322</v>
      </c>
      <c r="AY357" s="40"/>
      <c r="AZ357" s="10">
        <f t="shared" si="372"/>
        <v>857.63888888888891</v>
      </c>
      <c r="BA357" s="10">
        <f t="shared" si="373"/>
        <v>104.84577812779129</v>
      </c>
      <c r="BB357" s="10">
        <f t="shared" si="374"/>
        <v>1281.5796954819546</v>
      </c>
      <c r="BC357" s="1">
        <f t="shared" si="375"/>
        <v>34665.544234046218</v>
      </c>
      <c r="BD357" s="1">
        <f t="shared" si="376"/>
        <v>290334.45576595335</v>
      </c>
      <c r="BE357" s="1">
        <f t="shared" si="377"/>
        <v>1554058.3150022572</v>
      </c>
      <c r="BF357" s="1">
        <f t="shared" si="378"/>
        <v>0</v>
      </c>
      <c r="BG357" s="1">
        <f t="shared" si="379"/>
        <v>198.829545637531</v>
      </c>
      <c r="BH357" s="1">
        <f t="shared" si="380"/>
        <v>198.829545637531</v>
      </c>
      <c r="BI357" s="1">
        <f t="shared" si="381"/>
        <v>596.48863691259294</v>
      </c>
      <c r="BJ357" s="1">
        <f t="shared" si="382"/>
        <v>198.829545637531</v>
      </c>
      <c r="BK357" s="1">
        <f t="shared" si="383"/>
        <v>1.9882954563753099</v>
      </c>
      <c r="BL357" s="1">
        <f t="shared" si="395"/>
        <v>1192.9772738251859</v>
      </c>
      <c r="BM357" s="1">
        <f t="shared" si="384"/>
        <v>3.8883811053424737</v>
      </c>
      <c r="BN357" s="1">
        <f t="shared" si="385"/>
        <v>9720.9527633561847</v>
      </c>
      <c r="BO357" s="1">
        <f t="shared" si="386"/>
        <v>9234.9051251883757</v>
      </c>
      <c r="BP357" s="1">
        <f t="shared" si="387"/>
        <v>3.8883811053424737</v>
      </c>
      <c r="BQ357" s="1">
        <f t="shared" si="388"/>
        <v>1263723.8592363039</v>
      </c>
      <c r="BR357" s="1">
        <f t="shared" si="389"/>
        <v>7184.2889624743011</v>
      </c>
      <c r="BS357" s="1">
        <f t="shared" si="390"/>
        <v>1098463.9627390893</v>
      </c>
      <c r="BT357" s="38">
        <f>-SUM(BR$24:BR357)/BR$23</f>
        <v>64.679070303715321</v>
      </c>
      <c r="BU357" s="1">
        <f t="shared" si="391"/>
        <v>7184.2889624743011</v>
      </c>
      <c r="BV357" s="1">
        <f t="shared" si="392"/>
        <v>1098463.9627390893</v>
      </c>
      <c r="BW357" s="38">
        <f>-SUM(BU$24:BU357)/BU$23</f>
        <v>64.679070303715321</v>
      </c>
      <c r="BX357" s="1"/>
      <c r="BY357" s="1"/>
      <c r="BZ357" s="1"/>
      <c r="CA357" s="1"/>
      <c r="CB357" s="1"/>
      <c r="CC357" s="1"/>
      <c r="CD357" s="1"/>
      <c r="CE357" s="1"/>
      <c r="CF357" s="1"/>
      <c r="CG357" s="1"/>
      <c r="CH357" s="1"/>
      <c r="CI357" s="1"/>
      <c r="CJ357" s="1"/>
      <c r="CK357" s="1"/>
      <c r="CL357" s="1"/>
      <c r="CM357" s="1"/>
      <c r="CN357" s="1"/>
      <c r="CO357" s="1"/>
    </row>
    <row r="358" spans="1:93" ht="14.7" thickBot="1" x14ac:dyDescent="0.6">
      <c r="A358" s="32">
        <v>335</v>
      </c>
      <c r="B358" s="10">
        <f t="shared" si="333"/>
        <v>1621.0513229898563</v>
      </c>
      <c r="C358" s="10">
        <f t="shared" si="334"/>
        <v>118.21839443918414</v>
      </c>
      <c r="D358" s="10">
        <f t="shared" si="335"/>
        <v>1502.8329285506722</v>
      </c>
      <c r="E358" s="10">
        <f t="shared" si="347"/>
        <v>39029.188022027061</v>
      </c>
      <c r="F358" s="10">
        <f t="shared" si="348"/>
        <v>340970.81197797315</v>
      </c>
      <c r="G358" s="10">
        <f t="shared" si="330"/>
        <v>1444575.4954657559</v>
      </c>
      <c r="H358" s="1">
        <f t="shared" si="349"/>
        <v>0</v>
      </c>
      <c r="I358" s="1">
        <f t="shared" si="336"/>
        <v>199.23910194715154</v>
      </c>
      <c r="J358" s="1">
        <f t="shared" si="337"/>
        <v>199.23910194715154</v>
      </c>
      <c r="K358" s="1">
        <f t="shared" si="338"/>
        <v>597.71730584145462</v>
      </c>
      <c r="L358" s="1">
        <f t="shared" si="339"/>
        <v>199.23910194715154</v>
      </c>
      <c r="M358" s="1">
        <f t="shared" si="340"/>
        <v>1.9923910194715153</v>
      </c>
      <c r="N358" s="1">
        <f t="shared" si="393"/>
        <v>1195.4346116829092</v>
      </c>
      <c r="O358" s="1">
        <f t="shared" si="341"/>
        <v>3.9042228512836386</v>
      </c>
      <c r="P358" s="1">
        <f t="shared" si="342"/>
        <v>15616.891405134555</v>
      </c>
      <c r="Q358" s="1">
        <f t="shared" si="343"/>
        <v>14836.046834877827</v>
      </c>
      <c r="R358" s="1">
        <f t="shared" si="344"/>
        <v>3.9042228512836386</v>
      </c>
      <c r="S358" s="1">
        <f t="shared" si="331"/>
        <v>1483604.6834877827</v>
      </c>
      <c r="T358" s="1">
        <f t="shared" si="345"/>
        <v>12019.560900205061</v>
      </c>
      <c r="U358" s="6">
        <f t="shared" si="350"/>
        <v>1865079.8748396917</v>
      </c>
      <c r="V358" s="23">
        <f>-SUM(T$24:T358)/T$23</f>
        <v>94.253993741984601</v>
      </c>
      <c r="W358" s="14">
        <f t="shared" si="332"/>
        <v>0</v>
      </c>
      <c r="X358" s="14">
        <f t="shared" si="351"/>
        <v>494478.63807538874</v>
      </c>
      <c r="Y358" s="23">
        <f>-SUM(W$24:W358)/W$23</f>
        <v>25.723931903769437</v>
      </c>
      <c r="Z358" s="36"/>
      <c r="AA358" s="37">
        <f t="shared" si="352"/>
        <v>1621.0513229898563</v>
      </c>
      <c r="AB358" s="10">
        <f t="shared" si="353"/>
        <v>118.21839443918414</v>
      </c>
      <c r="AC358" s="10">
        <f t="shared" si="354"/>
        <v>1502.8329285506722</v>
      </c>
      <c r="AD358" s="1">
        <f t="shared" si="355"/>
        <v>39029.188022027061</v>
      </c>
      <c r="AE358" s="1">
        <f t="shared" si="356"/>
        <v>338220.81197797315</v>
      </c>
      <c r="AF358" s="1">
        <f t="shared" si="357"/>
        <v>1282093.2386451557</v>
      </c>
      <c r="AG358" s="1">
        <f t="shared" si="358"/>
        <v>0</v>
      </c>
      <c r="AH358" s="1">
        <f t="shared" si="359"/>
        <v>199.23910194715154</v>
      </c>
      <c r="AI358" s="1">
        <f t="shared" si="360"/>
        <v>199.23910194715154</v>
      </c>
      <c r="AJ358" s="1">
        <f t="shared" si="361"/>
        <v>597.71730584145462</v>
      </c>
      <c r="AK358" s="1">
        <f t="shared" si="362"/>
        <v>199.23910194715154</v>
      </c>
      <c r="AL358" s="1">
        <f t="shared" si="363"/>
        <v>1.9923910194715153</v>
      </c>
      <c r="AM358" s="1">
        <f t="shared" si="394"/>
        <v>1195.4346116829092</v>
      </c>
      <c r="AN358" s="1">
        <f t="shared" si="364"/>
        <v>3.9042228512836386</v>
      </c>
      <c r="AO358" s="1">
        <f t="shared" si="365"/>
        <v>9760.5571282090968</v>
      </c>
      <c r="AP358" s="1">
        <f t="shared" si="366"/>
        <v>9272.5292717986413</v>
      </c>
      <c r="AQ358" s="1">
        <f t="shared" si="367"/>
        <v>3.9042228512836386</v>
      </c>
      <c r="AR358" s="1">
        <f t="shared" si="368"/>
        <v>1268872.4266671825</v>
      </c>
      <c r="AS358" s="1">
        <f t="shared" si="369"/>
        <v>6456.043337125876</v>
      </c>
      <c r="AT358" s="1">
        <f t="shared" si="370"/>
        <v>847970.02739607741</v>
      </c>
      <c r="AU358" s="38">
        <f>-SUM(AS$24:AS358)/AS$23</f>
        <v>50.157682747598692</v>
      </c>
      <c r="AV358" s="1">
        <f t="shared" si="346"/>
        <v>6456.043337125876</v>
      </c>
      <c r="AW358" s="1">
        <f t="shared" si="371"/>
        <v>847970.02739607741</v>
      </c>
      <c r="AX358" s="38">
        <f>-SUM(AV$24:AV358)/AV$23</f>
        <v>50.157682747598692</v>
      </c>
      <c r="AY358" s="40"/>
      <c r="AZ358" s="10">
        <f t="shared" si="372"/>
        <v>857.63888888888891</v>
      </c>
      <c r="BA358" s="10">
        <f t="shared" si="373"/>
        <v>101.10783734930224</v>
      </c>
      <c r="BB358" s="10">
        <f t="shared" si="374"/>
        <v>1285.3176362604434</v>
      </c>
      <c r="BC358" s="1">
        <f t="shared" si="375"/>
        <v>33380.226597785775</v>
      </c>
      <c r="BD358" s="1">
        <f t="shared" si="376"/>
        <v>291619.77340221382</v>
      </c>
      <c r="BE358" s="1">
        <f t="shared" si="377"/>
        <v>1560492.2000693963</v>
      </c>
      <c r="BF358" s="1">
        <f t="shared" si="378"/>
        <v>0</v>
      </c>
      <c r="BG358" s="1">
        <f t="shared" si="379"/>
        <v>199.23910194715154</v>
      </c>
      <c r="BH358" s="1">
        <f t="shared" si="380"/>
        <v>199.23910194715154</v>
      </c>
      <c r="BI358" s="1">
        <f t="shared" si="381"/>
        <v>597.71730584145462</v>
      </c>
      <c r="BJ358" s="1">
        <f t="shared" si="382"/>
        <v>199.23910194715154</v>
      </c>
      <c r="BK358" s="1">
        <f t="shared" si="383"/>
        <v>1.9923910194715153</v>
      </c>
      <c r="BL358" s="1">
        <f t="shared" si="395"/>
        <v>1195.4346116829092</v>
      </c>
      <c r="BM358" s="1">
        <f t="shared" si="384"/>
        <v>3.9042228512836386</v>
      </c>
      <c r="BN358" s="1">
        <f t="shared" si="385"/>
        <v>9760.5571282090968</v>
      </c>
      <c r="BO358" s="1">
        <f t="shared" si="386"/>
        <v>9272.5292717986413</v>
      </c>
      <c r="BP358" s="1">
        <f t="shared" si="387"/>
        <v>3.9042228512836386</v>
      </c>
      <c r="BQ358" s="1">
        <f t="shared" si="388"/>
        <v>1268872.4266671825</v>
      </c>
      <c r="BR358" s="1">
        <f t="shared" si="389"/>
        <v>7219.4557712268434</v>
      </c>
      <c r="BS358" s="1">
        <f t="shared" si="390"/>
        <v>1105683.4185103162</v>
      </c>
      <c r="BT358" s="38">
        <f>-SUM(BR$24:BR358)/BR$23</f>
        <v>65.097589478858907</v>
      </c>
      <c r="BU358" s="1">
        <f t="shared" si="391"/>
        <v>7219.4557712268434</v>
      </c>
      <c r="BV358" s="1">
        <f t="shared" si="392"/>
        <v>1105683.4185103162</v>
      </c>
      <c r="BW358" s="38">
        <f>-SUM(BU$24:BU358)/BU$23</f>
        <v>65.097589478858907</v>
      </c>
      <c r="BX358" s="1"/>
      <c r="BY358" s="1"/>
      <c r="BZ358" s="1"/>
      <c r="CA358" s="1"/>
      <c r="CB358" s="1"/>
      <c r="CC358" s="1"/>
      <c r="CD358" s="1"/>
      <c r="CE358" s="1"/>
      <c r="CF358" s="1"/>
      <c r="CG358" s="1"/>
      <c r="CH358" s="1"/>
      <c r="CI358" s="1"/>
      <c r="CJ358" s="1"/>
      <c r="CK358" s="1"/>
      <c r="CL358" s="1"/>
      <c r="CM358" s="1"/>
      <c r="CN358" s="1"/>
      <c r="CO358" s="1"/>
    </row>
    <row r="359" spans="1:93" ht="14.7" thickBot="1" x14ac:dyDescent="0.6">
      <c r="A359" s="32">
        <v>336</v>
      </c>
      <c r="B359" s="10">
        <f t="shared" si="333"/>
        <v>1621.0513229898563</v>
      </c>
      <c r="C359" s="10">
        <f t="shared" si="334"/>
        <v>113.83513173091136</v>
      </c>
      <c r="D359" s="10">
        <f t="shared" si="335"/>
        <v>1507.2161912589449</v>
      </c>
      <c r="E359" s="10">
        <f t="shared" si="347"/>
        <v>37521.971830768118</v>
      </c>
      <c r="F359" s="10">
        <f t="shared" si="348"/>
        <v>342478.02816923207</v>
      </c>
      <c r="G359" s="10">
        <f t="shared" si="330"/>
        <v>1452127.1007835446</v>
      </c>
      <c r="H359" s="1">
        <f t="shared" si="349"/>
        <v>0</v>
      </c>
      <c r="I359" s="1">
        <f t="shared" si="336"/>
        <v>199.64950187571318</v>
      </c>
      <c r="J359" s="1">
        <f t="shared" si="337"/>
        <v>199.64950187571318</v>
      </c>
      <c r="K359" s="1">
        <f t="shared" si="338"/>
        <v>598.94850562713953</v>
      </c>
      <c r="L359" s="1">
        <f t="shared" si="339"/>
        <v>199.64950187571318</v>
      </c>
      <c r="M359" s="1">
        <f t="shared" si="340"/>
        <v>1.9964950187571318</v>
      </c>
      <c r="N359" s="1">
        <f t="shared" si="393"/>
        <v>1197.8970112542791</v>
      </c>
      <c r="O359" s="1">
        <f t="shared" si="341"/>
        <v>3.9201291384587167</v>
      </c>
      <c r="P359" s="1">
        <f t="shared" si="342"/>
        <v>15680.516553834866</v>
      </c>
      <c r="Q359" s="1">
        <f t="shared" si="343"/>
        <v>14896.490726143122</v>
      </c>
      <c r="R359" s="1">
        <f t="shared" si="344"/>
        <v>3.9201291384587167</v>
      </c>
      <c r="S359" s="1">
        <f t="shared" si="331"/>
        <v>1489649.0726143124</v>
      </c>
      <c r="T359" s="1">
        <f t="shared" si="345"/>
        <v>12077.542391898985</v>
      </c>
      <c r="U359" s="6">
        <f t="shared" si="350"/>
        <v>1877157.4172315907</v>
      </c>
      <c r="V359" s="23">
        <f>-SUM(T$24:T359)/T$23</f>
        <v>94.857870861579542</v>
      </c>
      <c r="W359" s="14">
        <f t="shared" si="332"/>
        <v>0</v>
      </c>
      <c r="X359" s="14">
        <f t="shared" si="351"/>
        <v>494478.63807538874</v>
      </c>
      <c r="Y359" s="23">
        <f>-SUM(W$24:W359)/W$23</f>
        <v>25.723931903769437</v>
      </c>
      <c r="Z359" s="36"/>
      <c r="AA359" s="37">
        <f t="shared" si="352"/>
        <v>1621.0513229898563</v>
      </c>
      <c r="AB359" s="10">
        <f t="shared" si="353"/>
        <v>113.83513173091136</v>
      </c>
      <c r="AC359" s="10">
        <f t="shared" si="354"/>
        <v>1507.2161912589449</v>
      </c>
      <c r="AD359" s="1">
        <f t="shared" si="355"/>
        <v>37521.971830768118</v>
      </c>
      <c r="AE359" s="1">
        <f t="shared" si="356"/>
        <v>339728.02816923207</v>
      </c>
      <c r="AF359" s="1">
        <f t="shared" si="357"/>
        <v>1288769.9981683148</v>
      </c>
      <c r="AG359" s="1">
        <f t="shared" si="358"/>
        <v>0</v>
      </c>
      <c r="AH359" s="1">
        <f t="shared" si="359"/>
        <v>199.64950187571318</v>
      </c>
      <c r="AI359" s="1">
        <f t="shared" si="360"/>
        <v>199.64950187571318</v>
      </c>
      <c r="AJ359" s="1">
        <f t="shared" si="361"/>
        <v>598.94850562713953</v>
      </c>
      <c r="AK359" s="1">
        <f t="shared" si="362"/>
        <v>199.64950187571318</v>
      </c>
      <c r="AL359" s="1">
        <f t="shared" si="363"/>
        <v>1.9964950187571318</v>
      </c>
      <c r="AM359" s="1">
        <f t="shared" si="394"/>
        <v>1197.8970112542791</v>
      </c>
      <c r="AN359" s="1">
        <f t="shared" si="364"/>
        <v>3.9201291384587167</v>
      </c>
      <c r="AO359" s="1">
        <f t="shared" si="365"/>
        <v>9800.3228461467916</v>
      </c>
      <c r="AP359" s="1">
        <f t="shared" si="366"/>
        <v>9310.3067038394511</v>
      </c>
      <c r="AQ359" s="1">
        <f t="shared" si="367"/>
        <v>3.9201291384587167</v>
      </c>
      <c r="AR359" s="1">
        <f t="shared" si="368"/>
        <v>1274041.9699990829</v>
      </c>
      <c r="AS359" s="1">
        <f t="shared" si="369"/>
        <v>6491.3583695953157</v>
      </c>
      <c r="AT359" s="1">
        <f t="shared" si="370"/>
        <v>854461.38576567278</v>
      </c>
      <c r="AU359" s="38">
        <f>-SUM(AS$24:AS359)/AS$23</f>
        <v>50.533993377720158</v>
      </c>
      <c r="AV359" s="1">
        <f t="shared" si="346"/>
        <v>6491.3583695953157</v>
      </c>
      <c r="AW359" s="1">
        <f t="shared" si="371"/>
        <v>854461.38576567278</v>
      </c>
      <c r="AX359" s="38">
        <f>-SUM(AV$24:AV359)/AV$23</f>
        <v>50.533993377720158</v>
      </c>
      <c r="AY359" s="40"/>
      <c r="AZ359" s="10">
        <f t="shared" si="372"/>
        <v>857.63888888888891</v>
      </c>
      <c r="BA359" s="10">
        <f t="shared" si="373"/>
        <v>97.358994243542611</v>
      </c>
      <c r="BB359" s="10">
        <f t="shared" si="374"/>
        <v>1289.0664793662031</v>
      </c>
      <c r="BC359" s="1">
        <f t="shared" si="375"/>
        <v>32091.160118419572</v>
      </c>
      <c r="BD359" s="1">
        <f t="shared" si="376"/>
        <v>292908.83988158003</v>
      </c>
      <c r="BE359" s="1">
        <f t="shared" si="377"/>
        <v>1566950.8098806629</v>
      </c>
      <c r="BF359" s="1">
        <f t="shared" si="378"/>
        <v>0</v>
      </c>
      <c r="BG359" s="1">
        <f t="shared" si="379"/>
        <v>199.64950187571318</v>
      </c>
      <c r="BH359" s="1">
        <f t="shared" si="380"/>
        <v>199.64950187571318</v>
      </c>
      <c r="BI359" s="1">
        <f t="shared" si="381"/>
        <v>598.94850562713953</v>
      </c>
      <c r="BJ359" s="1">
        <f t="shared" si="382"/>
        <v>199.64950187571318</v>
      </c>
      <c r="BK359" s="1">
        <f t="shared" si="383"/>
        <v>1.9964950187571318</v>
      </c>
      <c r="BL359" s="1">
        <f t="shared" si="395"/>
        <v>1197.8970112542791</v>
      </c>
      <c r="BM359" s="1">
        <f t="shared" si="384"/>
        <v>3.9201291384587167</v>
      </c>
      <c r="BN359" s="1">
        <f t="shared" si="385"/>
        <v>9800.3228461467916</v>
      </c>
      <c r="BO359" s="1">
        <f t="shared" si="386"/>
        <v>9310.3067038394511</v>
      </c>
      <c r="BP359" s="1">
        <f t="shared" si="387"/>
        <v>3.9201291384587167</v>
      </c>
      <c r="BQ359" s="1">
        <f t="shared" si="388"/>
        <v>1274041.9699990829</v>
      </c>
      <c r="BR359" s="1">
        <f t="shared" si="389"/>
        <v>7254.7708036962831</v>
      </c>
      <c r="BS359" s="1">
        <f t="shared" si="390"/>
        <v>1112938.1893140124</v>
      </c>
      <c r="BT359" s="38">
        <f>-SUM(BR$24:BR359)/BR$23</f>
        <v>65.518155902261583</v>
      </c>
      <c r="BU359" s="1">
        <f t="shared" si="391"/>
        <v>7254.7708036962831</v>
      </c>
      <c r="BV359" s="1">
        <f t="shared" si="392"/>
        <v>1112938.1893140124</v>
      </c>
      <c r="BW359" s="38">
        <f>-SUM(BU$24:BU359)/BU$23</f>
        <v>65.518155902261583</v>
      </c>
      <c r="BX359" s="1"/>
      <c r="BY359" s="1"/>
      <c r="BZ359" s="1"/>
      <c r="CA359" s="1"/>
      <c r="CB359" s="1"/>
      <c r="CC359" s="1"/>
      <c r="CD359" s="1"/>
      <c r="CE359" s="1"/>
      <c r="CF359" s="1"/>
      <c r="CG359" s="1"/>
      <c r="CH359" s="1"/>
      <c r="CI359" s="1"/>
      <c r="CJ359" s="1"/>
      <c r="CK359" s="1"/>
      <c r="CL359" s="1"/>
      <c r="CM359" s="1"/>
      <c r="CN359" s="1"/>
      <c r="CO359" s="1"/>
    </row>
    <row r="360" spans="1:93" ht="14.7" thickBot="1" x14ac:dyDescent="0.6">
      <c r="A360" s="32">
        <v>337</v>
      </c>
      <c r="B360" s="10">
        <f t="shared" si="333"/>
        <v>1621.0513229898563</v>
      </c>
      <c r="C360" s="10">
        <f t="shared" si="334"/>
        <v>109.43908450640608</v>
      </c>
      <c r="D360" s="10">
        <f t="shared" si="335"/>
        <v>1511.6122384834503</v>
      </c>
      <c r="E360" s="10">
        <f t="shared" si="347"/>
        <v>36010.359592284665</v>
      </c>
      <c r="F360" s="10">
        <f t="shared" si="348"/>
        <v>343989.64040771552</v>
      </c>
      <c r="G360" s="10">
        <f t="shared" si="330"/>
        <v>1459707.7277380554</v>
      </c>
      <c r="H360" s="1">
        <f t="shared" si="349"/>
        <v>0</v>
      </c>
      <c r="I360" s="1">
        <f t="shared" si="336"/>
        <v>200.06074716093281</v>
      </c>
      <c r="J360" s="1">
        <f t="shared" si="337"/>
        <v>200.06074716093281</v>
      </c>
      <c r="K360" s="1">
        <f t="shared" si="338"/>
        <v>600.18224148279842</v>
      </c>
      <c r="L360" s="1">
        <f t="shared" si="339"/>
        <v>200.06074716093281</v>
      </c>
      <c r="M360" s="1">
        <f t="shared" si="340"/>
        <v>2.0006074716093281</v>
      </c>
      <c r="N360" s="1">
        <f t="shared" si="393"/>
        <v>1200.3644829655968</v>
      </c>
      <c r="O360" s="1">
        <f t="shared" si="341"/>
        <v>3.9361002298166841</v>
      </c>
      <c r="P360" s="1">
        <f t="shared" si="342"/>
        <v>15744.400919266736</v>
      </c>
      <c r="Q360" s="1">
        <f t="shared" si="343"/>
        <v>14957.180873303399</v>
      </c>
      <c r="R360" s="1">
        <f t="shared" si="344"/>
        <v>3.9361002298166841</v>
      </c>
      <c r="S360" s="1">
        <f t="shared" si="331"/>
        <v>1495718.0873303399</v>
      </c>
      <c r="T360" s="1">
        <f t="shared" si="345"/>
        <v>12135.765067347946</v>
      </c>
      <c r="U360" s="6">
        <f t="shared" si="350"/>
        <v>1889293.1822989387</v>
      </c>
      <c r="V360" s="23">
        <f>-SUM(T$24:T360)/T$23</f>
        <v>95.464659114946954</v>
      </c>
      <c r="W360" s="14">
        <f t="shared" si="332"/>
        <v>0</v>
      </c>
      <c r="X360" s="14">
        <f t="shared" si="351"/>
        <v>494478.63807538874</v>
      </c>
      <c r="Y360" s="23">
        <f>-SUM(W$24:W360)/W$23</f>
        <v>25.723931903769437</v>
      </c>
      <c r="Z360" s="36"/>
      <c r="AA360" s="37">
        <f t="shared" si="352"/>
        <v>1621.0513229898563</v>
      </c>
      <c r="AB360" s="10">
        <f t="shared" si="353"/>
        <v>109.43908450640608</v>
      </c>
      <c r="AC360" s="10">
        <f t="shared" si="354"/>
        <v>1511.6122384834503</v>
      </c>
      <c r="AD360" s="1">
        <f t="shared" si="355"/>
        <v>36010.359592284665</v>
      </c>
      <c r="AE360" s="1">
        <f t="shared" si="356"/>
        <v>341239.64040771552</v>
      </c>
      <c r="AF360" s="1">
        <f t="shared" si="357"/>
        <v>1295472.2150981377</v>
      </c>
      <c r="AG360" s="1">
        <f t="shared" si="358"/>
        <v>0</v>
      </c>
      <c r="AH360" s="1">
        <f t="shared" si="359"/>
        <v>200.06074716093281</v>
      </c>
      <c r="AI360" s="1">
        <f t="shared" si="360"/>
        <v>200.06074716093281</v>
      </c>
      <c r="AJ360" s="1">
        <f t="shared" si="361"/>
        <v>600.18224148279842</v>
      </c>
      <c r="AK360" s="1">
        <f t="shared" si="362"/>
        <v>200.06074716093281</v>
      </c>
      <c r="AL360" s="1">
        <f t="shared" si="363"/>
        <v>2.0006074716093281</v>
      </c>
      <c r="AM360" s="1">
        <f t="shared" si="394"/>
        <v>1200.3644829655968</v>
      </c>
      <c r="AN360" s="1">
        <f t="shared" si="364"/>
        <v>3.9361002298166841</v>
      </c>
      <c r="AO360" s="1">
        <f t="shared" si="365"/>
        <v>9840.2505745417093</v>
      </c>
      <c r="AP360" s="1">
        <f t="shared" si="366"/>
        <v>9348.2380458146235</v>
      </c>
      <c r="AQ360" s="1">
        <f t="shared" si="367"/>
        <v>3.9361002298166841</v>
      </c>
      <c r="AR360" s="1">
        <f t="shared" si="368"/>
        <v>1279232.5746904223</v>
      </c>
      <c r="AS360" s="1">
        <f t="shared" si="369"/>
        <v>6526.8222398591706</v>
      </c>
      <c r="AT360" s="1">
        <f t="shared" si="370"/>
        <v>860988.20800553192</v>
      </c>
      <c r="AU360" s="38">
        <f>-SUM(AS$24:AS360)/AS$23</f>
        <v>50.91235988437866</v>
      </c>
      <c r="AV360" s="1">
        <f t="shared" si="346"/>
        <v>6526.8222398591706</v>
      </c>
      <c r="AW360" s="1">
        <f t="shared" si="371"/>
        <v>860988.20800553192</v>
      </c>
      <c r="AX360" s="38">
        <f>-SUM(AV$24:AV360)/AV$23</f>
        <v>50.91235988437866</v>
      </c>
      <c r="AY360" s="40"/>
      <c r="AZ360" s="10">
        <f t="shared" si="372"/>
        <v>857.63888888888891</v>
      </c>
      <c r="BA360" s="10">
        <f t="shared" si="373"/>
        <v>93.599217012057835</v>
      </c>
      <c r="BB360" s="10">
        <f t="shared" si="374"/>
        <v>1292.8262565976877</v>
      </c>
      <c r="BC360" s="1">
        <f t="shared" si="375"/>
        <v>30798.333861821884</v>
      </c>
      <c r="BD360" s="1">
        <f t="shared" si="376"/>
        <v>294201.66613817774</v>
      </c>
      <c r="BE360" s="1">
        <f t="shared" si="377"/>
        <v>1573434.2408286</v>
      </c>
      <c r="BF360" s="1">
        <f t="shared" si="378"/>
        <v>0</v>
      </c>
      <c r="BG360" s="1">
        <f t="shared" si="379"/>
        <v>200.06074716093281</v>
      </c>
      <c r="BH360" s="1">
        <f t="shared" si="380"/>
        <v>200.06074716093281</v>
      </c>
      <c r="BI360" s="1">
        <f t="shared" si="381"/>
        <v>600.18224148279842</v>
      </c>
      <c r="BJ360" s="1">
        <f t="shared" si="382"/>
        <v>200.06074716093281</v>
      </c>
      <c r="BK360" s="1">
        <f t="shared" si="383"/>
        <v>2.0006074716093281</v>
      </c>
      <c r="BL360" s="1">
        <f t="shared" si="395"/>
        <v>1200.3644829655968</v>
      </c>
      <c r="BM360" s="1">
        <f t="shared" si="384"/>
        <v>3.9361002298166841</v>
      </c>
      <c r="BN360" s="1">
        <f t="shared" si="385"/>
        <v>9840.2505745417093</v>
      </c>
      <c r="BO360" s="1">
        <f t="shared" si="386"/>
        <v>9348.2380458146235</v>
      </c>
      <c r="BP360" s="1">
        <f t="shared" si="387"/>
        <v>3.9361002298166841</v>
      </c>
      <c r="BQ360" s="1">
        <f t="shared" si="388"/>
        <v>1279232.5746904223</v>
      </c>
      <c r="BR360" s="1">
        <f t="shared" si="389"/>
        <v>7290.234673960138</v>
      </c>
      <c r="BS360" s="1">
        <f t="shared" si="390"/>
        <v>1120228.4239879726</v>
      </c>
      <c r="BT360" s="38">
        <f>-SUM(BR$24:BR360)/BR$23</f>
        <v>65.940778202201301</v>
      </c>
      <c r="BU360" s="1">
        <f t="shared" si="391"/>
        <v>7290.234673960138</v>
      </c>
      <c r="BV360" s="1">
        <f t="shared" si="392"/>
        <v>1120228.4239879726</v>
      </c>
      <c r="BW360" s="38">
        <f>-SUM(BU$24:BU360)/BU$23</f>
        <v>65.940778202201301</v>
      </c>
      <c r="BX360" s="1"/>
      <c r="BY360" s="1"/>
      <c r="BZ360" s="1"/>
      <c r="CA360" s="1"/>
      <c r="CB360" s="1"/>
      <c r="CC360" s="1"/>
      <c r="CD360" s="1"/>
      <c r="CE360" s="1"/>
      <c r="CF360" s="1"/>
      <c r="CG360" s="1"/>
      <c r="CH360" s="1"/>
      <c r="CI360" s="1"/>
      <c r="CJ360" s="1"/>
      <c r="CK360" s="1"/>
      <c r="CL360" s="1"/>
      <c r="CM360" s="1"/>
      <c r="CN360" s="1"/>
      <c r="CO360" s="1"/>
    </row>
    <row r="361" spans="1:93" ht="14.7" thickBot="1" x14ac:dyDescent="0.6">
      <c r="A361" s="32">
        <v>338</v>
      </c>
      <c r="B361" s="10">
        <f t="shared" si="333"/>
        <v>1621.0513229898563</v>
      </c>
      <c r="C361" s="10">
        <f t="shared" si="334"/>
        <v>105.03021547749603</v>
      </c>
      <c r="D361" s="10">
        <f t="shared" si="335"/>
        <v>1516.0211075123605</v>
      </c>
      <c r="E361" s="10">
        <f t="shared" si="347"/>
        <v>34494.338484772306</v>
      </c>
      <c r="F361" s="10">
        <f t="shared" si="348"/>
        <v>345505.66151522787</v>
      </c>
      <c r="G361" s="10">
        <f t="shared" si="330"/>
        <v>1467317.4894787935</v>
      </c>
      <c r="H361" s="1">
        <f t="shared" si="349"/>
        <v>0</v>
      </c>
      <c r="I361" s="1">
        <f t="shared" si="336"/>
        <v>200.47283954410676</v>
      </c>
      <c r="J361" s="1">
        <f t="shared" si="337"/>
        <v>200.47283954410676</v>
      </c>
      <c r="K361" s="1">
        <f t="shared" si="338"/>
        <v>601.41851863232023</v>
      </c>
      <c r="L361" s="1">
        <f t="shared" si="339"/>
        <v>200.47283954410676</v>
      </c>
      <c r="M361" s="1">
        <f t="shared" si="340"/>
        <v>2.0047283954410675</v>
      </c>
      <c r="N361" s="1">
        <f t="shared" si="393"/>
        <v>1202.8370372646405</v>
      </c>
      <c r="O361" s="1">
        <f t="shared" si="341"/>
        <v>3.9521363893778041</v>
      </c>
      <c r="P361" s="1">
        <f t="shared" si="342"/>
        <v>15808.545557511216</v>
      </c>
      <c r="Q361" s="1">
        <f t="shared" si="343"/>
        <v>15018.118279635653</v>
      </c>
      <c r="R361" s="1">
        <f t="shared" si="344"/>
        <v>3.9521363893778041</v>
      </c>
      <c r="S361" s="1">
        <f t="shared" si="331"/>
        <v>1501811.8279635655</v>
      </c>
      <c r="T361" s="1">
        <f t="shared" si="345"/>
        <v>12194.229919381156</v>
      </c>
      <c r="U361" s="6">
        <f t="shared" si="350"/>
        <v>1901487.41221832</v>
      </c>
      <c r="V361" s="23">
        <f>-SUM(T$24:T361)/T$23</f>
        <v>96.074370610916006</v>
      </c>
      <c r="W361" s="14">
        <f t="shared" si="332"/>
        <v>0</v>
      </c>
      <c r="X361" s="14">
        <f t="shared" si="351"/>
        <v>494478.63807538874</v>
      </c>
      <c r="Y361" s="23">
        <f>-SUM(W$24:W361)/W$23</f>
        <v>25.723931903769437</v>
      </c>
      <c r="Z361" s="36"/>
      <c r="AA361" s="37">
        <f t="shared" si="352"/>
        <v>1621.0513229898563</v>
      </c>
      <c r="AB361" s="10">
        <f t="shared" si="353"/>
        <v>105.03021547749603</v>
      </c>
      <c r="AC361" s="10">
        <f t="shared" si="354"/>
        <v>1516.0211075123605</v>
      </c>
      <c r="AD361" s="1">
        <f t="shared" si="355"/>
        <v>34494.338484772306</v>
      </c>
      <c r="AE361" s="1">
        <f t="shared" si="356"/>
        <v>342755.66151522787</v>
      </c>
      <c r="AF361" s="1">
        <f t="shared" si="357"/>
        <v>1302199.9880630141</v>
      </c>
      <c r="AG361" s="1">
        <f t="shared" si="358"/>
        <v>0</v>
      </c>
      <c r="AH361" s="1">
        <f t="shared" si="359"/>
        <v>200.47283954410676</v>
      </c>
      <c r="AI361" s="1">
        <f t="shared" si="360"/>
        <v>200.47283954410676</v>
      </c>
      <c r="AJ361" s="1">
        <f t="shared" si="361"/>
        <v>601.41851863232023</v>
      </c>
      <c r="AK361" s="1">
        <f t="shared" si="362"/>
        <v>200.47283954410676</v>
      </c>
      <c r="AL361" s="1">
        <f t="shared" si="363"/>
        <v>2.0047283954410675</v>
      </c>
      <c r="AM361" s="1">
        <f t="shared" si="394"/>
        <v>1202.8370372646405</v>
      </c>
      <c r="AN361" s="1">
        <f t="shared" si="364"/>
        <v>3.9521363893778041</v>
      </c>
      <c r="AO361" s="1">
        <f t="shared" si="365"/>
        <v>9880.3409734445104</v>
      </c>
      <c r="AP361" s="1">
        <f t="shared" si="366"/>
        <v>9386.323924772285</v>
      </c>
      <c r="AQ361" s="1">
        <f t="shared" si="367"/>
        <v>3.9521363893778041</v>
      </c>
      <c r="AR361" s="1">
        <f t="shared" si="368"/>
        <v>1284444.3265477864</v>
      </c>
      <c r="AS361" s="1">
        <f t="shared" si="369"/>
        <v>6562.4355645177884</v>
      </c>
      <c r="AT361" s="1">
        <f t="shared" si="370"/>
        <v>867550.64357004967</v>
      </c>
      <c r="AU361" s="38">
        <f>-SUM(AS$24:AS361)/AS$23</f>
        <v>51.292790931597082</v>
      </c>
      <c r="AV361" s="1">
        <f t="shared" si="346"/>
        <v>6562.4355645177884</v>
      </c>
      <c r="AW361" s="1">
        <f t="shared" si="371"/>
        <v>867550.64357004967</v>
      </c>
      <c r="AX361" s="38">
        <f>-SUM(AV$24:AV361)/AV$23</f>
        <v>51.292790931597082</v>
      </c>
      <c r="AY361" s="40"/>
      <c r="AZ361" s="10">
        <f t="shared" si="372"/>
        <v>857.63888888888891</v>
      </c>
      <c r="BA361" s="10">
        <f t="shared" si="373"/>
        <v>89.828473763647935</v>
      </c>
      <c r="BB361" s="10">
        <f t="shared" si="374"/>
        <v>1296.5969998460978</v>
      </c>
      <c r="BC361" s="1">
        <f t="shared" si="375"/>
        <v>29501.736861975787</v>
      </c>
      <c r="BD361" s="1">
        <f t="shared" si="376"/>
        <v>295498.26313802385</v>
      </c>
      <c r="BE361" s="1">
        <f t="shared" si="377"/>
        <v>1579942.5896858103</v>
      </c>
      <c r="BF361" s="1">
        <f t="shared" si="378"/>
        <v>0</v>
      </c>
      <c r="BG361" s="1">
        <f t="shared" si="379"/>
        <v>200.47283954410676</v>
      </c>
      <c r="BH361" s="1">
        <f t="shared" si="380"/>
        <v>200.47283954410676</v>
      </c>
      <c r="BI361" s="1">
        <f t="shared" si="381"/>
        <v>601.41851863232023</v>
      </c>
      <c r="BJ361" s="1">
        <f t="shared" si="382"/>
        <v>200.47283954410676</v>
      </c>
      <c r="BK361" s="1">
        <f t="shared" si="383"/>
        <v>2.0047283954410675</v>
      </c>
      <c r="BL361" s="1">
        <f t="shared" si="395"/>
        <v>1202.8370372646405</v>
      </c>
      <c r="BM361" s="1">
        <f t="shared" si="384"/>
        <v>3.9521363893778041</v>
      </c>
      <c r="BN361" s="1">
        <f t="shared" si="385"/>
        <v>9880.3409734445104</v>
      </c>
      <c r="BO361" s="1">
        <f t="shared" si="386"/>
        <v>9386.323924772285</v>
      </c>
      <c r="BP361" s="1">
        <f t="shared" si="387"/>
        <v>3.9521363893778041</v>
      </c>
      <c r="BQ361" s="1">
        <f t="shared" si="388"/>
        <v>1284444.3265477864</v>
      </c>
      <c r="BR361" s="1">
        <f t="shared" si="389"/>
        <v>7325.8479986187558</v>
      </c>
      <c r="BS361" s="1">
        <f t="shared" si="390"/>
        <v>1127554.2719865914</v>
      </c>
      <c r="BT361" s="38">
        <f>-SUM(BR$24:BR361)/BR$23</f>
        <v>66.365465042700947</v>
      </c>
      <c r="BU361" s="1">
        <f t="shared" si="391"/>
        <v>7325.8479986187558</v>
      </c>
      <c r="BV361" s="1">
        <f t="shared" si="392"/>
        <v>1127554.2719865914</v>
      </c>
      <c r="BW361" s="38">
        <f>-SUM(BU$24:BU361)/BU$23</f>
        <v>66.365465042700947</v>
      </c>
      <c r="BX361" s="1"/>
      <c r="BY361" s="1"/>
      <c r="BZ361" s="1"/>
      <c r="CA361" s="1"/>
      <c r="CB361" s="1"/>
      <c r="CC361" s="1"/>
      <c r="CD361" s="1"/>
      <c r="CE361" s="1"/>
      <c r="CF361" s="1"/>
      <c r="CG361" s="1"/>
      <c r="CH361" s="1"/>
      <c r="CI361" s="1"/>
      <c r="CJ361" s="1"/>
      <c r="CK361" s="1"/>
      <c r="CL361" s="1"/>
      <c r="CM361" s="1"/>
      <c r="CN361" s="1"/>
      <c r="CO361" s="1"/>
    </row>
    <row r="362" spans="1:93" ht="14.7" thickBot="1" x14ac:dyDescent="0.6">
      <c r="A362" s="32">
        <v>339</v>
      </c>
      <c r="B362" s="10">
        <f t="shared" si="333"/>
        <v>1621.0513229898563</v>
      </c>
      <c r="C362" s="10">
        <f t="shared" si="334"/>
        <v>100.60848724725163</v>
      </c>
      <c r="D362" s="10">
        <f t="shared" si="335"/>
        <v>1520.4428357426048</v>
      </c>
      <c r="E362" s="10">
        <f t="shared" si="347"/>
        <v>32973.895649029699</v>
      </c>
      <c r="F362" s="10">
        <f t="shared" si="348"/>
        <v>347026.10435097048</v>
      </c>
      <c r="G362" s="10">
        <f t="shared" si="330"/>
        <v>1474956.499601407</v>
      </c>
      <c r="H362" s="1">
        <f t="shared" si="349"/>
        <v>0</v>
      </c>
      <c r="I362" s="1">
        <f t="shared" si="336"/>
        <v>200.88578077011806</v>
      </c>
      <c r="J362" s="1">
        <f t="shared" si="337"/>
        <v>200.88578077011806</v>
      </c>
      <c r="K362" s="1">
        <f t="shared" si="338"/>
        <v>602.65734231035412</v>
      </c>
      <c r="L362" s="1">
        <f t="shared" si="339"/>
        <v>200.88578077011806</v>
      </c>
      <c r="M362" s="1">
        <f t="shared" si="340"/>
        <v>2.0088578077011805</v>
      </c>
      <c r="N362" s="1">
        <f t="shared" si="393"/>
        <v>1205.3146846207082</v>
      </c>
      <c r="O362" s="1">
        <f t="shared" si="341"/>
        <v>3.9682378822379905</v>
      </c>
      <c r="P362" s="1">
        <f t="shared" si="342"/>
        <v>15872.951528951962</v>
      </c>
      <c r="Q362" s="1">
        <f t="shared" si="343"/>
        <v>15079.303952504364</v>
      </c>
      <c r="R362" s="1">
        <f t="shared" si="344"/>
        <v>3.9682378822379905</v>
      </c>
      <c r="S362" s="1">
        <f t="shared" si="331"/>
        <v>1507930.3952504364</v>
      </c>
      <c r="T362" s="1">
        <f t="shared" si="345"/>
        <v>12252.937944893798</v>
      </c>
      <c r="U362" s="6">
        <f t="shared" si="350"/>
        <v>1913740.3501632137</v>
      </c>
      <c r="V362" s="23">
        <f>-SUM(T$24:T362)/T$23</f>
        <v>96.687017508160693</v>
      </c>
      <c r="W362" s="14">
        <f t="shared" si="332"/>
        <v>0</v>
      </c>
      <c r="X362" s="14">
        <f t="shared" si="351"/>
        <v>494478.63807538874</v>
      </c>
      <c r="Y362" s="23">
        <f>-SUM(W$24:W362)/W$23</f>
        <v>25.723931903769437</v>
      </c>
      <c r="Z362" s="36"/>
      <c r="AA362" s="37">
        <f t="shared" si="352"/>
        <v>1621.0513229898563</v>
      </c>
      <c r="AB362" s="10">
        <f t="shared" si="353"/>
        <v>100.60848724725163</v>
      </c>
      <c r="AC362" s="10">
        <f t="shared" si="354"/>
        <v>1520.4428357426048</v>
      </c>
      <c r="AD362" s="1">
        <f t="shared" si="355"/>
        <v>32973.895649029699</v>
      </c>
      <c r="AE362" s="1">
        <f t="shared" si="356"/>
        <v>344276.10435097048</v>
      </c>
      <c r="AF362" s="1">
        <f t="shared" si="357"/>
        <v>1308953.4160783174</v>
      </c>
      <c r="AG362" s="1">
        <f t="shared" si="358"/>
        <v>0</v>
      </c>
      <c r="AH362" s="1">
        <f t="shared" si="359"/>
        <v>200.88578077011806</v>
      </c>
      <c r="AI362" s="1">
        <f t="shared" si="360"/>
        <v>200.88578077011806</v>
      </c>
      <c r="AJ362" s="1">
        <f t="shared" si="361"/>
        <v>602.65734231035412</v>
      </c>
      <c r="AK362" s="1">
        <f t="shared" si="362"/>
        <v>200.88578077011806</v>
      </c>
      <c r="AL362" s="1">
        <f t="shared" si="363"/>
        <v>2.0088578077011805</v>
      </c>
      <c r="AM362" s="1">
        <f t="shared" si="394"/>
        <v>1205.3146846207082</v>
      </c>
      <c r="AN362" s="1">
        <f t="shared" si="364"/>
        <v>3.9682378822379905</v>
      </c>
      <c r="AO362" s="1">
        <f t="shared" si="365"/>
        <v>9920.5947055949764</v>
      </c>
      <c r="AP362" s="1">
        <f t="shared" si="366"/>
        <v>9424.5649703152267</v>
      </c>
      <c r="AQ362" s="1">
        <f t="shared" si="367"/>
        <v>3.9682378822379905</v>
      </c>
      <c r="AR362" s="1">
        <f t="shared" si="368"/>
        <v>1289677.3117273469</v>
      </c>
      <c r="AS362" s="1">
        <f t="shared" si="369"/>
        <v>6598.1989627046614</v>
      </c>
      <c r="AT362" s="1">
        <f t="shared" si="370"/>
        <v>874148.84253275429</v>
      </c>
      <c r="AU362" s="38">
        <f>-SUM(AS$24:AS362)/AS$23</f>
        <v>51.675295219290106</v>
      </c>
      <c r="AV362" s="1">
        <f t="shared" si="346"/>
        <v>6598.1989627046614</v>
      </c>
      <c r="AW362" s="1">
        <f t="shared" si="371"/>
        <v>874148.84253275429</v>
      </c>
      <c r="AX362" s="38">
        <f>-SUM(AV$24:AV362)/AV$23</f>
        <v>51.675295219290106</v>
      </c>
      <c r="AY362" s="40"/>
      <c r="AZ362" s="10">
        <f t="shared" si="372"/>
        <v>857.63888888888891</v>
      </c>
      <c r="BA362" s="10">
        <f t="shared" si="373"/>
        <v>86.046732514096803</v>
      </c>
      <c r="BB362" s="10">
        <f t="shared" si="374"/>
        <v>1300.3787410956488</v>
      </c>
      <c r="BC362" s="1">
        <f t="shared" si="375"/>
        <v>28201.358120880137</v>
      </c>
      <c r="BD362" s="1">
        <f t="shared" si="376"/>
        <v>296798.6418791195</v>
      </c>
      <c r="BE362" s="1">
        <f t="shared" si="377"/>
        <v>1586475.9536064663</v>
      </c>
      <c r="BF362" s="1">
        <f t="shared" si="378"/>
        <v>0</v>
      </c>
      <c r="BG362" s="1">
        <f t="shared" si="379"/>
        <v>200.88578077011806</v>
      </c>
      <c r="BH362" s="1">
        <f t="shared" si="380"/>
        <v>200.88578077011806</v>
      </c>
      <c r="BI362" s="1">
        <f t="shared" si="381"/>
        <v>602.65734231035412</v>
      </c>
      <c r="BJ362" s="1">
        <f t="shared" si="382"/>
        <v>200.88578077011806</v>
      </c>
      <c r="BK362" s="1">
        <f t="shared" si="383"/>
        <v>2.0088578077011805</v>
      </c>
      <c r="BL362" s="1">
        <f t="shared" si="395"/>
        <v>1205.3146846207082</v>
      </c>
      <c r="BM362" s="1">
        <f t="shared" si="384"/>
        <v>3.9682378822379905</v>
      </c>
      <c r="BN362" s="1">
        <f t="shared" si="385"/>
        <v>9920.5947055949764</v>
      </c>
      <c r="BO362" s="1">
        <f t="shared" si="386"/>
        <v>9424.5649703152267</v>
      </c>
      <c r="BP362" s="1">
        <f t="shared" si="387"/>
        <v>3.9682378822379905</v>
      </c>
      <c r="BQ362" s="1">
        <f t="shared" si="388"/>
        <v>1289677.3117273469</v>
      </c>
      <c r="BR362" s="1">
        <f t="shared" si="389"/>
        <v>7361.6113968056288</v>
      </c>
      <c r="BS362" s="1">
        <f t="shared" si="390"/>
        <v>1134915.883383397</v>
      </c>
      <c r="BT362" s="38">
        <f>-SUM(BR$24:BR362)/BR$23</f>
        <v>66.792225123675195</v>
      </c>
      <c r="BU362" s="1">
        <f t="shared" si="391"/>
        <v>7361.6113968056288</v>
      </c>
      <c r="BV362" s="1">
        <f t="shared" si="392"/>
        <v>1134915.883383397</v>
      </c>
      <c r="BW362" s="38">
        <f>-SUM(BU$24:BU362)/BU$23</f>
        <v>66.792225123675195</v>
      </c>
      <c r="BX362" s="1"/>
      <c r="BY362" s="1"/>
      <c r="BZ362" s="1"/>
      <c r="CA362" s="1"/>
      <c r="CB362" s="1"/>
      <c r="CC362" s="1"/>
      <c r="CD362" s="1"/>
      <c r="CE362" s="1"/>
      <c r="CF362" s="1"/>
      <c r="CG362" s="1"/>
      <c r="CH362" s="1"/>
      <c r="CI362" s="1"/>
      <c r="CJ362" s="1"/>
      <c r="CK362" s="1"/>
      <c r="CL362" s="1"/>
      <c r="CM362" s="1"/>
      <c r="CN362" s="1"/>
      <c r="CO362" s="1"/>
    </row>
    <row r="363" spans="1:93" ht="14.7" thickBot="1" x14ac:dyDescent="0.6">
      <c r="A363" s="32">
        <v>340</v>
      </c>
      <c r="B363" s="10">
        <f t="shared" si="333"/>
        <v>1621.0513229898563</v>
      </c>
      <c r="C363" s="10">
        <f t="shared" si="334"/>
        <v>96.173862309669019</v>
      </c>
      <c r="D363" s="10">
        <f t="shared" si="335"/>
        <v>1524.8774606801871</v>
      </c>
      <c r="E363" s="10">
        <f t="shared" si="347"/>
        <v>31449.01818834951</v>
      </c>
      <c r="F363" s="10">
        <f t="shared" si="348"/>
        <v>348550.98181165068</v>
      </c>
      <c r="G363" s="10">
        <f t="shared" si="330"/>
        <v>1482624.8721494633</v>
      </c>
      <c r="H363" s="1">
        <f t="shared" si="349"/>
        <v>0</v>
      </c>
      <c r="I363" s="1">
        <f t="shared" si="336"/>
        <v>201.29957258744403</v>
      </c>
      <c r="J363" s="1">
        <f t="shared" si="337"/>
        <v>201.29957258744403</v>
      </c>
      <c r="K363" s="1">
        <f t="shared" si="338"/>
        <v>603.89871776233201</v>
      </c>
      <c r="L363" s="1">
        <f t="shared" si="339"/>
        <v>201.29957258744403</v>
      </c>
      <c r="M363" s="1">
        <f t="shared" si="340"/>
        <v>2.0129957258744402</v>
      </c>
      <c r="N363" s="1">
        <f t="shared" si="393"/>
        <v>1207.7974355246643</v>
      </c>
      <c r="O363" s="1">
        <f t="shared" si="341"/>
        <v>3.9844049745731906</v>
      </c>
      <c r="P363" s="1">
        <f t="shared" si="342"/>
        <v>15937.619898292762</v>
      </c>
      <c r="Q363" s="1">
        <f t="shared" si="343"/>
        <v>15140.738903378124</v>
      </c>
      <c r="R363" s="1">
        <f t="shared" si="344"/>
        <v>3.9844049745731906</v>
      </c>
      <c r="S363" s="1">
        <f t="shared" si="331"/>
        <v>1514073.8903378125</v>
      </c>
      <c r="T363" s="1">
        <f t="shared" si="345"/>
        <v>12311.890144863602</v>
      </c>
      <c r="U363" s="6">
        <f t="shared" si="350"/>
        <v>1926052.2403080773</v>
      </c>
      <c r="V363" s="23">
        <f>-SUM(T$24:T363)/T$23</f>
        <v>97.302612015403881</v>
      </c>
      <c r="W363" s="14">
        <f t="shared" si="332"/>
        <v>0</v>
      </c>
      <c r="X363" s="14">
        <f t="shared" si="351"/>
        <v>494478.63807538874</v>
      </c>
      <c r="Y363" s="23">
        <f>-SUM(W$24:W363)/W$23</f>
        <v>25.723931903769437</v>
      </c>
      <c r="Z363" s="36"/>
      <c r="AA363" s="37">
        <f t="shared" si="352"/>
        <v>1621.0513229898563</v>
      </c>
      <c r="AB363" s="10">
        <f t="shared" si="353"/>
        <v>96.173862309669019</v>
      </c>
      <c r="AC363" s="10">
        <f t="shared" si="354"/>
        <v>1524.8774606801871</v>
      </c>
      <c r="AD363" s="1">
        <f t="shared" si="355"/>
        <v>31449.01818834951</v>
      </c>
      <c r="AE363" s="1">
        <f t="shared" si="356"/>
        <v>345800.98181165068</v>
      </c>
      <c r="AF363" s="1">
        <f t="shared" si="357"/>
        <v>1315732.5985479378</v>
      </c>
      <c r="AG363" s="1">
        <f t="shared" si="358"/>
        <v>0</v>
      </c>
      <c r="AH363" s="1">
        <f t="shared" si="359"/>
        <v>201.29957258744403</v>
      </c>
      <c r="AI363" s="1">
        <f t="shared" si="360"/>
        <v>201.29957258744403</v>
      </c>
      <c r="AJ363" s="1">
        <f t="shared" si="361"/>
        <v>603.89871776233201</v>
      </c>
      <c r="AK363" s="1">
        <f t="shared" si="362"/>
        <v>201.29957258744403</v>
      </c>
      <c r="AL363" s="1">
        <f t="shared" si="363"/>
        <v>2.0129957258744402</v>
      </c>
      <c r="AM363" s="1">
        <f t="shared" si="394"/>
        <v>1207.7974355246643</v>
      </c>
      <c r="AN363" s="1">
        <f t="shared" si="364"/>
        <v>3.9844049745731906</v>
      </c>
      <c r="AO363" s="1">
        <f t="shared" si="365"/>
        <v>9961.0124364329768</v>
      </c>
      <c r="AP363" s="1">
        <f t="shared" si="366"/>
        <v>9462.961814611328</v>
      </c>
      <c r="AQ363" s="1">
        <f t="shared" si="367"/>
        <v>3.9844049745731906</v>
      </c>
      <c r="AR363" s="1">
        <f t="shared" si="368"/>
        <v>1294931.616736287</v>
      </c>
      <c r="AS363" s="1">
        <f t="shared" si="369"/>
        <v>6634.1130560968077</v>
      </c>
      <c r="AT363" s="1">
        <f t="shared" si="370"/>
        <v>880782.95558885112</v>
      </c>
      <c r="AU363" s="38">
        <f>-SUM(AS$24:AS363)/AS$23</f>
        <v>52.059881483411658</v>
      </c>
      <c r="AV363" s="1">
        <f t="shared" si="346"/>
        <v>6634.1130560968077</v>
      </c>
      <c r="AW363" s="1">
        <f t="shared" si="371"/>
        <v>880782.95558885112</v>
      </c>
      <c r="AX363" s="38">
        <f>-SUM(AV$24:AV363)/AV$23</f>
        <v>52.059881483411658</v>
      </c>
      <c r="AY363" s="40"/>
      <c r="AZ363" s="10">
        <f t="shared" si="372"/>
        <v>857.63888888888891</v>
      </c>
      <c r="BA363" s="10">
        <f t="shared" si="373"/>
        <v>82.253961185901147</v>
      </c>
      <c r="BB363" s="10">
        <f t="shared" si="374"/>
        <v>1304.1715124238444</v>
      </c>
      <c r="BC363" s="1">
        <f t="shared" si="375"/>
        <v>26897.186608456293</v>
      </c>
      <c r="BD363" s="1">
        <f t="shared" si="376"/>
        <v>298102.81339154334</v>
      </c>
      <c r="BE363" s="1">
        <f t="shared" si="377"/>
        <v>1593034.4301278302</v>
      </c>
      <c r="BF363" s="1">
        <f t="shared" si="378"/>
        <v>0</v>
      </c>
      <c r="BG363" s="1">
        <f t="shared" si="379"/>
        <v>201.29957258744403</v>
      </c>
      <c r="BH363" s="1">
        <f t="shared" si="380"/>
        <v>201.29957258744403</v>
      </c>
      <c r="BI363" s="1">
        <f t="shared" si="381"/>
        <v>603.89871776233201</v>
      </c>
      <c r="BJ363" s="1">
        <f t="shared" si="382"/>
        <v>201.29957258744403</v>
      </c>
      <c r="BK363" s="1">
        <f t="shared" si="383"/>
        <v>2.0129957258744402</v>
      </c>
      <c r="BL363" s="1">
        <f t="shared" si="395"/>
        <v>1207.7974355246643</v>
      </c>
      <c r="BM363" s="1">
        <f t="shared" si="384"/>
        <v>3.9844049745731906</v>
      </c>
      <c r="BN363" s="1">
        <f t="shared" si="385"/>
        <v>9961.0124364329768</v>
      </c>
      <c r="BO363" s="1">
        <f t="shared" si="386"/>
        <v>9462.961814611328</v>
      </c>
      <c r="BP363" s="1">
        <f t="shared" si="387"/>
        <v>3.9844049745731906</v>
      </c>
      <c r="BQ363" s="1">
        <f t="shared" si="388"/>
        <v>1294931.616736287</v>
      </c>
      <c r="BR363" s="1">
        <f t="shared" si="389"/>
        <v>7397.5254901977751</v>
      </c>
      <c r="BS363" s="1">
        <f t="shared" si="390"/>
        <v>1142313.4088735948</v>
      </c>
      <c r="BT363" s="38">
        <f>-SUM(BR$24:BR363)/BR$23</f>
        <v>67.221067181077956</v>
      </c>
      <c r="BU363" s="1">
        <f t="shared" si="391"/>
        <v>7397.5254901977751</v>
      </c>
      <c r="BV363" s="1">
        <f t="shared" si="392"/>
        <v>1142313.4088735948</v>
      </c>
      <c r="BW363" s="38">
        <f>-SUM(BU$24:BU363)/BU$23</f>
        <v>67.221067181077956</v>
      </c>
      <c r="BX363" s="1"/>
      <c r="BY363" s="1"/>
      <c r="BZ363" s="1"/>
      <c r="CA363" s="1"/>
      <c r="CB363" s="1"/>
      <c r="CC363" s="1"/>
      <c r="CD363" s="1"/>
      <c r="CE363" s="1"/>
      <c r="CF363" s="1"/>
      <c r="CG363" s="1"/>
      <c r="CH363" s="1"/>
      <c r="CI363" s="1"/>
      <c r="CJ363" s="1"/>
      <c r="CK363" s="1"/>
      <c r="CL363" s="1"/>
      <c r="CM363" s="1"/>
      <c r="CN363" s="1"/>
      <c r="CO363" s="1"/>
    </row>
    <row r="364" spans="1:93" ht="14.7" thickBot="1" x14ac:dyDescent="0.6">
      <c r="A364" s="32">
        <v>341</v>
      </c>
      <c r="B364" s="10">
        <f t="shared" si="333"/>
        <v>1621.0513229898563</v>
      </c>
      <c r="C364" s="10">
        <f t="shared" si="334"/>
        <v>91.726303049351827</v>
      </c>
      <c r="D364" s="10">
        <f t="shared" si="335"/>
        <v>1529.3250199405045</v>
      </c>
      <c r="E364" s="10">
        <f t="shared" si="347"/>
        <v>29919.693168409005</v>
      </c>
      <c r="F364" s="10">
        <f t="shared" si="348"/>
        <v>350080.30683159118</v>
      </c>
      <c r="G364" s="10">
        <f t="shared" si="330"/>
        <v>1490322.72161623</v>
      </c>
      <c r="H364" s="1">
        <f t="shared" si="349"/>
        <v>0</v>
      </c>
      <c r="I364" s="1">
        <f t="shared" si="336"/>
        <v>201.71421674816349</v>
      </c>
      <c r="J364" s="1">
        <f t="shared" si="337"/>
        <v>201.71421674816349</v>
      </c>
      <c r="K364" s="1">
        <f t="shared" si="338"/>
        <v>605.14265024449048</v>
      </c>
      <c r="L364" s="1">
        <f t="shared" si="339"/>
        <v>201.71421674816349</v>
      </c>
      <c r="M364" s="1">
        <f t="shared" si="340"/>
        <v>2.017142167481635</v>
      </c>
      <c r="N364" s="1">
        <f t="shared" si="393"/>
        <v>1210.285300488981</v>
      </c>
      <c r="O364" s="1">
        <f t="shared" si="341"/>
        <v>4.0006379336437865</v>
      </c>
      <c r="P364" s="1">
        <f t="shared" si="342"/>
        <v>16002.551734575147</v>
      </c>
      <c r="Q364" s="1">
        <f t="shared" si="343"/>
        <v>15202.424147846388</v>
      </c>
      <c r="R364" s="1">
        <f t="shared" si="344"/>
        <v>4.0006379336437865</v>
      </c>
      <c r="S364" s="1">
        <f t="shared" si="331"/>
        <v>1520242.4147846389</v>
      </c>
      <c r="T364" s="1">
        <f t="shared" si="345"/>
        <v>12371.087524367551</v>
      </c>
      <c r="U364" s="6">
        <f t="shared" si="350"/>
        <v>1938423.3278324448</v>
      </c>
      <c r="V364" s="23">
        <f>-SUM(T$24:T364)/T$23</f>
        <v>97.921166391622251</v>
      </c>
      <c r="W364" s="14">
        <f t="shared" si="332"/>
        <v>0</v>
      </c>
      <c r="X364" s="14">
        <f t="shared" si="351"/>
        <v>494478.63807538874</v>
      </c>
      <c r="Y364" s="23">
        <f>-SUM(W$24:W364)/W$23</f>
        <v>25.723931903769437</v>
      </c>
      <c r="Z364" s="36"/>
      <c r="AA364" s="37">
        <f t="shared" si="352"/>
        <v>1621.0513229898563</v>
      </c>
      <c r="AB364" s="10">
        <f t="shared" si="353"/>
        <v>91.726303049351827</v>
      </c>
      <c r="AC364" s="10">
        <f t="shared" si="354"/>
        <v>1529.3250199405045</v>
      </c>
      <c r="AD364" s="1">
        <f t="shared" si="355"/>
        <v>29919.693168409005</v>
      </c>
      <c r="AE364" s="1">
        <f t="shared" si="356"/>
        <v>347330.30683159118</v>
      </c>
      <c r="AF364" s="1">
        <f t="shared" si="357"/>
        <v>1322537.6352658216</v>
      </c>
      <c r="AG364" s="1">
        <f t="shared" si="358"/>
        <v>0</v>
      </c>
      <c r="AH364" s="1">
        <f t="shared" si="359"/>
        <v>201.71421674816349</v>
      </c>
      <c r="AI364" s="1">
        <f t="shared" si="360"/>
        <v>201.71421674816349</v>
      </c>
      <c r="AJ364" s="1">
        <f t="shared" si="361"/>
        <v>605.14265024449048</v>
      </c>
      <c r="AK364" s="1">
        <f t="shared" si="362"/>
        <v>201.71421674816349</v>
      </c>
      <c r="AL364" s="1">
        <f t="shared" si="363"/>
        <v>2.017142167481635</v>
      </c>
      <c r="AM364" s="1">
        <f t="shared" si="394"/>
        <v>1210.285300488981</v>
      </c>
      <c r="AN364" s="1">
        <f t="shared" si="364"/>
        <v>4.0006379336437865</v>
      </c>
      <c r="AO364" s="1">
        <f t="shared" si="365"/>
        <v>10001.594834109466</v>
      </c>
      <c r="AP364" s="1">
        <f t="shared" si="366"/>
        <v>9501.5150924039917</v>
      </c>
      <c r="AQ364" s="1">
        <f t="shared" si="367"/>
        <v>4.0006379336437865</v>
      </c>
      <c r="AR364" s="1">
        <f t="shared" si="368"/>
        <v>1300207.3284342305</v>
      </c>
      <c r="AS364" s="1">
        <f t="shared" si="369"/>
        <v>6670.1784689251554</v>
      </c>
      <c r="AT364" s="1">
        <f t="shared" si="370"/>
        <v>887453.1340577763</v>
      </c>
      <c r="AU364" s="38">
        <f>-SUM(AS$24:AS364)/AS$23</f>
        <v>52.446558496102973</v>
      </c>
      <c r="AV364" s="1">
        <f t="shared" si="346"/>
        <v>6670.1784689251554</v>
      </c>
      <c r="AW364" s="1">
        <f t="shared" si="371"/>
        <v>887453.1340577763</v>
      </c>
      <c r="AX364" s="38">
        <f>-SUM(AV$24:AV364)/AV$23</f>
        <v>52.446558496102973</v>
      </c>
      <c r="AY364" s="40"/>
      <c r="AZ364" s="10">
        <f t="shared" si="372"/>
        <v>857.63888888888891</v>
      </c>
      <c r="BA364" s="10">
        <f t="shared" si="373"/>
        <v>78.450127607998283</v>
      </c>
      <c r="BB364" s="10">
        <f t="shared" si="374"/>
        <v>1307.9753460017473</v>
      </c>
      <c r="BC364" s="1">
        <f t="shared" si="375"/>
        <v>25589.211262454548</v>
      </c>
      <c r="BD364" s="1">
        <f t="shared" si="376"/>
        <v>299410.78873754508</v>
      </c>
      <c r="BE364" s="1">
        <f t="shared" si="377"/>
        <v>1599618.1171717755</v>
      </c>
      <c r="BF364" s="1">
        <f t="shared" si="378"/>
        <v>0</v>
      </c>
      <c r="BG364" s="1">
        <f t="shared" si="379"/>
        <v>201.71421674816349</v>
      </c>
      <c r="BH364" s="1">
        <f t="shared" si="380"/>
        <v>201.71421674816349</v>
      </c>
      <c r="BI364" s="1">
        <f t="shared" si="381"/>
        <v>605.14265024449048</v>
      </c>
      <c r="BJ364" s="1">
        <f t="shared" si="382"/>
        <v>201.71421674816349</v>
      </c>
      <c r="BK364" s="1">
        <f t="shared" si="383"/>
        <v>2.017142167481635</v>
      </c>
      <c r="BL364" s="1">
        <f t="shared" si="395"/>
        <v>1210.285300488981</v>
      </c>
      <c r="BM364" s="1">
        <f t="shared" si="384"/>
        <v>4.0006379336437865</v>
      </c>
      <c r="BN364" s="1">
        <f t="shared" si="385"/>
        <v>10001.594834109466</v>
      </c>
      <c r="BO364" s="1">
        <f t="shared" si="386"/>
        <v>9501.5150924039917</v>
      </c>
      <c r="BP364" s="1">
        <f t="shared" si="387"/>
        <v>4.0006379336437865</v>
      </c>
      <c r="BQ364" s="1">
        <f t="shared" si="388"/>
        <v>1300207.3284342305</v>
      </c>
      <c r="BR364" s="1">
        <f t="shared" si="389"/>
        <v>7433.5909030261228</v>
      </c>
      <c r="BS364" s="1">
        <f t="shared" si="390"/>
        <v>1149746.9997766209</v>
      </c>
      <c r="BT364" s="38">
        <f>-SUM(BR$24:BR364)/BR$23</f>
        <v>67.651999987050488</v>
      </c>
      <c r="BU364" s="1">
        <f t="shared" si="391"/>
        <v>7433.5909030261228</v>
      </c>
      <c r="BV364" s="1">
        <f t="shared" si="392"/>
        <v>1149746.9997766209</v>
      </c>
      <c r="BW364" s="38">
        <f>-SUM(BU$24:BU364)/BU$23</f>
        <v>67.651999987050488</v>
      </c>
      <c r="BX364" s="1"/>
      <c r="BY364" s="1"/>
      <c r="BZ364" s="1"/>
      <c r="CA364" s="1"/>
      <c r="CB364" s="1"/>
      <c r="CC364" s="1"/>
      <c r="CD364" s="1"/>
      <c r="CE364" s="1"/>
      <c r="CF364" s="1"/>
      <c r="CG364" s="1"/>
      <c r="CH364" s="1"/>
      <c r="CI364" s="1"/>
      <c r="CJ364" s="1"/>
      <c r="CK364" s="1"/>
      <c r="CL364" s="1"/>
      <c r="CM364" s="1"/>
      <c r="CN364" s="1"/>
      <c r="CO364" s="1"/>
    </row>
    <row r="365" spans="1:93" ht="14.7" thickBot="1" x14ac:dyDescent="0.6">
      <c r="A365" s="32">
        <v>342</v>
      </c>
      <c r="B365" s="10">
        <f t="shared" si="333"/>
        <v>1621.0513229898563</v>
      </c>
      <c r="C365" s="10">
        <f t="shared" si="334"/>
        <v>87.265771741192026</v>
      </c>
      <c r="D365" s="10">
        <f t="shared" si="335"/>
        <v>1533.7855512486642</v>
      </c>
      <c r="E365" s="10">
        <f t="shared" si="347"/>
        <v>28385.907617160341</v>
      </c>
      <c r="F365" s="10">
        <f t="shared" si="348"/>
        <v>351614.09238283982</v>
      </c>
      <c r="G365" s="10">
        <f t="shared" si="330"/>
        <v>1498050.162946464</v>
      </c>
      <c r="H365" s="1">
        <f t="shared" si="349"/>
        <v>0</v>
      </c>
      <c r="I365" s="1">
        <f t="shared" si="336"/>
        <v>202.12971500796431</v>
      </c>
      <c r="J365" s="1">
        <f t="shared" si="337"/>
        <v>202.12971500796431</v>
      </c>
      <c r="K365" s="1">
        <f t="shared" si="338"/>
        <v>606.38914502389287</v>
      </c>
      <c r="L365" s="1">
        <f t="shared" si="339"/>
        <v>202.12971500796431</v>
      </c>
      <c r="M365" s="1">
        <f t="shared" si="340"/>
        <v>2.0212971500796431</v>
      </c>
      <c r="N365" s="1">
        <f t="shared" si="393"/>
        <v>1212.7782900477857</v>
      </c>
      <c r="O365" s="1">
        <f t="shared" si="341"/>
        <v>4.0169370277990106</v>
      </c>
      <c r="P365" s="1">
        <f t="shared" si="342"/>
        <v>16067.748111196042</v>
      </c>
      <c r="Q365" s="1">
        <f t="shared" si="343"/>
        <v>15264.36070563624</v>
      </c>
      <c r="R365" s="1">
        <f t="shared" si="344"/>
        <v>4.0169370277990106</v>
      </c>
      <c r="S365" s="1">
        <f t="shared" si="331"/>
        <v>1526436.0705636241</v>
      </c>
      <c r="T365" s="1">
        <f t="shared" si="345"/>
        <v>12430.531092598598</v>
      </c>
      <c r="U365" s="6">
        <f t="shared" si="350"/>
        <v>1950853.8589250434</v>
      </c>
      <c r="V365" s="23">
        <f>-SUM(T$24:T365)/T$23</f>
        <v>98.542692946252174</v>
      </c>
      <c r="W365" s="14">
        <f t="shared" si="332"/>
        <v>0</v>
      </c>
      <c r="X365" s="14">
        <f t="shared" si="351"/>
        <v>494478.63807538874</v>
      </c>
      <c r="Y365" s="23">
        <f>-SUM(W$24:W365)/W$23</f>
        <v>25.723931903769437</v>
      </c>
      <c r="Z365" s="36"/>
      <c r="AA365" s="37">
        <f t="shared" si="352"/>
        <v>1621.0513229898563</v>
      </c>
      <c r="AB365" s="10">
        <f t="shared" si="353"/>
        <v>87.265771741192026</v>
      </c>
      <c r="AC365" s="10">
        <f t="shared" si="354"/>
        <v>1533.7855512486642</v>
      </c>
      <c r="AD365" s="1">
        <f t="shared" si="355"/>
        <v>28385.907617160341</v>
      </c>
      <c r="AE365" s="1">
        <f t="shared" si="356"/>
        <v>348864.09238283982</v>
      </c>
      <c r="AF365" s="1">
        <f t="shared" si="357"/>
        <v>1329368.6264175184</v>
      </c>
      <c r="AG365" s="1">
        <f t="shared" si="358"/>
        <v>0</v>
      </c>
      <c r="AH365" s="1">
        <f t="shared" si="359"/>
        <v>202.12971500796431</v>
      </c>
      <c r="AI365" s="1">
        <f t="shared" si="360"/>
        <v>202.12971500796431</v>
      </c>
      <c r="AJ365" s="1">
        <f t="shared" si="361"/>
        <v>606.38914502389287</v>
      </c>
      <c r="AK365" s="1">
        <f t="shared" si="362"/>
        <v>202.12971500796431</v>
      </c>
      <c r="AL365" s="1">
        <f t="shared" si="363"/>
        <v>2.0212971500796431</v>
      </c>
      <c r="AM365" s="1">
        <f t="shared" si="394"/>
        <v>1212.7782900477857</v>
      </c>
      <c r="AN365" s="1">
        <f t="shared" si="364"/>
        <v>4.0169370277990106</v>
      </c>
      <c r="AO365" s="1">
        <f t="shared" si="365"/>
        <v>10042.342569497527</v>
      </c>
      <c r="AP365" s="1">
        <f t="shared" si="366"/>
        <v>9540.2254410226506</v>
      </c>
      <c r="AQ365" s="1">
        <f t="shared" si="367"/>
        <v>4.0169370277990106</v>
      </c>
      <c r="AR365" s="1">
        <f t="shared" si="368"/>
        <v>1305504.5340346785</v>
      </c>
      <c r="AS365" s="1">
        <f t="shared" si="369"/>
        <v>6706.3958279850094</v>
      </c>
      <c r="AT365" s="1">
        <f t="shared" si="370"/>
        <v>894159.52988576132</v>
      </c>
      <c r="AU365" s="38">
        <f>-SUM(AS$24:AS365)/AS$23</f>
        <v>52.835335065841235</v>
      </c>
      <c r="AV365" s="1">
        <f t="shared" si="346"/>
        <v>6706.3958279850094</v>
      </c>
      <c r="AW365" s="1">
        <f t="shared" si="371"/>
        <v>894159.52988576132</v>
      </c>
      <c r="AX365" s="38">
        <f>-SUM(AV$24:AV365)/AV$23</f>
        <v>52.835335065841235</v>
      </c>
      <c r="AY365" s="40"/>
      <c r="AZ365" s="10">
        <f t="shared" si="372"/>
        <v>857.63888888888891</v>
      </c>
      <c r="BA365" s="10">
        <f t="shared" si="373"/>
        <v>74.635199515493184</v>
      </c>
      <c r="BB365" s="10">
        <f t="shared" si="374"/>
        <v>1311.7902740942525</v>
      </c>
      <c r="BC365" s="1">
        <f t="shared" si="375"/>
        <v>24277.420988360296</v>
      </c>
      <c r="BD365" s="1">
        <f t="shared" si="376"/>
        <v>300722.57901163935</v>
      </c>
      <c r="BE365" s="1">
        <f t="shared" si="377"/>
        <v>1606227.1130463178</v>
      </c>
      <c r="BF365" s="1">
        <f t="shared" si="378"/>
        <v>0</v>
      </c>
      <c r="BG365" s="1">
        <f t="shared" si="379"/>
        <v>202.12971500796431</v>
      </c>
      <c r="BH365" s="1">
        <f t="shared" si="380"/>
        <v>202.12971500796431</v>
      </c>
      <c r="BI365" s="1">
        <f t="shared" si="381"/>
        <v>606.38914502389287</v>
      </c>
      <c r="BJ365" s="1">
        <f t="shared" si="382"/>
        <v>202.12971500796431</v>
      </c>
      <c r="BK365" s="1">
        <f t="shared" si="383"/>
        <v>2.0212971500796431</v>
      </c>
      <c r="BL365" s="1">
        <f t="shared" si="395"/>
        <v>1212.7782900477857</v>
      </c>
      <c r="BM365" s="1">
        <f t="shared" si="384"/>
        <v>4.0169370277990106</v>
      </c>
      <c r="BN365" s="1">
        <f t="shared" si="385"/>
        <v>10042.342569497527</v>
      </c>
      <c r="BO365" s="1">
        <f t="shared" si="386"/>
        <v>9540.2254410226506</v>
      </c>
      <c r="BP365" s="1">
        <f t="shared" si="387"/>
        <v>4.0169370277990106</v>
      </c>
      <c r="BQ365" s="1">
        <f t="shared" si="388"/>
        <v>1305504.5340346785</v>
      </c>
      <c r="BR365" s="1">
        <f t="shared" si="389"/>
        <v>7469.8082620859768</v>
      </c>
      <c r="BS365" s="1">
        <f t="shared" si="390"/>
        <v>1157216.8080387069</v>
      </c>
      <c r="BT365" s="38">
        <f>-SUM(BR$24:BR365)/BR$23</f>
        <v>68.085032350069966</v>
      </c>
      <c r="BU365" s="1">
        <f t="shared" si="391"/>
        <v>7469.8082620859768</v>
      </c>
      <c r="BV365" s="1">
        <f t="shared" si="392"/>
        <v>1157216.8080387069</v>
      </c>
      <c r="BW365" s="38">
        <f>-SUM(BU$24:BU365)/BU$23</f>
        <v>68.085032350069966</v>
      </c>
      <c r="BX365" s="1"/>
      <c r="BY365" s="1"/>
      <c r="BZ365" s="1"/>
      <c r="CA365" s="1"/>
      <c r="CB365" s="1"/>
      <c r="CC365" s="1"/>
      <c r="CD365" s="1"/>
      <c r="CE365" s="1"/>
      <c r="CF365" s="1"/>
      <c r="CG365" s="1"/>
      <c r="CH365" s="1"/>
      <c r="CI365" s="1"/>
      <c r="CJ365" s="1"/>
      <c r="CK365" s="1"/>
      <c r="CL365" s="1"/>
      <c r="CM365" s="1"/>
      <c r="CN365" s="1"/>
      <c r="CO365" s="1"/>
    </row>
    <row r="366" spans="1:93" ht="14.7" thickBot="1" x14ac:dyDescent="0.6">
      <c r="A366" s="32">
        <v>343</v>
      </c>
      <c r="B366" s="10">
        <f t="shared" si="333"/>
        <v>1621.0513229898563</v>
      </c>
      <c r="C366" s="10">
        <f t="shared" si="334"/>
        <v>82.792230550050093</v>
      </c>
      <c r="D366" s="10">
        <f t="shared" si="335"/>
        <v>1538.2590924398064</v>
      </c>
      <c r="E366" s="10">
        <f t="shared" si="347"/>
        <v>26847.648524720535</v>
      </c>
      <c r="F366" s="10">
        <f t="shared" si="348"/>
        <v>353152.3514752796</v>
      </c>
      <c r="G366" s="10">
        <f t="shared" si="330"/>
        <v>1505807.3115382057</v>
      </c>
      <c r="H366" s="1">
        <f t="shared" si="349"/>
        <v>0</v>
      </c>
      <c r="I366" s="1">
        <f t="shared" si="336"/>
        <v>202.54606912615068</v>
      </c>
      <c r="J366" s="1">
        <f t="shared" si="337"/>
        <v>202.54606912615068</v>
      </c>
      <c r="K366" s="1">
        <f t="shared" si="338"/>
        <v>607.63820737845208</v>
      </c>
      <c r="L366" s="1">
        <f t="shared" si="339"/>
        <v>202.54606912615068</v>
      </c>
      <c r="M366" s="1">
        <f t="shared" si="340"/>
        <v>2.025460691261507</v>
      </c>
      <c r="N366" s="1">
        <f t="shared" si="393"/>
        <v>1215.2764147569042</v>
      </c>
      <c r="O366" s="1">
        <f t="shared" si="341"/>
        <v>4.0333025264813847</v>
      </c>
      <c r="P366" s="1">
        <f t="shared" si="342"/>
        <v>16133.210105925538</v>
      </c>
      <c r="Q366" s="1">
        <f t="shared" si="343"/>
        <v>15326.549600629261</v>
      </c>
      <c r="R366" s="1">
        <f t="shared" si="344"/>
        <v>4.0333025264813847</v>
      </c>
      <c r="S366" s="1">
        <f t="shared" si="331"/>
        <v>1532654.9600629262</v>
      </c>
      <c r="T366" s="1">
        <f t="shared" si="345"/>
        <v>12490.221862882499</v>
      </c>
      <c r="U366" s="6">
        <f t="shared" si="350"/>
        <v>1963344.080787926</v>
      </c>
      <c r="V366" s="23">
        <f>-SUM(T$24:T366)/T$23</f>
        <v>99.16720403939631</v>
      </c>
      <c r="W366" s="14">
        <f t="shared" si="332"/>
        <v>0</v>
      </c>
      <c r="X366" s="14">
        <f t="shared" si="351"/>
        <v>494478.63807538874</v>
      </c>
      <c r="Y366" s="23">
        <f>-SUM(W$24:W366)/W$23</f>
        <v>25.723931903769437</v>
      </c>
      <c r="Z366" s="36"/>
      <c r="AA366" s="37">
        <f t="shared" si="352"/>
        <v>1621.0513229898563</v>
      </c>
      <c r="AB366" s="10">
        <f t="shared" si="353"/>
        <v>82.792230550050093</v>
      </c>
      <c r="AC366" s="10">
        <f t="shared" si="354"/>
        <v>1538.2590924398064</v>
      </c>
      <c r="AD366" s="1">
        <f t="shared" si="355"/>
        <v>26847.648524720535</v>
      </c>
      <c r="AE366" s="1">
        <f t="shared" si="356"/>
        <v>350402.3514752796</v>
      </c>
      <c r="AF366" s="1">
        <f t="shared" si="357"/>
        <v>1336225.6725817295</v>
      </c>
      <c r="AG366" s="1">
        <f t="shared" si="358"/>
        <v>0</v>
      </c>
      <c r="AH366" s="1">
        <f t="shared" si="359"/>
        <v>202.54606912615068</v>
      </c>
      <c r="AI366" s="1">
        <f t="shared" si="360"/>
        <v>202.54606912615068</v>
      </c>
      <c r="AJ366" s="1">
        <f t="shared" si="361"/>
        <v>607.63820737845208</v>
      </c>
      <c r="AK366" s="1">
        <f t="shared" si="362"/>
        <v>202.54606912615068</v>
      </c>
      <c r="AL366" s="1">
        <f t="shared" si="363"/>
        <v>2.025460691261507</v>
      </c>
      <c r="AM366" s="1">
        <f t="shared" si="394"/>
        <v>1215.2764147569042</v>
      </c>
      <c r="AN366" s="1">
        <f t="shared" si="364"/>
        <v>4.0333025264813847</v>
      </c>
      <c r="AO366" s="1">
        <f t="shared" si="365"/>
        <v>10083.256316203462</v>
      </c>
      <c r="AP366" s="1">
        <f t="shared" si="366"/>
        <v>9579.0935003932882</v>
      </c>
      <c r="AQ366" s="1">
        <f t="shared" si="367"/>
        <v>4.0333025264813847</v>
      </c>
      <c r="AR366" s="1">
        <f t="shared" si="368"/>
        <v>1310823.3211064499</v>
      </c>
      <c r="AS366" s="1">
        <f t="shared" si="369"/>
        <v>6742.765762646527</v>
      </c>
      <c r="AT366" s="1">
        <f t="shared" si="370"/>
        <v>900902.29564840789</v>
      </c>
      <c r="AU366" s="38">
        <f>-SUM(AS$24:AS366)/AS$23</f>
        <v>53.22622003758886</v>
      </c>
      <c r="AV366" s="1">
        <f t="shared" si="346"/>
        <v>6742.765762646527</v>
      </c>
      <c r="AW366" s="1">
        <f t="shared" si="371"/>
        <v>900902.29564840789</v>
      </c>
      <c r="AX366" s="38">
        <f>-SUM(AV$24:AV366)/AV$23</f>
        <v>53.22622003758886</v>
      </c>
      <c r="AY366" s="40"/>
      <c r="AZ366" s="10">
        <f t="shared" si="372"/>
        <v>857.63888888888891</v>
      </c>
      <c r="BA366" s="10">
        <f t="shared" si="373"/>
        <v>70.809144549384939</v>
      </c>
      <c r="BB366" s="10">
        <f t="shared" si="374"/>
        <v>1315.6163290603608</v>
      </c>
      <c r="BC366" s="1">
        <f t="shared" si="375"/>
        <v>22961.804659299934</v>
      </c>
      <c r="BD366" s="1">
        <f t="shared" si="376"/>
        <v>302038.19534069969</v>
      </c>
      <c r="BE366" s="1">
        <f t="shared" si="377"/>
        <v>1612861.5164471497</v>
      </c>
      <c r="BF366" s="1">
        <f t="shared" si="378"/>
        <v>0</v>
      </c>
      <c r="BG366" s="1">
        <f t="shared" si="379"/>
        <v>202.54606912615068</v>
      </c>
      <c r="BH366" s="1">
        <f t="shared" si="380"/>
        <v>202.54606912615068</v>
      </c>
      <c r="BI366" s="1">
        <f t="shared" si="381"/>
        <v>607.63820737845208</v>
      </c>
      <c r="BJ366" s="1">
        <f t="shared" si="382"/>
        <v>202.54606912615068</v>
      </c>
      <c r="BK366" s="1">
        <f t="shared" si="383"/>
        <v>2.025460691261507</v>
      </c>
      <c r="BL366" s="1">
        <f t="shared" si="395"/>
        <v>1215.2764147569042</v>
      </c>
      <c r="BM366" s="1">
        <f t="shared" si="384"/>
        <v>4.0333025264813847</v>
      </c>
      <c r="BN366" s="1">
        <f t="shared" si="385"/>
        <v>10083.256316203462</v>
      </c>
      <c r="BO366" s="1">
        <f t="shared" si="386"/>
        <v>9579.0935003932882</v>
      </c>
      <c r="BP366" s="1">
        <f t="shared" si="387"/>
        <v>4.0333025264813847</v>
      </c>
      <c r="BQ366" s="1">
        <f t="shared" si="388"/>
        <v>1310823.3211064499</v>
      </c>
      <c r="BR366" s="1">
        <f t="shared" si="389"/>
        <v>7506.1781967474944</v>
      </c>
      <c r="BS366" s="1">
        <f t="shared" si="390"/>
        <v>1164722.9862354544</v>
      </c>
      <c r="BT366" s="38">
        <f>-SUM(BR$24:BR366)/BR$23</f>
        <v>68.520173115098814</v>
      </c>
      <c r="BU366" s="1">
        <f t="shared" si="391"/>
        <v>7506.1781967474944</v>
      </c>
      <c r="BV366" s="1">
        <f t="shared" si="392"/>
        <v>1164722.9862354544</v>
      </c>
      <c r="BW366" s="38">
        <f>-SUM(BU$24:BU366)/BU$23</f>
        <v>68.520173115098814</v>
      </c>
      <c r="BX366" s="1"/>
      <c r="BY366" s="1"/>
      <c r="BZ366" s="1"/>
      <c r="CA366" s="1"/>
      <c r="CB366" s="1"/>
      <c r="CC366" s="1"/>
      <c r="CD366" s="1"/>
      <c r="CE366" s="1"/>
      <c r="CF366" s="1"/>
      <c r="CG366" s="1"/>
      <c r="CH366" s="1"/>
      <c r="CI366" s="1"/>
      <c r="CJ366" s="1"/>
      <c r="CK366" s="1"/>
      <c r="CL366" s="1"/>
      <c r="CM366" s="1"/>
      <c r="CN366" s="1"/>
      <c r="CO366" s="1"/>
    </row>
    <row r="367" spans="1:93" ht="14.7" thickBot="1" x14ac:dyDescent="0.6">
      <c r="A367" s="32">
        <v>344</v>
      </c>
      <c r="B367" s="10">
        <f t="shared" si="333"/>
        <v>1621.0513229898563</v>
      </c>
      <c r="C367" s="10">
        <f t="shared" si="334"/>
        <v>78.305641530433988</v>
      </c>
      <c r="D367" s="10">
        <f t="shared" si="335"/>
        <v>1542.7456814594223</v>
      </c>
      <c r="E367" s="10">
        <f t="shared" si="347"/>
        <v>25304.902843261112</v>
      </c>
      <c r="F367" s="10">
        <f t="shared" si="348"/>
        <v>354695.09715673904</v>
      </c>
      <c r="G367" s="10">
        <f t="shared" si="330"/>
        <v>1513594.2832445842</v>
      </c>
      <c r="H367" s="1">
        <f t="shared" si="349"/>
        <v>0</v>
      </c>
      <c r="I367" s="1">
        <f t="shared" si="336"/>
        <v>202.96328086565083</v>
      </c>
      <c r="J367" s="1">
        <f t="shared" si="337"/>
        <v>202.96328086565083</v>
      </c>
      <c r="K367" s="1">
        <f t="shared" si="338"/>
        <v>608.88984259695246</v>
      </c>
      <c r="L367" s="1">
        <f t="shared" si="339"/>
        <v>202.96328086565083</v>
      </c>
      <c r="M367" s="1">
        <f t="shared" si="340"/>
        <v>2.0296328086565083</v>
      </c>
      <c r="N367" s="1">
        <f t="shared" si="393"/>
        <v>1217.7796851939049</v>
      </c>
      <c r="O367" s="1">
        <f t="shared" si="341"/>
        <v>4.0497347002311717</v>
      </c>
      <c r="P367" s="1">
        <f t="shared" si="342"/>
        <v>16198.938800924687</v>
      </c>
      <c r="Q367" s="1">
        <f t="shared" si="343"/>
        <v>15388.991860878452</v>
      </c>
      <c r="R367" s="1">
        <f t="shared" si="344"/>
        <v>4.0497347002311717</v>
      </c>
      <c r="S367" s="1">
        <f t="shared" si="331"/>
        <v>1538899.1860878451</v>
      </c>
      <c r="T367" s="1">
        <f t="shared" si="345"/>
        <v>12550.160852694689</v>
      </c>
      <c r="U367" s="6">
        <f t="shared" si="350"/>
        <v>1975894.2416406206</v>
      </c>
      <c r="V367" s="23">
        <f>-SUM(T$24:T367)/T$23</f>
        <v>99.79471208203104</v>
      </c>
      <c r="W367" s="14">
        <f t="shared" si="332"/>
        <v>0</v>
      </c>
      <c r="X367" s="14">
        <f t="shared" si="351"/>
        <v>494478.63807538874</v>
      </c>
      <c r="Y367" s="23">
        <f>-SUM(W$24:W367)/W$23</f>
        <v>25.723931903769437</v>
      </c>
      <c r="Z367" s="36"/>
      <c r="AA367" s="37">
        <f t="shared" si="352"/>
        <v>1621.0513229898563</v>
      </c>
      <c r="AB367" s="10">
        <f t="shared" si="353"/>
        <v>78.305641530433988</v>
      </c>
      <c r="AC367" s="10">
        <f t="shared" si="354"/>
        <v>1542.7456814594223</v>
      </c>
      <c r="AD367" s="1">
        <f t="shared" si="355"/>
        <v>25304.902843261112</v>
      </c>
      <c r="AE367" s="1">
        <f t="shared" si="356"/>
        <v>351945.09715673904</v>
      </c>
      <c r="AF367" s="1">
        <f t="shared" si="357"/>
        <v>1343108.8747318699</v>
      </c>
      <c r="AG367" s="1">
        <f t="shared" si="358"/>
        <v>0</v>
      </c>
      <c r="AH367" s="1">
        <f t="shared" si="359"/>
        <v>202.96328086565083</v>
      </c>
      <c r="AI367" s="1">
        <f t="shared" si="360"/>
        <v>202.96328086565083</v>
      </c>
      <c r="AJ367" s="1">
        <f t="shared" si="361"/>
        <v>608.88984259695246</v>
      </c>
      <c r="AK367" s="1">
        <f t="shared" si="362"/>
        <v>202.96328086565083</v>
      </c>
      <c r="AL367" s="1">
        <f t="shared" si="363"/>
        <v>2.0296328086565083</v>
      </c>
      <c r="AM367" s="1">
        <f t="shared" si="394"/>
        <v>1217.7796851939049</v>
      </c>
      <c r="AN367" s="1">
        <f t="shared" si="364"/>
        <v>4.0497347002311717</v>
      </c>
      <c r="AO367" s="1">
        <f t="shared" si="365"/>
        <v>10124.33675057793</v>
      </c>
      <c r="AP367" s="1">
        <f t="shared" si="366"/>
        <v>9618.1199130490331</v>
      </c>
      <c r="AQ367" s="1">
        <f t="shared" si="367"/>
        <v>4.0497347002311717</v>
      </c>
      <c r="AR367" s="1">
        <f t="shared" si="368"/>
        <v>1316163.7775751308</v>
      </c>
      <c r="AS367" s="1">
        <f t="shared" si="369"/>
        <v>6779.2889048652714</v>
      </c>
      <c r="AT367" s="1">
        <f t="shared" si="370"/>
        <v>907681.58455327316</v>
      </c>
      <c r="AU367" s="38">
        <f>-SUM(AS$24:AS367)/AS$23</f>
        <v>53.61922229294337</v>
      </c>
      <c r="AV367" s="1">
        <f t="shared" si="346"/>
        <v>6779.2889048652714</v>
      </c>
      <c r="AW367" s="1">
        <f t="shared" si="371"/>
        <v>907681.58455327316</v>
      </c>
      <c r="AX367" s="38">
        <f>-SUM(AV$24:AV367)/AV$23</f>
        <v>53.61922229294337</v>
      </c>
      <c r="AY367" s="40"/>
      <c r="AZ367" s="10">
        <f t="shared" si="372"/>
        <v>857.63888888888891</v>
      </c>
      <c r="BA367" s="10">
        <f t="shared" si="373"/>
        <v>66.971930256292225</v>
      </c>
      <c r="BB367" s="10">
        <f t="shared" si="374"/>
        <v>1319.4535433534534</v>
      </c>
      <c r="BC367" s="1">
        <f t="shared" si="375"/>
        <v>21642.35111594648</v>
      </c>
      <c r="BD367" s="1">
        <f t="shared" si="376"/>
        <v>303357.64888405317</v>
      </c>
      <c r="BE367" s="1">
        <f t="shared" si="377"/>
        <v>1619521.4264591839</v>
      </c>
      <c r="BF367" s="1">
        <f t="shared" si="378"/>
        <v>0</v>
      </c>
      <c r="BG367" s="1">
        <f t="shared" si="379"/>
        <v>202.96328086565083</v>
      </c>
      <c r="BH367" s="1">
        <f t="shared" si="380"/>
        <v>202.96328086565083</v>
      </c>
      <c r="BI367" s="1">
        <f t="shared" si="381"/>
        <v>608.88984259695246</v>
      </c>
      <c r="BJ367" s="1">
        <f t="shared" si="382"/>
        <v>202.96328086565083</v>
      </c>
      <c r="BK367" s="1">
        <f t="shared" si="383"/>
        <v>2.0296328086565083</v>
      </c>
      <c r="BL367" s="1">
        <f t="shared" si="395"/>
        <v>1217.7796851939049</v>
      </c>
      <c r="BM367" s="1">
        <f t="shared" si="384"/>
        <v>4.0497347002311717</v>
      </c>
      <c r="BN367" s="1">
        <f t="shared" si="385"/>
        <v>10124.33675057793</v>
      </c>
      <c r="BO367" s="1">
        <f t="shared" si="386"/>
        <v>9618.1199130490331</v>
      </c>
      <c r="BP367" s="1">
        <f t="shared" si="387"/>
        <v>4.0497347002311717</v>
      </c>
      <c r="BQ367" s="1">
        <f t="shared" si="388"/>
        <v>1316163.7775751308</v>
      </c>
      <c r="BR367" s="1">
        <f t="shared" si="389"/>
        <v>7542.7013389662388</v>
      </c>
      <c r="BS367" s="1">
        <f t="shared" si="390"/>
        <v>1172265.6875744206</v>
      </c>
      <c r="BT367" s="38">
        <f>-SUM(BR$24:BR367)/BR$23</f>
        <v>68.957431163734526</v>
      </c>
      <c r="BU367" s="1">
        <f t="shared" si="391"/>
        <v>7542.7013389662388</v>
      </c>
      <c r="BV367" s="1">
        <f t="shared" si="392"/>
        <v>1172265.6875744206</v>
      </c>
      <c r="BW367" s="38">
        <f>-SUM(BU$24:BU367)/BU$23</f>
        <v>68.957431163734526</v>
      </c>
      <c r="BX367" s="1"/>
      <c r="BY367" s="1"/>
      <c r="BZ367" s="1"/>
      <c r="CA367" s="1"/>
      <c r="CB367" s="1"/>
      <c r="CC367" s="1"/>
      <c r="CD367" s="1"/>
      <c r="CE367" s="1"/>
      <c r="CF367" s="1"/>
      <c r="CG367" s="1"/>
      <c r="CH367" s="1"/>
      <c r="CI367" s="1"/>
      <c r="CJ367" s="1"/>
      <c r="CK367" s="1"/>
      <c r="CL367" s="1"/>
      <c r="CM367" s="1"/>
      <c r="CN367" s="1"/>
      <c r="CO367" s="1"/>
    </row>
    <row r="368" spans="1:93" ht="14.7" thickBot="1" x14ac:dyDescent="0.6">
      <c r="A368" s="32">
        <v>345</v>
      </c>
      <c r="B368" s="10">
        <f t="shared" si="333"/>
        <v>1621.0513229898563</v>
      </c>
      <c r="C368" s="10">
        <f t="shared" si="334"/>
        <v>73.805966626177323</v>
      </c>
      <c r="D368" s="10">
        <f t="shared" si="335"/>
        <v>1547.2453563636791</v>
      </c>
      <c r="E368" s="10">
        <f t="shared" si="347"/>
        <v>23757.657486897435</v>
      </c>
      <c r="F368" s="10">
        <f t="shared" si="348"/>
        <v>356242.34251310269</v>
      </c>
      <c r="G368" s="10">
        <f t="shared" si="330"/>
        <v>1521411.1943756258</v>
      </c>
      <c r="H368" s="1">
        <f t="shared" si="349"/>
        <v>0</v>
      </c>
      <c r="I368" s="1">
        <f t="shared" si="336"/>
        <v>203.3813519930242</v>
      </c>
      <c r="J368" s="1">
        <f t="shared" si="337"/>
        <v>203.3813519930242</v>
      </c>
      <c r="K368" s="1">
        <f t="shared" si="338"/>
        <v>610.1440559790725</v>
      </c>
      <c r="L368" s="1">
        <f t="shared" si="339"/>
        <v>203.3813519930242</v>
      </c>
      <c r="M368" s="1">
        <f t="shared" si="340"/>
        <v>2.0338135199302418</v>
      </c>
      <c r="N368" s="1">
        <f t="shared" si="393"/>
        <v>1220.2881119581452</v>
      </c>
      <c r="O368" s="1">
        <f t="shared" si="341"/>
        <v>4.0662338206908499</v>
      </c>
      <c r="P368" s="1">
        <f t="shared" si="342"/>
        <v>16264.935282763399</v>
      </c>
      <c r="Q368" s="1">
        <f t="shared" si="343"/>
        <v>15451.688518625229</v>
      </c>
      <c r="R368" s="1">
        <f t="shared" si="344"/>
        <v>4.0662338206908499</v>
      </c>
      <c r="S368" s="1">
        <f t="shared" si="331"/>
        <v>1545168.851862523</v>
      </c>
      <c r="T368" s="1">
        <f t="shared" si="345"/>
        <v>12610.349083677227</v>
      </c>
      <c r="U368" s="6">
        <f t="shared" si="350"/>
        <v>1988504.5907242978</v>
      </c>
      <c r="V368" s="23">
        <f>-SUM(T$24:T368)/T$23</f>
        <v>100.4252295362149</v>
      </c>
      <c r="W368" s="14">
        <f t="shared" si="332"/>
        <v>0</v>
      </c>
      <c r="X368" s="14">
        <f t="shared" si="351"/>
        <v>494478.63807538874</v>
      </c>
      <c r="Y368" s="23">
        <f>-SUM(W$24:W368)/W$23</f>
        <v>25.723931903769437</v>
      </c>
      <c r="Z368" s="36"/>
      <c r="AA368" s="37">
        <f t="shared" si="352"/>
        <v>1621.0513229898563</v>
      </c>
      <c r="AB368" s="10">
        <f t="shared" si="353"/>
        <v>73.805966626177323</v>
      </c>
      <c r="AC368" s="10">
        <f t="shared" si="354"/>
        <v>1547.2453563636791</v>
      </c>
      <c r="AD368" s="1">
        <f t="shared" si="355"/>
        <v>23757.657486897435</v>
      </c>
      <c r="AE368" s="1">
        <f t="shared" si="356"/>
        <v>353492.34251310269</v>
      </c>
      <c r="AF368" s="1">
        <f t="shared" si="357"/>
        <v>1350018.3342376291</v>
      </c>
      <c r="AG368" s="1">
        <f t="shared" si="358"/>
        <v>0</v>
      </c>
      <c r="AH368" s="1">
        <f t="shared" si="359"/>
        <v>203.3813519930242</v>
      </c>
      <c r="AI368" s="1">
        <f t="shared" si="360"/>
        <v>203.3813519930242</v>
      </c>
      <c r="AJ368" s="1">
        <f t="shared" si="361"/>
        <v>610.1440559790725</v>
      </c>
      <c r="AK368" s="1">
        <f t="shared" si="362"/>
        <v>203.3813519930242</v>
      </c>
      <c r="AL368" s="1">
        <f t="shared" si="363"/>
        <v>2.0338135199302418</v>
      </c>
      <c r="AM368" s="1">
        <f t="shared" si="394"/>
        <v>1220.2881119581452</v>
      </c>
      <c r="AN368" s="1">
        <f t="shared" si="364"/>
        <v>4.0662338206908499</v>
      </c>
      <c r="AO368" s="1">
        <f t="shared" si="365"/>
        <v>10165.584551727125</v>
      </c>
      <c r="AP368" s="1">
        <f t="shared" si="366"/>
        <v>9657.3053241407688</v>
      </c>
      <c r="AQ368" s="1">
        <f t="shared" si="367"/>
        <v>4.0662338206908499</v>
      </c>
      <c r="AR368" s="1">
        <f t="shared" si="368"/>
        <v>1321525.9917245263</v>
      </c>
      <c r="AS368" s="1">
        <f t="shared" si="369"/>
        <v>6815.9658891927675</v>
      </c>
      <c r="AT368" s="1">
        <f t="shared" si="370"/>
        <v>914497.55044246593</v>
      </c>
      <c r="AU368" s="38">
        <f>-SUM(AS$24:AS368)/AS$23</f>
        <v>54.014350750287882</v>
      </c>
      <c r="AV368" s="1">
        <f t="shared" si="346"/>
        <v>6815.9658891927675</v>
      </c>
      <c r="AW368" s="1">
        <f t="shared" si="371"/>
        <v>914497.55044246593</v>
      </c>
      <c r="AX368" s="38">
        <f>-SUM(AV$24:AV368)/AV$23</f>
        <v>54.014350750287882</v>
      </c>
      <c r="AY368" s="40"/>
      <c r="AZ368" s="10">
        <f t="shared" si="372"/>
        <v>857.63888888888891</v>
      </c>
      <c r="BA368" s="10">
        <f t="shared" si="373"/>
        <v>63.12352408817798</v>
      </c>
      <c r="BB368" s="10">
        <f t="shared" si="374"/>
        <v>1323.3019495215676</v>
      </c>
      <c r="BC368" s="1">
        <f t="shared" si="375"/>
        <v>20319.049166424913</v>
      </c>
      <c r="BD368" s="1">
        <f t="shared" si="376"/>
        <v>304680.95083357475</v>
      </c>
      <c r="BE368" s="1">
        <f t="shared" si="377"/>
        <v>1626206.9425581009</v>
      </c>
      <c r="BF368" s="1">
        <f t="shared" si="378"/>
        <v>0</v>
      </c>
      <c r="BG368" s="1">
        <f t="shared" si="379"/>
        <v>203.3813519930242</v>
      </c>
      <c r="BH368" s="1">
        <f t="shared" si="380"/>
        <v>203.3813519930242</v>
      </c>
      <c r="BI368" s="1">
        <f t="shared" si="381"/>
        <v>610.1440559790725</v>
      </c>
      <c r="BJ368" s="1">
        <f t="shared" si="382"/>
        <v>203.3813519930242</v>
      </c>
      <c r="BK368" s="1">
        <f t="shared" si="383"/>
        <v>2.0338135199302418</v>
      </c>
      <c r="BL368" s="1">
        <f t="shared" si="395"/>
        <v>1220.2881119581452</v>
      </c>
      <c r="BM368" s="1">
        <f t="shared" si="384"/>
        <v>4.0662338206908499</v>
      </c>
      <c r="BN368" s="1">
        <f t="shared" si="385"/>
        <v>10165.584551727125</v>
      </c>
      <c r="BO368" s="1">
        <f t="shared" si="386"/>
        <v>9657.3053241407688</v>
      </c>
      <c r="BP368" s="1">
        <f t="shared" si="387"/>
        <v>4.0662338206908499</v>
      </c>
      <c r="BQ368" s="1">
        <f t="shared" si="388"/>
        <v>1321525.9917245263</v>
      </c>
      <c r="BR368" s="1">
        <f t="shared" si="389"/>
        <v>7579.3783232937349</v>
      </c>
      <c r="BS368" s="1">
        <f t="shared" si="390"/>
        <v>1179845.0658977143</v>
      </c>
      <c r="BT368" s="38">
        <f>-SUM(BR$24:BR368)/BR$23</f>
        <v>69.396815414360248</v>
      </c>
      <c r="BU368" s="1">
        <f t="shared" si="391"/>
        <v>7579.3783232937349</v>
      </c>
      <c r="BV368" s="1">
        <f t="shared" si="392"/>
        <v>1179845.0658977143</v>
      </c>
      <c r="BW368" s="38">
        <f>-SUM(BU$24:BU368)/BU$23</f>
        <v>69.396815414360248</v>
      </c>
      <c r="BX368" s="1"/>
      <c r="BY368" s="1"/>
      <c r="BZ368" s="1"/>
      <c r="CA368" s="1"/>
      <c r="CB368" s="1"/>
      <c r="CC368" s="1"/>
      <c r="CD368" s="1"/>
      <c r="CE368" s="1"/>
      <c r="CF368" s="1"/>
      <c r="CG368" s="1"/>
      <c r="CH368" s="1"/>
      <c r="CI368" s="1"/>
      <c r="CJ368" s="1"/>
      <c r="CK368" s="1"/>
      <c r="CL368" s="1"/>
      <c r="CM368" s="1"/>
      <c r="CN368" s="1"/>
      <c r="CO368" s="1"/>
    </row>
    <row r="369" spans="1:93" ht="14.7" thickBot="1" x14ac:dyDescent="0.6">
      <c r="A369" s="32">
        <v>346</v>
      </c>
      <c r="B369" s="10">
        <f t="shared" si="333"/>
        <v>1621.0513229898563</v>
      </c>
      <c r="C369" s="10">
        <f t="shared" si="334"/>
        <v>69.293167670116603</v>
      </c>
      <c r="D369" s="10">
        <f t="shared" si="335"/>
        <v>1551.7581553197399</v>
      </c>
      <c r="E369" s="10">
        <f t="shared" si="347"/>
        <v>22205.899331577693</v>
      </c>
      <c r="F369" s="10">
        <f t="shared" si="348"/>
        <v>357794.10066842241</v>
      </c>
      <c r="G369" s="10">
        <f t="shared" si="330"/>
        <v>1529258.1617000711</v>
      </c>
      <c r="H369" s="1">
        <f t="shared" si="349"/>
        <v>0</v>
      </c>
      <c r="I369" s="1">
        <f t="shared" si="336"/>
        <v>203.80028427846906</v>
      </c>
      <c r="J369" s="1">
        <f t="shared" si="337"/>
        <v>203.80028427846906</v>
      </c>
      <c r="K369" s="1">
        <f t="shared" si="338"/>
        <v>611.40085283540714</v>
      </c>
      <c r="L369" s="1">
        <f t="shared" si="339"/>
        <v>203.80028427846906</v>
      </c>
      <c r="M369" s="1">
        <f t="shared" si="340"/>
        <v>2.0380028427846906</v>
      </c>
      <c r="N369" s="1">
        <f t="shared" si="393"/>
        <v>1222.8017056708143</v>
      </c>
      <c r="O369" s="1">
        <f t="shared" si="341"/>
        <v>4.0828001606096018</v>
      </c>
      <c r="P369" s="1">
        <f t="shared" si="342"/>
        <v>16331.200642438407</v>
      </c>
      <c r="Q369" s="1">
        <f t="shared" si="343"/>
        <v>15514.640610316486</v>
      </c>
      <c r="R369" s="1">
        <f t="shared" si="344"/>
        <v>4.0828001606096018</v>
      </c>
      <c r="S369" s="1">
        <f t="shared" si="331"/>
        <v>1551464.0610316487</v>
      </c>
      <c r="T369" s="1">
        <f t="shared" si="345"/>
        <v>12670.787581655815</v>
      </c>
      <c r="U369" s="6">
        <f t="shared" si="350"/>
        <v>2001175.3783059537</v>
      </c>
      <c r="V369" s="23">
        <f>-SUM(T$24:T369)/T$23</f>
        <v>101.05876891529769</v>
      </c>
      <c r="W369" s="14">
        <f t="shared" si="332"/>
        <v>0</v>
      </c>
      <c r="X369" s="14">
        <f t="shared" si="351"/>
        <v>494478.63807538874</v>
      </c>
      <c r="Y369" s="23">
        <f>-SUM(W$24:W369)/W$23</f>
        <v>25.723931903769437</v>
      </c>
      <c r="Z369" s="36"/>
      <c r="AA369" s="37">
        <f t="shared" si="352"/>
        <v>1621.0513229898563</v>
      </c>
      <c r="AB369" s="10">
        <f t="shared" si="353"/>
        <v>69.293167670116603</v>
      </c>
      <c r="AC369" s="10">
        <f t="shared" si="354"/>
        <v>1551.7581553197399</v>
      </c>
      <c r="AD369" s="1">
        <f t="shared" si="355"/>
        <v>22205.899331577693</v>
      </c>
      <c r="AE369" s="1">
        <f t="shared" si="356"/>
        <v>355044.10066842241</v>
      </c>
      <c r="AF369" s="1">
        <f t="shared" si="357"/>
        <v>1356954.152866543</v>
      </c>
      <c r="AG369" s="1">
        <f t="shared" si="358"/>
        <v>0</v>
      </c>
      <c r="AH369" s="1">
        <f t="shared" si="359"/>
        <v>203.80028427846906</v>
      </c>
      <c r="AI369" s="1">
        <f t="shared" si="360"/>
        <v>203.80028427846906</v>
      </c>
      <c r="AJ369" s="1">
        <f t="shared" si="361"/>
        <v>611.40085283540714</v>
      </c>
      <c r="AK369" s="1">
        <f t="shared" si="362"/>
        <v>203.80028427846906</v>
      </c>
      <c r="AL369" s="1">
        <f t="shared" si="363"/>
        <v>2.0380028427846906</v>
      </c>
      <c r="AM369" s="1">
        <f t="shared" si="394"/>
        <v>1222.8017056708143</v>
      </c>
      <c r="AN369" s="1">
        <f t="shared" si="364"/>
        <v>4.0828001606096018</v>
      </c>
      <c r="AO369" s="1">
        <f t="shared" si="365"/>
        <v>10207.000401524005</v>
      </c>
      <c r="AP369" s="1">
        <f t="shared" si="366"/>
        <v>9696.6503814478037</v>
      </c>
      <c r="AQ369" s="1">
        <f t="shared" si="367"/>
        <v>4.0828001606096018</v>
      </c>
      <c r="AR369" s="1">
        <f t="shared" si="368"/>
        <v>1326910.0521981206</v>
      </c>
      <c r="AS369" s="1">
        <f t="shared" si="369"/>
        <v>6852.7973527871336</v>
      </c>
      <c r="AT369" s="1">
        <f t="shared" si="370"/>
        <v>921350.34779525304</v>
      </c>
      <c r="AU369" s="38">
        <f>-SUM(AS$24:AS369)/AS$23</f>
        <v>54.411614364942203</v>
      </c>
      <c r="AV369" s="1">
        <f t="shared" si="346"/>
        <v>6852.7973527871336</v>
      </c>
      <c r="AW369" s="1">
        <f t="shared" si="371"/>
        <v>921350.34779525304</v>
      </c>
      <c r="AX369" s="38">
        <f>-SUM(AV$24:AV369)/AV$23</f>
        <v>54.411614364942203</v>
      </c>
      <c r="AY369" s="40"/>
      <c r="AZ369" s="10">
        <f t="shared" si="372"/>
        <v>857.63888888888891</v>
      </c>
      <c r="BA369" s="10">
        <f t="shared" si="373"/>
        <v>59.263893402073407</v>
      </c>
      <c r="BB369" s="10">
        <f t="shared" si="374"/>
        <v>1327.1615802076724</v>
      </c>
      <c r="BC369" s="1">
        <f t="shared" si="375"/>
        <v>18991.887586217239</v>
      </c>
      <c r="BD369" s="1">
        <f t="shared" si="376"/>
        <v>306008.11241378245</v>
      </c>
      <c r="BE369" s="1">
        <f t="shared" si="377"/>
        <v>1632918.164611903</v>
      </c>
      <c r="BF369" s="1">
        <f t="shared" si="378"/>
        <v>0</v>
      </c>
      <c r="BG369" s="1">
        <f t="shared" si="379"/>
        <v>203.80028427846906</v>
      </c>
      <c r="BH369" s="1">
        <f t="shared" si="380"/>
        <v>203.80028427846906</v>
      </c>
      <c r="BI369" s="1">
        <f t="shared" si="381"/>
        <v>611.40085283540714</v>
      </c>
      <c r="BJ369" s="1">
        <f t="shared" si="382"/>
        <v>203.80028427846906</v>
      </c>
      <c r="BK369" s="1">
        <f t="shared" si="383"/>
        <v>2.0380028427846906</v>
      </c>
      <c r="BL369" s="1">
        <f t="shared" si="395"/>
        <v>1222.8017056708143</v>
      </c>
      <c r="BM369" s="1">
        <f t="shared" si="384"/>
        <v>4.0828001606096018</v>
      </c>
      <c r="BN369" s="1">
        <f t="shared" si="385"/>
        <v>10207.000401524005</v>
      </c>
      <c r="BO369" s="1">
        <f t="shared" si="386"/>
        <v>9696.6503814478037</v>
      </c>
      <c r="BP369" s="1">
        <f t="shared" si="387"/>
        <v>4.0828001606096018</v>
      </c>
      <c r="BQ369" s="1">
        <f t="shared" si="388"/>
        <v>1326910.0521981206</v>
      </c>
      <c r="BR369" s="1">
        <f t="shared" si="389"/>
        <v>7616.209786888101</v>
      </c>
      <c r="BS369" s="1">
        <f t="shared" si="390"/>
        <v>1187461.2756846026</v>
      </c>
      <c r="BT369" s="38">
        <f>-SUM(BR$24:BR369)/BR$23</f>
        <v>69.838334822295806</v>
      </c>
      <c r="BU369" s="1">
        <f t="shared" si="391"/>
        <v>7616.209786888101</v>
      </c>
      <c r="BV369" s="1">
        <f t="shared" si="392"/>
        <v>1187461.2756846026</v>
      </c>
      <c r="BW369" s="38">
        <f>-SUM(BU$24:BU369)/BU$23</f>
        <v>69.838334822295806</v>
      </c>
      <c r="BX369" s="1"/>
      <c r="BY369" s="1"/>
      <c r="BZ369" s="1"/>
      <c r="CA369" s="1"/>
      <c r="CB369" s="1"/>
      <c r="CC369" s="1"/>
      <c r="CD369" s="1"/>
      <c r="CE369" s="1"/>
      <c r="CF369" s="1"/>
      <c r="CG369" s="1"/>
      <c r="CH369" s="1"/>
      <c r="CI369" s="1"/>
      <c r="CJ369" s="1"/>
      <c r="CK369" s="1"/>
      <c r="CL369" s="1"/>
      <c r="CM369" s="1"/>
      <c r="CN369" s="1"/>
      <c r="CO369" s="1"/>
    </row>
    <row r="370" spans="1:93" ht="14.7" thickBot="1" x14ac:dyDescent="0.6">
      <c r="A370" s="32">
        <v>347</v>
      </c>
      <c r="B370" s="10">
        <f t="shared" si="333"/>
        <v>1621.0513229898563</v>
      </c>
      <c r="C370" s="10">
        <f t="shared" si="334"/>
        <v>64.767206383767359</v>
      </c>
      <c r="D370" s="10">
        <f t="shared" si="335"/>
        <v>1556.2841166060891</v>
      </c>
      <c r="E370" s="10">
        <f t="shared" si="347"/>
        <v>20649.615214971604</v>
      </c>
      <c r="F370" s="10">
        <f t="shared" si="348"/>
        <v>359350.38478502852</v>
      </c>
      <c r="G370" s="10">
        <f t="shared" si="330"/>
        <v>1537135.3024472021</v>
      </c>
      <c r="H370" s="1">
        <f t="shared" si="349"/>
        <v>0</v>
      </c>
      <c r="I370" s="1">
        <f t="shared" si="336"/>
        <v>204.22007949583013</v>
      </c>
      <c r="J370" s="1">
        <f t="shared" si="337"/>
        <v>204.22007949583013</v>
      </c>
      <c r="K370" s="1">
        <f t="shared" si="338"/>
        <v>612.66023848749035</v>
      </c>
      <c r="L370" s="1">
        <f t="shared" si="339"/>
        <v>204.22007949583013</v>
      </c>
      <c r="M370" s="1">
        <f t="shared" si="340"/>
        <v>2.0422007949583012</v>
      </c>
      <c r="N370" s="1">
        <f t="shared" si="393"/>
        <v>1225.3204769749807</v>
      </c>
      <c r="O370" s="1">
        <f t="shared" si="341"/>
        <v>4.0994339938478248</v>
      </c>
      <c r="P370" s="1">
        <f t="shared" si="342"/>
        <v>16397.735975391301</v>
      </c>
      <c r="Q370" s="1">
        <f t="shared" si="343"/>
        <v>15577.849176621734</v>
      </c>
      <c r="R370" s="1">
        <f t="shared" si="344"/>
        <v>4.0994339938478248</v>
      </c>
      <c r="S370" s="1">
        <f t="shared" si="331"/>
        <v>1557784.9176621735</v>
      </c>
      <c r="T370" s="1">
        <f t="shared" si="345"/>
        <v>12731.477376656896</v>
      </c>
      <c r="U370" s="6">
        <f t="shared" si="350"/>
        <v>2013906.8556826105</v>
      </c>
      <c r="V370" s="23">
        <f>-SUM(T$24:T370)/T$23</f>
        <v>101.69534278413053</v>
      </c>
      <c r="W370" s="14">
        <f t="shared" si="332"/>
        <v>0</v>
      </c>
      <c r="X370" s="14">
        <f t="shared" si="351"/>
        <v>494478.63807538874</v>
      </c>
      <c r="Y370" s="23">
        <f>-SUM(W$24:W370)/W$23</f>
        <v>25.723931903769437</v>
      </c>
      <c r="Z370" s="36"/>
      <c r="AA370" s="37">
        <f t="shared" si="352"/>
        <v>1621.0513229898563</v>
      </c>
      <c r="AB370" s="10">
        <f t="shared" si="353"/>
        <v>64.767206383767359</v>
      </c>
      <c r="AC370" s="10">
        <f t="shared" si="354"/>
        <v>1556.2841166060891</v>
      </c>
      <c r="AD370" s="1">
        <f t="shared" si="355"/>
        <v>20649.615214971604</v>
      </c>
      <c r="AE370" s="1">
        <f t="shared" si="356"/>
        <v>356600.38478502852</v>
      </c>
      <c r="AF370" s="1">
        <f t="shared" si="357"/>
        <v>1363916.4327855716</v>
      </c>
      <c r="AG370" s="1">
        <f t="shared" si="358"/>
        <v>0</v>
      </c>
      <c r="AH370" s="1">
        <f t="shared" si="359"/>
        <v>204.22007949583013</v>
      </c>
      <c r="AI370" s="1">
        <f t="shared" si="360"/>
        <v>204.22007949583013</v>
      </c>
      <c r="AJ370" s="1">
        <f t="shared" si="361"/>
        <v>612.66023848749035</v>
      </c>
      <c r="AK370" s="1">
        <f t="shared" si="362"/>
        <v>204.22007949583013</v>
      </c>
      <c r="AL370" s="1">
        <f t="shared" si="363"/>
        <v>2.0422007949583012</v>
      </c>
      <c r="AM370" s="1">
        <f t="shared" si="394"/>
        <v>1225.3204769749807</v>
      </c>
      <c r="AN370" s="1">
        <f t="shared" si="364"/>
        <v>4.0994339938478248</v>
      </c>
      <c r="AO370" s="1">
        <f t="shared" si="365"/>
        <v>10248.584984619562</v>
      </c>
      <c r="AP370" s="1">
        <f t="shared" si="366"/>
        <v>9736.1557353885837</v>
      </c>
      <c r="AQ370" s="1">
        <f t="shared" si="367"/>
        <v>4.0994339938478248</v>
      </c>
      <c r="AR370" s="1">
        <f t="shared" si="368"/>
        <v>1332316.0480005431</v>
      </c>
      <c r="AS370" s="1">
        <f t="shared" si="369"/>
        <v>6889.7839354237467</v>
      </c>
      <c r="AT370" s="1">
        <f t="shared" si="370"/>
        <v>928240.13173067675</v>
      </c>
      <c r="AU370" s="38">
        <f>-SUM(AS$24:AS370)/AS$23</f>
        <v>54.811022129314594</v>
      </c>
      <c r="AV370" s="1">
        <f t="shared" si="346"/>
        <v>6889.7839354237467</v>
      </c>
      <c r="AW370" s="1">
        <f t="shared" si="371"/>
        <v>928240.13173067675</v>
      </c>
      <c r="AX370" s="38">
        <f>-SUM(AV$24:AV370)/AV$23</f>
        <v>54.811022129314594</v>
      </c>
      <c r="AY370" s="40"/>
      <c r="AZ370" s="10">
        <f t="shared" si="372"/>
        <v>857.63888888888891</v>
      </c>
      <c r="BA370" s="10">
        <f t="shared" si="373"/>
        <v>55.393005459801039</v>
      </c>
      <c r="BB370" s="10">
        <f t="shared" si="374"/>
        <v>1331.0324681499446</v>
      </c>
      <c r="BC370" s="1">
        <f t="shared" si="375"/>
        <v>17660.855118067295</v>
      </c>
      <c r="BD370" s="1">
        <f t="shared" si="376"/>
        <v>307339.14488193241</v>
      </c>
      <c r="BE370" s="1">
        <f t="shared" si="377"/>
        <v>1639655.1928824754</v>
      </c>
      <c r="BF370" s="1">
        <f t="shared" si="378"/>
        <v>0</v>
      </c>
      <c r="BG370" s="1">
        <f t="shared" si="379"/>
        <v>204.22007949583013</v>
      </c>
      <c r="BH370" s="1">
        <f t="shared" si="380"/>
        <v>204.22007949583013</v>
      </c>
      <c r="BI370" s="1">
        <f t="shared" si="381"/>
        <v>612.66023848749035</v>
      </c>
      <c r="BJ370" s="1">
        <f t="shared" si="382"/>
        <v>204.22007949583013</v>
      </c>
      <c r="BK370" s="1">
        <f t="shared" si="383"/>
        <v>2.0422007949583012</v>
      </c>
      <c r="BL370" s="1">
        <f t="shared" si="395"/>
        <v>1225.3204769749807</v>
      </c>
      <c r="BM370" s="1">
        <f t="shared" si="384"/>
        <v>4.0994339938478248</v>
      </c>
      <c r="BN370" s="1">
        <f t="shared" si="385"/>
        <v>10248.584984619562</v>
      </c>
      <c r="BO370" s="1">
        <f t="shared" si="386"/>
        <v>9736.1557353885837</v>
      </c>
      <c r="BP370" s="1">
        <f t="shared" si="387"/>
        <v>4.0994339938478248</v>
      </c>
      <c r="BQ370" s="1">
        <f t="shared" si="388"/>
        <v>1332316.0480005431</v>
      </c>
      <c r="BR370" s="1">
        <f t="shared" si="389"/>
        <v>7653.1963695247141</v>
      </c>
      <c r="BS370" s="1">
        <f t="shared" si="390"/>
        <v>1195114.4720541274</v>
      </c>
      <c r="BT370" s="38">
        <f>-SUM(BR$24:BR370)/BR$23</f>
        <v>70.281998379949414</v>
      </c>
      <c r="BU370" s="1">
        <f t="shared" si="391"/>
        <v>7653.1963695247141</v>
      </c>
      <c r="BV370" s="1">
        <f t="shared" si="392"/>
        <v>1195114.4720541274</v>
      </c>
      <c r="BW370" s="38">
        <f>-SUM(BU$24:BU370)/BU$23</f>
        <v>70.281998379949414</v>
      </c>
      <c r="BX370" s="1"/>
      <c r="BY370" s="1"/>
      <c r="BZ370" s="1"/>
      <c r="CA370" s="1"/>
      <c r="CB370" s="1"/>
      <c r="CC370" s="1"/>
      <c r="CD370" s="1"/>
      <c r="CE370" s="1"/>
      <c r="CF370" s="1"/>
      <c r="CG370" s="1"/>
      <c r="CH370" s="1"/>
      <c r="CI370" s="1"/>
      <c r="CJ370" s="1"/>
      <c r="CK370" s="1"/>
      <c r="CL370" s="1"/>
      <c r="CM370" s="1"/>
      <c r="CN370" s="1"/>
      <c r="CO370" s="1"/>
    </row>
    <row r="371" spans="1:93" ht="14.7" thickBot="1" x14ac:dyDescent="0.6">
      <c r="A371" s="32">
        <v>348</v>
      </c>
      <c r="B371" s="10">
        <f t="shared" si="333"/>
        <v>1621.0513229898563</v>
      </c>
      <c r="C371" s="10">
        <f t="shared" si="334"/>
        <v>60.228044376999591</v>
      </c>
      <c r="D371" s="10">
        <f t="shared" si="335"/>
        <v>1560.8232786128565</v>
      </c>
      <c r="E371" s="10">
        <f t="shared" si="347"/>
        <v>19088.791936358746</v>
      </c>
      <c r="F371" s="10">
        <f t="shared" si="348"/>
        <v>360911.20806364139</v>
      </c>
      <c r="G371" s="10">
        <f t="shared" si="330"/>
        <v>1545042.734308671</v>
      </c>
      <c r="H371" s="1">
        <f t="shared" si="349"/>
        <v>0</v>
      </c>
      <c r="I371" s="1">
        <f t="shared" si="336"/>
        <v>204.64073942260578</v>
      </c>
      <c r="J371" s="1">
        <f t="shared" si="337"/>
        <v>204.64073942260578</v>
      </c>
      <c r="K371" s="1">
        <f t="shared" si="338"/>
        <v>613.92221826781736</v>
      </c>
      <c r="L371" s="1">
        <f t="shared" si="339"/>
        <v>204.64073942260578</v>
      </c>
      <c r="M371" s="1">
        <f t="shared" si="340"/>
        <v>2.0464073942260579</v>
      </c>
      <c r="N371" s="1">
        <f t="shared" si="393"/>
        <v>1227.8444365356347</v>
      </c>
      <c r="O371" s="1">
        <f t="shared" si="341"/>
        <v>4.1161355953816567</v>
      </c>
      <c r="P371" s="1">
        <f t="shared" si="342"/>
        <v>16464.542381526626</v>
      </c>
      <c r="Q371" s="1">
        <f t="shared" si="343"/>
        <v>15641.315262450295</v>
      </c>
      <c r="R371" s="1">
        <f t="shared" si="344"/>
        <v>4.1161355953816567</v>
      </c>
      <c r="S371" s="1">
        <f t="shared" si="331"/>
        <v>1564131.5262450296</v>
      </c>
      <c r="T371" s="1">
        <f t="shared" si="345"/>
        <v>12792.419502924802</v>
      </c>
      <c r="U371" s="6">
        <f t="shared" si="350"/>
        <v>2026699.2751855354</v>
      </c>
      <c r="V371" s="23">
        <f>-SUM(T$24:T371)/T$23</f>
        <v>102.33496375927679</v>
      </c>
      <c r="W371" s="14">
        <f t="shared" si="332"/>
        <v>0</v>
      </c>
      <c r="X371" s="14">
        <f t="shared" si="351"/>
        <v>494478.63807538874</v>
      </c>
      <c r="Y371" s="23">
        <f>-SUM(W$24:W371)/W$23</f>
        <v>25.723931903769437</v>
      </c>
      <c r="Z371" s="36"/>
      <c r="AA371" s="37">
        <f t="shared" si="352"/>
        <v>1621.0513229898563</v>
      </c>
      <c r="AB371" s="10">
        <f t="shared" si="353"/>
        <v>60.228044376999591</v>
      </c>
      <c r="AC371" s="10">
        <f t="shared" si="354"/>
        <v>1560.8232786128565</v>
      </c>
      <c r="AD371" s="1">
        <f t="shared" si="355"/>
        <v>19088.791936358746</v>
      </c>
      <c r="AE371" s="1">
        <f t="shared" si="356"/>
        <v>358161.20806364139</v>
      </c>
      <c r="AF371" s="1">
        <f t="shared" si="357"/>
        <v>1370905.2765626798</v>
      </c>
      <c r="AG371" s="1">
        <f t="shared" si="358"/>
        <v>0</v>
      </c>
      <c r="AH371" s="1">
        <f t="shared" si="359"/>
        <v>204.64073942260578</v>
      </c>
      <c r="AI371" s="1">
        <f t="shared" si="360"/>
        <v>204.64073942260578</v>
      </c>
      <c r="AJ371" s="1">
        <f t="shared" si="361"/>
        <v>613.92221826781736</v>
      </c>
      <c r="AK371" s="1">
        <f t="shared" si="362"/>
        <v>204.64073942260578</v>
      </c>
      <c r="AL371" s="1">
        <f t="shared" si="363"/>
        <v>2.0464073942260579</v>
      </c>
      <c r="AM371" s="1">
        <f t="shared" si="394"/>
        <v>1227.8444365356347</v>
      </c>
      <c r="AN371" s="1">
        <f t="shared" si="364"/>
        <v>4.1161355953816567</v>
      </c>
      <c r="AO371" s="1">
        <f t="shared" si="365"/>
        <v>10290.338988454141</v>
      </c>
      <c r="AP371" s="1">
        <f t="shared" si="366"/>
        <v>9775.8220390314327</v>
      </c>
      <c r="AQ371" s="1">
        <f t="shared" si="367"/>
        <v>4.1161355953816567</v>
      </c>
      <c r="AR371" s="1">
        <f t="shared" si="368"/>
        <v>1337744.0684990385</v>
      </c>
      <c r="AS371" s="1">
        <f t="shared" si="369"/>
        <v>6926.9262795059412</v>
      </c>
      <c r="AT371" s="1">
        <f t="shared" si="370"/>
        <v>935167.05801018269</v>
      </c>
      <c r="AU371" s="38">
        <f>-SUM(AS$24:AS371)/AS$23</f>
        <v>55.21258307305407</v>
      </c>
      <c r="AV371" s="1">
        <f t="shared" si="346"/>
        <v>6926.9262795059412</v>
      </c>
      <c r="AW371" s="1">
        <f t="shared" si="371"/>
        <v>935167.05801018269</v>
      </c>
      <c r="AX371" s="38">
        <f>-SUM(AV$24:AV371)/AV$23</f>
        <v>55.21258307305407</v>
      </c>
      <c r="AY371" s="40"/>
      <c r="AZ371" s="10">
        <f t="shared" si="372"/>
        <v>857.63888888888891</v>
      </c>
      <c r="BA371" s="10">
        <f t="shared" si="373"/>
        <v>51.510827427697023</v>
      </c>
      <c r="BB371" s="10">
        <f t="shared" si="374"/>
        <v>1334.9146461820485</v>
      </c>
      <c r="BC371" s="1">
        <f t="shared" si="375"/>
        <v>16325.940471885246</v>
      </c>
      <c r="BD371" s="1">
        <f t="shared" si="376"/>
        <v>308674.05952811445</v>
      </c>
      <c r="BE371" s="1">
        <f t="shared" si="377"/>
        <v>1646418.128027153</v>
      </c>
      <c r="BF371" s="1">
        <f t="shared" si="378"/>
        <v>0</v>
      </c>
      <c r="BG371" s="1">
        <f t="shared" si="379"/>
        <v>204.64073942260578</v>
      </c>
      <c r="BH371" s="1">
        <f t="shared" si="380"/>
        <v>204.64073942260578</v>
      </c>
      <c r="BI371" s="1">
        <f t="shared" si="381"/>
        <v>613.92221826781736</v>
      </c>
      <c r="BJ371" s="1">
        <f t="shared" si="382"/>
        <v>204.64073942260578</v>
      </c>
      <c r="BK371" s="1">
        <f t="shared" si="383"/>
        <v>2.0464073942260579</v>
      </c>
      <c r="BL371" s="1">
        <f t="shared" si="395"/>
        <v>1227.8444365356347</v>
      </c>
      <c r="BM371" s="1">
        <f t="shared" si="384"/>
        <v>4.1161355953816567</v>
      </c>
      <c r="BN371" s="1">
        <f t="shared" si="385"/>
        <v>10290.338988454141</v>
      </c>
      <c r="BO371" s="1">
        <f t="shared" si="386"/>
        <v>9775.8220390314327</v>
      </c>
      <c r="BP371" s="1">
        <f t="shared" si="387"/>
        <v>4.1161355953816567</v>
      </c>
      <c r="BQ371" s="1">
        <f t="shared" si="388"/>
        <v>1337744.0684990385</v>
      </c>
      <c r="BR371" s="1">
        <f t="shared" si="389"/>
        <v>7690.3387136069086</v>
      </c>
      <c r="BS371" s="1">
        <f t="shared" si="390"/>
        <v>1202804.8107677342</v>
      </c>
      <c r="BT371" s="38">
        <f>-SUM(BR$24:BR371)/BR$23</f>
        <v>70.727815116970092</v>
      </c>
      <c r="BU371" s="1">
        <f t="shared" si="391"/>
        <v>7690.3387136069086</v>
      </c>
      <c r="BV371" s="1">
        <f t="shared" si="392"/>
        <v>1202804.8107677342</v>
      </c>
      <c r="BW371" s="38">
        <f>-SUM(BU$24:BU371)/BU$23</f>
        <v>70.727815116970092</v>
      </c>
      <c r="BX371" s="1"/>
      <c r="BY371" s="1"/>
      <c r="BZ371" s="1"/>
      <c r="CA371" s="1"/>
      <c r="CB371" s="1"/>
      <c r="CC371" s="1"/>
      <c r="CD371" s="1"/>
      <c r="CE371" s="1"/>
      <c r="CF371" s="1"/>
      <c r="CG371" s="1"/>
      <c r="CH371" s="1"/>
      <c r="CI371" s="1"/>
      <c r="CJ371" s="1"/>
      <c r="CK371" s="1"/>
      <c r="CL371" s="1"/>
      <c r="CM371" s="1"/>
      <c r="CN371" s="1"/>
      <c r="CO371" s="1"/>
    </row>
    <row r="372" spans="1:93" ht="14.7" thickBot="1" x14ac:dyDescent="0.6">
      <c r="A372" s="32">
        <v>349</v>
      </c>
      <c r="B372" s="10">
        <f t="shared" si="333"/>
        <v>1621.0513229898563</v>
      </c>
      <c r="C372" s="10">
        <f t="shared" si="334"/>
        <v>55.675643147712101</v>
      </c>
      <c r="D372" s="10">
        <f t="shared" si="335"/>
        <v>1565.3756798421443</v>
      </c>
      <c r="E372" s="10">
        <f t="shared" si="347"/>
        <v>17523.416256516601</v>
      </c>
      <c r="F372" s="10">
        <f t="shared" si="348"/>
        <v>362476.58374348353</v>
      </c>
      <c r="G372" s="10">
        <f t="shared" si="330"/>
        <v>1552980.5754403421</v>
      </c>
      <c r="H372" s="1">
        <f t="shared" si="349"/>
        <v>0</v>
      </c>
      <c r="I372" s="1">
        <f t="shared" si="336"/>
        <v>205.0622658399559</v>
      </c>
      <c r="J372" s="1">
        <f t="shared" si="337"/>
        <v>205.0622658399559</v>
      </c>
      <c r="K372" s="1">
        <f t="shared" si="338"/>
        <v>615.1867975198677</v>
      </c>
      <c r="L372" s="1">
        <f t="shared" si="339"/>
        <v>205.0622658399559</v>
      </c>
      <c r="M372" s="1">
        <f t="shared" si="340"/>
        <v>2.050622658399559</v>
      </c>
      <c r="N372" s="1">
        <f t="shared" si="393"/>
        <v>1230.3735950397354</v>
      </c>
      <c r="O372" s="1">
        <f t="shared" si="341"/>
        <v>4.1329052413075225</v>
      </c>
      <c r="P372" s="1">
        <f t="shared" si="342"/>
        <v>16531.620965230089</v>
      </c>
      <c r="Q372" s="1">
        <f t="shared" si="343"/>
        <v>15705.039916968584</v>
      </c>
      <c r="R372" s="1">
        <f t="shared" si="344"/>
        <v>4.1329052413075225</v>
      </c>
      <c r="S372" s="1">
        <f t="shared" si="331"/>
        <v>1570503.9916968585</v>
      </c>
      <c r="T372" s="1">
        <f t="shared" si="345"/>
        <v>12853.614998938992</v>
      </c>
      <c r="U372" s="6">
        <f t="shared" si="350"/>
        <v>2039552.8901844744</v>
      </c>
      <c r="V372" s="23">
        <f>-SUM(T$24:T372)/T$23</f>
        <v>102.97764450922374</v>
      </c>
      <c r="W372" s="14">
        <f t="shared" si="332"/>
        <v>0</v>
      </c>
      <c r="X372" s="14">
        <f t="shared" si="351"/>
        <v>494478.63807538874</v>
      </c>
      <c r="Y372" s="23">
        <f>-SUM(W$24:W372)/W$23</f>
        <v>25.723931903769437</v>
      </c>
      <c r="Z372" s="36"/>
      <c r="AA372" s="37">
        <f t="shared" si="352"/>
        <v>1621.0513229898563</v>
      </c>
      <c r="AB372" s="10">
        <f t="shared" si="353"/>
        <v>55.675643147712101</v>
      </c>
      <c r="AC372" s="10">
        <f t="shared" si="354"/>
        <v>1565.3756798421443</v>
      </c>
      <c r="AD372" s="1">
        <f t="shared" si="355"/>
        <v>17523.416256516601</v>
      </c>
      <c r="AE372" s="1">
        <f t="shared" si="356"/>
        <v>359726.58374348353</v>
      </c>
      <c r="AF372" s="1">
        <f t="shared" si="357"/>
        <v>1377920.7871684283</v>
      </c>
      <c r="AG372" s="1">
        <f t="shared" si="358"/>
        <v>0</v>
      </c>
      <c r="AH372" s="1">
        <f t="shared" si="359"/>
        <v>205.0622658399559</v>
      </c>
      <c r="AI372" s="1">
        <f t="shared" si="360"/>
        <v>205.0622658399559</v>
      </c>
      <c r="AJ372" s="1">
        <f t="shared" si="361"/>
        <v>615.1867975198677</v>
      </c>
      <c r="AK372" s="1">
        <f t="shared" si="362"/>
        <v>205.0622658399559</v>
      </c>
      <c r="AL372" s="1">
        <f t="shared" si="363"/>
        <v>2.050622658399559</v>
      </c>
      <c r="AM372" s="1">
        <f t="shared" si="394"/>
        <v>1230.3735950397354</v>
      </c>
      <c r="AN372" s="1">
        <f t="shared" si="364"/>
        <v>4.1329052413075225</v>
      </c>
      <c r="AO372" s="1">
        <f t="shared" si="365"/>
        <v>10332.263103268806</v>
      </c>
      <c r="AP372" s="1">
        <f t="shared" si="366"/>
        <v>9815.6499481053652</v>
      </c>
      <c r="AQ372" s="1">
        <f t="shared" si="367"/>
        <v>4.1329052413075225</v>
      </c>
      <c r="AR372" s="1">
        <f t="shared" si="368"/>
        <v>1343194.2034249448</v>
      </c>
      <c r="AS372" s="1">
        <f t="shared" si="369"/>
        <v>6964.2250300757742</v>
      </c>
      <c r="AT372" s="1">
        <f t="shared" si="370"/>
        <v>942131.28304025845</v>
      </c>
      <c r="AU372" s="38">
        <f>-SUM(AS$24:AS372)/AS$23</f>
        <v>55.616306263203391</v>
      </c>
      <c r="AV372" s="1">
        <f t="shared" si="346"/>
        <v>6964.2250300757742</v>
      </c>
      <c r="AW372" s="1">
        <f t="shared" si="371"/>
        <v>942131.28304025845</v>
      </c>
      <c r="AX372" s="38">
        <f>-SUM(AV$24:AV372)/AV$23</f>
        <v>55.616306263203391</v>
      </c>
      <c r="AY372" s="40"/>
      <c r="AZ372" s="10">
        <f t="shared" si="372"/>
        <v>857.63888888888891</v>
      </c>
      <c r="BA372" s="10">
        <f t="shared" si="373"/>
        <v>47.61732637633272</v>
      </c>
      <c r="BB372" s="10">
        <f t="shared" si="374"/>
        <v>1338.8081472334129</v>
      </c>
      <c r="BC372" s="1">
        <f t="shared" si="375"/>
        <v>14987.132324651833</v>
      </c>
      <c r="BD372" s="1">
        <f t="shared" si="376"/>
        <v>310012.86767534784</v>
      </c>
      <c r="BE372" s="1">
        <f t="shared" si="377"/>
        <v>1653207.0711002927</v>
      </c>
      <c r="BF372" s="1">
        <f t="shared" si="378"/>
        <v>0</v>
      </c>
      <c r="BG372" s="1">
        <f t="shared" si="379"/>
        <v>205.0622658399559</v>
      </c>
      <c r="BH372" s="1">
        <f t="shared" si="380"/>
        <v>205.0622658399559</v>
      </c>
      <c r="BI372" s="1">
        <f t="shared" si="381"/>
        <v>615.1867975198677</v>
      </c>
      <c r="BJ372" s="1">
        <f t="shared" si="382"/>
        <v>205.0622658399559</v>
      </c>
      <c r="BK372" s="1">
        <f t="shared" si="383"/>
        <v>2.050622658399559</v>
      </c>
      <c r="BL372" s="1">
        <f t="shared" si="395"/>
        <v>1230.3735950397354</v>
      </c>
      <c r="BM372" s="1">
        <f t="shared" si="384"/>
        <v>4.1329052413075225</v>
      </c>
      <c r="BN372" s="1">
        <f t="shared" si="385"/>
        <v>10332.263103268806</v>
      </c>
      <c r="BO372" s="1">
        <f t="shared" si="386"/>
        <v>9815.6499481053652</v>
      </c>
      <c r="BP372" s="1">
        <f t="shared" si="387"/>
        <v>4.1329052413075225</v>
      </c>
      <c r="BQ372" s="1">
        <f t="shared" si="388"/>
        <v>1343194.2034249448</v>
      </c>
      <c r="BR372" s="1">
        <f t="shared" si="389"/>
        <v>7727.6374641767416</v>
      </c>
      <c r="BS372" s="1">
        <f t="shared" si="390"/>
        <v>1210532.4482319108</v>
      </c>
      <c r="BT372" s="38">
        <f>-SUM(BR$24:BR372)/BR$23</f>
        <v>71.175794100400623</v>
      </c>
      <c r="BU372" s="1">
        <f t="shared" si="391"/>
        <v>7727.6374641767416</v>
      </c>
      <c r="BV372" s="1">
        <f t="shared" si="392"/>
        <v>1210532.4482319108</v>
      </c>
      <c r="BW372" s="38">
        <f>-SUM(BU$24:BU372)/BU$23</f>
        <v>71.175794100400623</v>
      </c>
      <c r="BX372" s="1"/>
      <c r="BY372" s="1"/>
      <c r="BZ372" s="1"/>
      <c r="CA372" s="1"/>
      <c r="CB372" s="1"/>
      <c r="CC372" s="1"/>
      <c r="CD372" s="1"/>
      <c r="CE372" s="1"/>
      <c r="CF372" s="1"/>
      <c r="CG372" s="1"/>
      <c r="CH372" s="1"/>
      <c r="CI372" s="1"/>
      <c r="CJ372" s="1"/>
      <c r="CK372" s="1"/>
      <c r="CL372" s="1"/>
      <c r="CM372" s="1"/>
      <c r="CN372" s="1"/>
      <c r="CO372" s="1"/>
    </row>
    <row r="373" spans="1:93" ht="14.7" thickBot="1" x14ac:dyDescent="0.6">
      <c r="A373" s="32">
        <v>350</v>
      </c>
      <c r="B373" s="10">
        <f t="shared" si="333"/>
        <v>1621.0513229898563</v>
      </c>
      <c r="C373" s="10">
        <f t="shared" si="334"/>
        <v>51.109964081505844</v>
      </c>
      <c r="D373" s="10">
        <f t="shared" si="335"/>
        <v>1569.9413589083504</v>
      </c>
      <c r="E373" s="10">
        <f t="shared" si="347"/>
        <v>15953.47489760825</v>
      </c>
      <c r="F373" s="10">
        <f t="shared" si="348"/>
        <v>364046.5251023919</v>
      </c>
      <c r="G373" s="10">
        <f t="shared" si="330"/>
        <v>1560948.9444641371</v>
      </c>
      <c r="H373" s="1">
        <f t="shared" si="349"/>
        <v>0</v>
      </c>
      <c r="I373" s="1">
        <f t="shared" si="336"/>
        <v>205.4846605327092</v>
      </c>
      <c r="J373" s="1">
        <f t="shared" si="337"/>
        <v>205.4846605327092</v>
      </c>
      <c r="K373" s="1">
        <f t="shared" si="338"/>
        <v>616.4539815981276</v>
      </c>
      <c r="L373" s="1">
        <f t="shared" si="339"/>
        <v>205.4846605327092</v>
      </c>
      <c r="M373" s="1">
        <f t="shared" si="340"/>
        <v>2.054846605327092</v>
      </c>
      <c r="N373" s="1">
        <f t="shared" si="393"/>
        <v>1232.9079631962554</v>
      </c>
      <c r="O373" s="1">
        <f t="shared" si="341"/>
        <v>4.1497432088466981</v>
      </c>
      <c r="P373" s="1">
        <f t="shared" si="342"/>
        <v>16598.972835386794</v>
      </c>
      <c r="Q373" s="1">
        <f t="shared" si="343"/>
        <v>15769.024193617453</v>
      </c>
      <c r="R373" s="1">
        <f t="shared" si="344"/>
        <v>4.1497432088466981</v>
      </c>
      <c r="S373" s="1">
        <f t="shared" si="331"/>
        <v>1576902.4193617452</v>
      </c>
      <c r="T373" s="1">
        <f t="shared" si="345"/>
        <v>12915.064907431341</v>
      </c>
      <c r="U373" s="6">
        <f t="shared" si="350"/>
        <v>2052467.9550919058</v>
      </c>
      <c r="V373" s="23">
        <f>-SUM(T$24:T373)/T$23</f>
        <v>103.6233977545953</v>
      </c>
      <c r="W373" s="14">
        <f t="shared" si="332"/>
        <v>0</v>
      </c>
      <c r="X373" s="14">
        <f t="shared" si="351"/>
        <v>494478.63807538874</v>
      </c>
      <c r="Y373" s="23">
        <f>-SUM(W$24:W373)/W$23</f>
        <v>25.723931903769437</v>
      </c>
      <c r="Z373" s="36"/>
      <c r="AA373" s="37">
        <f t="shared" si="352"/>
        <v>1621.0513229898563</v>
      </c>
      <c r="AB373" s="10">
        <f t="shared" si="353"/>
        <v>51.109964081505844</v>
      </c>
      <c r="AC373" s="10">
        <f t="shared" si="354"/>
        <v>1569.9413589083504</v>
      </c>
      <c r="AD373" s="1">
        <f t="shared" si="355"/>
        <v>15953.47489760825</v>
      </c>
      <c r="AE373" s="1">
        <f t="shared" si="356"/>
        <v>361296.5251023919</v>
      </c>
      <c r="AF373" s="1">
        <f t="shared" si="357"/>
        <v>1384963.0679775688</v>
      </c>
      <c r="AG373" s="1">
        <f t="shared" si="358"/>
        <v>0</v>
      </c>
      <c r="AH373" s="1">
        <f t="shared" si="359"/>
        <v>205.4846605327092</v>
      </c>
      <c r="AI373" s="1">
        <f t="shared" si="360"/>
        <v>205.4846605327092</v>
      </c>
      <c r="AJ373" s="1">
        <f t="shared" si="361"/>
        <v>616.4539815981276</v>
      </c>
      <c r="AK373" s="1">
        <f t="shared" si="362"/>
        <v>205.4846605327092</v>
      </c>
      <c r="AL373" s="1">
        <f t="shared" si="363"/>
        <v>2.054846605327092</v>
      </c>
      <c r="AM373" s="1">
        <f t="shared" si="394"/>
        <v>1232.9079631962554</v>
      </c>
      <c r="AN373" s="1">
        <f t="shared" si="364"/>
        <v>4.1497432088466981</v>
      </c>
      <c r="AO373" s="1">
        <f t="shared" si="365"/>
        <v>10374.358022116745</v>
      </c>
      <c r="AP373" s="1">
        <f t="shared" si="366"/>
        <v>9855.640121010907</v>
      </c>
      <c r="AQ373" s="1">
        <f t="shared" si="367"/>
        <v>4.1497432088466981</v>
      </c>
      <c r="AR373" s="1">
        <f t="shared" si="368"/>
        <v>1348666.542875177</v>
      </c>
      <c r="AS373" s="1">
        <f t="shared" si="369"/>
        <v>7001.6808348247951</v>
      </c>
      <c r="AT373" s="1">
        <f t="shared" si="370"/>
        <v>949132.96387508325</v>
      </c>
      <c r="AU373" s="38">
        <f>-SUM(AS$24:AS373)/AS$23</f>
        <v>56.02220080435265</v>
      </c>
      <c r="AV373" s="1">
        <f t="shared" si="346"/>
        <v>7001.6808348247951</v>
      </c>
      <c r="AW373" s="1">
        <f t="shared" si="371"/>
        <v>949132.96387508325</v>
      </c>
      <c r="AX373" s="38">
        <f>-SUM(AV$24:AV373)/AV$23</f>
        <v>56.02220080435265</v>
      </c>
      <c r="AY373" s="40"/>
      <c r="AZ373" s="10">
        <f t="shared" si="372"/>
        <v>857.63888888888891</v>
      </c>
      <c r="BA373" s="10">
        <f t="shared" si="373"/>
        <v>43.712469280235261</v>
      </c>
      <c r="BB373" s="10">
        <f t="shared" si="374"/>
        <v>1342.7130043295103</v>
      </c>
      <c r="BC373" s="1">
        <f t="shared" si="375"/>
        <v>13644.419320322322</v>
      </c>
      <c r="BD373" s="1">
        <f t="shared" si="376"/>
        <v>311355.58067967737</v>
      </c>
      <c r="BE373" s="1">
        <f t="shared" si="377"/>
        <v>1660022.1235548544</v>
      </c>
      <c r="BF373" s="1">
        <f t="shared" si="378"/>
        <v>0</v>
      </c>
      <c r="BG373" s="1">
        <f t="shared" si="379"/>
        <v>205.4846605327092</v>
      </c>
      <c r="BH373" s="1">
        <f t="shared" si="380"/>
        <v>205.4846605327092</v>
      </c>
      <c r="BI373" s="1">
        <f t="shared" si="381"/>
        <v>616.4539815981276</v>
      </c>
      <c r="BJ373" s="1">
        <f t="shared" si="382"/>
        <v>205.4846605327092</v>
      </c>
      <c r="BK373" s="1">
        <f t="shared" si="383"/>
        <v>2.054846605327092</v>
      </c>
      <c r="BL373" s="1">
        <f t="shared" si="395"/>
        <v>1232.9079631962554</v>
      </c>
      <c r="BM373" s="1">
        <f t="shared" si="384"/>
        <v>4.1497432088466981</v>
      </c>
      <c r="BN373" s="1">
        <f t="shared" si="385"/>
        <v>10374.358022116745</v>
      </c>
      <c r="BO373" s="1">
        <f t="shared" si="386"/>
        <v>9855.640121010907</v>
      </c>
      <c r="BP373" s="1">
        <f t="shared" si="387"/>
        <v>4.1497432088466981</v>
      </c>
      <c r="BQ373" s="1">
        <f t="shared" si="388"/>
        <v>1348666.542875177</v>
      </c>
      <c r="BR373" s="1">
        <f t="shared" si="389"/>
        <v>7765.0932689257625</v>
      </c>
      <c r="BS373" s="1">
        <f t="shared" si="390"/>
        <v>1218297.5415008366</v>
      </c>
      <c r="BT373" s="38">
        <f>-SUM(BR$24:BR373)/BR$23</f>
        <v>71.625944434831112</v>
      </c>
      <c r="BU373" s="1">
        <f t="shared" si="391"/>
        <v>7765.0932689257625</v>
      </c>
      <c r="BV373" s="1">
        <f t="shared" si="392"/>
        <v>1218297.5415008366</v>
      </c>
      <c r="BW373" s="38">
        <f>-SUM(BU$24:BU373)/BU$23</f>
        <v>71.625944434831112</v>
      </c>
      <c r="BX373" s="1"/>
      <c r="BY373" s="1"/>
      <c r="BZ373" s="1"/>
      <c r="CA373" s="1"/>
      <c r="CB373" s="1"/>
      <c r="CC373" s="1"/>
      <c r="CD373" s="1"/>
      <c r="CE373" s="1"/>
      <c r="CF373" s="1"/>
      <c r="CG373" s="1"/>
      <c r="CH373" s="1"/>
      <c r="CI373" s="1"/>
      <c r="CJ373" s="1"/>
      <c r="CK373" s="1"/>
      <c r="CL373" s="1"/>
      <c r="CM373" s="1"/>
      <c r="CN373" s="1"/>
      <c r="CO373" s="1"/>
    </row>
    <row r="374" spans="1:93" ht="14.7" thickBot="1" x14ac:dyDescent="0.6">
      <c r="A374" s="32">
        <v>351</v>
      </c>
      <c r="B374" s="10">
        <f t="shared" si="333"/>
        <v>1621.0513229898563</v>
      </c>
      <c r="C374" s="10">
        <f t="shared" si="334"/>
        <v>46.530968451356493</v>
      </c>
      <c r="D374" s="10">
        <f t="shared" si="335"/>
        <v>1574.5203545385</v>
      </c>
      <c r="E374" s="10">
        <f t="shared" si="347"/>
        <v>14378.954543069751</v>
      </c>
      <c r="F374" s="10">
        <f t="shared" si="348"/>
        <v>365621.04545693041</v>
      </c>
      <c r="G374" s="10">
        <f t="shared" si="330"/>
        <v>1568947.9604698899</v>
      </c>
      <c r="H374" s="1">
        <f t="shared" si="349"/>
        <v>0</v>
      </c>
      <c r="I374" s="1">
        <f t="shared" si="336"/>
        <v>205.90792528937078</v>
      </c>
      <c r="J374" s="1">
        <f t="shared" si="337"/>
        <v>205.90792528937078</v>
      </c>
      <c r="K374" s="1">
        <f t="shared" si="338"/>
        <v>617.7237758681124</v>
      </c>
      <c r="L374" s="1">
        <f t="shared" si="339"/>
        <v>205.90792528937078</v>
      </c>
      <c r="M374" s="1">
        <f t="shared" si="340"/>
        <v>2.0590792528937079</v>
      </c>
      <c r="N374" s="1">
        <f t="shared" si="393"/>
        <v>1235.4475517362248</v>
      </c>
      <c r="O374" s="1">
        <f t="shared" si="341"/>
        <v>4.1666497763498933</v>
      </c>
      <c r="P374" s="1">
        <f t="shared" si="342"/>
        <v>16666.599105399575</v>
      </c>
      <c r="Q374" s="1">
        <f t="shared" si="343"/>
        <v>15833.269150129596</v>
      </c>
      <c r="R374" s="1">
        <f t="shared" si="344"/>
        <v>4.1666497763498933</v>
      </c>
      <c r="S374" s="1">
        <f t="shared" si="331"/>
        <v>1583326.9150129594</v>
      </c>
      <c r="T374" s="1">
        <f t="shared" si="345"/>
        <v>12976.770275403514</v>
      </c>
      <c r="U374" s="6">
        <f t="shared" si="350"/>
        <v>2065444.7253673093</v>
      </c>
      <c r="V374" s="23">
        <f>-SUM(T$24:T374)/T$23</f>
        <v>104.27223626836548</v>
      </c>
      <c r="W374" s="14">
        <f t="shared" si="332"/>
        <v>0</v>
      </c>
      <c r="X374" s="14">
        <f t="shared" si="351"/>
        <v>494478.63807538874</v>
      </c>
      <c r="Y374" s="23">
        <f>-SUM(W$24:W374)/W$23</f>
        <v>25.723931903769437</v>
      </c>
      <c r="Z374" s="36"/>
      <c r="AA374" s="37">
        <f t="shared" si="352"/>
        <v>1621.0513229898563</v>
      </c>
      <c r="AB374" s="10">
        <f t="shared" si="353"/>
        <v>46.530968451356493</v>
      </c>
      <c r="AC374" s="10">
        <f t="shared" si="354"/>
        <v>1574.5203545385</v>
      </c>
      <c r="AD374" s="1">
        <f t="shared" si="355"/>
        <v>14378.954543069751</v>
      </c>
      <c r="AE374" s="1">
        <f t="shared" si="356"/>
        <v>362871.04545693041</v>
      </c>
      <c r="AF374" s="1">
        <f t="shared" si="357"/>
        <v>1392032.2227706457</v>
      </c>
      <c r="AG374" s="1">
        <f t="shared" si="358"/>
        <v>0</v>
      </c>
      <c r="AH374" s="1">
        <f t="shared" si="359"/>
        <v>205.90792528937078</v>
      </c>
      <c r="AI374" s="1">
        <f t="shared" si="360"/>
        <v>205.90792528937078</v>
      </c>
      <c r="AJ374" s="1">
        <f t="shared" si="361"/>
        <v>617.7237758681124</v>
      </c>
      <c r="AK374" s="1">
        <f t="shared" si="362"/>
        <v>205.90792528937078</v>
      </c>
      <c r="AL374" s="1">
        <f t="shared" si="363"/>
        <v>2.0590792528937079</v>
      </c>
      <c r="AM374" s="1">
        <f t="shared" si="394"/>
        <v>1235.4475517362248</v>
      </c>
      <c r="AN374" s="1">
        <f t="shared" si="364"/>
        <v>4.1666497763498933</v>
      </c>
      <c r="AO374" s="1">
        <f t="shared" si="365"/>
        <v>10416.624440874733</v>
      </c>
      <c r="AP374" s="1">
        <f t="shared" si="366"/>
        <v>9895.7932188309969</v>
      </c>
      <c r="AQ374" s="1">
        <f t="shared" si="367"/>
        <v>4.1666497763498933</v>
      </c>
      <c r="AR374" s="1">
        <f t="shared" si="368"/>
        <v>1354161.1773137152</v>
      </c>
      <c r="AS374" s="1">
        <f t="shared" si="369"/>
        <v>7039.2943441049165</v>
      </c>
      <c r="AT374" s="1">
        <f t="shared" si="370"/>
        <v>956172.2582191882</v>
      </c>
      <c r="AU374" s="38">
        <f>-SUM(AS$24:AS374)/AS$23</f>
        <v>56.43027583879352</v>
      </c>
      <c r="AV374" s="1">
        <f t="shared" si="346"/>
        <v>7039.2943441049165</v>
      </c>
      <c r="AW374" s="1">
        <f t="shared" si="371"/>
        <v>956172.2582191882</v>
      </c>
      <c r="AX374" s="38">
        <f>-SUM(AV$24:AV374)/AV$23</f>
        <v>56.43027583879352</v>
      </c>
      <c r="AY374" s="40"/>
      <c r="AZ374" s="10">
        <f t="shared" si="372"/>
        <v>857.63888888888891</v>
      </c>
      <c r="BA374" s="10">
        <f t="shared" si="373"/>
        <v>39.796223017607531</v>
      </c>
      <c r="BB374" s="10">
        <f t="shared" si="374"/>
        <v>1346.6292505921381</v>
      </c>
      <c r="BC374" s="1">
        <f t="shared" si="375"/>
        <v>12297.790069730185</v>
      </c>
      <c r="BD374" s="1">
        <f t="shared" si="376"/>
        <v>312702.20993026951</v>
      </c>
      <c r="BE374" s="1">
        <f t="shared" si="377"/>
        <v>1666863.3872439847</v>
      </c>
      <c r="BF374" s="1">
        <f t="shared" si="378"/>
        <v>0</v>
      </c>
      <c r="BG374" s="1">
        <f t="shared" si="379"/>
        <v>205.90792528937078</v>
      </c>
      <c r="BH374" s="1">
        <f t="shared" si="380"/>
        <v>205.90792528937078</v>
      </c>
      <c r="BI374" s="1">
        <f t="shared" si="381"/>
        <v>617.7237758681124</v>
      </c>
      <c r="BJ374" s="1">
        <f t="shared" si="382"/>
        <v>205.90792528937078</v>
      </c>
      <c r="BK374" s="1">
        <f t="shared" si="383"/>
        <v>2.0590792528937079</v>
      </c>
      <c r="BL374" s="1">
        <f t="shared" si="395"/>
        <v>1235.4475517362248</v>
      </c>
      <c r="BM374" s="1">
        <f t="shared" si="384"/>
        <v>4.1666497763498933</v>
      </c>
      <c r="BN374" s="1">
        <f t="shared" si="385"/>
        <v>10416.624440874733</v>
      </c>
      <c r="BO374" s="1">
        <f t="shared" si="386"/>
        <v>9895.7932188309969</v>
      </c>
      <c r="BP374" s="1">
        <f t="shared" si="387"/>
        <v>4.1666497763498933</v>
      </c>
      <c r="BQ374" s="1">
        <f t="shared" si="388"/>
        <v>1354161.1773137152</v>
      </c>
      <c r="BR374" s="1">
        <f t="shared" si="389"/>
        <v>7802.7067782058839</v>
      </c>
      <c r="BS374" s="1">
        <f t="shared" si="390"/>
        <v>1226100.2482790425</v>
      </c>
      <c r="BT374" s="38">
        <f>-SUM(BR$24:BR374)/BR$23</f>
        <v>72.078275262553191</v>
      </c>
      <c r="BU374" s="1">
        <f t="shared" si="391"/>
        <v>7802.7067782058839</v>
      </c>
      <c r="BV374" s="1">
        <f t="shared" si="392"/>
        <v>1226100.2482790425</v>
      </c>
      <c r="BW374" s="38">
        <f>-SUM(BU$24:BU374)/BU$23</f>
        <v>72.078275262553191</v>
      </c>
      <c r="BX374" s="1"/>
      <c r="BY374" s="1"/>
      <c r="BZ374" s="1"/>
      <c r="CA374" s="1"/>
      <c r="CB374" s="1"/>
      <c r="CC374" s="1"/>
      <c r="CD374" s="1"/>
      <c r="CE374" s="1"/>
      <c r="CF374" s="1"/>
      <c r="CG374" s="1"/>
      <c r="CH374" s="1"/>
      <c r="CI374" s="1"/>
      <c r="CJ374" s="1"/>
      <c r="CK374" s="1"/>
      <c r="CL374" s="1"/>
      <c r="CM374" s="1"/>
      <c r="CN374" s="1"/>
      <c r="CO374" s="1"/>
    </row>
    <row r="375" spans="1:93" ht="14.7" thickBot="1" x14ac:dyDescent="0.6">
      <c r="A375" s="32">
        <v>352</v>
      </c>
      <c r="B375" s="10">
        <f t="shared" si="333"/>
        <v>1621.0513229898563</v>
      </c>
      <c r="C375" s="10">
        <f t="shared" si="334"/>
        <v>41.938617417285862</v>
      </c>
      <c r="D375" s="10">
        <f t="shared" si="335"/>
        <v>1579.1127055725703</v>
      </c>
      <c r="E375" s="10">
        <f t="shared" si="347"/>
        <v>12799.841837497181</v>
      </c>
      <c r="F375" s="10">
        <f t="shared" si="348"/>
        <v>367200.15816250298</v>
      </c>
      <c r="G375" s="10">
        <f t="shared" si="330"/>
        <v>1576977.7430172074</v>
      </c>
      <c r="H375" s="1">
        <f t="shared" si="349"/>
        <v>0</v>
      </c>
      <c r="I375" s="1">
        <f t="shared" si="336"/>
        <v>206.33206190212991</v>
      </c>
      <c r="J375" s="1">
        <f t="shared" si="337"/>
        <v>206.33206190212991</v>
      </c>
      <c r="K375" s="1">
        <f t="shared" si="338"/>
        <v>618.99618570638972</v>
      </c>
      <c r="L375" s="1">
        <f t="shared" si="339"/>
        <v>206.33206190212991</v>
      </c>
      <c r="M375" s="1">
        <f t="shared" si="340"/>
        <v>2.0633206190212992</v>
      </c>
      <c r="N375" s="1">
        <f t="shared" si="393"/>
        <v>1237.9923714127794</v>
      </c>
      <c r="O375" s="1">
        <f t="shared" si="341"/>
        <v>4.1836252233018536</v>
      </c>
      <c r="P375" s="1">
        <f t="shared" si="342"/>
        <v>16734.500893207416</v>
      </c>
      <c r="Q375" s="1">
        <f t="shared" si="343"/>
        <v>15897.775848547044</v>
      </c>
      <c r="R375" s="1">
        <f t="shared" si="344"/>
        <v>4.1836252233018536</v>
      </c>
      <c r="S375" s="1">
        <f t="shared" si="331"/>
        <v>1589777.5848547043</v>
      </c>
      <c r="T375" s="1">
        <f t="shared" si="345"/>
        <v>13038.732154144407</v>
      </c>
      <c r="U375" s="6">
        <f t="shared" si="350"/>
        <v>2078483.4575214537</v>
      </c>
      <c r="V375" s="23">
        <f>-SUM(T$24:T375)/T$23</f>
        <v>104.9241728760727</v>
      </c>
      <c r="W375" s="14">
        <f t="shared" si="332"/>
        <v>0</v>
      </c>
      <c r="X375" s="14">
        <f t="shared" si="351"/>
        <v>494478.63807538874</v>
      </c>
      <c r="Y375" s="23">
        <f>-SUM(W$24:W375)/W$23</f>
        <v>25.723931903769437</v>
      </c>
      <c r="Z375" s="36"/>
      <c r="AA375" s="37">
        <f t="shared" si="352"/>
        <v>1621.0513229898563</v>
      </c>
      <c r="AB375" s="10">
        <f t="shared" si="353"/>
        <v>41.938617417285862</v>
      </c>
      <c r="AC375" s="10">
        <f t="shared" si="354"/>
        <v>1579.1127055725703</v>
      </c>
      <c r="AD375" s="1">
        <f t="shared" si="355"/>
        <v>12799.841837497181</v>
      </c>
      <c r="AE375" s="1">
        <f t="shared" si="356"/>
        <v>364450.15816250298</v>
      </c>
      <c r="AF375" s="1">
        <f t="shared" si="357"/>
        <v>1399128.3557356053</v>
      </c>
      <c r="AG375" s="1">
        <f t="shared" si="358"/>
        <v>0</v>
      </c>
      <c r="AH375" s="1">
        <f t="shared" si="359"/>
        <v>206.33206190212991</v>
      </c>
      <c r="AI375" s="1">
        <f t="shared" si="360"/>
        <v>206.33206190212991</v>
      </c>
      <c r="AJ375" s="1">
        <f t="shared" si="361"/>
        <v>618.99618570638972</v>
      </c>
      <c r="AK375" s="1">
        <f t="shared" si="362"/>
        <v>206.33206190212991</v>
      </c>
      <c r="AL375" s="1">
        <f t="shared" si="363"/>
        <v>2.0633206190212992</v>
      </c>
      <c r="AM375" s="1">
        <f t="shared" si="394"/>
        <v>1237.9923714127794</v>
      </c>
      <c r="AN375" s="1">
        <f t="shared" si="364"/>
        <v>4.1836252233018536</v>
      </c>
      <c r="AO375" s="1">
        <f t="shared" si="365"/>
        <v>10459.063058254635</v>
      </c>
      <c r="AP375" s="1">
        <f t="shared" si="366"/>
        <v>9936.109905341902</v>
      </c>
      <c r="AQ375" s="1">
        <f t="shared" si="367"/>
        <v>4.1836252233018536</v>
      </c>
      <c r="AR375" s="1">
        <f t="shared" si="368"/>
        <v>1359678.1975731023</v>
      </c>
      <c r="AS375" s="1">
        <f t="shared" si="369"/>
        <v>7077.0662109392661</v>
      </c>
      <c r="AT375" s="1">
        <f t="shared" si="370"/>
        <v>963249.32443012751</v>
      </c>
      <c r="AU375" s="38">
        <f>-SUM(AS$24:AS375)/AS$23</f>
        <v>56.840540546674056</v>
      </c>
      <c r="AV375" s="1">
        <f t="shared" si="346"/>
        <v>7077.0662109392661</v>
      </c>
      <c r="AW375" s="1">
        <f t="shared" si="371"/>
        <v>963249.32443012751</v>
      </c>
      <c r="AX375" s="38">
        <f>-SUM(AV$24:AV375)/AV$23</f>
        <v>56.840540546674056</v>
      </c>
      <c r="AY375" s="40"/>
      <c r="AZ375" s="10">
        <f t="shared" si="372"/>
        <v>857.63888888888891</v>
      </c>
      <c r="BA375" s="10">
        <f t="shared" si="373"/>
        <v>35.868554370047121</v>
      </c>
      <c r="BB375" s="10">
        <f t="shared" si="374"/>
        <v>1350.5569192396983</v>
      </c>
      <c r="BC375" s="1">
        <f t="shared" si="375"/>
        <v>10947.233150490487</v>
      </c>
      <c r="BD375" s="1">
        <f t="shared" si="376"/>
        <v>314052.76684950921</v>
      </c>
      <c r="BE375" s="1">
        <f t="shared" si="377"/>
        <v>1673730.9644226115</v>
      </c>
      <c r="BF375" s="1">
        <f t="shared" si="378"/>
        <v>0</v>
      </c>
      <c r="BG375" s="1">
        <f t="shared" si="379"/>
        <v>206.33206190212991</v>
      </c>
      <c r="BH375" s="1">
        <f t="shared" si="380"/>
        <v>206.33206190212991</v>
      </c>
      <c r="BI375" s="1">
        <f t="shared" si="381"/>
        <v>618.99618570638972</v>
      </c>
      <c r="BJ375" s="1">
        <f t="shared" si="382"/>
        <v>206.33206190212991</v>
      </c>
      <c r="BK375" s="1">
        <f t="shared" si="383"/>
        <v>2.0633206190212992</v>
      </c>
      <c r="BL375" s="1">
        <f t="shared" si="395"/>
        <v>1237.9923714127794</v>
      </c>
      <c r="BM375" s="1">
        <f t="shared" si="384"/>
        <v>4.1836252233018536</v>
      </c>
      <c r="BN375" s="1">
        <f t="shared" si="385"/>
        <v>10459.063058254635</v>
      </c>
      <c r="BO375" s="1">
        <f t="shared" si="386"/>
        <v>9936.109905341902</v>
      </c>
      <c r="BP375" s="1">
        <f t="shared" si="387"/>
        <v>4.1836252233018536</v>
      </c>
      <c r="BQ375" s="1">
        <f t="shared" si="388"/>
        <v>1359678.1975731023</v>
      </c>
      <c r="BR375" s="1">
        <f t="shared" si="389"/>
        <v>7840.4786450402335</v>
      </c>
      <c r="BS375" s="1">
        <f t="shared" si="390"/>
        <v>1233940.7269240827</v>
      </c>
      <c r="BT375" s="38">
        <f>-SUM(BR$24:BR375)/BR$23</f>
        <v>72.532795763714944</v>
      </c>
      <c r="BU375" s="1">
        <f t="shared" si="391"/>
        <v>7840.4786450402335</v>
      </c>
      <c r="BV375" s="1">
        <f t="shared" si="392"/>
        <v>1233940.7269240827</v>
      </c>
      <c r="BW375" s="38">
        <f>-SUM(BU$24:BU375)/BU$23</f>
        <v>72.532795763714944</v>
      </c>
      <c r="BX375" s="1"/>
      <c r="BY375" s="1"/>
      <c r="BZ375" s="1"/>
      <c r="CA375" s="1"/>
      <c r="CB375" s="1"/>
      <c r="CC375" s="1"/>
      <c r="CD375" s="1"/>
      <c r="CE375" s="1"/>
      <c r="CF375" s="1"/>
      <c r="CG375" s="1"/>
      <c r="CH375" s="1"/>
      <c r="CI375" s="1"/>
      <c r="CJ375" s="1"/>
      <c r="CK375" s="1"/>
      <c r="CL375" s="1"/>
      <c r="CM375" s="1"/>
      <c r="CN375" s="1"/>
      <c r="CO375" s="1"/>
    </row>
    <row r="376" spans="1:93" ht="14.7" thickBot="1" x14ac:dyDescent="0.6">
      <c r="A376" s="32">
        <v>353</v>
      </c>
      <c r="B376" s="10">
        <f t="shared" si="333"/>
        <v>1621.0513229898563</v>
      </c>
      <c r="C376" s="10">
        <f t="shared" si="334"/>
        <v>37.332872026032533</v>
      </c>
      <c r="D376" s="10">
        <f t="shared" si="335"/>
        <v>1583.7184509638239</v>
      </c>
      <c r="E376" s="10">
        <f t="shared" si="347"/>
        <v>11216.123386533356</v>
      </c>
      <c r="F376" s="10">
        <f t="shared" si="348"/>
        <v>368783.87661346683</v>
      </c>
      <c r="G376" s="10">
        <f t="shared" si="330"/>
        <v>1585038.4121373389</v>
      </c>
      <c r="H376" s="1">
        <f t="shared" si="349"/>
        <v>0</v>
      </c>
      <c r="I376" s="1">
        <f t="shared" si="336"/>
        <v>206.75707216686737</v>
      </c>
      <c r="J376" s="1">
        <f t="shared" si="337"/>
        <v>206.75707216686737</v>
      </c>
      <c r="K376" s="1">
        <f t="shared" si="338"/>
        <v>620.27121650060212</v>
      </c>
      <c r="L376" s="1">
        <f t="shared" si="339"/>
        <v>206.75707216686737</v>
      </c>
      <c r="M376" s="1">
        <f t="shared" si="340"/>
        <v>2.0675707216686736</v>
      </c>
      <c r="N376" s="1">
        <f t="shared" si="393"/>
        <v>1240.5424330012042</v>
      </c>
      <c r="O376" s="1">
        <f t="shared" si="341"/>
        <v>4.2006698303259791</v>
      </c>
      <c r="P376" s="1">
        <f t="shared" si="342"/>
        <v>16802.679321303916</v>
      </c>
      <c r="Q376" s="1">
        <f t="shared" si="343"/>
        <v>15962.545355238719</v>
      </c>
      <c r="R376" s="1">
        <f t="shared" si="344"/>
        <v>4.2006698303259791</v>
      </c>
      <c r="S376" s="1">
        <f t="shared" si="331"/>
        <v>1596254.5355238721</v>
      </c>
      <c r="T376" s="1">
        <f t="shared" si="345"/>
        <v>13100.951599247657</v>
      </c>
      <c r="U376" s="6">
        <f t="shared" si="350"/>
        <v>2091584.4091207015</v>
      </c>
      <c r="V376" s="23">
        <f>-SUM(T$24:T376)/T$23</f>
        <v>105.57922045603509</v>
      </c>
      <c r="W376" s="14">
        <f t="shared" si="332"/>
        <v>0</v>
      </c>
      <c r="X376" s="14">
        <f t="shared" si="351"/>
        <v>494478.63807538874</v>
      </c>
      <c r="Y376" s="23">
        <f>-SUM(W$24:W376)/W$23</f>
        <v>25.723931903769437</v>
      </c>
      <c r="Z376" s="36"/>
      <c r="AA376" s="37">
        <f t="shared" si="352"/>
        <v>1621.0513229898563</v>
      </c>
      <c r="AB376" s="10">
        <f t="shared" si="353"/>
        <v>37.332872026032533</v>
      </c>
      <c r="AC376" s="10">
        <f t="shared" si="354"/>
        <v>1583.7184509638239</v>
      </c>
      <c r="AD376" s="1">
        <f t="shared" si="355"/>
        <v>11216.123386533356</v>
      </c>
      <c r="AE376" s="1">
        <f t="shared" si="356"/>
        <v>366033.87661346683</v>
      </c>
      <c r="AF376" s="1">
        <f t="shared" si="357"/>
        <v>1406251.5714694099</v>
      </c>
      <c r="AG376" s="1">
        <f t="shared" si="358"/>
        <v>0</v>
      </c>
      <c r="AH376" s="1">
        <f t="shared" si="359"/>
        <v>206.75707216686737</v>
      </c>
      <c r="AI376" s="1">
        <f t="shared" si="360"/>
        <v>206.75707216686737</v>
      </c>
      <c r="AJ376" s="1">
        <f t="shared" si="361"/>
        <v>620.27121650060212</v>
      </c>
      <c r="AK376" s="1">
        <f t="shared" si="362"/>
        <v>206.75707216686737</v>
      </c>
      <c r="AL376" s="1">
        <f t="shared" si="363"/>
        <v>2.0675707216686736</v>
      </c>
      <c r="AM376" s="1">
        <f t="shared" si="394"/>
        <v>1240.5424330012042</v>
      </c>
      <c r="AN376" s="1">
        <f t="shared" si="364"/>
        <v>4.2006698303259791</v>
      </c>
      <c r="AO376" s="1">
        <f t="shared" si="365"/>
        <v>10501.674575814948</v>
      </c>
      <c r="AP376" s="1">
        <f t="shared" si="366"/>
        <v>9976.5908470242011</v>
      </c>
      <c r="AQ376" s="1">
        <f t="shared" si="367"/>
        <v>4.2006698303259791</v>
      </c>
      <c r="AR376" s="1">
        <f t="shared" si="368"/>
        <v>1365217.6948559431</v>
      </c>
      <c r="AS376" s="1">
        <f t="shared" si="369"/>
        <v>7114.9970910331404</v>
      </c>
      <c r="AT376" s="1">
        <f t="shared" si="370"/>
        <v>970364.32152116066</v>
      </c>
      <c r="AU376" s="38">
        <f>-SUM(AS$24:AS376)/AS$23</f>
        <v>57.25300414615424</v>
      </c>
      <c r="AV376" s="1">
        <f t="shared" si="346"/>
        <v>7114.9970910331404</v>
      </c>
      <c r="AW376" s="1">
        <f t="shared" si="371"/>
        <v>970364.32152116066</v>
      </c>
      <c r="AX376" s="38">
        <f>-SUM(AV$24:AV376)/AV$23</f>
        <v>57.25300414615424</v>
      </c>
      <c r="AY376" s="40"/>
      <c r="AZ376" s="10">
        <f t="shared" si="372"/>
        <v>857.63888888888891</v>
      </c>
      <c r="BA376" s="10">
        <f t="shared" si="373"/>
        <v>31.929430022264668</v>
      </c>
      <c r="BB376" s="10">
        <f t="shared" si="374"/>
        <v>1354.4960435874809</v>
      </c>
      <c r="BC376" s="1">
        <f t="shared" si="375"/>
        <v>9592.737106903005</v>
      </c>
      <c r="BD376" s="1">
        <f t="shared" si="376"/>
        <v>315407.26289309666</v>
      </c>
      <c r="BE376" s="1">
        <f t="shared" si="377"/>
        <v>1680624.9577490399</v>
      </c>
      <c r="BF376" s="1">
        <f t="shared" si="378"/>
        <v>0</v>
      </c>
      <c r="BG376" s="1">
        <f t="shared" si="379"/>
        <v>206.75707216686737</v>
      </c>
      <c r="BH376" s="1">
        <f t="shared" si="380"/>
        <v>206.75707216686737</v>
      </c>
      <c r="BI376" s="1">
        <f t="shared" si="381"/>
        <v>620.27121650060212</v>
      </c>
      <c r="BJ376" s="1">
        <f t="shared" si="382"/>
        <v>206.75707216686737</v>
      </c>
      <c r="BK376" s="1">
        <f t="shared" si="383"/>
        <v>2.0675707216686736</v>
      </c>
      <c r="BL376" s="1">
        <f t="shared" si="395"/>
        <v>1240.5424330012042</v>
      </c>
      <c r="BM376" s="1">
        <f t="shared" si="384"/>
        <v>4.2006698303259791</v>
      </c>
      <c r="BN376" s="1">
        <f t="shared" si="385"/>
        <v>10501.674575814948</v>
      </c>
      <c r="BO376" s="1">
        <f t="shared" si="386"/>
        <v>9976.5908470242011</v>
      </c>
      <c r="BP376" s="1">
        <f t="shared" si="387"/>
        <v>4.2006698303259791</v>
      </c>
      <c r="BQ376" s="1">
        <f t="shared" si="388"/>
        <v>1365217.6948559431</v>
      </c>
      <c r="BR376" s="1">
        <f t="shared" si="389"/>
        <v>7878.4095251341078</v>
      </c>
      <c r="BS376" s="1">
        <f t="shared" si="390"/>
        <v>1241819.1364492169</v>
      </c>
      <c r="BT376" s="38">
        <f>-SUM(BR$24:BR376)/BR$23</f>
        <v>72.989515156476344</v>
      </c>
      <c r="BU376" s="1">
        <f t="shared" si="391"/>
        <v>7878.4095251341078</v>
      </c>
      <c r="BV376" s="1">
        <f t="shared" si="392"/>
        <v>1241819.1364492169</v>
      </c>
      <c r="BW376" s="38">
        <f>-SUM(BU$24:BU376)/BU$23</f>
        <v>72.989515156476344</v>
      </c>
      <c r="BX376" s="1"/>
      <c r="BY376" s="1"/>
      <c r="BZ376" s="1"/>
      <c r="CA376" s="1"/>
      <c r="CB376" s="1"/>
      <c r="CC376" s="1"/>
      <c r="CD376" s="1"/>
      <c r="CE376" s="1"/>
      <c r="CF376" s="1"/>
      <c r="CG376" s="1"/>
      <c r="CH376" s="1"/>
      <c r="CI376" s="1"/>
      <c r="CJ376" s="1"/>
      <c r="CK376" s="1"/>
      <c r="CL376" s="1"/>
      <c r="CM376" s="1"/>
      <c r="CN376" s="1"/>
      <c r="CO376" s="1"/>
    </row>
    <row r="377" spans="1:93" ht="14.7" thickBot="1" x14ac:dyDescent="0.6">
      <c r="A377" s="32">
        <v>354</v>
      </c>
      <c r="B377" s="10">
        <f t="shared" si="333"/>
        <v>1621.0513229898563</v>
      </c>
      <c r="C377" s="10">
        <f t="shared" si="334"/>
        <v>32.713693210721381</v>
      </c>
      <c r="D377" s="10">
        <f t="shared" si="335"/>
        <v>1588.3376297791351</v>
      </c>
      <c r="E377" s="10">
        <f t="shared" si="347"/>
        <v>9627.7857567542214</v>
      </c>
      <c r="F377" s="10">
        <f t="shared" si="348"/>
        <v>370372.21424324595</v>
      </c>
      <c r="G377" s="10">
        <f t="shared" si="330"/>
        <v>1593130.0883350524</v>
      </c>
      <c r="H377" s="1">
        <f t="shared" si="349"/>
        <v>0</v>
      </c>
      <c r="I377" s="1">
        <f t="shared" si="336"/>
        <v>207.18295788316317</v>
      </c>
      <c r="J377" s="1">
        <f t="shared" si="337"/>
        <v>207.18295788316317</v>
      </c>
      <c r="K377" s="1">
        <f t="shared" si="338"/>
        <v>621.54887364948945</v>
      </c>
      <c r="L377" s="1">
        <f t="shared" si="339"/>
        <v>207.18295788316317</v>
      </c>
      <c r="M377" s="1">
        <f t="shared" si="340"/>
        <v>2.0718295788316317</v>
      </c>
      <c r="N377" s="1">
        <f t="shared" si="393"/>
        <v>1243.0977472989791</v>
      </c>
      <c r="O377" s="1">
        <f t="shared" si="341"/>
        <v>4.2177838791889641</v>
      </c>
      <c r="P377" s="1">
        <f t="shared" si="342"/>
        <v>16871.135516755858</v>
      </c>
      <c r="Q377" s="1">
        <f t="shared" si="343"/>
        <v>16027.578740918065</v>
      </c>
      <c r="R377" s="1">
        <f t="shared" si="344"/>
        <v>4.2177838791889641</v>
      </c>
      <c r="S377" s="1">
        <f t="shared" si="331"/>
        <v>1602757.8740918064</v>
      </c>
      <c r="T377" s="1">
        <f t="shared" si="345"/>
        <v>13163.429670629228</v>
      </c>
      <c r="U377" s="6">
        <f t="shared" si="350"/>
        <v>2104747.8387913308</v>
      </c>
      <c r="V377" s="23">
        <f>-SUM(T$24:T377)/T$23</f>
        <v>106.23739193956654</v>
      </c>
      <c r="W377" s="14">
        <f t="shared" si="332"/>
        <v>0</v>
      </c>
      <c r="X377" s="14">
        <f t="shared" si="351"/>
        <v>494478.63807538874</v>
      </c>
      <c r="Y377" s="23">
        <f>-SUM(W$24:W377)/W$23</f>
        <v>25.723931903769437</v>
      </c>
      <c r="Z377" s="36"/>
      <c r="AA377" s="37">
        <f t="shared" si="352"/>
        <v>1621.0513229898563</v>
      </c>
      <c r="AB377" s="10">
        <f t="shared" si="353"/>
        <v>32.713693210721381</v>
      </c>
      <c r="AC377" s="10">
        <f t="shared" si="354"/>
        <v>1588.3376297791351</v>
      </c>
      <c r="AD377" s="1">
        <f t="shared" si="355"/>
        <v>9627.7857567542214</v>
      </c>
      <c r="AE377" s="1">
        <f t="shared" si="356"/>
        <v>367622.21424324595</v>
      </c>
      <c r="AF377" s="1">
        <f t="shared" si="357"/>
        <v>1413401.9749796593</v>
      </c>
      <c r="AG377" s="1">
        <f t="shared" si="358"/>
        <v>0</v>
      </c>
      <c r="AH377" s="1">
        <f t="shared" si="359"/>
        <v>207.18295788316317</v>
      </c>
      <c r="AI377" s="1">
        <f t="shared" si="360"/>
        <v>207.18295788316317</v>
      </c>
      <c r="AJ377" s="1">
        <f t="shared" si="361"/>
        <v>621.54887364948945</v>
      </c>
      <c r="AK377" s="1">
        <f t="shared" si="362"/>
        <v>207.18295788316317</v>
      </c>
      <c r="AL377" s="1">
        <f t="shared" si="363"/>
        <v>2.0718295788316317</v>
      </c>
      <c r="AM377" s="1">
        <f t="shared" si="394"/>
        <v>1243.0977472989791</v>
      </c>
      <c r="AN377" s="1">
        <f t="shared" si="364"/>
        <v>4.2177838791889641</v>
      </c>
      <c r="AO377" s="1">
        <f t="shared" si="365"/>
        <v>10544.45969797241</v>
      </c>
      <c r="AP377" s="1">
        <f t="shared" si="366"/>
        <v>10017.236713073789</v>
      </c>
      <c r="AQ377" s="1">
        <f t="shared" si="367"/>
        <v>4.2177838791889641</v>
      </c>
      <c r="AR377" s="1">
        <f t="shared" si="368"/>
        <v>1370779.7607364133</v>
      </c>
      <c r="AS377" s="1">
        <f t="shared" si="369"/>
        <v>7153.0876427849535</v>
      </c>
      <c r="AT377" s="1">
        <f t="shared" si="370"/>
        <v>977517.40916394559</v>
      </c>
      <c r="AU377" s="38">
        <f>-SUM(AS$24:AS377)/AS$23</f>
        <v>57.667675893562063</v>
      </c>
      <c r="AV377" s="1">
        <f t="shared" si="346"/>
        <v>7153.0876427849535</v>
      </c>
      <c r="AW377" s="1">
        <f t="shared" si="371"/>
        <v>977517.40916394559</v>
      </c>
      <c r="AX377" s="38">
        <f>-SUM(AV$24:AV377)/AV$23</f>
        <v>57.667675893562063</v>
      </c>
      <c r="AY377" s="40"/>
      <c r="AZ377" s="10">
        <f t="shared" si="372"/>
        <v>857.63888888888891</v>
      </c>
      <c r="BA377" s="10">
        <f t="shared" si="373"/>
        <v>27.978816561801185</v>
      </c>
      <c r="BB377" s="10">
        <f t="shared" si="374"/>
        <v>1358.4466570479447</v>
      </c>
      <c r="BC377" s="1">
        <f t="shared" si="375"/>
        <v>8234.2904498550597</v>
      </c>
      <c r="BD377" s="1">
        <f t="shared" si="376"/>
        <v>316765.70955014462</v>
      </c>
      <c r="BE377" s="1">
        <f t="shared" si="377"/>
        <v>1687545.4702865579</v>
      </c>
      <c r="BF377" s="1">
        <f t="shared" si="378"/>
        <v>0</v>
      </c>
      <c r="BG377" s="1">
        <f t="shared" si="379"/>
        <v>207.18295788316317</v>
      </c>
      <c r="BH377" s="1">
        <f t="shared" si="380"/>
        <v>207.18295788316317</v>
      </c>
      <c r="BI377" s="1">
        <f t="shared" si="381"/>
        <v>621.54887364948945</v>
      </c>
      <c r="BJ377" s="1">
        <f t="shared" si="382"/>
        <v>207.18295788316317</v>
      </c>
      <c r="BK377" s="1">
        <f t="shared" si="383"/>
        <v>2.0718295788316317</v>
      </c>
      <c r="BL377" s="1">
        <f t="shared" si="395"/>
        <v>1243.0977472989791</v>
      </c>
      <c r="BM377" s="1">
        <f t="shared" si="384"/>
        <v>4.2177838791889641</v>
      </c>
      <c r="BN377" s="1">
        <f t="shared" si="385"/>
        <v>10544.45969797241</v>
      </c>
      <c r="BO377" s="1">
        <f t="shared" si="386"/>
        <v>10017.236713073789</v>
      </c>
      <c r="BP377" s="1">
        <f t="shared" si="387"/>
        <v>4.2177838791889641</v>
      </c>
      <c r="BQ377" s="1">
        <f t="shared" si="388"/>
        <v>1370779.7607364133</v>
      </c>
      <c r="BR377" s="1">
        <f t="shared" si="389"/>
        <v>7916.5000768859209</v>
      </c>
      <c r="BS377" s="1">
        <f t="shared" si="390"/>
        <v>1249735.6365261029</v>
      </c>
      <c r="BT377" s="38">
        <f>-SUM(BR$24:BR377)/BR$23</f>
        <v>73.44844269716539</v>
      </c>
      <c r="BU377" s="1">
        <f t="shared" si="391"/>
        <v>7916.5000768859209</v>
      </c>
      <c r="BV377" s="1">
        <f t="shared" si="392"/>
        <v>1249735.6365261029</v>
      </c>
      <c r="BW377" s="38">
        <f>-SUM(BU$24:BU377)/BU$23</f>
        <v>73.44844269716539</v>
      </c>
      <c r="BX377" s="1"/>
      <c r="BY377" s="1"/>
      <c r="BZ377" s="1"/>
      <c r="CA377" s="1"/>
      <c r="CB377" s="1"/>
      <c r="CC377" s="1"/>
      <c r="CD377" s="1"/>
      <c r="CE377" s="1"/>
      <c r="CF377" s="1"/>
      <c r="CG377" s="1"/>
      <c r="CH377" s="1"/>
      <c r="CI377" s="1"/>
      <c r="CJ377" s="1"/>
      <c r="CK377" s="1"/>
      <c r="CL377" s="1"/>
      <c r="CM377" s="1"/>
      <c r="CN377" s="1"/>
      <c r="CO377" s="1"/>
    </row>
    <row r="378" spans="1:93" ht="14.7" thickBot="1" x14ac:dyDescent="0.6">
      <c r="A378" s="32">
        <v>355</v>
      </c>
      <c r="B378" s="10">
        <f t="shared" si="333"/>
        <v>1621.0513229898563</v>
      </c>
      <c r="C378" s="10">
        <f t="shared" si="334"/>
        <v>28.081041790532236</v>
      </c>
      <c r="D378" s="10">
        <f t="shared" si="335"/>
        <v>1592.9702811993243</v>
      </c>
      <c r="E378" s="10">
        <f t="shared" si="347"/>
        <v>8034.8154755548967</v>
      </c>
      <c r="F378" s="10">
        <f t="shared" si="348"/>
        <v>371965.18452444527</v>
      </c>
      <c r="G378" s="10">
        <f t="shared" si="330"/>
        <v>1601252.892590519</v>
      </c>
      <c r="H378" s="1">
        <f t="shared" si="349"/>
        <v>0</v>
      </c>
      <c r="I378" s="1">
        <f t="shared" si="336"/>
        <v>207.60972085430421</v>
      </c>
      <c r="J378" s="1">
        <f t="shared" si="337"/>
        <v>207.60972085430421</v>
      </c>
      <c r="K378" s="1">
        <f t="shared" si="338"/>
        <v>622.82916256291264</v>
      </c>
      <c r="L378" s="1">
        <f t="shared" si="339"/>
        <v>207.60972085430421</v>
      </c>
      <c r="M378" s="1">
        <f t="shared" si="340"/>
        <v>2.0760972085430422</v>
      </c>
      <c r="N378" s="1">
        <f t="shared" si="393"/>
        <v>1245.6583251258253</v>
      </c>
      <c r="O378" s="1">
        <f t="shared" si="341"/>
        <v>4.234967652805457</v>
      </c>
      <c r="P378" s="1">
        <f t="shared" si="342"/>
        <v>16939.870611221828</v>
      </c>
      <c r="Q378" s="1">
        <f t="shared" si="343"/>
        <v>16092.877080660735</v>
      </c>
      <c r="R378" s="1">
        <f t="shared" si="344"/>
        <v>4.234967652805457</v>
      </c>
      <c r="S378" s="1">
        <f t="shared" si="331"/>
        <v>1609287.7080660737</v>
      </c>
      <c r="T378" s="1">
        <f t="shared" si="345"/>
        <v>13226.167432545053</v>
      </c>
      <c r="U378" s="6">
        <f t="shared" si="350"/>
        <v>2117974.006223876</v>
      </c>
      <c r="V378" s="23">
        <f>-SUM(T$24:T378)/T$23</f>
        <v>106.89870031119381</v>
      </c>
      <c r="W378" s="14">
        <f t="shared" si="332"/>
        <v>0</v>
      </c>
      <c r="X378" s="14">
        <f t="shared" si="351"/>
        <v>494478.63807538874</v>
      </c>
      <c r="Y378" s="23">
        <f>-SUM(W$24:W378)/W$23</f>
        <v>25.723931903769437</v>
      </c>
      <c r="Z378" s="36"/>
      <c r="AA378" s="37">
        <f t="shared" si="352"/>
        <v>1621.0513229898563</v>
      </c>
      <c r="AB378" s="10">
        <f t="shared" si="353"/>
        <v>28.081041790532236</v>
      </c>
      <c r="AC378" s="10">
        <f t="shared" si="354"/>
        <v>1592.9702811993243</v>
      </c>
      <c r="AD378" s="1">
        <f t="shared" si="355"/>
        <v>8034.8154755548967</v>
      </c>
      <c r="AE378" s="1">
        <f t="shared" si="356"/>
        <v>369215.18452444527</v>
      </c>
      <c r="AF378" s="1">
        <f t="shared" si="357"/>
        <v>1420579.6716862188</v>
      </c>
      <c r="AG378" s="1">
        <f t="shared" si="358"/>
        <v>0</v>
      </c>
      <c r="AH378" s="1">
        <f t="shared" si="359"/>
        <v>207.60972085430421</v>
      </c>
      <c r="AI378" s="1">
        <f t="shared" si="360"/>
        <v>207.60972085430421</v>
      </c>
      <c r="AJ378" s="1">
        <f t="shared" si="361"/>
        <v>622.82916256291264</v>
      </c>
      <c r="AK378" s="1">
        <f t="shared" si="362"/>
        <v>207.60972085430421</v>
      </c>
      <c r="AL378" s="1">
        <f t="shared" si="363"/>
        <v>2.0760972085430422</v>
      </c>
      <c r="AM378" s="1">
        <f t="shared" si="394"/>
        <v>1245.6583251258253</v>
      </c>
      <c r="AN378" s="1">
        <f t="shared" si="364"/>
        <v>4.234967652805457</v>
      </c>
      <c r="AO378" s="1">
        <f t="shared" si="365"/>
        <v>10587.419132013642</v>
      </c>
      <c r="AP378" s="1">
        <f t="shared" si="366"/>
        <v>10058.04817541296</v>
      </c>
      <c r="AQ378" s="1">
        <f t="shared" si="367"/>
        <v>4.234967652805457</v>
      </c>
      <c r="AR378" s="1">
        <f t="shared" si="368"/>
        <v>1376364.4871617735</v>
      </c>
      <c r="AS378" s="1">
        <f t="shared" si="369"/>
        <v>7191.3385272972782</v>
      </c>
      <c r="AT378" s="1">
        <f t="shared" si="370"/>
        <v>984708.74769124284</v>
      </c>
      <c r="AU378" s="38">
        <f>-SUM(AS$24:AS378)/AS$23</f>
        <v>58.084565083550309</v>
      </c>
      <c r="AV378" s="1">
        <f t="shared" si="346"/>
        <v>7191.3385272972782</v>
      </c>
      <c r="AW378" s="1">
        <f t="shared" si="371"/>
        <v>984708.74769124284</v>
      </c>
      <c r="AX378" s="38">
        <f>-SUM(AV$24:AV378)/AV$23</f>
        <v>58.084565083550309</v>
      </c>
      <c r="AY378" s="40"/>
      <c r="AZ378" s="10">
        <f t="shared" si="372"/>
        <v>857.63888888888891</v>
      </c>
      <c r="BA378" s="10">
        <f t="shared" si="373"/>
        <v>24.016680478744679</v>
      </c>
      <c r="BB378" s="10">
        <f t="shared" si="374"/>
        <v>1362.4087931310009</v>
      </c>
      <c r="BC378" s="1">
        <f t="shared" si="375"/>
        <v>6871.8816567240592</v>
      </c>
      <c r="BD378" s="1">
        <f t="shared" si="376"/>
        <v>318128.11834327562</v>
      </c>
      <c r="BE378" s="1">
        <f t="shared" si="377"/>
        <v>1694492.6055050492</v>
      </c>
      <c r="BF378" s="1">
        <f t="shared" si="378"/>
        <v>0</v>
      </c>
      <c r="BG378" s="1">
        <f t="shared" si="379"/>
        <v>207.60972085430421</v>
      </c>
      <c r="BH378" s="1">
        <f t="shared" si="380"/>
        <v>207.60972085430421</v>
      </c>
      <c r="BI378" s="1">
        <f t="shared" si="381"/>
        <v>622.82916256291264</v>
      </c>
      <c r="BJ378" s="1">
        <f t="shared" si="382"/>
        <v>207.60972085430421</v>
      </c>
      <c r="BK378" s="1">
        <f t="shared" si="383"/>
        <v>2.0760972085430422</v>
      </c>
      <c r="BL378" s="1">
        <f t="shared" si="395"/>
        <v>1245.6583251258253</v>
      </c>
      <c r="BM378" s="1">
        <f t="shared" si="384"/>
        <v>4.234967652805457</v>
      </c>
      <c r="BN378" s="1">
        <f t="shared" si="385"/>
        <v>10587.419132013642</v>
      </c>
      <c r="BO378" s="1">
        <f t="shared" si="386"/>
        <v>10058.04817541296</v>
      </c>
      <c r="BP378" s="1">
        <f t="shared" si="387"/>
        <v>4.234967652805457</v>
      </c>
      <c r="BQ378" s="1">
        <f t="shared" si="388"/>
        <v>1376364.4871617735</v>
      </c>
      <c r="BR378" s="1">
        <f t="shared" si="389"/>
        <v>7954.7509613982456</v>
      </c>
      <c r="BS378" s="1">
        <f t="shared" si="390"/>
        <v>1257690.3874875011</v>
      </c>
      <c r="BT378" s="38">
        <f>-SUM(BR$24:BR378)/BR$23</f>
        <v>73.909587680434853</v>
      </c>
      <c r="BU378" s="1">
        <f t="shared" si="391"/>
        <v>7954.7509613982456</v>
      </c>
      <c r="BV378" s="1">
        <f t="shared" si="392"/>
        <v>1257690.3874875011</v>
      </c>
      <c r="BW378" s="38">
        <f>-SUM(BU$24:BU378)/BU$23</f>
        <v>73.909587680434853</v>
      </c>
      <c r="BX378" s="1"/>
      <c r="BY378" s="1"/>
      <c r="BZ378" s="1"/>
      <c r="CA378" s="1"/>
      <c r="CB378" s="1"/>
      <c r="CC378" s="1"/>
      <c r="CD378" s="1"/>
      <c r="CE378" s="1"/>
      <c r="CF378" s="1"/>
      <c r="CG378" s="1"/>
      <c r="CH378" s="1"/>
      <c r="CI378" s="1"/>
      <c r="CJ378" s="1"/>
      <c r="CK378" s="1"/>
      <c r="CL378" s="1"/>
      <c r="CM378" s="1"/>
      <c r="CN378" s="1"/>
      <c r="CO378" s="1"/>
    </row>
    <row r="379" spans="1:93" ht="14.7" thickBot="1" x14ac:dyDescent="0.6">
      <c r="A379" s="32">
        <v>356</v>
      </c>
      <c r="B379" s="10">
        <f t="shared" si="333"/>
        <v>1621.0513229898563</v>
      </c>
      <c r="C379" s="10">
        <f t="shared" si="334"/>
        <v>23.434878470367536</v>
      </c>
      <c r="D379" s="10">
        <f t="shared" si="335"/>
        <v>1597.6164445194888</v>
      </c>
      <c r="E379" s="10">
        <f t="shared" si="347"/>
        <v>6437.1990310354076</v>
      </c>
      <c r="F379" s="10">
        <f t="shared" si="348"/>
        <v>373562.80096896476</v>
      </c>
      <c r="G379" s="10">
        <f t="shared" si="330"/>
        <v>1609406.9463612034</v>
      </c>
      <c r="H379" s="1">
        <f t="shared" si="349"/>
        <v>0</v>
      </c>
      <c r="I379" s="1">
        <f t="shared" si="336"/>
        <v>208.03736288729183</v>
      </c>
      <c r="J379" s="1">
        <f t="shared" si="337"/>
        <v>208.03736288729183</v>
      </c>
      <c r="K379" s="1">
        <f t="shared" si="338"/>
        <v>624.11208866187553</v>
      </c>
      <c r="L379" s="1">
        <f t="shared" si="339"/>
        <v>208.03736288729183</v>
      </c>
      <c r="M379" s="1">
        <f t="shared" si="340"/>
        <v>2.0803736288729184</v>
      </c>
      <c r="N379" s="1">
        <f t="shared" si="393"/>
        <v>1248.2241773237511</v>
      </c>
      <c r="O379" s="1">
        <f t="shared" si="341"/>
        <v>4.252221435242733</v>
      </c>
      <c r="P379" s="1">
        <f t="shared" si="342"/>
        <v>17008.885740970931</v>
      </c>
      <c r="Q379" s="1">
        <f t="shared" si="343"/>
        <v>16158.441453922384</v>
      </c>
      <c r="R379" s="1">
        <f t="shared" si="344"/>
        <v>4.252221435242733</v>
      </c>
      <c r="S379" s="1">
        <f t="shared" si="331"/>
        <v>1615844.1453922386</v>
      </c>
      <c r="T379" s="1">
        <f t="shared" si="345"/>
        <v>13289.165953608775</v>
      </c>
      <c r="U379" s="6">
        <f t="shared" si="350"/>
        <v>2131263.1721774847</v>
      </c>
      <c r="V379" s="23">
        <f>-SUM(T$24:T379)/T$23</f>
        <v>107.56315860887423</v>
      </c>
      <c r="W379" s="14">
        <f t="shared" si="332"/>
        <v>0</v>
      </c>
      <c r="X379" s="14">
        <f t="shared" si="351"/>
        <v>494478.63807538874</v>
      </c>
      <c r="Y379" s="23">
        <f>-SUM(W$24:W379)/W$23</f>
        <v>25.723931903769437</v>
      </c>
      <c r="Z379" s="36"/>
      <c r="AA379" s="37">
        <f t="shared" si="352"/>
        <v>1621.0513229898563</v>
      </c>
      <c r="AB379" s="10">
        <f t="shared" si="353"/>
        <v>23.434878470367536</v>
      </c>
      <c r="AC379" s="10">
        <f t="shared" si="354"/>
        <v>1597.6164445194888</v>
      </c>
      <c r="AD379" s="1">
        <f t="shared" si="355"/>
        <v>6437.1990310354076</v>
      </c>
      <c r="AE379" s="1">
        <f t="shared" si="356"/>
        <v>370812.80096896476</v>
      </c>
      <c r="AF379" s="1">
        <f t="shared" si="357"/>
        <v>1427784.767422853</v>
      </c>
      <c r="AG379" s="1">
        <f t="shared" si="358"/>
        <v>0</v>
      </c>
      <c r="AH379" s="1">
        <f t="shared" si="359"/>
        <v>208.03736288729183</v>
      </c>
      <c r="AI379" s="1">
        <f t="shared" si="360"/>
        <v>208.03736288729183</v>
      </c>
      <c r="AJ379" s="1">
        <f t="shared" si="361"/>
        <v>624.11208866187553</v>
      </c>
      <c r="AK379" s="1">
        <f t="shared" si="362"/>
        <v>208.03736288729183</v>
      </c>
      <c r="AL379" s="1">
        <f t="shared" si="363"/>
        <v>2.0803736288729184</v>
      </c>
      <c r="AM379" s="1">
        <f t="shared" si="394"/>
        <v>1248.2241773237511</v>
      </c>
      <c r="AN379" s="1">
        <f t="shared" si="364"/>
        <v>4.252221435242733</v>
      </c>
      <c r="AO379" s="1">
        <f t="shared" si="365"/>
        <v>10630.553588106832</v>
      </c>
      <c r="AP379" s="1">
        <f t="shared" si="366"/>
        <v>10099.025908701489</v>
      </c>
      <c r="AQ379" s="1">
        <f t="shared" si="367"/>
        <v>4.252221435242733</v>
      </c>
      <c r="AR379" s="1">
        <f t="shared" si="368"/>
        <v>1381971.9664538882</v>
      </c>
      <c r="AS379" s="1">
        <f t="shared" si="369"/>
        <v>7229.7504083878821</v>
      </c>
      <c r="AT379" s="1">
        <f t="shared" si="370"/>
        <v>991938.4980996307</v>
      </c>
      <c r="AU379" s="38">
        <f>-SUM(AS$24:AS379)/AS$23</f>
        <v>58.503681049253956</v>
      </c>
      <c r="AV379" s="1">
        <f t="shared" si="346"/>
        <v>7229.7504083878821</v>
      </c>
      <c r="AW379" s="1">
        <f t="shared" si="371"/>
        <v>991938.4980996307</v>
      </c>
      <c r="AX379" s="38">
        <f>-SUM(AV$24:AV379)/AV$23</f>
        <v>58.503681049253956</v>
      </c>
      <c r="AY379" s="40"/>
      <c r="AZ379" s="10">
        <f t="shared" si="372"/>
        <v>857.63888888888891</v>
      </c>
      <c r="BA379" s="10">
        <f t="shared" si="373"/>
        <v>20.042988165445923</v>
      </c>
      <c r="BB379" s="10">
        <f t="shared" si="374"/>
        <v>1366.3824854442996</v>
      </c>
      <c r="BC379" s="1">
        <f t="shared" si="375"/>
        <v>5505.49917127976</v>
      </c>
      <c r="BD379" s="1">
        <f t="shared" si="376"/>
        <v>319494.50082871993</v>
      </c>
      <c r="BE379" s="1">
        <f t="shared" si="377"/>
        <v>1701466.4672826082</v>
      </c>
      <c r="BF379" s="1">
        <f t="shared" si="378"/>
        <v>0</v>
      </c>
      <c r="BG379" s="1">
        <f t="shared" si="379"/>
        <v>208.03736288729183</v>
      </c>
      <c r="BH379" s="1">
        <f t="shared" si="380"/>
        <v>208.03736288729183</v>
      </c>
      <c r="BI379" s="1">
        <f t="shared" si="381"/>
        <v>624.11208866187553</v>
      </c>
      <c r="BJ379" s="1">
        <f t="shared" si="382"/>
        <v>208.03736288729183</v>
      </c>
      <c r="BK379" s="1">
        <f t="shared" si="383"/>
        <v>2.0803736288729184</v>
      </c>
      <c r="BL379" s="1">
        <f t="shared" si="395"/>
        <v>1248.2241773237511</v>
      </c>
      <c r="BM379" s="1">
        <f t="shared" si="384"/>
        <v>4.252221435242733</v>
      </c>
      <c r="BN379" s="1">
        <f t="shared" si="385"/>
        <v>10630.553588106832</v>
      </c>
      <c r="BO379" s="1">
        <f t="shared" si="386"/>
        <v>10099.025908701489</v>
      </c>
      <c r="BP379" s="1">
        <f t="shared" si="387"/>
        <v>4.252221435242733</v>
      </c>
      <c r="BQ379" s="1">
        <f t="shared" si="388"/>
        <v>1381971.9664538882</v>
      </c>
      <c r="BR379" s="1">
        <f t="shared" si="389"/>
        <v>7993.1628424888495</v>
      </c>
      <c r="BS379" s="1">
        <f t="shared" si="390"/>
        <v>1265683.55032999</v>
      </c>
      <c r="BT379" s="38">
        <f>-SUM(BR$24:BR379)/BR$23</f>
        <v>74.372959439419716</v>
      </c>
      <c r="BU379" s="1">
        <f t="shared" si="391"/>
        <v>7993.1628424888495</v>
      </c>
      <c r="BV379" s="1">
        <f t="shared" si="392"/>
        <v>1265683.55032999</v>
      </c>
      <c r="BW379" s="38">
        <f>-SUM(BU$24:BU379)/BU$23</f>
        <v>74.372959439419716</v>
      </c>
      <c r="BX379" s="1"/>
      <c r="BY379" s="1"/>
      <c r="BZ379" s="1"/>
      <c r="CA379" s="1"/>
      <c r="CB379" s="1"/>
      <c r="CC379" s="1"/>
      <c r="CD379" s="1"/>
      <c r="CE379" s="1"/>
      <c r="CF379" s="1"/>
      <c r="CG379" s="1"/>
      <c r="CH379" s="1"/>
      <c r="CI379" s="1"/>
      <c r="CJ379" s="1"/>
      <c r="CK379" s="1"/>
      <c r="CL379" s="1"/>
      <c r="CM379" s="1"/>
      <c r="CN379" s="1"/>
      <c r="CO379" s="1"/>
    </row>
    <row r="380" spans="1:93" ht="14.7" thickBot="1" x14ac:dyDescent="0.6">
      <c r="A380" s="32">
        <v>357</v>
      </c>
      <c r="B380" s="10">
        <f t="shared" si="333"/>
        <v>1621.0513229898563</v>
      </c>
      <c r="C380" s="10">
        <f t="shared" si="334"/>
        <v>18.775163840519028</v>
      </c>
      <c r="D380" s="10">
        <f t="shared" si="335"/>
        <v>1602.2761591493374</v>
      </c>
      <c r="E380" s="10">
        <f t="shared" si="347"/>
        <v>4834.9228718860704</v>
      </c>
      <c r="F380" s="10">
        <f t="shared" si="348"/>
        <v>375165.07712811412</v>
      </c>
      <c r="G380" s="10">
        <f t="shared" si="330"/>
        <v>1617592.371583764</v>
      </c>
      <c r="H380" s="1">
        <f t="shared" si="349"/>
        <v>0</v>
      </c>
      <c r="I380" s="1">
        <f t="shared" si="336"/>
        <v>208.46588579284949</v>
      </c>
      <c r="J380" s="1">
        <f t="shared" si="337"/>
        <v>208.46588579284949</v>
      </c>
      <c r="K380" s="1">
        <f t="shared" si="338"/>
        <v>625.3976573785485</v>
      </c>
      <c r="L380" s="1">
        <f t="shared" si="339"/>
        <v>208.46588579284949</v>
      </c>
      <c r="M380" s="1">
        <f t="shared" si="340"/>
        <v>2.084658857928495</v>
      </c>
      <c r="N380" s="1">
        <f t="shared" si="393"/>
        <v>1250.795314757097</v>
      </c>
      <c r="O380" s="1">
        <f t="shared" si="341"/>
        <v>4.2695455117253944</v>
      </c>
      <c r="P380" s="1">
        <f t="shared" si="342"/>
        <v>17078.182046901577</v>
      </c>
      <c r="Q380" s="1">
        <f t="shared" si="343"/>
        <v>16224.272944556496</v>
      </c>
      <c r="R380" s="1">
        <f t="shared" si="344"/>
        <v>4.2695455117253944</v>
      </c>
      <c r="S380" s="1">
        <f t="shared" si="331"/>
        <v>1622427.2944556498</v>
      </c>
      <c r="T380" s="1">
        <f t="shared" si="345"/>
        <v>13352.426306809542</v>
      </c>
      <c r="U380" s="6">
        <f t="shared" si="350"/>
        <v>2144615.5984842945</v>
      </c>
      <c r="V380" s="23">
        <f>-SUM(T$24:T380)/T$23</f>
        <v>108.23077992421473</v>
      </c>
      <c r="W380" s="14">
        <f t="shared" si="332"/>
        <v>0</v>
      </c>
      <c r="X380" s="14">
        <f t="shared" si="351"/>
        <v>494478.63807538874</v>
      </c>
      <c r="Y380" s="23">
        <f>-SUM(W$24:W380)/W$23</f>
        <v>25.723931903769437</v>
      </c>
      <c r="Z380" s="36"/>
      <c r="AA380" s="37">
        <f t="shared" si="352"/>
        <v>1621.0513229898563</v>
      </c>
      <c r="AB380" s="10">
        <f t="shared" si="353"/>
        <v>18.775163840519028</v>
      </c>
      <c r="AC380" s="10">
        <f t="shared" si="354"/>
        <v>1602.2761591493374</v>
      </c>
      <c r="AD380" s="1">
        <f t="shared" si="355"/>
        <v>4834.9228718860704</v>
      </c>
      <c r="AE380" s="1">
        <f t="shared" si="356"/>
        <v>372415.07712811412</v>
      </c>
      <c r="AF380" s="1">
        <f t="shared" si="357"/>
        <v>1435017.3684388674</v>
      </c>
      <c r="AG380" s="1">
        <f t="shared" si="358"/>
        <v>0</v>
      </c>
      <c r="AH380" s="1">
        <f t="shared" si="359"/>
        <v>208.46588579284949</v>
      </c>
      <c r="AI380" s="1">
        <f t="shared" si="360"/>
        <v>208.46588579284949</v>
      </c>
      <c r="AJ380" s="1">
        <f t="shared" si="361"/>
        <v>625.3976573785485</v>
      </c>
      <c r="AK380" s="1">
        <f t="shared" si="362"/>
        <v>208.46588579284949</v>
      </c>
      <c r="AL380" s="1">
        <f t="shared" si="363"/>
        <v>2.084658857928495</v>
      </c>
      <c r="AM380" s="1">
        <f t="shared" si="394"/>
        <v>1250.795314757097</v>
      </c>
      <c r="AN380" s="1">
        <f t="shared" si="364"/>
        <v>4.2695455117253944</v>
      </c>
      <c r="AO380" s="1">
        <f t="shared" si="365"/>
        <v>10673.863779313486</v>
      </c>
      <c r="AP380" s="1">
        <f t="shared" si="366"/>
        <v>10140.170590347811</v>
      </c>
      <c r="AQ380" s="1">
        <f t="shared" si="367"/>
        <v>4.2695455117253944</v>
      </c>
      <c r="AR380" s="1">
        <f t="shared" si="368"/>
        <v>1387602.2913107532</v>
      </c>
      <c r="AS380" s="1">
        <f t="shared" si="369"/>
        <v>7268.3239526008574</v>
      </c>
      <c r="AT380" s="1">
        <f t="shared" si="370"/>
        <v>999206.82205223152</v>
      </c>
      <c r="AU380" s="38">
        <f>-SUM(AS$24:AS380)/AS$23</f>
        <v>58.925033162448202</v>
      </c>
      <c r="AV380" s="1">
        <f t="shared" si="346"/>
        <v>7268.3239526008574</v>
      </c>
      <c r="AW380" s="1">
        <f t="shared" si="371"/>
        <v>999206.82205223152</v>
      </c>
      <c r="AX380" s="38">
        <f>-SUM(AV$24:AV380)/AV$23</f>
        <v>58.925033162448202</v>
      </c>
      <c r="AY380" s="40"/>
      <c r="AZ380" s="10">
        <f t="shared" si="372"/>
        <v>857.63888888888891</v>
      </c>
      <c r="BA380" s="10">
        <f t="shared" si="373"/>
        <v>16.057705916233381</v>
      </c>
      <c r="BB380" s="10">
        <f t="shared" si="374"/>
        <v>1370.3677676935122</v>
      </c>
      <c r="BC380" s="1">
        <f t="shared" si="375"/>
        <v>4135.1314035862479</v>
      </c>
      <c r="BD380" s="1">
        <f t="shared" si="376"/>
        <v>320864.86859641346</v>
      </c>
      <c r="BE380" s="1">
        <f t="shared" si="377"/>
        <v>1708467.1599071666</v>
      </c>
      <c r="BF380" s="1">
        <f t="shared" si="378"/>
        <v>0</v>
      </c>
      <c r="BG380" s="1">
        <f t="shared" si="379"/>
        <v>208.46588579284949</v>
      </c>
      <c r="BH380" s="1">
        <f t="shared" si="380"/>
        <v>208.46588579284949</v>
      </c>
      <c r="BI380" s="1">
        <f t="shared" si="381"/>
        <v>625.3976573785485</v>
      </c>
      <c r="BJ380" s="1">
        <f t="shared" si="382"/>
        <v>208.46588579284949</v>
      </c>
      <c r="BK380" s="1">
        <f t="shared" si="383"/>
        <v>2.084658857928495</v>
      </c>
      <c r="BL380" s="1">
        <f t="shared" si="395"/>
        <v>1250.795314757097</v>
      </c>
      <c r="BM380" s="1">
        <f t="shared" si="384"/>
        <v>4.2695455117253944</v>
      </c>
      <c r="BN380" s="1">
        <f t="shared" si="385"/>
        <v>10673.863779313486</v>
      </c>
      <c r="BO380" s="1">
        <f t="shared" si="386"/>
        <v>10140.170590347811</v>
      </c>
      <c r="BP380" s="1">
        <f t="shared" si="387"/>
        <v>4.2695455117253944</v>
      </c>
      <c r="BQ380" s="1">
        <f t="shared" si="388"/>
        <v>1387602.2913107532</v>
      </c>
      <c r="BR380" s="1">
        <f t="shared" si="389"/>
        <v>8031.7363867018248</v>
      </c>
      <c r="BS380" s="1">
        <f t="shared" si="390"/>
        <v>1273715.2867166919</v>
      </c>
      <c r="BT380" s="38">
        <f>-SUM(BR$24:BR380)/BR$23</f>
        <v>74.838567345895186</v>
      </c>
      <c r="BU380" s="1">
        <f t="shared" si="391"/>
        <v>8031.7363867018248</v>
      </c>
      <c r="BV380" s="1">
        <f t="shared" si="392"/>
        <v>1273715.2867166919</v>
      </c>
      <c r="BW380" s="38">
        <f>-SUM(BU$24:BU380)/BU$23</f>
        <v>74.838567345895186</v>
      </c>
      <c r="BX380" s="1"/>
      <c r="BY380" s="1"/>
      <c r="BZ380" s="1"/>
      <c r="CA380" s="1"/>
      <c r="CB380" s="1"/>
      <c r="CC380" s="1"/>
      <c r="CD380" s="1"/>
      <c r="CE380" s="1"/>
      <c r="CF380" s="1"/>
      <c r="CG380" s="1"/>
      <c r="CH380" s="1"/>
      <c r="CI380" s="1"/>
      <c r="CJ380" s="1"/>
      <c r="CK380" s="1"/>
      <c r="CL380" s="1"/>
      <c r="CM380" s="1"/>
      <c r="CN380" s="1"/>
      <c r="CO380" s="1"/>
    </row>
    <row r="381" spans="1:93" ht="14.7" thickBot="1" x14ac:dyDescent="0.6">
      <c r="A381" s="32">
        <v>358</v>
      </c>
      <c r="B381" s="10">
        <f t="shared" si="333"/>
        <v>1621.0513229898563</v>
      </c>
      <c r="C381" s="10">
        <f t="shared" si="334"/>
        <v>14.101858376333462</v>
      </c>
      <c r="D381" s="10">
        <f t="shared" si="335"/>
        <v>1606.9494646135231</v>
      </c>
      <c r="E381" s="10">
        <f t="shared" si="347"/>
        <v>3227.9734072725473</v>
      </c>
      <c r="F381" s="10">
        <f t="shared" si="348"/>
        <v>376772.02659272763</v>
      </c>
      <c r="G381" s="10">
        <f t="shared" si="330"/>
        <v>1625809.2906759595</v>
      </c>
      <c r="H381" s="1">
        <f t="shared" si="349"/>
        <v>0</v>
      </c>
      <c r="I381" s="1">
        <f t="shared" si="336"/>
        <v>208.89529138543051</v>
      </c>
      <c r="J381" s="1">
        <f t="shared" si="337"/>
        <v>208.89529138543051</v>
      </c>
      <c r="K381" s="1">
        <f t="shared" si="338"/>
        <v>626.68587415629156</v>
      </c>
      <c r="L381" s="1">
        <f t="shared" si="339"/>
        <v>208.89529138543051</v>
      </c>
      <c r="M381" s="1">
        <f t="shared" si="340"/>
        <v>2.088952913854305</v>
      </c>
      <c r="N381" s="1">
        <f t="shared" si="393"/>
        <v>1253.3717483125831</v>
      </c>
      <c r="O381" s="1">
        <f t="shared" si="341"/>
        <v>4.2869401686400836</v>
      </c>
      <c r="P381" s="1">
        <f t="shared" si="342"/>
        <v>17147.760674560333</v>
      </c>
      <c r="Q381" s="1">
        <f t="shared" si="343"/>
        <v>16290.372640832316</v>
      </c>
      <c r="R381" s="1">
        <f t="shared" si="344"/>
        <v>4.2869401686400836</v>
      </c>
      <c r="S381" s="1">
        <f t="shared" si="331"/>
        <v>1629037.2640832318</v>
      </c>
      <c r="T381" s="1">
        <f t="shared" si="345"/>
        <v>13415.949569529876</v>
      </c>
      <c r="U381" s="6">
        <f t="shared" si="350"/>
        <v>2158031.5480538243</v>
      </c>
      <c r="V381" s="23">
        <f>-SUM(T$24:T381)/T$23</f>
        <v>108.90157740269122</v>
      </c>
      <c r="W381" s="14">
        <f t="shared" si="332"/>
        <v>0</v>
      </c>
      <c r="X381" s="14">
        <f t="shared" si="351"/>
        <v>494478.63807538874</v>
      </c>
      <c r="Y381" s="23">
        <f>-SUM(W$24:W381)/W$23</f>
        <v>25.723931903769437</v>
      </c>
      <c r="Z381" s="36"/>
      <c r="AA381" s="37">
        <f t="shared" si="352"/>
        <v>1621.0513229898563</v>
      </c>
      <c r="AB381" s="10">
        <f t="shared" si="353"/>
        <v>14.101858376333462</v>
      </c>
      <c r="AC381" s="10">
        <f t="shared" si="354"/>
        <v>1606.9494646135231</v>
      </c>
      <c r="AD381" s="1">
        <f t="shared" si="355"/>
        <v>3227.9734072725473</v>
      </c>
      <c r="AE381" s="1">
        <f t="shared" si="356"/>
        <v>374022.02659272763</v>
      </c>
      <c r="AF381" s="1">
        <f t="shared" si="357"/>
        <v>1442277.5814007549</v>
      </c>
      <c r="AG381" s="1">
        <f t="shared" si="358"/>
        <v>0</v>
      </c>
      <c r="AH381" s="1">
        <f t="shared" si="359"/>
        <v>208.89529138543051</v>
      </c>
      <c r="AI381" s="1">
        <f t="shared" si="360"/>
        <v>208.89529138543051</v>
      </c>
      <c r="AJ381" s="1">
        <f t="shared" si="361"/>
        <v>626.68587415629156</v>
      </c>
      <c r="AK381" s="1">
        <f t="shared" si="362"/>
        <v>208.89529138543051</v>
      </c>
      <c r="AL381" s="1">
        <f t="shared" si="363"/>
        <v>2.088952913854305</v>
      </c>
      <c r="AM381" s="1">
        <f t="shared" si="394"/>
        <v>1253.3717483125831</v>
      </c>
      <c r="AN381" s="1">
        <f t="shared" si="364"/>
        <v>4.2869401686400836</v>
      </c>
      <c r="AO381" s="1">
        <f t="shared" si="365"/>
        <v>10717.350421600209</v>
      </c>
      <c r="AP381" s="1">
        <f t="shared" si="366"/>
        <v>10181.482900520199</v>
      </c>
      <c r="AQ381" s="1">
        <f t="shared" si="367"/>
        <v>4.2869401686400836</v>
      </c>
      <c r="AR381" s="1">
        <f t="shared" si="368"/>
        <v>1393255.5548080271</v>
      </c>
      <c r="AS381" s="1">
        <f t="shared" si="369"/>
        <v>7307.0598292177592</v>
      </c>
      <c r="AT381" s="1">
        <f t="shared" si="370"/>
        <v>1006513.8818814493</v>
      </c>
      <c r="AU381" s="38">
        <f>-SUM(AS$24:AS381)/AS$23</f>
        <v>59.348630833707205</v>
      </c>
      <c r="AV381" s="1">
        <f t="shared" si="346"/>
        <v>7307.0598292177592</v>
      </c>
      <c r="AW381" s="1">
        <f t="shared" si="371"/>
        <v>1006513.8818814493</v>
      </c>
      <c r="AX381" s="38">
        <f>-SUM(AV$24:AV381)/AV$23</f>
        <v>59.348630833707205</v>
      </c>
      <c r="AY381" s="40"/>
      <c r="AZ381" s="10">
        <f t="shared" si="372"/>
        <v>857.63888888888891</v>
      </c>
      <c r="BA381" s="10">
        <f t="shared" si="373"/>
        <v>12.060799927127304</v>
      </c>
      <c r="BB381" s="10">
        <f t="shared" si="374"/>
        <v>1374.3646736826183</v>
      </c>
      <c r="BC381" s="1">
        <f t="shared" si="375"/>
        <v>2760.7667299036293</v>
      </c>
      <c r="BD381" s="1">
        <f t="shared" si="376"/>
        <v>322239.23327009607</v>
      </c>
      <c r="BE381" s="1">
        <f t="shared" si="377"/>
        <v>1715494.7880781232</v>
      </c>
      <c r="BF381" s="1">
        <f t="shared" si="378"/>
        <v>0</v>
      </c>
      <c r="BG381" s="1">
        <f t="shared" si="379"/>
        <v>208.89529138543051</v>
      </c>
      <c r="BH381" s="1">
        <f t="shared" si="380"/>
        <v>208.89529138543051</v>
      </c>
      <c r="BI381" s="1">
        <f t="shared" si="381"/>
        <v>626.68587415629156</v>
      </c>
      <c r="BJ381" s="1">
        <f t="shared" si="382"/>
        <v>208.89529138543051</v>
      </c>
      <c r="BK381" s="1">
        <f t="shared" si="383"/>
        <v>2.088952913854305</v>
      </c>
      <c r="BL381" s="1">
        <f t="shared" si="395"/>
        <v>1253.3717483125831</v>
      </c>
      <c r="BM381" s="1">
        <f t="shared" si="384"/>
        <v>4.2869401686400836</v>
      </c>
      <c r="BN381" s="1">
        <f t="shared" si="385"/>
        <v>10717.350421600209</v>
      </c>
      <c r="BO381" s="1">
        <f t="shared" si="386"/>
        <v>10181.482900520199</v>
      </c>
      <c r="BP381" s="1">
        <f t="shared" si="387"/>
        <v>4.2869401686400836</v>
      </c>
      <c r="BQ381" s="1">
        <f t="shared" si="388"/>
        <v>1393255.5548080271</v>
      </c>
      <c r="BR381" s="1">
        <f t="shared" si="389"/>
        <v>8070.4722633187266</v>
      </c>
      <c r="BS381" s="1">
        <f t="shared" si="390"/>
        <v>1281785.7589800106</v>
      </c>
      <c r="BT381" s="38">
        <f>-SUM(BR$24:BR381)/BR$23</f>
        <v>75.306420810435398</v>
      </c>
      <c r="BU381" s="1">
        <f t="shared" si="391"/>
        <v>8070.4722633187266</v>
      </c>
      <c r="BV381" s="1">
        <f t="shared" si="392"/>
        <v>1281785.7589800106</v>
      </c>
      <c r="BW381" s="38">
        <f>-SUM(BU$24:BU381)/BU$23</f>
        <v>75.306420810435398</v>
      </c>
      <c r="BX381" s="1"/>
      <c r="BY381" s="1"/>
      <c r="BZ381" s="1"/>
      <c r="CA381" s="1"/>
      <c r="CB381" s="1"/>
      <c r="CC381" s="1"/>
      <c r="CD381" s="1"/>
      <c r="CE381" s="1"/>
      <c r="CF381" s="1"/>
      <c r="CG381" s="1"/>
      <c r="CH381" s="1"/>
      <c r="CI381" s="1"/>
      <c r="CJ381" s="1"/>
      <c r="CK381" s="1"/>
      <c r="CL381" s="1"/>
      <c r="CM381" s="1"/>
      <c r="CN381" s="1"/>
      <c r="CO381" s="1"/>
    </row>
    <row r="382" spans="1:93" ht="14.7" thickBot="1" x14ac:dyDescent="0.6">
      <c r="A382" s="32">
        <v>359</v>
      </c>
      <c r="B382" s="10">
        <f t="shared" si="333"/>
        <v>1621.0513229898563</v>
      </c>
      <c r="C382" s="10">
        <f t="shared" si="334"/>
        <v>9.4149224378773546</v>
      </c>
      <c r="D382" s="10">
        <f t="shared" si="335"/>
        <v>1611.636400551979</v>
      </c>
      <c r="E382" s="10">
        <f t="shared" si="347"/>
        <v>1616.3370067205683</v>
      </c>
      <c r="F382" s="10">
        <f t="shared" si="348"/>
        <v>378383.66299327963</v>
      </c>
      <c r="G382" s="10">
        <f t="shared" si="330"/>
        <v>1634057.8265385623</v>
      </c>
      <c r="H382" s="1">
        <f t="shared" si="349"/>
        <v>0</v>
      </c>
      <c r="I382" s="1">
        <f t="shared" si="336"/>
        <v>209.32558148322559</v>
      </c>
      <c r="J382" s="1">
        <f t="shared" si="337"/>
        <v>209.32558148322559</v>
      </c>
      <c r="K382" s="1">
        <f t="shared" si="338"/>
        <v>627.97674444967674</v>
      </c>
      <c r="L382" s="1">
        <f t="shared" si="339"/>
        <v>209.32558148322559</v>
      </c>
      <c r="M382" s="1">
        <f t="shared" si="340"/>
        <v>2.093255814832256</v>
      </c>
      <c r="N382" s="1">
        <f t="shared" si="393"/>
        <v>1255.9534888993535</v>
      </c>
      <c r="O382" s="1">
        <f t="shared" si="341"/>
        <v>4.3044056935402173</v>
      </c>
      <c r="P382" s="1">
        <f t="shared" si="342"/>
        <v>17217.622774160871</v>
      </c>
      <c r="Q382" s="1">
        <f t="shared" si="343"/>
        <v>16356.741635452827</v>
      </c>
      <c r="R382" s="1">
        <f t="shared" si="344"/>
        <v>4.3044056935402173</v>
      </c>
      <c r="S382" s="1">
        <f t="shared" si="331"/>
        <v>1635674.1635452826</v>
      </c>
      <c r="T382" s="1">
        <f t="shared" si="345"/>
        <v>13479.736823563617</v>
      </c>
      <c r="U382" s="6">
        <f t="shared" si="350"/>
        <v>2171511.2848773878</v>
      </c>
      <c r="V382" s="23">
        <f>-SUM(T$24:T382)/T$23</f>
        <v>109.57556424386939</v>
      </c>
      <c r="W382" s="14">
        <f t="shared" si="332"/>
        <v>0</v>
      </c>
      <c r="X382" s="14">
        <f t="shared" si="351"/>
        <v>494478.63807538874</v>
      </c>
      <c r="Y382" s="23">
        <f>-SUM(W$24:W382)/W$23</f>
        <v>25.723931903769437</v>
      </c>
      <c r="Z382" s="36"/>
      <c r="AA382" s="37">
        <f t="shared" si="352"/>
        <v>1621.0513229898563</v>
      </c>
      <c r="AB382" s="10">
        <f t="shared" si="353"/>
        <v>9.4149224378773546</v>
      </c>
      <c r="AC382" s="10">
        <f t="shared" si="354"/>
        <v>1611.636400551979</v>
      </c>
      <c r="AD382" s="1">
        <f t="shared" si="355"/>
        <v>1616.3370067205683</v>
      </c>
      <c r="AE382" s="1">
        <f t="shared" si="356"/>
        <v>375633.66299327963</v>
      </c>
      <c r="AF382" s="1">
        <f t="shared" si="357"/>
        <v>1449565.5133938501</v>
      </c>
      <c r="AG382" s="1">
        <f t="shared" si="358"/>
        <v>0</v>
      </c>
      <c r="AH382" s="1">
        <f t="shared" si="359"/>
        <v>209.32558148322559</v>
      </c>
      <c r="AI382" s="1">
        <f t="shared" si="360"/>
        <v>209.32558148322559</v>
      </c>
      <c r="AJ382" s="1">
        <f t="shared" si="361"/>
        <v>627.97674444967674</v>
      </c>
      <c r="AK382" s="1">
        <f t="shared" si="362"/>
        <v>209.32558148322559</v>
      </c>
      <c r="AL382" s="1">
        <f t="shared" si="363"/>
        <v>2.093255814832256</v>
      </c>
      <c r="AM382" s="1">
        <f t="shared" si="394"/>
        <v>1255.9534888993535</v>
      </c>
      <c r="AN382" s="1">
        <f t="shared" si="364"/>
        <v>4.3044056935402173</v>
      </c>
      <c r="AO382" s="1">
        <f t="shared" si="365"/>
        <v>10761.014233850543</v>
      </c>
      <c r="AP382" s="1">
        <f t="shared" si="366"/>
        <v>10222.963522158016</v>
      </c>
      <c r="AQ382" s="1">
        <f t="shared" si="367"/>
        <v>4.3044056935402173</v>
      </c>
      <c r="AR382" s="1">
        <f t="shared" si="368"/>
        <v>1398931.8504005705</v>
      </c>
      <c r="AS382" s="1">
        <f t="shared" si="369"/>
        <v>7345.9587102688065</v>
      </c>
      <c r="AT382" s="1">
        <f t="shared" si="370"/>
        <v>1013859.8405917181</v>
      </c>
      <c r="AU382" s="38">
        <f>-SUM(AS$24:AS382)/AS$23</f>
        <v>59.774483512563364</v>
      </c>
      <c r="AV382" s="1">
        <f t="shared" si="346"/>
        <v>7345.9587102688065</v>
      </c>
      <c r="AW382" s="1">
        <f t="shared" si="371"/>
        <v>1013859.8405917181</v>
      </c>
      <c r="AX382" s="38">
        <f>-SUM(AV$24:AV382)/AV$23</f>
        <v>59.774483512563364</v>
      </c>
      <c r="AY382" s="40"/>
      <c r="AZ382" s="10">
        <f t="shared" si="372"/>
        <v>857.63888888888891</v>
      </c>
      <c r="BA382" s="10">
        <f t="shared" si="373"/>
        <v>8.0522362955530014</v>
      </c>
      <c r="BB382" s="10">
        <f t="shared" si="374"/>
        <v>1378.3732373141927</v>
      </c>
      <c r="BC382" s="1">
        <f t="shared" si="375"/>
        <v>1382.3934925894366</v>
      </c>
      <c r="BD382" s="1">
        <f t="shared" si="376"/>
        <v>323617.60650741024</v>
      </c>
      <c r="BE382" s="1">
        <f t="shared" si="377"/>
        <v>1722549.4569079808</v>
      </c>
      <c r="BF382" s="1">
        <f t="shared" si="378"/>
        <v>0</v>
      </c>
      <c r="BG382" s="1">
        <f t="shared" si="379"/>
        <v>209.32558148322559</v>
      </c>
      <c r="BH382" s="1">
        <f t="shared" si="380"/>
        <v>209.32558148322559</v>
      </c>
      <c r="BI382" s="1">
        <f t="shared" si="381"/>
        <v>627.97674444967674</v>
      </c>
      <c r="BJ382" s="1">
        <f t="shared" si="382"/>
        <v>209.32558148322559</v>
      </c>
      <c r="BK382" s="1">
        <f t="shared" si="383"/>
        <v>2.093255814832256</v>
      </c>
      <c r="BL382" s="1">
        <f t="shared" si="395"/>
        <v>1255.9534888993535</v>
      </c>
      <c r="BM382" s="1">
        <f t="shared" si="384"/>
        <v>4.3044056935402173</v>
      </c>
      <c r="BN382" s="1">
        <f t="shared" si="385"/>
        <v>10761.014233850543</v>
      </c>
      <c r="BO382" s="1">
        <f t="shared" si="386"/>
        <v>10222.963522158016</v>
      </c>
      <c r="BP382" s="1">
        <f t="shared" si="387"/>
        <v>4.3044056935402173</v>
      </c>
      <c r="BQ382" s="1">
        <f t="shared" si="388"/>
        <v>1398931.8504005705</v>
      </c>
      <c r="BR382" s="1">
        <f t="shared" si="389"/>
        <v>8109.3711443697739</v>
      </c>
      <c r="BS382" s="1">
        <f t="shared" si="390"/>
        <v>1289895.1301243803</v>
      </c>
      <c r="BT382" s="38">
        <f>-SUM(BR$24:BR382)/BR$23</f>
        <v>75.776529282572767</v>
      </c>
      <c r="BU382" s="1">
        <f t="shared" si="391"/>
        <v>8109.3711443697739</v>
      </c>
      <c r="BV382" s="1">
        <f t="shared" si="392"/>
        <v>1289895.1301243803</v>
      </c>
      <c r="BW382" s="38">
        <f>-SUM(BU$24:BU382)/BU$23</f>
        <v>75.776529282572767</v>
      </c>
      <c r="BX382" s="1"/>
      <c r="BY382" s="1"/>
      <c r="BZ382" s="1"/>
      <c r="CA382" s="1"/>
      <c r="CB382" s="1"/>
      <c r="CC382" s="1"/>
      <c r="CD382" s="1"/>
      <c r="CE382" s="1"/>
      <c r="CF382" s="1"/>
      <c r="CG382" s="1"/>
      <c r="CH382" s="1"/>
      <c r="CI382" s="1"/>
      <c r="CJ382" s="1"/>
      <c r="CK382" s="1"/>
      <c r="CL382" s="1"/>
      <c r="CM382" s="1"/>
      <c r="CN382" s="1"/>
      <c r="CO382" s="1"/>
    </row>
    <row r="383" spans="1:93" ht="14.7" thickBot="1" x14ac:dyDescent="0.6">
      <c r="A383" s="32">
        <v>360</v>
      </c>
      <c r="B383" s="10">
        <f t="shared" si="333"/>
        <v>1621.0513229898563</v>
      </c>
      <c r="C383" s="10">
        <f t="shared" si="334"/>
        <v>4.7143162696007455</v>
      </c>
      <c r="D383" s="10">
        <f t="shared" si="335"/>
        <v>1616.3370067202557</v>
      </c>
      <c r="E383" s="10">
        <f t="shared" si="347"/>
        <v>3.1263880373444408E-10</v>
      </c>
      <c r="F383" s="10">
        <f t="shared" si="348"/>
        <v>379999.99999999988</v>
      </c>
      <c r="G383" s="10">
        <f t="shared" si="330"/>
        <v>1642338.1025572815</v>
      </c>
      <c r="H383" s="1">
        <f t="shared" si="349"/>
        <v>0</v>
      </c>
      <c r="I383" s="1">
        <f t="shared" si="336"/>
        <v>209.75675790817067</v>
      </c>
      <c r="J383" s="1">
        <f t="shared" si="337"/>
        <v>209.75675790817067</v>
      </c>
      <c r="K383" s="1">
        <f t="shared" si="338"/>
        <v>629.27027372451198</v>
      </c>
      <c r="L383" s="1">
        <f t="shared" si="339"/>
        <v>209.75675790817067</v>
      </c>
      <c r="M383" s="1">
        <f t="shared" si="340"/>
        <v>2.0975675790817068</v>
      </c>
      <c r="N383" s="1">
        <f t="shared" si="393"/>
        <v>1258.540547449024</v>
      </c>
      <c r="O383" s="1">
        <f t="shared" si="341"/>
        <v>4.3219423751507406</v>
      </c>
      <c r="P383" s="1">
        <f t="shared" si="342"/>
        <v>17287.769500602961</v>
      </c>
      <c r="Q383" s="1">
        <f t="shared" si="343"/>
        <v>16423.381025572813</v>
      </c>
      <c r="R383" s="1">
        <f t="shared" si="344"/>
        <v>4.3219423751507406</v>
      </c>
      <c r="S383" s="1">
        <f t="shared" si="331"/>
        <v>1642338.1025572815</v>
      </c>
      <c r="T383" s="1">
        <f t="shared" si="345"/>
        <v>13543.789155133933</v>
      </c>
      <c r="U383" s="6">
        <f t="shared" si="350"/>
        <v>2185055.0740325218</v>
      </c>
      <c r="V383" s="23">
        <f>-SUM(T$24:T383)/T$23</f>
        <v>110.25275370162609</v>
      </c>
      <c r="W383" s="14">
        <f t="shared" si="332"/>
        <v>0</v>
      </c>
      <c r="X383" s="14">
        <f t="shared" si="351"/>
        <v>494478.63807538874</v>
      </c>
      <c r="Y383" s="23">
        <f>-SUM(W$24:W383)/W$23</f>
        <v>25.723931903769437</v>
      </c>
      <c r="Z383" s="36"/>
      <c r="AA383" s="37">
        <f t="shared" si="352"/>
        <v>1621.0513229898563</v>
      </c>
      <c r="AB383" s="10">
        <f t="shared" si="353"/>
        <v>4.7143162696007455</v>
      </c>
      <c r="AC383" s="10">
        <f t="shared" si="354"/>
        <v>1616.3370067202557</v>
      </c>
      <c r="AD383" s="1">
        <f t="shared" si="355"/>
        <v>3.1263880373444408E-10</v>
      </c>
      <c r="AE383" s="1">
        <f t="shared" si="356"/>
        <v>377249.99999999988</v>
      </c>
      <c r="AF383" s="1">
        <f t="shared" si="357"/>
        <v>1456881.2719239905</v>
      </c>
      <c r="AG383" s="1">
        <f t="shared" si="358"/>
        <v>0</v>
      </c>
      <c r="AH383" s="1">
        <f t="shared" si="359"/>
        <v>209.75675790817067</v>
      </c>
      <c r="AI383" s="1">
        <f t="shared" si="360"/>
        <v>209.75675790817067</v>
      </c>
      <c r="AJ383" s="1">
        <f t="shared" si="361"/>
        <v>629.27027372451198</v>
      </c>
      <c r="AK383" s="1">
        <f t="shared" si="362"/>
        <v>209.75675790817067</v>
      </c>
      <c r="AL383" s="1">
        <f t="shared" si="363"/>
        <v>2.0975675790817068</v>
      </c>
      <c r="AM383" s="1">
        <f t="shared" si="394"/>
        <v>1258.540547449024</v>
      </c>
      <c r="AN383" s="1">
        <f t="shared" si="364"/>
        <v>4.3219423751507406</v>
      </c>
      <c r="AO383" s="1">
        <f t="shared" si="365"/>
        <v>10804.855937876851</v>
      </c>
      <c r="AP383" s="1">
        <f t="shared" si="366"/>
        <v>10264.613140983009</v>
      </c>
      <c r="AQ383" s="1">
        <f t="shared" si="367"/>
        <v>4.3219423751507406</v>
      </c>
      <c r="AR383" s="1">
        <f t="shared" si="368"/>
        <v>1404631.2719239907</v>
      </c>
      <c r="AS383" s="1">
        <f t="shared" si="369"/>
        <v>7385.021270544129</v>
      </c>
      <c r="AT383" s="1">
        <f t="shared" si="370"/>
        <v>1021244.8618622622</v>
      </c>
      <c r="AU383" s="38">
        <f>-SUM(AS$24:AS383)/AS$23</f>
        <v>60.202600687667378</v>
      </c>
      <c r="AV383" s="1">
        <f t="shared" si="346"/>
        <v>7385.021270544129</v>
      </c>
      <c r="AW383" s="1">
        <f t="shared" si="371"/>
        <v>1021244.8618622622</v>
      </c>
      <c r="AX383" s="38">
        <f>-SUM(AV$24:AV383)/AV$23</f>
        <v>60.202600687667378</v>
      </c>
      <c r="AY383" s="40"/>
      <c r="AZ383" s="10">
        <f t="shared" si="372"/>
        <v>857.63888888888891</v>
      </c>
      <c r="BA383" s="10">
        <f t="shared" si="373"/>
        <v>4.0319810200532693</v>
      </c>
      <c r="BB383" s="10">
        <f t="shared" si="374"/>
        <v>1382.3934925896924</v>
      </c>
      <c r="BC383" s="1">
        <f t="shared" si="375"/>
        <v>-2.5579538487363607E-10</v>
      </c>
      <c r="BD383" s="1">
        <f t="shared" si="376"/>
        <v>324999.99999999994</v>
      </c>
      <c r="BE383" s="1">
        <f t="shared" si="377"/>
        <v>1729631.2719239907</v>
      </c>
      <c r="BF383" s="1">
        <f t="shared" si="378"/>
        <v>0</v>
      </c>
      <c r="BG383" s="1">
        <f t="shared" si="379"/>
        <v>209.75675790817067</v>
      </c>
      <c r="BH383" s="1">
        <f t="shared" si="380"/>
        <v>209.75675790817067</v>
      </c>
      <c r="BI383" s="1">
        <f t="shared" si="381"/>
        <v>629.27027372451198</v>
      </c>
      <c r="BJ383" s="1">
        <f t="shared" si="382"/>
        <v>209.75675790817067</v>
      </c>
      <c r="BK383" s="1">
        <f t="shared" si="383"/>
        <v>2.0975675790817068</v>
      </c>
      <c r="BL383" s="1">
        <f t="shared" si="395"/>
        <v>1258.540547449024</v>
      </c>
      <c r="BM383" s="1">
        <f t="shared" si="384"/>
        <v>4.3219423751507406</v>
      </c>
      <c r="BN383" s="1">
        <f t="shared" si="385"/>
        <v>10804.855937876851</v>
      </c>
      <c r="BO383" s="1">
        <f t="shared" si="386"/>
        <v>10264.613140983009</v>
      </c>
      <c r="BP383" s="1">
        <f t="shared" si="387"/>
        <v>4.3219423751507406</v>
      </c>
      <c r="BQ383" s="1">
        <f t="shared" si="388"/>
        <v>1404631.2719239907</v>
      </c>
      <c r="BR383" s="1">
        <f t="shared" si="389"/>
        <v>8148.4337046450964</v>
      </c>
      <c r="BS383" s="1">
        <f t="shared" si="390"/>
        <v>1298043.5638290255</v>
      </c>
      <c r="BT383" s="38">
        <f>-SUM(BR$24:BR383)/BR$23</f>
        <v>76.248902250957997</v>
      </c>
      <c r="BU383" s="1">
        <f t="shared" si="391"/>
        <v>8148.4337046450964</v>
      </c>
      <c r="BV383" s="1">
        <f t="shared" si="392"/>
        <v>1298043.5638290255</v>
      </c>
      <c r="BW383" s="38">
        <f>-SUM(BU$24:BU383)/BU$23</f>
        <v>76.248902250957997</v>
      </c>
      <c r="BX383" s="1"/>
      <c r="BY383" s="1"/>
      <c r="BZ383" s="1"/>
      <c r="CA383" s="1"/>
      <c r="CB383" s="1"/>
      <c r="CC383" s="1"/>
      <c r="CD383" s="1"/>
      <c r="CE383" s="1"/>
      <c r="CF383" s="1"/>
      <c r="CG383" s="1"/>
      <c r="CH383" s="1"/>
      <c r="CI383" s="1"/>
      <c r="CJ383" s="1"/>
      <c r="CK383" s="1"/>
      <c r="CL383" s="1"/>
      <c r="CM383" s="1"/>
      <c r="CN383" s="1"/>
      <c r="CO383" s="1"/>
    </row>
    <row r="384" spans="1:93" ht="14.7" thickBot="1" x14ac:dyDescent="0.6">
      <c r="A384" s="32"/>
      <c r="B384" s="1"/>
      <c r="C384" s="1"/>
      <c r="D384" s="1"/>
      <c r="E384" s="1"/>
      <c r="F384" s="1"/>
      <c r="G384" s="1"/>
      <c r="H384" s="1"/>
      <c r="I384" s="1"/>
      <c r="J384" s="1"/>
      <c r="K384" s="1"/>
      <c r="L384" s="1"/>
      <c r="M384" s="1"/>
      <c r="N384" s="1"/>
      <c r="O384" s="1"/>
      <c r="P384" s="1"/>
      <c r="Q384" s="1"/>
      <c r="R384" s="1"/>
      <c r="S384" s="1"/>
      <c r="T384" s="1"/>
      <c r="U384" s="6"/>
      <c r="V384" s="23"/>
      <c r="W384" s="14"/>
      <c r="X384" s="11"/>
      <c r="Y384" s="1"/>
      <c r="Z384" s="1"/>
      <c r="AA384" s="1"/>
      <c r="AB384" s="1"/>
      <c r="AC384" s="1"/>
      <c r="AD384" s="1"/>
      <c r="AE384" s="1"/>
      <c r="AF384" s="1"/>
      <c r="AG384" s="1"/>
      <c r="AH384" s="1"/>
      <c r="AI384" s="1"/>
      <c r="AJ384" s="1"/>
      <c r="AK384" s="1"/>
      <c r="AL384" s="1"/>
      <c r="AM384" s="1"/>
      <c r="AN384" s="1"/>
      <c r="AO384" s="1"/>
      <c r="AP384" s="1"/>
      <c r="AQ384" s="1"/>
      <c r="AR384" s="1"/>
      <c r="AS384" s="1"/>
      <c r="AT384" s="1"/>
      <c r="AU384" s="1"/>
    </row>
    <row r="385" spans="1:47" ht="14.7" thickBot="1" x14ac:dyDescent="0.6">
      <c r="A385" s="32"/>
      <c r="B385" s="1"/>
      <c r="C385" s="1"/>
      <c r="D385" s="1"/>
      <c r="E385" s="1"/>
      <c r="F385" s="1"/>
      <c r="G385" s="1"/>
      <c r="H385" s="1"/>
      <c r="I385" s="1"/>
      <c r="J385" s="1"/>
      <c r="K385" s="1"/>
      <c r="L385" s="1"/>
      <c r="M385" s="1"/>
      <c r="N385" s="1"/>
      <c r="O385" s="1"/>
      <c r="P385" s="1"/>
      <c r="Q385" s="1"/>
      <c r="R385" s="1"/>
      <c r="S385" s="1"/>
      <c r="T385" s="1"/>
      <c r="U385" s="6"/>
      <c r="V385" s="23"/>
      <c r="W385" s="14"/>
      <c r="X385" s="11"/>
      <c r="Y385" s="1"/>
      <c r="Z385" s="1"/>
      <c r="AA385" s="1"/>
      <c r="AB385" s="1"/>
      <c r="AC385" s="1"/>
      <c r="AD385" s="1"/>
      <c r="AE385" s="1"/>
      <c r="AF385" s="1"/>
      <c r="AG385" s="1"/>
      <c r="AH385" s="1"/>
      <c r="AI385" s="1"/>
      <c r="AJ385" s="1"/>
      <c r="AK385" s="1"/>
      <c r="AL385" s="1"/>
      <c r="AM385" s="1"/>
      <c r="AN385" s="1"/>
      <c r="AO385" s="1"/>
      <c r="AP385" s="1"/>
      <c r="AQ385" s="1"/>
      <c r="AR385" s="1"/>
      <c r="AS385" s="1"/>
      <c r="AT385" s="1"/>
      <c r="AU385" s="1"/>
    </row>
    <row r="386" spans="1:47" ht="14.7" thickBot="1" x14ac:dyDescent="0.6">
      <c r="A386" s="32"/>
      <c r="B386" s="1"/>
      <c r="C386" s="1"/>
      <c r="D386" s="1"/>
      <c r="E386" s="1"/>
      <c r="F386" s="1"/>
      <c r="G386" s="1"/>
      <c r="H386" s="1"/>
      <c r="I386" s="1"/>
      <c r="J386" s="1"/>
      <c r="K386" s="1"/>
      <c r="L386" s="1"/>
      <c r="M386" s="1"/>
      <c r="N386" s="1"/>
      <c r="O386" s="1"/>
      <c r="P386" s="1"/>
      <c r="Q386" s="1"/>
      <c r="R386" s="1"/>
      <c r="S386" s="1"/>
      <c r="T386" s="1"/>
      <c r="U386" s="6"/>
      <c r="V386" s="23"/>
      <c r="W386" s="14"/>
      <c r="X386" s="11"/>
      <c r="Y386" s="1"/>
      <c r="Z386" s="1"/>
      <c r="AA386" s="1"/>
      <c r="AB386" s="1"/>
      <c r="AC386" s="1"/>
      <c r="AD386" s="1"/>
      <c r="AE386" s="1"/>
      <c r="AF386" s="1"/>
      <c r="AG386" s="1"/>
      <c r="AH386" s="1"/>
      <c r="AI386" s="1"/>
      <c r="AJ386" s="1"/>
      <c r="AK386" s="1"/>
      <c r="AL386" s="1"/>
      <c r="AM386" s="1"/>
      <c r="AN386" s="1"/>
      <c r="AO386" s="1"/>
      <c r="AP386" s="1"/>
      <c r="AQ386" s="1"/>
      <c r="AR386" s="1"/>
      <c r="AS386" s="1"/>
      <c r="AT386" s="1"/>
      <c r="AU386" s="1"/>
    </row>
    <row r="387" spans="1:47" ht="14.7" thickBot="1" x14ac:dyDescent="0.6">
      <c r="A387" s="32"/>
      <c r="B387" s="1"/>
      <c r="C387" s="1"/>
      <c r="D387" s="1"/>
      <c r="E387" s="1"/>
      <c r="F387" s="1"/>
      <c r="G387" s="1"/>
      <c r="H387" s="1"/>
      <c r="I387" s="1"/>
      <c r="J387" s="1"/>
      <c r="K387" s="1"/>
      <c r="L387" s="1"/>
      <c r="M387" s="1"/>
      <c r="N387" s="1"/>
      <c r="O387" s="1"/>
      <c r="P387" s="1"/>
      <c r="Q387" s="1"/>
      <c r="R387" s="1"/>
      <c r="S387" s="1"/>
      <c r="T387" s="1"/>
      <c r="U387" s="6"/>
      <c r="V387" s="23"/>
      <c r="W387" s="14"/>
      <c r="X387" s="11"/>
      <c r="Y387" s="1"/>
      <c r="Z387" s="1"/>
      <c r="AA387" s="1"/>
      <c r="AB387" s="1"/>
      <c r="AC387" s="1"/>
      <c r="AD387" s="1"/>
      <c r="AE387" s="1"/>
      <c r="AF387" s="1"/>
      <c r="AG387" s="1"/>
      <c r="AH387" s="1"/>
      <c r="AI387" s="1"/>
      <c r="AJ387" s="1"/>
      <c r="AK387" s="1"/>
      <c r="AL387" s="1"/>
      <c r="AM387" s="1"/>
      <c r="AN387" s="1"/>
      <c r="AO387" s="1"/>
      <c r="AP387" s="1"/>
      <c r="AQ387" s="1"/>
      <c r="AR387" s="1"/>
      <c r="AS387" s="1"/>
      <c r="AT387" s="1"/>
      <c r="AU387" s="1"/>
    </row>
    <row r="388" spans="1:47" ht="14.7" thickBot="1" x14ac:dyDescent="0.6">
      <c r="A388" s="32"/>
      <c r="B388" s="1"/>
      <c r="C388" s="1"/>
      <c r="D388" s="1"/>
      <c r="E388" s="1"/>
      <c r="F388" s="1"/>
      <c r="G388" s="1"/>
      <c r="H388" s="1"/>
      <c r="I388" s="1"/>
      <c r="J388" s="1"/>
      <c r="K388" s="1"/>
      <c r="L388" s="1"/>
      <c r="M388" s="1"/>
      <c r="N388" s="1"/>
      <c r="O388" s="1"/>
      <c r="P388" s="1"/>
      <c r="Q388" s="1"/>
      <c r="R388" s="1"/>
      <c r="S388" s="1"/>
      <c r="T388" s="1"/>
      <c r="U388" s="6"/>
      <c r="V388" s="23"/>
      <c r="W388" s="14"/>
      <c r="X388" s="11"/>
      <c r="Y388" s="1"/>
      <c r="Z388" s="1"/>
      <c r="AA388" s="1"/>
      <c r="AB388" s="1"/>
      <c r="AC388" s="1"/>
      <c r="AD388" s="1"/>
      <c r="AE388" s="1"/>
      <c r="AF388" s="1"/>
      <c r="AG388" s="1"/>
      <c r="AH388" s="1"/>
      <c r="AI388" s="1"/>
      <c r="AJ388" s="1"/>
      <c r="AK388" s="1"/>
      <c r="AL388" s="1"/>
      <c r="AM388" s="1"/>
      <c r="AN388" s="1"/>
      <c r="AO388" s="1"/>
      <c r="AP388" s="1"/>
      <c r="AQ388" s="1"/>
      <c r="AR388" s="1"/>
      <c r="AS388" s="1"/>
      <c r="AT388" s="1"/>
      <c r="AU388" s="1"/>
    </row>
    <row r="389" spans="1:47" ht="14.7" thickBot="1" x14ac:dyDescent="0.6">
      <c r="A389" s="32"/>
      <c r="B389" s="1"/>
      <c r="C389" s="1"/>
      <c r="D389" s="1"/>
      <c r="E389" s="1"/>
      <c r="F389" s="1"/>
      <c r="G389" s="1"/>
      <c r="H389" s="1"/>
      <c r="I389" s="1"/>
      <c r="J389" s="1"/>
      <c r="K389" s="1"/>
      <c r="L389" s="1"/>
      <c r="M389" s="1"/>
      <c r="N389" s="1"/>
      <c r="O389" s="1"/>
      <c r="P389" s="1"/>
      <c r="Q389" s="1"/>
      <c r="R389" s="1"/>
      <c r="S389" s="1"/>
      <c r="T389" s="1"/>
      <c r="U389" s="6"/>
      <c r="V389" s="23"/>
      <c r="W389" s="14"/>
      <c r="X389" s="11"/>
      <c r="Y389" s="1"/>
      <c r="Z389" s="1"/>
      <c r="AA389" s="1"/>
      <c r="AB389" s="1"/>
      <c r="AC389" s="1"/>
      <c r="AD389" s="1"/>
      <c r="AE389" s="1"/>
      <c r="AF389" s="1"/>
      <c r="AG389" s="1"/>
      <c r="AH389" s="1"/>
      <c r="AI389" s="1"/>
      <c r="AJ389" s="1"/>
      <c r="AK389" s="1"/>
      <c r="AL389" s="1"/>
      <c r="AM389" s="1"/>
      <c r="AN389" s="1"/>
      <c r="AO389" s="1"/>
      <c r="AP389" s="1"/>
      <c r="AQ389" s="1"/>
      <c r="AR389" s="1"/>
      <c r="AS389" s="1"/>
      <c r="AT389" s="1"/>
      <c r="AU389" s="1"/>
    </row>
    <row r="390" spans="1:47" ht="14.7" thickBot="1" x14ac:dyDescent="0.6">
      <c r="A390" s="32"/>
      <c r="B390" s="1"/>
      <c r="C390" s="1"/>
      <c r="D390" s="1"/>
      <c r="E390" s="1"/>
      <c r="F390" s="1"/>
      <c r="G390" s="1"/>
      <c r="H390" s="1"/>
      <c r="I390" s="1"/>
      <c r="J390" s="1"/>
      <c r="K390" s="1"/>
      <c r="L390" s="1"/>
      <c r="M390" s="1"/>
      <c r="N390" s="1"/>
      <c r="O390" s="1"/>
      <c r="P390" s="1"/>
      <c r="Q390" s="1"/>
      <c r="R390" s="1"/>
      <c r="S390" s="1"/>
      <c r="T390" s="1"/>
      <c r="U390" s="6"/>
      <c r="V390" s="23"/>
      <c r="W390" s="14"/>
      <c r="X390" s="11"/>
      <c r="Y390" s="1"/>
      <c r="Z390" s="1"/>
      <c r="AA390" s="1"/>
      <c r="AB390" s="1"/>
      <c r="AC390" s="1"/>
      <c r="AD390" s="1"/>
      <c r="AE390" s="1"/>
      <c r="AF390" s="1"/>
      <c r="AG390" s="1"/>
      <c r="AH390" s="1"/>
      <c r="AI390" s="1"/>
      <c r="AJ390" s="1"/>
      <c r="AK390" s="1"/>
      <c r="AL390" s="1"/>
      <c r="AM390" s="1"/>
      <c r="AN390" s="1"/>
      <c r="AO390" s="1"/>
      <c r="AP390" s="1"/>
      <c r="AQ390" s="1"/>
      <c r="AR390" s="1"/>
      <c r="AS390" s="1"/>
      <c r="AT390" s="1"/>
      <c r="AU390" s="1"/>
    </row>
    <row r="391" spans="1:47" ht="14.7" thickBot="1" x14ac:dyDescent="0.6">
      <c r="A391" s="32"/>
      <c r="B391" s="1"/>
      <c r="C391" s="1"/>
      <c r="D391" s="1"/>
      <c r="E391" s="1"/>
      <c r="F391" s="1"/>
      <c r="G391" s="1"/>
      <c r="H391" s="1"/>
      <c r="I391" s="1"/>
      <c r="J391" s="1"/>
      <c r="K391" s="1"/>
      <c r="L391" s="1"/>
      <c r="M391" s="1"/>
      <c r="N391" s="1"/>
      <c r="O391" s="1"/>
      <c r="P391" s="1"/>
      <c r="Q391" s="1"/>
      <c r="R391" s="1"/>
      <c r="S391" s="1"/>
      <c r="T391" s="1"/>
      <c r="U391" s="6"/>
      <c r="V391" s="23"/>
      <c r="W391" s="14"/>
      <c r="X391" s="11"/>
      <c r="Y391" s="1"/>
      <c r="Z391" s="1"/>
      <c r="AA391" s="1"/>
      <c r="AB391" s="1"/>
      <c r="AC391" s="1"/>
      <c r="AD391" s="1"/>
      <c r="AE391" s="1"/>
      <c r="AF391" s="1"/>
      <c r="AG391" s="1"/>
      <c r="AH391" s="1"/>
      <c r="AI391" s="1"/>
      <c r="AJ391" s="1"/>
      <c r="AK391" s="1"/>
      <c r="AL391" s="1"/>
      <c r="AM391" s="1"/>
      <c r="AN391" s="1"/>
      <c r="AO391" s="1"/>
      <c r="AP391" s="1"/>
      <c r="AQ391" s="1"/>
      <c r="AR391" s="1"/>
      <c r="AS391" s="1"/>
      <c r="AT391" s="1"/>
      <c r="AU391" s="1"/>
    </row>
    <row r="392" spans="1:47" ht="14.7" thickBot="1" x14ac:dyDescent="0.6">
      <c r="A392" s="32"/>
      <c r="B392" s="1"/>
      <c r="C392" s="1"/>
      <c r="D392" s="1"/>
      <c r="E392" s="1"/>
      <c r="F392" s="1"/>
      <c r="G392" s="1"/>
      <c r="H392" s="1"/>
      <c r="I392" s="1"/>
      <c r="J392" s="1"/>
      <c r="K392" s="1"/>
      <c r="L392" s="1"/>
      <c r="M392" s="1"/>
      <c r="N392" s="1"/>
      <c r="O392" s="1"/>
      <c r="P392" s="1"/>
      <c r="Q392" s="1"/>
      <c r="R392" s="1"/>
      <c r="S392" s="1"/>
      <c r="T392" s="1"/>
      <c r="U392" s="6"/>
      <c r="V392" s="23"/>
      <c r="W392" s="14"/>
      <c r="X392" s="11"/>
      <c r="Y392" s="1"/>
      <c r="Z392" s="1"/>
      <c r="AA392" s="1"/>
      <c r="AB392" s="1"/>
      <c r="AC392" s="1"/>
      <c r="AD392" s="1"/>
      <c r="AE392" s="1"/>
      <c r="AF392" s="1"/>
      <c r="AG392" s="1"/>
      <c r="AH392" s="1"/>
      <c r="AI392" s="1"/>
      <c r="AJ392" s="1"/>
      <c r="AK392" s="1"/>
      <c r="AL392" s="1"/>
      <c r="AM392" s="1"/>
      <c r="AN392" s="1"/>
      <c r="AO392" s="1"/>
      <c r="AP392" s="1"/>
      <c r="AQ392" s="1"/>
      <c r="AR392" s="1"/>
      <c r="AS392" s="1"/>
      <c r="AT392" s="1"/>
      <c r="AU392" s="1"/>
    </row>
    <row r="393" spans="1:47" ht="14.7" thickBot="1" x14ac:dyDescent="0.6">
      <c r="A393" s="32"/>
      <c r="B393" s="1"/>
      <c r="C393" s="1"/>
      <c r="D393" s="1"/>
      <c r="E393" s="1"/>
      <c r="F393" s="1"/>
      <c r="G393" s="1"/>
      <c r="H393" s="1"/>
      <c r="I393" s="1"/>
      <c r="J393" s="1"/>
      <c r="K393" s="1"/>
      <c r="L393" s="1"/>
      <c r="M393" s="1"/>
      <c r="N393" s="1"/>
      <c r="O393" s="1"/>
      <c r="P393" s="1"/>
      <c r="Q393" s="1"/>
      <c r="R393" s="1"/>
      <c r="S393" s="1"/>
      <c r="T393" s="1"/>
      <c r="U393" s="6"/>
      <c r="V393" s="23"/>
      <c r="W393" s="14"/>
      <c r="X393" s="11"/>
      <c r="Y393" s="1"/>
      <c r="Z393" s="1"/>
      <c r="AA393" s="1"/>
      <c r="AB393" s="1"/>
      <c r="AC393" s="1"/>
      <c r="AD393" s="1"/>
      <c r="AE393" s="1"/>
      <c r="AF393" s="1"/>
      <c r="AG393" s="1"/>
      <c r="AH393" s="1"/>
      <c r="AI393" s="1"/>
      <c r="AJ393" s="1"/>
      <c r="AK393" s="1"/>
      <c r="AL393" s="1"/>
      <c r="AM393" s="1"/>
      <c r="AN393" s="1"/>
      <c r="AO393" s="1"/>
      <c r="AP393" s="1"/>
      <c r="AQ393" s="1"/>
      <c r="AR393" s="1"/>
      <c r="AS393" s="1"/>
      <c r="AT393" s="1"/>
      <c r="AU393" s="1"/>
    </row>
    <row r="394" spans="1:47" ht="14.7" thickBot="1" x14ac:dyDescent="0.6">
      <c r="A394" s="32"/>
      <c r="B394" s="1"/>
      <c r="C394" s="1"/>
      <c r="D394" s="1"/>
      <c r="E394" s="1"/>
      <c r="F394" s="1"/>
      <c r="G394" s="1"/>
      <c r="H394" s="1"/>
      <c r="I394" s="1"/>
      <c r="J394" s="1"/>
      <c r="K394" s="1"/>
      <c r="L394" s="1"/>
      <c r="M394" s="1"/>
      <c r="N394" s="1"/>
      <c r="O394" s="1"/>
      <c r="P394" s="1"/>
      <c r="Q394" s="1"/>
      <c r="R394" s="1"/>
      <c r="S394" s="1"/>
      <c r="T394" s="1"/>
      <c r="U394" s="6"/>
      <c r="V394" s="23"/>
      <c r="W394" s="14"/>
      <c r="X394" s="11"/>
      <c r="Y394" s="1"/>
      <c r="Z394" s="1"/>
      <c r="AA394" s="1"/>
      <c r="AB394" s="1"/>
      <c r="AC394" s="1"/>
      <c r="AD394" s="1"/>
      <c r="AE394" s="1"/>
      <c r="AF394" s="1"/>
      <c r="AG394" s="1"/>
      <c r="AH394" s="1"/>
      <c r="AI394" s="1"/>
      <c r="AJ394" s="1"/>
      <c r="AK394" s="1"/>
      <c r="AL394" s="1"/>
      <c r="AM394" s="1"/>
      <c r="AN394" s="1"/>
      <c r="AO394" s="1"/>
      <c r="AP394" s="1"/>
      <c r="AQ394" s="1"/>
      <c r="AR394" s="1"/>
      <c r="AS394" s="1"/>
      <c r="AT394" s="1"/>
      <c r="AU394" s="1"/>
    </row>
    <row r="395" spans="1:47" ht="14.7" thickBot="1" x14ac:dyDescent="0.6">
      <c r="A395" s="32"/>
      <c r="B395" s="1"/>
      <c r="C395" s="1"/>
      <c r="D395" s="1"/>
      <c r="E395" s="1"/>
      <c r="F395" s="1"/>
      <c r="G395" s="1"/>
      <c r="H395" s="1"/>
      <c r="I395" s="1"/>
      <c r="J395" s="1"/>
      <c r="K395" s="1"/>
      <c r="L395" s="1"/>
      <c r="M395" s="1"/>
      <c r="N395" s="1"/>
      <c r="O395" s="1"/>
      <c r="P395" s="1"/>
      <c r="Q395" s="1"/>
      <c r="R395" s="1"/>
      <c r="S395" s="1"/>
      <c r="T395" s="1"/>
      <c r="U395" s="6"/>
      <c r="V395" s="23"/>
      <c r="W395" s="14"/>
      <c r="X395" s="11"/>
      <c r="Y395" s="1"/>
      <c r="Z395" s="1"/>
      <c r="AA395" s="1"/>
      <c r="AB395" s="1"/>
      <c r="AC395" s="1"/>
      <c r="AD395" s="1"/>
      <c r="AE395" s="1"/>
      <c r="AF395" s="1"/>
      <c r="AG395" s="1"/>
      <c r="AH395" s="1"/>
      <c r="AI395" s="1"/>
      <c r="AJ395" s="1"/>
      <c r="AK395" s="1"/>
      <c r="AL395" s="1"/>
      <c r="AM395" s="1"/>
      <c r="AN395" s="1"/>
      <c r="AO395" s="1"/>
      <c r="AP395" s="1"/>
      <c r="AQ395" s="1"/>
      <c r="AR395" s="1"/>
      <c r="AS395" s="1"/>
      <c r="AT395" s="1"/>
      <c r="AU395" s="1"/>
    </row>
    <row r="396" spans="1:47" ht="14.7" thickBot="1" x14ac:dyDescent="0.6">
      <c r="A396" s="32"/>
      <c r="B396" s="1"/>
      <c r="C396" s="1"/>
      <c r="D396" s="1"/>
      <c r="E396" s="1"/>
      <c r="F396" s="1"/>
      <c r="G396" s="1"/>
      <c r="H396" s="1"/>
      <c r="I396" s="1"/>
      <c r="J396" s="1"/>
      <c r="K396" s="1"/>
      <c r="L396" s="1"/>
      <c r="M396" s="1"/>
      <c r="N396" s="1"/>
      <c r="O396" s="1"/>
      <c r="P396" s="1"/>
      <c r="Q396" s="1"/>
      <c r="R396" s="1"/>
      <c r="S396" s="1"/>
      <c r="T396" s="1"/>
      <c r="U396" s="6"/>
      <c r="V396" s="23"/>
      <c r="W396" s="14"/>
      <c r="X396" s="11"/>
      <c r="Y396" s="1"/>
      <c r="Z396" s="1"/>
      <c r="AA396" s="1"/>
      <c r="AB396" s="1"/>
      <c r="AC396" s="1"/>
      <c r="AD396" s="1"/>
      <c r="AE396" s="1"/>
      <c r="AF396" s="1"/>
      <c r="AG396" s="1"/>
      <c r="AH396" s="1"/>
      <c r="AI396" s="1"/>
      <c r="AJ396" s="1"/>
      <c r="AK396" s="1"/>
      <c r="AL396" s="1"/>
      <c r="AM396" s="1"/>
      <c r="AN396" s="1"/>
      <c r="AO396" s="1"/>
      <c r="AP396" s="1"/>
      <c r="AQ396" s="1"/>
      <c r="AR396" s="1"/>
      <c r="AS396" s="1"/>
      <c r="AT396" s="1"/>
      <c r="AU396" s="1"/>
    </row>
    <row r="397" spans="1:47" ht="14.7" thickBot="1" x14ac:dyDescent="0.6">
      <c r="A397" s="32"/>
      <c r="B397" s="1"/>
      <c r="C397" s="1"/>
      <c r="D397" s="1"/>
      <c r="E397" s="1"/>
      <c r="F397" s="1"/>
      <c r="G397" s="1"/>
      <c r="H397" s="1"/>
      <c r="I397" s="1"/>
      <c r="J397" s="1"/>
      <c r="K397" s="1"/>
      <c r="L397" s="1"/>
      <c r="M397" s="1"/>
      <c r="N397" s="1"/>
      <c r="O397" s="1"/>
      <c r="P397" s="1"/>
      <c r="Q397" s="1"/>
      <c r="R397" s="1"/>
      <c r="S397" s="1"/>
      <c r="T397" s="1"/>
      <c r="U397" s="6"/>
      <c r="V397" s="23"/>
      <c r="W397" s="14"/>
      <c r="X397" s="11"/>
      <c r="Y397" s="1"/>
      <c r="Z397" s="1"/>
      <c r="AA397" s="1"/>
      <c r="AB397" s="1"/>
      <c r="AC397" s="1"/>
      <c r="AD397" s="1"/>
      <c r="AE397" s="1"/>
      <c r="AF397" s="1"/>
      <c r="AG397" s="1"/>
      <c r="AH397" s="1"/>
      <c r="AI397" s="1"/>
      <c r="AJ397" s="1"/>
      <c r="AK397" s="1"/>
      <c r="AL397" s="1"/>
      <c r="AM397" s="1"/>
      <c r="AN397" s="1"/>
      <c r="AO397" s="1"/>
      <c r="AP397" s="1"/>
      <c r="AQ397" s="1"/>
      <c r="AR397" s="1"/>
      <c r="AS397" s="1"/>
      <c r="AT397" s="1"/>
      <c r="AU397" s="1"/>
    </row>
    <row r="398" spans="1:47" ht="14.7" thickBot="1" x14ac:dyDescent="0.6">
      <c r="A398" s="32"/>
      <c r="B398" s="1"/>
      <c r="C398" s="1"/>
      <c r="D398" s="1"/>
      <c r="E398" s="1"/>
      <c r="F398" s="1"/>
      <c r="G398" s="1"/>
      <c r="H398" s="1"/>
      <c r="I398" s="1"/>
      <c r="J398" s="1"/>
      <c r="K398" s="1"/>
      <c r="L398" s="1"/>
      <c r="M398" s="1"/>
      <c r="N398" s="1"/>
      <c r="O398" s="1"/>
      <c r="P398" s="1"/>
      <c r="Q398" s="1"/>
      <c r="R398" s="1"/>
      <c r="S398" s="1"/>
      <c r="T398" s="1"/>
      <c r="U398" s="6"/>
      <c r="V398" s="23"/>
      <c r="W398" s="14"/>
      <c r="X398" s="11"/>
      <c r="Y398" s="1"/>
      <c r="Z398" s="1"/>
      <c r="AA398" s="1"/>
      <c r="AB398" s="1"/>
      <c r="AC398" s="1"/>
      <c r="AD398" s="1"/>
      <c r="AE398" s="1"/>
      <c r="AF398" s="1"/>
      <c r="AG398" s="1"/>
      <c r="AH398" s="1"/>
      <c r="AI398" s="1"/>
      <c r="AJ398" s="1"/>
      <c r="AK398" s="1"/>
      <c r="AL398" s="1"/>
      <c r="AM398" s="1"/>
      <c r="AN398" s="1"/>
      <c r="AO398" s="1"/>
      <c r="AP398" s="1"/>
      <c r="AQ398" s="1"/>
      <c r="AR398" s="1"/>
      <c r="AS398" s="1"/>
      <c r="AT398" s="1"/>
      <c r="AU398" s="1"/>
    </row>
    <row r="399" spans="1:47" ht="14.7" thickBot="1" x14ac:dyDescent="0.6">
      <c r="A399" s="32"/>
      <c r="B399" s="1"/>
      <c r="C399" s="1"/>
      <c r="D399" s="1"/>
      <c r="E399" s="1"/>
      <c r="F399" s="1"/>
      <c r="G399" s="1"/>
      <c r="H399" s="1"/>
      <c r="I399" s="1"/>
      <c r="J399" s="1"/>
      <c r="K399" s="1"/>
      <c r="L399" s="1"/>
      <c r="M399" s="1"/>
      <c r="N399" s="1"/>
      <c r="O399" s="1"/>
      <c r="P399" s="1"/>
      <c r="Q399" s="1"/>
      <c r="R399" s="1"/>
      <c r="S399" s="1"/>
      <c r="T399" s="1"/>
      <c r="U399" s="6"/>
      <c r="V399" s="23"/>
      <c r="W399" s="14"/>
      <c r="X399" s="11"/>
      <c r="Y399" s="1"/>
      <c r="Z399" s="1"/>
      <c r="AA399" s="1"/>
      <c r="AB399" s="1"/>
      <c r="AC399" s="1"/>
      <c r="AD399" s="1"/>
      <c r="AE399" s="1"/>
      <c r="AF399" s="1"/>
      <c r="AG399" s="1"/>
      <c r="AH399" s="1"/>
      <c r="AI399" s="1"/>
      <c r="AJ399" s="1"/>
      <c r="AK399" s="1"/>
      <c r="AL399" s="1"/>
      <c r="AM399" s="1"/>
      <c r="AN399" s="1"/>
      <c r="AO399" s="1"/>
      <c r="AP399" s="1"/>
      <c r="AQ399" s="1"/>
      <c r="AR399" s="1"/>
      <c r="AS399" s="1"/>
      <c r="AT399" s="1"/>
      <c r="AU399" s="1"/>
    </row>
    <row r="400" spans="1:47" ht="14.7" thickBot="1" x14ac:dyDescent="0.6">
      <c r="A400" s="32"/>
      <c r="B400" s="1"/>
      <c r="C400" s="1"/>
      <c r="D400" s="1"/>
      <c r="E400" s="1"/>
      <c r="F400" s="1"/>
      <c r="G400" s="1"/>
      <c r="H400" s="1"/>
      <c r="I400" s="1"/>
      <c r="J400" s="1"/>
      <c r="K400" s="1"/>
      <c r="L400" s="1"/>
      <c r="M400" s="1"/>
      <c r="N400" s="1"/>
      <c r="O400" s="1"/>
      <c r="P400" s="1"/>
      <c r="Q400" s="1"/>
      <c r="R400" s="1"/>
      <c r="S400" s="1"/>
      <c r="T400" s="1"/>
      <c r="U400" s="6"/>
      <c r="V400" s="23"/>
      <c r="W400" s="14"/>
      <c r="X400" s="11"/>
      <c r="Y400" s="1"/>
      <c r="Z400" s="1"/>
      <c r="AA400" s="1"/>
      <c r="AB400" s="1"/>
      <c r="AC400" s="1"/>
      <c r="AD400" s="1"/>
      <c r="AE400" s="1"/>
      <c r="AF400" s="1"/>
      <c r="AG400" s="1"/>
      <c r="AH400" s="1"/>
      <c r="AI400" s="1"/>
      <c r="AJ400" s="1"/>
      <c r="AK400" s="1"/>
      <c r="AL400" s="1"/>
      <c r="AM400" s="1"/>
      <c r="AN400" s="1"/>
      <c r="AO400" s="1"/>
      <c r="AP400" s="1"/>
      <c r="AQ400" s="1"/>
      <c r="AR400" s="1"/>
      <c r="AS400" s="1"/>
      <c r="AT400" s="1"/>
      <c r="AU400" s="1"/>
    </row>
    <row r="401" spans="1:47" ht="14.7" thickBot="1" x14ac:dyDescent="0.6">
      <c r="A401" s="32"/>
      <c r="B401" s="1"/>
      <c r="C401" s="1"/>
      <c r="D401" s="1"/>
      <c r="E401" s="1"/>
      <c r="F401" s="1"/>
      <c r="G401" s="1"/>
      <c r="H401" s="1"/>
      <c r="I401" s="1"/>
      <c r="J401" s="1"/>
      <c r="K401" s="1"/>
      <c r="L401" s="1"/>
      <c r="M401" s="1"/>
      <c r="N401" s="1"/>
      <c r="O401" s="1"/>
      <c r="P401" s="1"/>
      <c r="Q401" s="1"/>
      <c r="R401" s="1"/>
      <c r="S401" s="1"/>
      <c r="T401" s="1"/>
      <c r="U401" s="6"/>
      <c r="V401" s="23"/>
      <c r="W401" s="14"/>
      <c r="X401" s="11"/>
      <c r="Y401" s="1"/>
      <c r="Z401" s="1"/>
      <c r="AA401" s="1"/>
      <c r="AB401" s="1"/>
      <c r="AC401" s="1"/>
      <c r="AD401" s="1"/>
      <c r="AE401" s="1"/>
      <c r="AF401" s="1"/>
      <c r="AG401" s="1"/>
      <c r="AH401" s="1"/>
      <c r="AI401" s="1"/>
      <c r="AJ401" s="1"/>
      <c r="AK401" s="1"/>
      <c r="AL401" s="1"/>
      <c r="AM401" s="1"/>
      <c r="AN401" s="1"/>
      <c r="AO401" s="1"/>
      <c r="AP401" s="1"/>
      <c r="AQ401" s="1"/>
      <c r="AR401" s="1"/>
      <c r="AS401" s="1"/>
      <c r="AT401" s="1"/>
      <c r="AU401" s="1"/>
    </row>
    <row r="402" spans="1:47" ht="14.7" thickBot="1" x14ac:dyDescent="0.6">
      <c r="A402" s="32"/>
      <c r="B402" s="1"/>
      <c r="C402" s="1"/>
      <c r="D402" s="1"/>
      <c r="E402" s="1"/>
      <c r="F402" s="1"/>
      <c r="G402" s="1"/>
      <c r="H402" s="1"/>
      <c r="I402" s="1"/>
      <c r="J402" s="1"/>
      <c r="K402" s="1"/>
      <c r="L402" s="1"/>
      <c r="M402" s="1"/>
      <c r="N402" s="1"/>
      <c r="O402" s="1"/>
      <c r="P402" s="1"/>
      <c r="Q402" s="1"/>
      <c r="R402" s="1"/>
      <c r="S402" s="1"/>
      <c r="T402" s="1"/>
      <c r="U402" s="6"/>
      <c r="V402" s="23"/>
      <c r="W402" s="14"/>
      <c r="X402" s="11"/>
      <c r="Y402" s="1"/>
      <c r="Z402" s="1"/>
      <c r="AA402" s="1"/>
      <c r="AB402" s="1"/>
      <c r="AC402" s="1"/>
      <c r="AD402" s="1"/>
      <c r="AE402" s="1"/>
      <c r="AF402" s="1"/>
      <c r="AG402" s="1"/>
      <c r="AH402" s="1"/>
      <c r="AI402" s="1"/>
      <c r="AJ402" s="1"/>
      <c r="AK402" s="1"/>
      <c r="AL402" s="1"/>
      <c r="AM402" s="1"/>
      <c r="AN402" s="1"/>
      <c r="AO402" s="1"/>
      <c r="AP402" s="1"/>
      <c r="AQ402" s="1"/>
      <c r="AR402" s="1"/>
      <c r="AS402" s="1"/>
      <c r="AT402" s="1"/>
      <c r="AU402" s="1"/>
    </row>
    <row r="403" spans="1:47" ht="14.7" thickBot="1" x14ac:dyDescent="0.6">
      <c r="A403" s="32"/>
      <c r="B403" s="1"/>
      <c r="C403" s="1"/>
      <c r="D403" s="1"/>
      <c r="E403" s="1"/>
      <c r="F403" s="1"/>
      <c r="G403" s="1"/>
      <c r="H403" s="1"/>
      <c r="I403" s="1"/>
      <c r="J403" s="1"/>
      <c r="K403" s="1"/>
      <c r="L403" s="1"/>
      <c r="M403" s="1"/>
      <c r="N403" s="1"/>
      <c r="O403" s="1"/>
      <c r="P403" s="1"/>
      <c r="Q403" s="1"/>
      <c r="R403" s="1"/>
      <c r="S403" s="1"/>
      <c r="T403" s="1"/>
      <c r="U403" s="6"/>
      <c r="V403" s="23"/>
      <c r="W403" s="14"/>
      <c r="X403" s="11"/>
      <c r="Y403" s="1"/>
      <c r="Z403" s="1"/>
      <c r="AA403" s="1"/>
      <c r="AB403" s="1"/>
      <c r="AC403" s="1"/>
      <c r="AD403" s="1"/>
      <c r="AE403" s="1"/>
      <c r="AF403" s="1"/>
      <c r="AG403" s="1"/>
      <c r="AH403" s="1"/>
      <c r="AI403" s="1"/>
      <c r="AJ403" s="1"/>
      <c r="AK403" s="1"/>
      <c r="AL403" s="1"/>
      <c r="AM403" s="1"/>
      <c r="AN403" s="1"/>
      <c r="AO403" s="1"/>
      <c r="AP403" s="1"/>
      <c r="AQ403" s="1"/>
      <c r="AR403" s="1"/>
      <c r="AS403" s="1"/>
      <c r="AT403" s="1"/>
      <c r="AU403" s="1"/>
    </row>
    <row r="404" spans="1:47" ht="14.7" thickBot="1" x14ac:dyDescent="0.6">
      <c r="A404" s="32"/>
      <c r="B404" s="1"/>
      <c r="C404" s="1"/>
      <c r="D404" s="1"/>
      <c r="E404" s="1"/>
      <c r="F404" s="1"/>
      <c r="G404" s="1"/>
      <c r="H404" s="1"/>
      <c r="I404" s="1"/>
      <c r="J404" s="1"/>
      <c r="K404" s="1"/>
      <c r="L404" s="1"/>
      <c r="M404" s="1"/>
      <c r="N404" s="1"/>
      <c r="O404" s="1"/>
      <c r="P404" s="1"/>
      <c r="Q404" s="1"/>
      <c r="R404" s="1"/>
      <c r="S404" s="1"/>
      <c r="T404" s="1"/>
      <c r="U404" s="6"/>
      <c r="V404" s="23"/>
      <c r="W404" s="14"/>
      <c r="X404" s="11"/>
      <c r="Y404" s="1"/>
      <c r="Z404" s="1"/>
      <c r="AA404" s="1"/>
      <c r="AB404" s="1"/>
      <c r="AC404" s="1"/>
      <c r="AD404" s="1"/>
      <c r="AE404" s="1"/>
      <c r="AF404" s="1"/>
      <c r="AG404" s="1"/>
      <c r="AH404" s="1"/>
      <c r="AI404" s="1"/>
      <c r="AJ404" s="1"/>
      <c r="AK404" s="1"/>
      <c r="AL404" s="1"/>
      <c r="AM404" s="1"/>
      <c r="AN404" s="1"/>
      <c r="AO404" s="1"/>
      <c r="AP404" s="1"/>
      <c r="AQ404" s="1"/>
      <c r="AR404" s="1"/>
      <c r="AS404" s="1"/>
      <c r="AT404" s="1"/>
      <c r="AU404" s="1"/>
    </row>
    <row r="405" spans="1:47" ht="14.7" thickBot="1" x14ac:dyDescent="0.6">
      <c r="A405" s="32"/>
      <c r="B405" s="1"/>
      <c r="C405" s="1"/>
      <c r="D405" s="1"/>
      <c r="E405" s="1"/>
      <c r="F405" s="1"/>
      <c r="G405" s="1"/>
      <c r="H405" s="1"/>
      <c r="I405" s="1"/>
      <c r="J405" s="1"/>
      <c r="K405" s="1"/>
      <c r="L405" s="1"/>
      <c r="M405" s="1"/>
      <c r="N405" s="1"/>
      <c r="O405" s="1"/>
      <c r="P405" s="1"/>
      <c r="Q405" s="1"/>
      <c r="R405" s="1"/>
      <c r="S405" s="1"/>
      <c r="T405" s="1"/>
      <c r="U405" s="6"/>
      <c r="V405" s="23"/>
      <c r="W405" s="14"/>
      <c r="X405" s="11"/>
      <c r="Y405" s="1"/>
      <c r="Z405" s="1"/>
      <c r="AA405" s="1"/>
      <c r="AB405" s="1"/>
      <c r="AC405" s="1"/>
      <c r="AD405" s="1"/>
      <c r="AE405" s="1"/>
      <c r="AF405" s="1"/>
      <c r="AG405" s="1"/>
      <c r="AH405" s="1"/>
      <c r="AI405" s="1"/>
      <c r="AJ405" s="1"/>
      <c r="AK405" s="1"/>
      <c r="AL405" s="1"/>
      <c r="AM405" s="1"/>
      <c r="AN405" s="1"/>
      <c r="AO405" s="1"/>
      <c r="AP405" s="1"/>
      <c r="AQ405" s="1"/>
      <c r="AR405" s="1"/>
      <c r="AS405" s="1"/>
      <c r="AT405" s="1"/>
      <c r="AU405" s="1"/>
    </row>
    <row r="406" spans="1:47" ht="14.7" thickBot="1" x14ac:dyDescent="0.6">
      <c r="A406" s="32"/>
      <c r="B406" s="1"/>
      <c r="C406" s="1"/>
      <c r="D406" s="1"/>
      <c r="E406" s="1"/>
      <c r="F406" s="1"/>
      <c r="G406" s="1"/>
      <c r="H406" s="1"/>
      <c r="I406" s="1"/>
      <c r="J406" s="1"/>
      <c r="K406" s="1"/>
      <c r="L406" s="1"/>
      <c r="M406" s="1"/>
      <c r="N406" s="1"/>
      <c r="O406" s="1"/>
      <c r="P406" s="1"/>
      <c r="Q406" s="1"/>
      <c r="R406" s="1"/>
      <c r="S406" s="1"/>
      <c r="T406" s="1"/>
      <c r="U406" s="6"/>
      <c r="V406" s="23"/>
      <c r="W406" s="14"/>
      <c r="X406" s="11"/>
      <c r="Y406" s="1"/>
      <c r="Z406" s="1"/>
      <c r="AA406" s="1"/>
      <c r="AB406" s="1"/>
      <c r="AC406" s="1"/>
      <c r="AD406" s="1"/>
      <c r="AE406" s="1"/>
      <c r="AF406" s="1"/>
      <c r="AG406" s="1"/>
      <c r="AH406" s="1"/>
      <c r="AI406" s="1"/>
      <c r="AJ406" s="1"/>
      <c r="AK406" s="1"/>
      <c r="AL406" s="1"/>
      <c r="AM406" s="1"/>
      <c r="AN406" s="1"/>
      <c r="AO406" s="1"/>
      <c r="AP406" s="1"/>
      <c r="AQ406" s="1"/>
      <c r="AR406" s="1"/>
      <c r="AS406" s="1"/>
      <c r="AT406" s="1"/>
      <c r="AU406" s="1"/>
    </row>
    <row r="407" spans="1:47" ht="14.7" thickBot="1" x14ac:dyDescent="0.6">
      <c r="A407" s="32"/>
      <c r="B407" s="1"/>
      <c r="C407" s="1"/>
      <c r="D407" s="1"/>
      <c r="E407" s="1"/>
      <c r="F407" s="1"/>
      <c r="G407" s="1"/>
      <c r="H407" s="1"/>
      <c r="I407" s="1"/>
      <c r="J407" s="1"/>
      <c r="K407" s="1"/>
      <c r="L407" s="1"/>
      <c r="M407" s="1"/>
      <c r="N407" s="1"/>
      <c r="O407" s="1"/>
      <c r="P407" s="1"/>
      <c r="Q407" s="1"/>
      <c r="R407" s="1"/>
      <c r="S407" s="1"/>
      <c r="T407" s="1"/>
      <c r="U407" s="6"/>
      <c r="V407" s="23"/>
      <c r="W407" s="14"/>
      <c r="X407" s="11"/>
      <c r="Y407" s="1"/>
      <c r="Z407" s="1"/>
      <c r="AA407" s="1"/>
      <c r="AB407" s="1"/>
      <c r="AC407" s="1"/>
      <c r="AD407" s="1"/>
      <c r="AE407" s="1"/>
      <c r="AF407" s="1"/>
      <c r="AG407" s="1"/>
      <c r="AH407" s="1"/>
      <c r="AI407" s="1"/>
      <c r="AJ407" s="1"/>
      <c r="AK407" s="1"/>
      <c r="AL407" s="1"/>
      <c r="AM407" s="1"/>
      <c r="AN407" s="1"/>
      <c r="AO407" s="1"/>
      <c r="AP407" s="1"/>
      <c r="AQ407" s="1"/>
      <c r="AR407" s="1"/>
      <c r="AS407" s="1"/>
      <c r="AT407" s="1"/>
      <c r="AU407" s="1"/>
    </row>
    <row r="408" spans="1:47" ht="14.7" thickBot="1" x14ac:dyDescent="0.6">
      <c r="A408" s="32"/>
      <c r="B408" s="1"/>
      <c r="C408" s="1"/>
      <c r="D408" s="1"/>
      <c r="E408" s="1"/>
      <c r="F408" s="1"/>
      <c r="G408" s="1"/>
      <c r="H408" s="1"/>
      <c r="I408" s="1"/>
      <c r="J408" s="1"/>
      <c r="K408" s="1"/>
      <c r="L408" s="1"/>
      <c r="M408" s="1"/>
      <c r="N408" s="1"/>
      <c r="O408" s="1"/>
      <c r="P408" s="1"/>
      <c r="Q408" s="1"/>
      <c r="R408" s="1"/>
      <c r="S408" s="1"/>
      <c r="T408" s="1"/>
      <c r="U408" s="6"/>
      <c r="V408" s="23"/>
      <c r="W408" s="14"/>
      <c r="X408" s="11"/>
      <c r="Y408" s="1"/>
      <c r="Z408" s="1"/>
      <c r="AA408" s="1"/>
      <c r="AB408" s="1"/>
      <c r="AC408" s="1"/>
      <c r="AD408" s="1"/>
      <c r="AE408" s="1"/>
      <c r="AF408" s="1"/>
      <c r="AG408" s="1"/>
      <c r="AH408" s="1"/>
      <c r="AI408" s="1"/>
      <c r="AJ408" s="1"/>
      <c r="AK408" s="1"/>
      <c r="AL408" s="1"/>
      <c r="AM408" s="1"/>
      <c r="AN408" s="1"/>
      <c r="AO408" s="1"/>
      <c r="AP408" s="1"/>
      <c r="AQ408" s="1"/>
      <c r="AR408" s="1"/>
      <c r="AS408" s="1"/>
      <c r="AT408" s="1"/>
      <c r="AU408" s="1"/>
    </row>
    <row r="409" spans="1:47" ht="14.7" thickBot="1" x14ac:dyDescent="0.6">
      <c r="A409" s="32"/>
      <c r="B409" s="1"/>
      <c r="C409" s="1"/>
      <c r="D409" s="1"/>
      <c r="E409" s="1"/>
      <c r="F409" s="1"/>
      <c r="G409" s="1"/>
      <c r="H409" s="1"/>
      <c r="I409" s="1"/>
      <c r="J409" s="1"/>
      <c r="K409" s="1"/>
      <c r="L409" s="1"/>
      <c r="M409" s="1"/>
      <c r="N409" s="1"/>
      <c r="O409" s="1"/>
      <c r="P409" s="1"/>
      <c r="Q409" s="1"/>
      <c r="R409" s="1"/>
      <c r="S409" s="1"/>
      <c r="T409" s="1"/>
      <c r="U409" s="6"/>
      <c r="V409" s="23"/>
      <c r="W409" s="14"/>
      <c r="X409" s="11"/>
      <c r="Y409" s="1"/>
      <c r="Z409" s="1"/>
      <c r="AA409" s="1"/>
      <c r="AB409" s="1"/>
      <c r="AC409" s="1"/>
      <c r="AD409" s="1"/>
      <c r="AE409" s="1"/>
      <c r="AF409" s="1"/>
      <c r="AG409" s="1"/>
      <c r="AH409" s="1"/>
      <c r="AI409" s="1"/>
      <c r="AJ409" s="1"/>
      <c r="AK409" s="1"/>
      <c r="AL409" s="1"/>
      <c r="AM409" s="1"/>
      <c r="AN409" s="1"/>
      <c r="AO409" s="1"/>
      <c r="AP409" s="1"/>
      <c r="AQ409" s="1"/>
      <c r="AR409" s="1"/>
      <c r="AS409" s="1"/>
      <c r="AT409" s="1"/>
      <c r="AU409" s="1"/>
    </row>
    <row r="410" spans="1:47" ht="14.7" thickBot="1" x14ac:dyDescent="0.6">
      <c r="A410" s="32"/>
      <c r="B410" s="1"/>
      <c r="C410" s="1"/>
      <c r="D410" s="1"/>
      <c r="E410" s="1"/>
      <c r="F410" s="1"/>
      <c r="G410" s="1"/>
      <c r="H410" s="1"/>
      <c r="I410" s="1"/>
      <c r="J410" s="1"/>
      <c r="K410" s="1"/>
      <c r="L410" s="1"/>
      <c r="M410" s="1"/>
      <c r="N410" s="1"/>
      <c r="O410" s="1"/>
      <c r="P410" s="1"/>
      <c r="Q410" s="1"/>
      <c r="R410" s="1"/>
      <c r="S410" s="1"/>
      <c r="T410" s="1"/>
      <c r="U410" s="6"/>
      <c r="V410" s="23"/>
      <c r="W410" s="14"/>
      <c r="X410" s="11"/>
      <c r="Y410" s="1"/>
      <c r="Z410" s="1"/>
      <c r="AA410" s="1"/>
      <c r="AB410" s="1"/>
      <c r="AC410" s="1"/>
      <c r="AD410" s="1"/>
      <c r="AE410" s="1"/>
      <c r="AF410" s="1"/>
      <c r="AG410" s="1"/>
      <c r="AH410" s="1"/>
      <c r="AI410" s="1"/>
      <c r="AJ410" s="1"/>
      <c r="AK410" s="1"/>
      <c r="AL410" s="1"/>
      <c r="AM410" s="1"/>
      <c r="AN410" s="1"/>
      <c r="AO410" s="1"/>
      <c r="AP410" s="1"/>
      <c r="AQ410" s="1"/>
      <c r="AR410" s="1"/>
      <c r="AS410" s="1"/>
      <c r="AT410" s="1"/>
      <c r="AU410" s="1"/>
    </row>
    <row r="411" spans="1:47" ht="14.7" thickBot="1" x14ac:dyDescent="0.6">
      <c r="A411" s="32"/>
      <c r="B411" s="1"/>
      <c r="C411" s="1"/>
      <c r="D411" s="1"/>
      <c r="E411" s="1"/>
      <c r="F411" s="1"/>
      <c r="G411" s="1"/>
      <c r="H411" s="1"/>
      <c r="I411" s="1"/>
      <c r="J411" s="1"/>
      <c r="K411" s="1"/>
      <c r="L411" s="1"/>
      <c r="M411" s="1"/>
      <c r="N411" s="1"/>
      <c r="O411" s="1"/>
      <c r="P411" s="1"/>
      <c r="Q411" s="1"/>
      <c r="R411" s="1"/>
      <c r="S411" s="1"/>
      <c r="T411" s="1"/>
      <c r="U411" s="6"/>
      <c r="V411" s="23"/>
      <c r="W411" s="14"/>
      <c r="X411" s="11"/>
      <c r="Y411" s="1"/>
      <c r="Z411" s="1"/>
      <c r="AA411" s="1"/>
      <c r="AB411" s="1"/>
      <c r="AC411" s="1"/>
      <c r="AD411" s="1"/>
      <c r="AE411" s="1"/>
      <c r="AF411" s="1"/>
      <c r="AG411" s="1"/>
      <c r="AH411" s="1"/>
      <c r="AI411" s="1"/>
      <c r="AJ411" s="1"/>
      <c r="AK411" s="1"/>
      <c r="AL411" s="1"/>
      <c r="AM411" s="1"/>
      <c r="AN411" s="1"/>
      <c r="AO411" s="1"/>
      <c r="AP411" s="1"/>
      <c r="AQ411" s="1"/>
      <c r="AR411" s="1"/>
      <c r="AS411" s="1"/>
      <c r="AT411" s="1"/>
      <c r="AU411" s="1"/>
    </row>
    <row r="412" spans="1:47" ht="14.7" thickBot="1" x14ac:dyDescent="0.6">
      <c r="A412" s="32"/>
      <c r="B412" s="1"/>
      <c r="C412" s="1"/>
      <c r="D412" s="1"/>
      <c r="E412" s="1"/>
      <c r="F412" s="1"/>
      <c r="G412" s="1"/>
      <c r="H412" s="1"/>
      <c r="I412" s="1"/>
      <c r="J412" s="1"/>
      <c r="K412" s="1"/>
      <c r="L412" s="1"/>
      <c r="M412" s="1"/>
      <c r="N412" s="1"/>
      <c r="O412" s="1"/>
      <c r="P412" s="1"/>
      <c r="Q412" s="1"/>
      <c r="R412" s="1"/>
      <c r="S412" s="1"/>
      <c r="T412" s="1"/>
      <c r="U412" s="6"/>
      <c r="V412" s="23"/>
      <c r="W412" s="14"/>
      <c r="X412" s="11"/>
      <c r="Y412" s="1"/>
      <c r="Z412" s="1"/>
      <c r="AA412" s="1"/>
      <c r="AB412" s="1"/>
      <c r="AC412" s="1"/>
      <c r="AD412" s="1"/>
      <c r="AE412" s="1"/>
      <c r="AF412" s="1"/>
      <c r="AG412" s="1"/>
      <c r="AH412" s="1"/>
      <c r="AI412" s="1"/>
      <c r="AJ412" s="1"/>
      <c r="AK412" s="1"/>
      <c r="AL412" s="1"/>
      <c r="AM412" s="1"/>
      <c r="AN412" s="1"/>
      <c r="AO412" s="1"/>
      <c r="AP412" s="1"/>
      <c r="AQ412" s="1"/>
      <c r="AR412" s="1"/>
      <c r="AS412" s="1"/>
      <c r="AT412" s="1"/>
      <c r="AU412" s="1"/>
    </row>
    <row r="413" spans="1:47" ht="14.7" thickBot="1" x14ac:dyDescent="0.6">
      <c r="A413" s="32"/>
      <c r="B413" s="1"/>
      <c r="C413" s="1"/>
      <c r="D413" s="1"/>
      <c r="E413" s="1"/>
      <c r="F413" s="1"/>
      <c r="G413" s="1"/>
      <c r="H413" s="1"/>
      <c r="I413" s="1"/>
      <c r="J413" s="1"/>
      <c r="K413" s="1"/>
      <c r="L413" s="1"/>
      <c r="M413" s="1"/>
      <c r="N413" s="1"/>
      <c r="O413" s="1"/>
      <c r="P413" s="1"/>
      <c r="Q413" s="1"/>
      <c r="R413" s="1"/>
      <c r="S413" s="1"/>
      <c r="T413" s="1"/>
      <c r="U413" s="6"/>
      <c r="V413" s="23"/>
      <c r="W413" s="14"/>
      <c r="X413" s="11"/>
      <c r="Y413" s="1"/>
      <c r="Z413" s="1"/>
      <c r="AA413" s="1"/>
      <c r="AB413" s="1"/>
      <c r="AC413" s="1"/>
      <c r="AD413" s="1"/>
      <c r="AE413" s="1"/>
      <c r="AF413" s="1"/>
      <c r="AG413" s="1"/>
      <c r="AH413" s="1"/>
      <c r="AI413" s="1"/>
      <c r="AJ413" s="1"/>
      <c r="AK413" s="1"/>
      <c r="AL413" s="1"/>
      <c r="AM413" s="1"/>
      <c r="AN413" s="1"/>
      <c r="AO413" s="1"/>
      <c r="AP413" s="1"/>
      <c r="AQ413" s="1"/>
      <c r="AR413" s="1"/>
      <c r="AS413" s="1"/>
      <c r="AT413" s="1"/>
      <c r="AU413" s="1"/>
    </row>
    <row r="414" spans="1:47" ht="14.7" thickBot="1" x14ac:dyDescent="0.6">
      <c r="A414" s="32"/>
      <c r="B414" s="1"/>
      <c r="C414" s="1"/>
      <c r="D414" s="1"/>
      <c r="E414" s="1"/>
      <c r="F414" s="1"/>
      <c r="G414" s="1"/>
      <c r="H414" s="1"/>
      <c r="I414" s="1"/>
      <c r="J414" s="1"/>
      <c r="K414" s="1"/>
      <c r="L414" s="1"/>
      <c r="M414" s="1"/>
      <c r="N414" s="1"/>
      <c r="O414" s="1"/>
      <c r="P414" s="1"/>
      <c r="Q414" s="1"/>
      <c r="R414" s="1"/>
      <c r="S414" s="1"/>
      <c r="T414" s="1"/>
      <c r="U414" s="6"/>
      <c r="V414" s="23"/>
      <c r="W414" s="14"/>
      <c r="X414" s="11"/>
      <c r="Y414" s="1"/>
      <c r="Z414" s="1"/>
      <c r="AA414" s="1"/>
      <c r="AB414" s="1"/>
      <c r="AC414" s="1"/>
      <c r="AD414" s="1"/>
      <c r="AE414" s="1"/>
      <c r="AF414" s="1"/>
      <c r="AG414" s="1"/>
      <c r="AH414" s="1"/>
      <c r="AI414" s="1"/>
      <c r="AJ414" s="1"/>
      <c r="AK414" s="1"/>
      <c r="AL414" s="1"/>
      <c r="AM414" s="1"/>
      <c r="AN414" s="1"/>
      <c r="AO414" s="1"/>
      <c r="AP414" s="1"/>
      <c r="AQ414" s="1"/>
      <c r="AR414" s="1"/>
      <c r="AS414" s="1"/>
      <c r="AT414" s="1"/>
      <c r="AU414" s="1"/>
    </row>
    <row r="415" spans="1:47" ht="14.7" thickBot="1" x14ac:dyDescent="0.6">
      <c r="A415" s="32"/>
      <c r="B415" s="1"/>
      <c r="C415" s="1"/>
      <c r="D415" s="1"/>
      <c r="E415" s="1"/>
      <c r="F415" s="1"/>
      <c r="G415" s="1"/>
      <c r="H415" s="1"/>
      <c r="I415" s="1"/>
      <c r="J415" s="1"/>
      <c r="K415" s="1"/>
      <c r="L415" s="1"/>
      <c r="M415" s="1"/>
      <c r="N415" s="1"/>
      <c r="O415" s="1"/>
      <c r="P415" s="1"/>
      <c r="Q415" s="1"/>
      <c r="R415" s="1"/>
      <c r="S415" s="1"/>
      <c r="T415" s="1"/>
      <c r="U415" s="6"/>
      <c r="V415" s="23"/>
      <c r="W415" s="14"/>
      <c r="X415" s="11"/>
      <c r="Y415" s="1"/>
      <c r="Z415" s="1"/>
      <c r="AA415" s="1"/>
      <c r="AB415" s="1"/>
      <c r="AC415" s="1"/>
      <c r="AD415" s="1"/>
      <c r="AE415" s="1"/>
      <c r="AF415" s="1"/>
      <c r="AG415" s="1"/>
      <c r="AH415" s="1"/>
      <c r="AI415" s="1"/>
      <c r="AJ415" s="1"/>
      <c r="AK415" s="1"/>
      <c r="AL415" s="1"/>
      <c r="AM415" s="1"/>
      <c r="AN415" s="1"/>
      <c r="AO415" s="1"/>
      <c r="AP415" s="1"/>
      <c r="AQ415" s="1"/>
      <c r="AR415" s="1"/>
      <c r="AS415" s="1"/>
      <c r="AT415" s="1"/>
      <c r="AU415" s="1"/>
    </row>
    <row r="416" spans="1:47" ht="14.7" thickBot="1" x14ac:dyDescent="0.6">
      <c r="A416" s="32"/>
      <c r="B416" s="1"/>
      <c r="C416" s="1"/>
      <c r="D416" s="1"/>
      <c r="E416" s="1"/>
      <c r="F416" s="1"/>
      <c r="G416" s="1"/>
      <c r="H416" s="1"/>
      <c r="I416" s="1"/>
      <c r="J416" s="1"/>
      <c r="K416" s="1"/>
      <c r="L416" s="1"/>
      <c r="M416" s="1"/>
      <c r="N416" s="1"/>
      <c r="O416" s="1"/>
      <c r="P416" s="1"/>
      <c r="Q416" s="1"/>
      <c r="R416" s="1"/>
      <c r="S416" s="1"/>
      <c r="T416" s="1"/>
      <c r="U416" s="6"/>
      <c r="V416" s="23"/>
      <c r="W416" s="14"/>
      <c r="X416" s="11"/>
      <c r="Y416" s="1"/>
      <c r="Z416" s="1"/>
      <c r="AA416" s="1"/>
      <c r="AB416" s="1"/>
      <c r="AC416" s="1"/>
      <c r="AD416" s="1"/>
      <c r="AE416" s="1"/>
      <c r="AF416" s="1"/>
      <c r="AG416" s="1"/>
      <c r="AH416" s="1"/>
      <c r="AI416" s="1"/>
      <c r="AJ416" s="1"/>
      <c r="AK416" s="1"/>
      <c r="AL416" s="1"/>
      <c r="AM416" s="1"/>
      <c r="AN416" s="1"/>
      <c r="AO416" s="1"/>
      <c r="AP416" s="1"/>
      <c r="AQ416" s="1"/>
      <c r="AR416" s="1"/>
      <c r="AS416" s="1"/>
      <c r="AT416" s="1"/>
      <c r="AU416" s="1"/>
    </row>
    <row r="417" spans="1:47" ht="14.7" thickBot="1" x14ac:dyDescent="0.6">
      <c r="A417" s="32"/>
      <c r="B417" s="1"/>
      <c r="C417" s="1"/>
      <c r="D417" s="1"/>
      <c r="E417" s="1"/>
      <c r="F417" s="1"/>
      <c r="G417" s="1"/>
      <c r="H417" s="1"/>
      <c r="I417" s="1"/>
      <c r="J417" s="1"/>
      <c r="K417" s="1"/>
      <c r="L417" s="1"/>
      <c r="M417" s="1"/>
      <c r="N417" s="1"/>
      <c r="O417" s="1"/>
      <c r="P417" s="1"/>
      <c r="Q417" s="1"/>
      <c r="R417" s="1"/>
      <c r="S417" s="1"/>
      <c r="T417" s="1"/>
      <c r="U417" s="6"/>
      <c r="V417" s="23"/>
      <c r="W417" s="14"/>
      <c r="X417" s="11"/>
      <c r="Y417" s="1"/>
      <c r="Z417" s="1"/>
      <c r="AA417" s="1"/>
      <c r="AB417" s="1"/>
      <c r="AC417" s="1"/>
      <c r="AD417" s="1"/>
      <c r="AE417" s="1"/>
      <c r="AF417" s="1"/>
      <c r="AG417" s="1"/>
      <c r="AH417" s="1"/>
      <c r="AI417" s="1"/>
      <c r="AJ417" s="1"/>
      <c r="AK417" s="1"/>
      <c r="AL417" s="1"/>
      <c r="AM417" s="1"/>
      <c r="AN417" s="1"/>
      <c r="AO417" s="1"/>
      <c r="AP417" s="1"/>
      <c r="AQ417" s="1"/>
      <c r="AR417" s="1"/>
      <c r="AS417" s="1"/>
      <c r="AT417" s="1"/>
      <c r="AU417" s="1"/>
    </row>
    <row r="418" spans="1:47" ht="14.7" thickBot="1" x14ac:dyDescent="0.6">
      <c r="A418" s="32"/>
      <c r="B418" s="1"/>
      <c r="C418" s="1"/>
      <c r="D418" s="1"/>
      <c r="E418" s="1"/>
      <c r="F418" s="1"/>
      <c r="G418" s="1"/>
      <c r="H418" s="1"/>
      <c r="I418" s="1"/>
      <c r="J418" s="1"/>
      <c r="K418" s="1"/>
      <c r="L418" s="1"/>
      <c r="M418" s="1"/>
      <c r="N418" s="1"/>
      <c r="O418" s="1"/>
      <c r="P418" s="1"/>
      <c r="Q418" s="1"/>
      <c r="R418" s="1"/>
      <c r="S418" s="1"/>
      <c r="T418" s="1"/>
      <c r="U418" s="6"/>
      <c r="V418" s="23"/>
      <c r="W418" s="14"/>
      <c r="X418" s="11"/>
      <c r="Y418" s="1"/>
      <c r="Z418" s="1"/>
      <c r="AA418" s="1"/>
      <c r="AB418" s="1"/>
      <c r="AC418" s="1"/>
      <c r="AD418" s="1"/>
      <c r="AE418" s="1"/>
      <c r="AF418" s="1"/>
      <c r="AG418" s="1"/>
      <c r="AH418" s="1"/>
      <c r="AI418" s="1"/>
      <c r="AJ418" s="1"/>
      <c r="AK418" s="1"/>
      <c r="AL418" s="1"/>
      <c r="AM418" s="1"/>
      <c r="AN418" s="1"/>
      <c r="AO418" s="1"/>
      <c r="AP418" s="1"/>
      <c r="AQ418" s="1"/>
      <c r="AR418" s="1"/>
      <c r="AS418" s="1"/>
      <c r="AT418" s="1"/>
      <c r="AU418" s="1"/>
    </row>
    <row r="419" spans="1:47" ht="14.7" thickBot="1" x14ac:dyDescent="0.6">
      <c r="A419" s="32"/>
      <c r="B419" s="1"/>
      <c r="C419" s="1"/>
      <c r="D419" s="1"/>
      <c r="E419" s="1"/>
      <c r="F419" s="1"/>
      <c r="G419" s="1"/>
      <c r="H419" s="1"/>
      <c r="I419" s="1"/>
      <c r="J419" s="1"/>
      <c r="K419" s="1"/>
      <c r="L419" s="1"/>
      <c r="M419" s="1"/>
      <c r="N419" s="1"/>
      <c r="O419" s="1"/>
      <c r="P419" s="1"/>
      <c r="Q419" s="1"/>
      <c r="R419" s="1"/>
      <c r="S419" s="1"/>
      <c r="T419" s="1"/>
      <c r="U419" s="6"/>
      <c r="V419" s="23"/>
      <c r="W419" s="14"/>
      <c r="X419" s="11"/>
      <c r="Y419" s="1"/>
      <c r="Z419" s="1"/>
      <c r="AA419" s="1"/>
      <c r="AB419" s="1"/>
      <c r="AC419" s="1"/>
      <c r="AD419" s="1"/>
      <c r="AE419" s="1"/>
      <c r="AF419" s="1"/>
      <c r="AG419" s="1"/>
      <c r="AH419" s="1"/>
      <c r="AI419" s="1"/>
      <c r="AJ419" s="1"/>
      <c r="AK419" s="1"/>
      <c r="AL419" s="1"/>
      <c r="AM419" s="1"/>
      <c r="AN419" s="1"/>
      <c r="AO419" s="1"/>
      <c r="AP419" s="1"/>
      <c r="AQ419" s="1"/>
      <c r="AR419" s="1"/>
      <c r="AS419" s="1"/>
      <c r="AT419" s="1"/>
      <c r="AU419" s="1"/>
    </row>
    <row r="420" spans="1:47" ht="14.7" thickBot="1" x14ac:dyDescent="0.6">
      <c r="A420" s="32"/>
      <c r="B420" s="1"/>
      <c r="C420" s="1"/>
      <c r="D420" s="1"/>
      <c r="E420" s="1"/>
      <c r="F420" s="1"/>
      <c r="G420" s="1"/>
      <c r="H420" s="1"/>
      <c r="I420" s="1"/>
      <c r="J420" s="1"/>
      <c r="K420" s="1"/>
      <c r="L420" s="1"/>
      <c r="M420" s="1"/>
      <c r="N420" s="1"/>
      <c r="O420" s="1"/>
      <c r="P420" s="1"/>
      <c r="Q420" s="1"/>
      <c r="R420" s="1"/>
      <c r="S420" s="1"/>
      <c r="T420" s="1"/>
      <c r="U420" s="6"/>
      <c r="V420" s="23"/>
      <c r="W420" s="14"/>
      <c r="X420" s="11"/>
      <c r="Y420" s="1"/>
      <c r="Z420" s="1"/>
      <c r="AA420" s="1"/>
      <c r="AB420" s="1"/>
      <c r="AC420" s="1"/>
      <c r="AD420" s="1"/>
      <c r="AE420" s="1"/>
      <c r="AF420" s="1"/>
      <c r="AG420" s="1"/>
      <c r="AH420" s="1"/>
      <c r="AI420" s="1"/>
      <c r="AJ420" s="1"/>
      <c r="AK420" s="1"/>
      <c r="AL420" s="1"/>
      <c r="AM420" s="1"/>
      <c r="AN420" s="1"/>
      <c r="AO420" s="1"/>
      <c r="AP420" s="1"/>
      <c r="AQ420" s="1"/>
      <c r="AR420" s="1"/>
      <c r="AS420" s="1"/>
      <c r="AT420" s="1"/>
      <c r="AU420" s="1"/>
    </row>
    <row r="421" spans="1:47" ht="14.7" thickBot="1" x14ac:dyDescent="0.6">
      <c r="A421" s="32"/>
      <c r="B421" s="1"/>
      <c r="C421" s="1"/>
      <c r="D421" s="1"/>
      <c r="E421" s="1"/>
      <c r="F421" s="1"/>
      <c r="G421" s="1"/>
      <c r="H421" s="1"/>
      <c r="I421" s="1"/>
      <c r="J421" s="1"/>
      <c r="K421" s="1"/>
      <c r="L421" s="1"/>
      <c r="M421" s="1"/>
      <c r="N421" s="1"/>
      <c r="O421" s="1"/>
      <c r="P421" s="1"/>
      <c r="Q421" s="1"/>
      <c r="R421" s="1"/>
      <c r="S421" s="1"/>
      <c r="T421" s="1"/>
      <c r="U421" s="6"/>
      <c r="V421" s="23"/>
      <c r="W421" s="14"/>
      <c r="X421" s="11"/>
      <c r="Y421" s="1"/>
      <c r="Z421" s="1"/>
      <c r="AA421" s="1"/>
      <c r="AB421" s="1"/>
      <c r="AC421" s="1"/>
      <c r="AD421" s="1"/>
      <c r="AE421" s="1"/>
      <c r="AF421" s="1"/>
      <c r="AG421" s="1"/>
      <c r="AH421" s="1"/>
      <c r="AI421" s="1"/>
      <c r="AJ421" s="1"/>
      <c r="AK421" s="1"/>
      <c r="AL421" s="1"/>
      <c r="AM421" s="1"/>
      <c r="AN421" s="1"/>
      <c r="AO421" s="1"/>
      <c r="AP421" s="1"/>
      <c r="AQ421" s="1"/>
      <c r="AR421" s="1"/>
      <c r="AS421" s="1"/>
      <c r="AT421" s="1"/>
      <c r="AU421" s="1"/>
    </row>
    <row r="422" spans="1:47" ht="14.7" thickBot="1" x14ac:dyDescent="0.6">
      <c r="A422" s="32"/>
      <c r="B422" s="1"/>
      <c r="C422" s="1"/>
      <c r="D422" s="1"/>
      <c r="E422" s="1"/>
      <c r="F422" s="1"/>
      <c r="G422" s="1"/>
      <c r="H422" s="1"/>
      <c r="I422" s="1"/>
      <c r="J422" s="1"/>
      <c r="K422" s="1"/>
      <c r="L422" s="1"/>
      <c r="M422" s="1"/>
      <c r="N422" s="1"/>
      <c r="O422" s="1"/>
      <c r="P422" s="1"/>
      <c r="Q422" s="1"/>
      <c r="R422" s="1"/>
      <c r="S422" s="1"/>
      <c r="T422" s="1"/>
      <c r="U422" s="6"/>
      <c r="V422" s="23"/>
      <c r="W422" s="14"/>
      <c r="X422" s="11"/>
      <c r="Y422" s="1"/>
      <c r="Z422" s="1"/>
      <c r="AA422" s="1"/>
      <c r="AB422" s="1"/>
      <c r="AC422" s="1"/>
      <c r="AD422" s="1"/>
      <c r="AE422" s="1"/>
      <c r="AF422" s="1"/>
      <c r="AG422" s="1"/>
      <c r="AH422" s="1"/>
      <c r="AI422" s="1"/>
      <c r="AJ422" s="1"/>
      <c r="AK422" s="1"/>
      <c r="AL422" s="1"/>
      <c r="AM422" s="1"/>
      <c r="AN422" s="1"/>
      <c r="AO422" s="1"/>
      <c r="AP422" s="1"/>
      <c r="AQ422" s="1"/>
      <c r="AR422" s="1"/>
      <c r="AS422" s="1"/>
      <c r="AT422" s="1"/>
      <c r="AU422" s="1"/>
    </row>
    <row r="423" spans="1:47" ht="14.7" thickBot="1" x14ac:dyDescent="0.6">
      <c r="A423" s="32"/>
      <c r="B423" s="1"/>
      <c r="C423" s="1"/>
      <c r="D423" s="1"/>
      <c r="E423" s="1"/>
      <c r="F423" s="1"/>
      <c r="G423" s="1"/>
      <c r="H423" s="1"/>
      <c r="I423" s="1"/>
      <c r="J423" s="1"/>
      <c r="K423" s="1"/>
      <c r="L423" s="1"/>
      <c r="M423" s="1"/>
      <c r="N423" s="1"/>
      <c r="O423" s="1"/>
      <c r="P423" s="1"/>
      <c r="Q423" s="1"/>
      <c r="R423" s="1"/>
      <c r="S423" s="1"/>
      <c r="T423" s="1"/>
      <c r="U423" s="6"/>
      <c r="V423" s="23"/>
      <c r="W423" s="14"/>
      <c r="X423" s="11"/>
      <c r="Y423" s="1"/>
      <c r="Z423" s="1"/>
      <c r="AA423" s="1"/>
      <c r="AB423" s="1"/>
      <c r="AC423" s="1"/>
      <c r="AD423" s="1"/>
      <c r="AE423" s="1"/>
      <c r="AF423" s="1"/>
      <c r="AG423" s="1"/>
      <c r="AH423" s="1"/>
      <c r="AI423" s="1"/>
      <c r="AJ423" s="1"/>
      <c r="AK423" s="1"/>
      <c r="AL423" s="1"/>
      <c r="AM423" s="1"/>
      <c r="AN423" s="1"/>
      <c r="AO423" s="1"/>
      <c r="AP423" s="1"/>
      <c r="AQ423" s="1"/>
      <c r="AR423" s="1"/>
      <c r="AS423" s="1"/>
      <c r="AT423" s="1"/>
      <c r="AU423" s="1"/>
    </row>
    <row r="424" spans="1:47" ht="14.7" thickBot="1" x14ac:dyDescent="0.6">
      <c r="A424" s="32"/>
      <c r="B424" s="1"/>
      <c r="C424" s="1"/>
      <c r="D424" s="1"/>
      <c r="E424" s="1"/>
      <c r="F424" s="1"/>
      <c r="G424" s="1"/>
      <c r="H424" s="1"/>
      <c r="I424" s="1"/>
      <c r="J424" s="1"/>
      <c r="K424" s="1"/>
      <c r="L424" s="1"/>
      <c r="M424" s="1"/>
      <c r="N424" s="1"/>
      <c r="O424" s="1"/>
      <c r="P424" s="1"/>
      <c r="Q424" s="1"/>
      <c r="R424" s="1"/>
      <c r="S424" s="1"/>
      <c r="T424" s="1"/>
      <c r="U424" s="6"/>
      <c r="V424" s="23"/>
      <c r="W424" s="14"/>
      <c r="X424" s="11"/>
      <c r="Y424" s="1"/>
      <c r="Z424" s="1"/>
      <c r="AA424" s="1"/>
      <c r="AB424" s="1"/>
      <c r="AC424" s="1"/>
      <c r="AD424" s="1"/>
      <c r="AE424" s="1"/>
      <c r="AF424" s="1"/>
      <c r="AG424" s="1"/>
      <c r="AH424" s="1"/>
      <c r="AI424" s="1"/>
      <c r="AJ424" s="1"/>
      <c r="AK424" s="1"/>
      <c r="AL424" s="1"/>
      <c r="AM424" s="1"/>
      <c r="AN424" s="1"/>
      <c r="AO424" s="1"/>
      <c r="AP424" s="1"/>
      <c r="AQ424" s="1"/>
      <c r="AR424" s="1"/>
      <c r="AS424" s="1"/>
      <c r="AT424" s="1"/>
      <c r="AU424" s="1"/>
    </row>
    <row r="425" spans="1:47" ht="14.7" thickBot="1" x14ac:dyDescent="0.6">
      <c r="A425" s="32"/>
      <c r="B425" s="1"/>
      <c r="C425" s="1"/>
      <c r="D425" s="1"/>
      <c r="E425" s="1"/>
      <c r="F425" s="1"/>
      <c r="G425" s="1"/>
      <c r="H425" s="1"/>
      <c r="I425" s="1"/>
      <c r="J425" s="1"/>
      <c r="K425" s="1"/>
      <c r="L425" s="1"/>
      <c r="M425" s="1"/>
      <c r="N425" s="1"/>
      <c r="O425" s="1"/>
      <c r="P425" s="1"/>
      <c r="Q425" s="1"/>
      <c r="R425" s="1"/>
      <c r="S425" s="1"/>
      <c r="T425" s="1"/>
      <c r="U425" s="6"/>
      <c r="V425" s="23"/>
      <c r="W425" s="14"/>
      <c r="X425" s="11"/>
      <c r="Y425" s="1"/>
      <c r="Z425" s="1"/>
      <c r="AA425" s="1"/>
      <c r="AB425" s="1"/>
      <c r="AC425" s="1"/>
      <c r="AD425" s="1"/>
      <c r="AE425" s="1"/>
      <c r="AF425" s="1"/>
      <c r="AG425" s="1"/>
      <c r="AH425" s="1"/>
      <c r="AI425" s="1"/>
      <c r="AJ425" s="1"/>
      <c r="AK425" s="1"/>
      <c r="AL425" s="1"/>
      <c r="AM425" s="1"/>
      <c r="AN425" s="1"/>
      <c r="AO425" s="1"/>
      <c r="AP425" s="1"/>
      <c r="AQ425" s="1"/>
      <c r="AR425" s="1"/>
      <c r="AS425" s="1"/>
      <c r="AT425" s="1"/>
      <c r="AU425" s="1"/>
    </row>
    <row r="426" spans="1:47" ht="14.7" thickBot="1" x14ac:dyDescent="0.6">
      <c r="A426" s="32"/>
      <c r="B426" s="1"/>
      <c r="C426" s="1"/>
      <c r="D426" s="1"/>
      <c r="E426" s="1"/>
      <c r="F426" s="1"/>
      <c r="G426" s="1"/>
      <c r="H426" s="1"/>
      <c r="I426" s="1"/>
      <c r="J426" s="1"/>
      <c r="K426" s="1"/>
      <c r="L426" s="1"/>
      <c r="M426" s="1"/>
      <c r="N426" s="1"/>
      <c r="O426" s="1"/>
      <c r="P426" s="1"/>
      <c r="Q426" s="1"/>
      <c r="R426" s="1"/>
      <c r="S426" s="1"/>
      <c r="T426" s="1"/>
      <c r="U426" s="6"/>
      <c r="V426" s="23"/>
      <c r="W426" s="14"/>
      <c r="X426" s="11"/>
      <c r="Y426" s="1"/>
      <c r="Z426" s="1"/>
      <c r="AA426" s="1"/>
      <c r="AB426" s="1"/>
      <c r="AC426" s="1"/>
      <c r="AD426" s="1"/>
      <c r="AE426" s="1"/>
      <c r="AF426" s="1"/>
      <c r="AG426" s="1"/>
      <c r="AH426" s="1"/>
      <c r="AI426" s="1"/>
      <c r="AJ426" s="1"/>
      <c r="AK426" s="1"/>
      <c r="AL426" s="1"/>
      <c r="AM426" s="1"/>
      <c r="AN426" s="1"/>
      <c r="AO426" s="1"/>
      <c r="AP426" s="1"/>
      <c r="AQ426" s="1"/>
      <c r="AR426" s="1"/>
      <c r="AS426" s="1"/>
      <c r="AT426" s="1"/>
      <c r="AU426" s="1"/>
    </row>
    <row r="427" spans="1:47" ht="14.7" thickBot="1" x14ac:dyDescent="0.6">
      <c r="A427" s="32"/>
      <c r="B427" s="1"/>
      <c r="C427" s="1"/>
      <c r="D427" s="1"/>
      <c r="E427" s="1"/>
      <c r="F427" s="1"/>
      <c r="G427" s="1"/>
      <c r="H427" s="1"/>
      <c r="I427" s="1"/>
      <c r="J427" s="1"/>
      <c r="K427" s="1"/>
      <c r="L427" s="1"/>
      <c r="M427" s="1"/>
      <c r="N427" s="1"/>
      <c r="O427" s="1"/>
      <c r="P427" s="1"/>
      <c r="Q427" s="1"/>
      <c r="R427" s="1"/>
      <c r="S427" s="1"/>
      <c r="T427" s="1"/>
      <c r="U427" s="6"/>
      <c r="V427" s="23"/>
      <c r="W427" s="14"/>
      <c r="X427" s="11"/>
      <c r="Y427" s="1"/>
      <c r="Z427" s="1"/>
      <c r="AA427" s="1"/>
      <c r="AB427" s="1"/>
      <c r="AC427" s="1"/>
      <c r="AD427" s="1"/>
      <c r="AE427" s="1"/>
      <c r="AF427" s="1"/>
      <c r="AG427" s="1"/>
      <c r="AH427" s="1"/>
      <c r="AI427" s="1"/>
      <c r="AJ427" s="1"/>
      <c r="AK427" s="1"/>
      <c r="AL427" s="1"/>
      <c r="AM427" s="1"/>
      <c r="AN427" s="1"/>
      <c r="AO427" s="1"/>
      <c r="AP427" s="1"/>
      <c r="AQ427" s="1"/>
      <c r="AR427" s="1"/>
      <c r="AS427" s="1"/>
      <c r="AT427" s="1"/>
      <c r="AU427" s="1"/>
    </row>
    <row r="428" spans="1:47" ht="14.7" thickBot="1" x14ac:dyDescent="0.6">
      <c r="A428" s="32"/>
      <c r="B428" s="1"/>
      <c r="C428" s="1"/>
      <c r="D428" s="1"/>
      <c r="E428" s="1"/>
      <c r="F428" s="1"/>
      <c r="G428" s="1"/>
      <c r="H428" s="1"/>
      <c r="I428" s="1"/>
      <c r="J428" s="1"/>
      <c r="K428" s="1"/>
      <c r="L428" s="1"/>
      <c r="M428" s="1"/>
      <c r="N428" s="1"/>
      <c r="O428" s="1"/>
      <c r="P428" s="1"/>
      <c r="Q428" s="1"/>
      <c r="R428" s="1"/>
      <c r="S428" s="1"/>
      <c r="T428" s="1"/>
      <c r="U428" s="6"/>
      <c r="V428" s="23"/>
      <c r="W428" s="14"/>
      <c r="X428" s="11"/>
      <c r="Y428" s="1"/>
      <c r="Z428" s="1"/>
      <c r="AA428" s="1"/>
      <c r="AB428" s="1"/>
      <c r="AC428" s="1"/>
      <c r="AD428" s="1"/>
      <c r="AE428" s="1"/>
      <c r="AF428" s="1"/>
      <c r="AG428" s="1"/>
      <c r="AH428" s="1"/>
      <c r="AI428" s="1"/>
      <c r="AJ428" s="1"/>
      <c r="AK428" s="1"/>
      <c r="AL428" s="1"/>
      <c r="AM428" s="1"/>
      <c r="AN428" s="1"/>
      <c r="AO428" s="1"/>
      <c r="AP428" s="1"/>
      <c r="AQ428" s="1"/>
      <c r="AR428" s="1"/>
      <c r="AS428" s="1"/>
      <c r="AT428" s="1"/>
      <c r="AU428" s="1"/>
    </row>
    <row r="429" spans="1:47" ht="14.7" thickBot="1" x14ac:dyDescent="0.6">
      <c r="A429" s="32"/>
      <c r="B429" s="1"/>
      <c r="C429" s="1"/>
      <c r="D429" s="1"/>
      <c r="E429" s="1"/>
      <c r="F429" s="1"/>
      <c r="G429" s="1"/>
      <c r="H429" s="1"/>
      <c r="I429" s="1"/>
      <c r="J429" s="1"/>
      <c r="K429" s="1"/>
      <c r="L429" s="1"/>
      <c r="M429" s="1"/>
      <c r="N429" s="1"/>
      <c r="O429" s="1"/>
      <c r="P429" s="1"/>
      <c r="Q429" s="1"/>
      <c r="R429" s="1"/>
      <c r="S429" s="1"/>
      <c r="T429" s="1"/>
      <c r="U429" s="6"/>
      <c r="V429" s="23"/>
      <c r="W429" s="14"/>
      <c r="X429" s="11"/>
      <c r="Y429" s="1"/>
      <c r="Z429" s="1"/>
      <c r="AA429" s="1"/>
      <c r="AB429" s="1"/>
      <c r="AC429" s="1"/>
      <c r="AD429" s="1"/>
      <c r="AE429" s="1"/>
      <c r="AF429" s="1"/>
      <c r="AG429" s="1"/>
      <c r="AH429" s="1"/>
      <c r="AI429" s="1"/>
      <c r="AJ429" s="1"/>
      <c r="AK429" s="1"/>
      <c r="AL429" s="1"/>
      <c r="AM429" s="1"/>
      <c r="AN429" s="1"/>
      <c r="AO429" s="1"/>
      <c r="AP429" s="1"/>
      <c r="AQ429" s="1"/>
      <c r="AR429" s="1"/>
      <c r="AS429" s="1"/>
      <c r="AT429" s="1"/>
      <c r="AU429" s="1"/>
    </row>
    <row r="430" spans="1:47" ht="14.7" thickBot="1" x14ac:dyDescent="0.6">
      <c r="A430" s="32"/>
      <c r="B430" s="1"/>
      <c r="C430" s="1"/>
      <c r="D430" s="1"/>
      <c r="E430" s="1"/>
      <c r="F430" s="1"/>
      <c r="G430" s="1"/>
      <c r="H430" s="1"/>
      <c r="I430" s="1"/>
      <c r="J430" s="1"/>
      <c r="K430" s="1"/>
      <c r="L430" s="1"/>
      <c r="M430" s="1"/>
      <c r="N430" s="1"/>
      <c r="O430" s="1"/>
      <c r="P430" s="1"/>
      <c r="Q430" s="1"/>
      <c r="R430" s="1"/>
      <c r="S430" s="1"/>
      <c r="T430" s="1"/>
      <c r="U430" s="6"/>
      <c r="V430" s="23"/>
      <c r="W430" s="14"/>
      <c r="X430" s="11"/>
      <c r="Y430" s="1"/>
      <c r="Z430" s="1"/>
      <c r="AA430" s="1"/>
      <c r="AB430" s="1"/>
      <c r="AC430" s="1"/>
      <c r="AD430" s="1"/>
      <c r="AE430" s="1"/>
      <c r="AF430" s="1"/>
      <c r="AG430" s="1"/>
      <c r="AH430" s="1"/>
      <c r="AI430" s="1"/>
      <c r="AJ430" s="1"/>
      <c r="AK430" s="1"/>
      <c r="AL430" s="1"/>
      <c r="AM430" s="1"/>
      <c r="AN430" s="1"/>
      <c r="AO430" s="1"/>
      <c r="AP430" s="1"/>
      <c r="AQ430" s="1"/>
      <c r="AR430" s="1"/>
      <c r="AS430" s="1"/>
      <c r="AT430" s="1"/>
      <c r="AU430" s="1"/>
    </row>
    <row r="431" spans="1:47" ht="14.7" thickBot="1" x14ac:dyDescent="0.6">
      <c r="A431" s="32"/>
      <c r="B431" s="1"/>
      <c r="C431" s="1"/>
      <c r="D431" s="1"/>
      <c r="E431" s="1"/>
      <c r="F431" s="1"/>
      <c r="G431" s="1"/>
      <c r="H431" s="1"/>
      <c r="I431" s="1"/>
      <c r="J431" s="1"/>
      <c r="K431" s="1"/>
      <c r="L431" s="1"/>
      <c r="M431" s="1"/>
      <c r="N431" s="1"/>
      <c r="O431" s="1"/>
      <c r="P431" s="1"/>
      <c r="Q431" s="1"/>
      <c r="R431" s="1"/>
      <c r="S431" s="1"/>
      <c r="T431" s="1"/>
      <c r="U431" s="6"/>
      <c r="V431" s="23"/>
      <c r="W431" s="14"/>
      <c r="X431" s="11"/>
      <c r="Y431" s="1"/>
      <c r="Z431" s="1"/>
      <c r="AA431" s="1"/>
      <c r="AB431" s="1"/>
      <c r="AC431" s="1"/>
      <c r="AD431" s="1"/>
      <c r="AE431" s="1"/>
      <c r="AF431" s="1"/>
      <c r="AG431" s="1"/>
      <c r="AH431" s="1"/>
      <c r="AI431" s="1"/>
      <c r="AJ431" s="1"/>
      <c r="AK431" s="1"/>
      <c r="AL431" s="1"/>
      <c r="AM431" s="1"/>
      <c r="AN431" s="1"/>
      <c r="AO431" s="1"/>
      <c r="AP431" s="1"/>
      <c r="AQ431" s="1"/>
      <c r="AR431" s="1"/>
      <c r="AS431" s="1"/>
      <c r="AT431" s="1"/>
      <c r="AU431" s="1"/>
    </row>
    <row r="432" spans="1:47" ht="14.7" thickBot="1" x14ac:dyDescent="0.6">
      <c r="A432" s="32"/>
      <c r="B432" s="1"/>
      <c r="C432" s="1"/>
      <c r="D432" s="1"/>
      <c r="E432" s="1"/>
      <c r="F432" s="1"/>
      <c r="G432" s="1"/>
      <c r="H432" s="1"/>
      <c r="I432" s="1"/>
      <c r="J432" s="1"/>
      <c r="K432" s="1"/>
      <c r="L432" s="1"/>
      <c r="M432" s="1"/>
      <c r="N432" s="1"/>
      <c r="O432" s="1"/>
      <c r="P432" s="1"/>
      <c r="Q432" s="1"/>
      <c r="R432" s="1"/>
      <c r="S432" s="1"/>
      <c r="T432" s="1"/>
      <c r="U432" s="6"/>
      <c r="V432" s="23"/>
      <c r="W432" s="14"/>
      <c r="X432" s="11"/>
      <c r="Y432" s="1"/>
      <c r="Z432" s="1"/>
      <c r="AA432" s="1"/>
      <c r="AB432" s="1"/>
      <c r="AC432" s="1"/>
      <c r="AD432" s="1"/>
      <c r="AE432" s="1"/>
      <c r="AF432" s="1"/>
      <c r="AG432" s="1"/>
      <c r="AH432" s="1"/>
      <c r="AI432" s="1"/>
      <c r="AJ432" s="1"/>
      <c r="AK432" s="1"/>
      <c r="AL432" s="1"/>
      <c r="AM432" s="1"/>
      <c r="AN432" s="1"/>
      <c r="AO432" s="1"/>
      <c r="AP432" s="1"/>
      <c r="AQ432" s="1"/>
      <c r="AR432" s="1"/>
      <c r="AS432" s="1"/>
      <c r="AT432" s="1"/>
      <c r="AU432" s="1"/>
    </row>
    <row r="433" spans="1:47" ht="14.7" thickBot="1" x14ac:dyDescent="0.6">
      <c r="A433" s="32"/>
      <c r="B433" s="1"/>
      <c r="C433" s="1"/>
      <c r="D433" s="1"/>
      <c r="E433" s="1"/>
      <c r="F433" s="1"/>
      <c r="G433" s="1"/>
      <c r="H433" s="1"/>
      <c r="I433" s="1"/>
      <c r="J433" s="1"/>
      <c r="K433" s="1"/>
      <c r="L433" s="1"/>
      <c r="M433" s="1"/>
      <c r="N433" s="1"/>
      <c r="O433" s="1"/>
      <c r="P433" s="1"/>
      <c r="Q433" s="1"/>
      <c r="R433" s="1"/>
      <c r="S433" s="1"/>
      <c r="T433" s="1"/>
      <c r="U433" s="6"/>
      <c r="V433" s="23"/>
      <c r="W433" s="14"/>
      <c r="X433" s="11"/>
      <c r="Y433" s="1"/>
      <c r="Z433" s="1"/>
      <c r="AA433" s="1"/>
      <c r="AB433" s="1"/>
      <c r="AC433" s="1"/>
      <c r="AD433" s="1"/>
      <c r="AE433" s="1"/>
      <c r="AF433" s="1"/>
      <c r="AG433" s="1"/>
      <c r="AH433" s="1"/>
      <c r="AI433" s="1"/>
      <c r="AJ433" s="1"/>
      <c r="AK433" s="1"/>
      <c r="AL433" s="1"/>
      <c r="AM433" s="1"/>
      <c r="AN433" s="1"/>
      <c r="AO433" s="1"/>
      <c r="AP433" s="1"/>
      <c r="AQ433" s="1"/>
      <c r="AR433" s="1"/>
      <c r="AS433" s="1"/>
      <c r="AT433" s="1"/>
      <c r="AU433" s="1"/>
    </row>
    <row r="434" spans="1:47" ht="14.7" thickBot="1" x14ac:dyDescent="0.6">
      <c r="A434" s="32"/>
      <c r="B434" s="1"/>
      <c r="C434" s="1"/>
      <c r="D434" s="1"/>
      <c r="E434" s="1"/>
      <c r="F434" s="1"/>
      <c r="G434" s="1"/>
      <c r="H434" s="1"/>
      <c r="I434" s="1"/>
      <c r="J434" s="1"/>
      <c r="K434" s="1"/>
      <c r="L434" s="1"/>
      <c r="M434" s="1"/>
      <c r="N434" s="1"/>
      <c r="O434" s="1"/>
      <c r="P434" s="1"/>
      <c r="Q434" s="1"/>
      <c r="R434" s="1"/>
      <c r="S434" s="1"/>
      <c r="T434" s="1"/>
      <c r="U434" s="6"/>
      <c r="V434" s="23"/>
      <c r="W434" s="14"/>
      <c r="X434" s="11"/>
      <c r="Y434" s="1"/>
      <c r="Z434" s="1"/>
      <c r="AA434" s="1"/>
      <c r="AB434" s="1"/>
      <c r="AC434" s="1"/>
      <c r="AD434" s="1"/>
      <c r="AE434" s="1"/>
      <c r="AF434" s="1"/>
      <c r="AG434" s="1"/>
      <c r="AH434" s="1"/>
      <c r="AI434" s="1"/>
      <c r="AJ434" s="1"/>
      <c r="AK434" s="1"/>
      <c r="AL434" s="1"/>
      <c r="AM434" s="1"/>
      <c r="AN434" s="1"/>
      <c r="AO434" s="1"/>
      <c r="AP434" s="1"/>
      <c r="AQ434" s="1"/>
      <c r="AR434" s="1"/>
      <c r="AS434" s="1"/>
      <c r="AT434" s="1"/>
      <c r="AU434" s="1"/>
    </row>
    <row r="435" spans="1:47" ht="14.7" thickBot="1" x14ac:dyDescent="0.6">
      <c r="A435" s="32"/>
      <c r="B435" s="1"/>
      <c r="C435" s="1"/>
      <c r="D435" s="1"/>
      <c r="E435" s="1"/>
      <c r="F435" s="1"/>
      <c r="G435" s="1"/>
      <c r="H435" s="1"/>
      <c r="I435" s="1"/>
      <c r="J435" s="1"/>
      <c r="K435" s="1"/>
      <c r="L435" s="1"/>
      <c r="M435" s="1"/>
      <c r="N435" s="1"/>
      <c r="O435" s="1"/>
      <c r="P435" s="1"/>
      <c r="Q435" s="1"/>
      <c r="R435" s="1"/>
      <c r="S435" s="1"/>
      <c r="T435" s="1"/>
      <c r="U435" s="6"/>
      <c r="V435" s="23"/>
      <c r="W435" s="14"/>
      <c r="X435" s="11"/>
      <c r="Y435" s="1"/>
      <c r="Z435" s="1"/>
      <c r="AA435" s="1"/>
      <c r="AB435" s="1"/>
      <c r="AC435" s="1"/>
      <c r="AD435" s="1"/>
      <c r="AE435" s="1"/>
      <c r="AF435" s="1"/>
      <c r="AG435" s="1"/>
      <c r="AH435" s="1"/>
      <c r="AI435" s="1"/>
      <c r="AJ435" s="1"/>
      <c r="AK435" s="1"/>
      <c r="AL435" s="1"/>
      <c r="AM435" s="1"/>
      <c r="AN435" s="1"/>
      <c r="AO435" s="1"/>
      <c r="AP435" s="1"/>
      <c r="AQ435" s="1"/>
      <c r="AR435" s="1"/>
      <c r="AS435" s="1"/>
      <c r="AT435" s="1"/>
      <c r="AU435" s="1"/>
    </row>
    <row r="436" spans="1:47" ht="14.7" thickBot="1" x14ac:dyDescent="0.6">
      <c r="A436" s="32"/>
      <c r="B436" s="1"/>
      <c r="C436" s="1"/>
      <c r="D436" s="1"/>
      <c r="E436" s="1"/>
      <c r="F436" s="1"/>
      <c r="G436" s="1"/>
      <c r="H436" s="1"/>
      <c r="I436" s="1"/>
      <c r="J436" s="1"/>
      <c r="K436" s="1"/>
      <c r="L436" s="1"/>
      <c r="M436" s="1"/>
      <c r="N436" s="1"/>
      <c r="O436" s="1"/>
      <c r="P436" s="1"/>
      <c r="Q436" s="1"/>
      <c r="R436" s="1"/>
      <c r="S436" s="1"/>
      <c r="T436" s="1"/>
      <c r="U436" s="6"/>
      <c r="V436" s="23"/>
      <c r="W436" s="14"/>
      <c r="X436" s="11"/>
      <c r="Y436" s="1"/>
      <c r="Z436" s="1"/>
      <c r="AA436" s="1"/>
      <c r="AB436" s="1"/>
      <c r="AC436" s="1"/>
      <c r="AD436" s="1"/>
      <c r="AE436" s="1"/>
      <c r="AF436" s="1"/>
      <c r="AG436" s="1"/>
      <c r="AH436" s="1"/>
      <c r="AI436" s="1"/>
      <c r="AJ436" s="1"/>
      <c r="AK436" s="1"/>
      <c r="AL436" s="1"/>
      <c r="AM436" s="1"/>
      <c r="AN436" s="1"/>
      <c r="AO436" s="1"/>
      <c r="AP436" s="1"/>
      <c r="AQ436" s="1"/>
      <c r="AR436" s="1"/>
      <c r="AS436" s="1"/>
      <c r="AT436" s="1"/>
      <c r="AU436" s="1"/>
    </row>
    <row r="437" spans="1:47" ht="14.7" thickBot="1" x14ac:dyDescent="0.6">
      <c r="A437" s="32"/>
      <c r="B437" s="1"/>
      <c r="C437" s="1"/>
      <c r="D437" s="1"/>
      <c r="E437" s="1"/>
      <c r="F437" s="1"/>
      <c r="G437" s="1"/>
      <c r="H437" s="1"/>
      <c r="I437" s="1"/>
      <c r="J437" s="1"/>
      <c r="K437" s="1"/>
      <c r="L437" s="1"/>
      <c r="M437" s="1"/>
      <c r="N437" s="1"/>
      <c r="O437" s="1"/>
      <c r="P437" s="1"/>
      <c r="Q437" s="1"/>
      <c r="R437" s="1"/>
      <c r="S437" s="1"/>
      <c r="T437" s="1"/>
      <c r="U437" s="6"/>
      <c r="V437" s="23"/>
      <c r="W437" s="14"/>
      <c r="X437" s="11"/>
      <c r="Y437" s="1"/>
      <c r="Z437" s="1"/>
      <c r="AA437" s="1"/>
      <c r="AB437" s="1"/>
      <c r="AC437" s="1"/>
      <c r="AD437" s="1"/>
      <c r="AE437" s="1"/>
      <c r="AF437" s="1"/>
      <c r="AG437" s="1"/>
      <c r="AH437" s="1"/>
      <c r="AI437" s="1"/>
      <c r="AJ437" s="1"/>
      <c r="AK437" s="1"/>
      <c r="AL437" s="1"/>
      <c r="AM437" s="1"/>
      <c r="AN437" s="1"/>
      <c r="AO437" s="1"/>
      <c r="AP437" s="1"/>
      <c r="AQ437" s="1"/>
      <c r="AR437" s="1"/>
      <c r="AS437" s="1"/>
      <c r="AT437" s="1"/>
      <c r="AU437" s="1"/>
    </row>
    <row r="438" spans="1:47" ht="14.7" thickBot="1" x14ac:dyDescent="0.6">
      <c r="A438" s="32"/>
      <c r="B438" s="1"/>
      <c r="C438" s="1"/>
      <c r="D438" s="1"/>
      <c r="E438" s="1"/>
      <c r="F438" s="1"/>
      <c r="G438" s="1"/>
      <c r="H438" s="1"/>
      <c r="I438" s="1"/>
      <c r="J438" s="1"/>
      <c r="K438" s="1"/>
      <c r="L438" s="1"/>
      <c r="M438" s="1"/>
      <c r="N438" s="1"/>
      <c r="O438" s="1"/>
      <c r="P438" s="1"/>
      <c r="Q438" s="1"/>
      <c r="R438" s="1"/>
      <c r="S438" s="1"/>
      <c r="T438" s="1"/>
      <c r="U438" s="6"/>
      <c r="V438" s="23"/>
      <c r="W438" s="14"/>
      <c r="X438" s="11"/>
      <c r="Y438" s="1"/>
      <c r="Z438" s="1"/>
      <c r="AA438" s="1"/>
      <c r="AB438" s="1"/>
      <c r="AC438" s="1"/>
      <c r="AD438" s="1"/>
      <c r="AE438" s="1"/>
      <c r="AF438" s="1"/>
      <c r="AG438" s="1"/>
      <c r="AH438" s="1"/>
      <c r="AI438" s="1"/>
      <c r="AJ438" s="1"/>
      <c r="AK438" s="1"/>
      <c r="AL438" s="1"/>
      <c r="AM438" s="1"/>
      <c r="AN438" s="1"/>
      <c r="AO438" s="1"/>
      <c r="AP438" s="1"/>
      <c r="AQ438" s="1"/>
      <c r="AR438" s="1"/>
      <c r="AS438" s="1"/>
      <c r="AT438" s="1"/>
      <c r="AU438" s="1"/>
    </row>
    <row r="439" spans="1:47" ht="14.7" thickBot="1" x14ac:dyDescent="0.6">
      <c r="A439" s="32"/>
      <c r="B439" s="1"/>
      <c r="C439" s="1"/>
      <c r="D439" s="1"/>
      <c r="E439" s="1"/>
      <c r="F439" s="1"/>
      <c r="G439" s="1"/>
      <c r="H439" s="1"/>
      <c r="I439" s="1"/>
      <c r="J439" s="1"/>
      <c r="K439" s="1"/>
      <c r="L439" s="1"/>
      <c r="M439" s="1"/>
      <c r="N439" s="1"/>
      <c r="O439" s="1"/>
      <c r="P439" s="1"/>
      <c r="Q439" s="1"/>
      <c r="R439" s="1"/>
      <c r="S439" s="1"/>
      <c r="T439" s="1"/>
      <c r="U439" s="6"/>
      <c r="V439" s="23"/>
      <c r="W439" s="14"/>
      <c r="X439" s="11"/>
      <c r="Y439" s="1"/>
      <c r="Z439" s="1"/>
      <c r="AA439" s="1"/>
      <c r="AB439" s="1"/>
      <c r="AC439" s="1"/>
      <c r="AD439" s="1"/>
      <c r="AE439" s="1"/>
      <c r="AF439" s="1"/>
      <c r="AG439" s="1"/>
      <c r="AH439" s="1"/>
      <c r="AI439" s="1"/>
      <c r="AJ439" s="1"/>
      <c r="AK439" s="1"/>
      <c r="AL439" s="1"/>
      <c r="AM439" s="1"/>
      <c r="AN439" s="1"/>
      <c r="AO439" s="1"/>
      <c r="AP439" s="1"/>
      <c r="AQ439" s="1"/>
      <c r="AR439" s="1"/>
      <c r="AS439" s="1"/>
      <c r="AT439" s="1"/>
      <c r="AU439" s="1"/>
    </row>
    <row r="440" spans="1:47" ht="14.7" thickBot="1" x14ac:dyDescent="0.6">
      <c r="A440" s="32"/>
      <c r="B440" s="1"/>
      <c r="C440" s="1"/>
      <c r="D440" s="1"/>
      <c r="E440" s="1"/>
      <c r="F440" s="1"/>
      <c r="G440" s="1"/>
      <c r="H440" s="1"/>
      <c r="I440" s="1"/>
      <c r="J440" s="1"/>
      <c r="K440" s="1"/>
      <c r="L440" s="1"/>
      <c r="M440" s="1"/>
      <c r="N440" s="1"/>
      <c r="O440" s="1"/>
      <c r="P440" s="1"/>
      <c r="Q440" s="1"/>
      <c r="R440" s="1"/>
      <c r="S440" s="1"/>
      <c r="T440" s="1"/>
      <c r="U440" s="6"/>
      <c r="V440" s="23"/>
      <c r="W440" s="14"/>
      <c r="X440" s="11"/>
      <c r="Y440" s="1"/>
      <c r="Z440" s="1"/>
      <c r="AA440" s="1"/>
      <c r="AB440" s="1"/>
      <c r="AC440" s="1"/>
      <c r="AD440" s="1"/>
      <c r="AE440" s="1"/>
      <c r="AF440" s="1"/>
      <c r="AG440" s="1"/>
      <c r="AH440" s="1"/>
      <c r="AI440" s="1"/>
      <c r="AJ440" s="1"/>
      <c r="AK440" s="1"/>
      <c r="AL440" s="1"/>
      <c r="AM440" s="1"/>
      <c r="AN440" s="1"/>
      <c r="AO440" s="1"/>
      <c r="AP440" s="1"/>
      <c r="AQ440" s="1"/>
      <c r="AR440" s="1"/>
      <c r="AS440" s="1"/>
      <c r="AT440" s="1"/>
      <c r="AU440" s="1"/>
    </row>
    <row r="441" spans="1:47" ht="14.7" thickBot="1" x14ac:dyDescent="0.6">
      <c r="A441" s="32"/>
      <c r="B441" s="1"/>
      <c r="C441" s="1"/>
      <c r="D441" s="1"/>
      <c r="E441" s="1"/>
      <c r="F441" s="1"/>
      <c r="G441" s="1"/>
      <c r="H441" s="1"/>
      <c r="I441" s="1"/>
      <c r="J441" s="1"/>
      <c r="K441" s="1"/>
      <c r="L441" s="1"/>
      <c r="M441" s="1"/>
      <c r="N441" s="1"/>
      <c r="O441" s="1"/>
      <c r="P441" s="1"/>
      <c r="Q441" s="1"/>
      <c r="R441" s="1"/>
      <c r="S441" s="1"/>
      <c r="T441" s="1"/>
      <c r="U441" s="6"/>
      <c r="V441" s="23"/>
      <c r="W441" s="14"/>
      <c r="X441" s="11"/>
      <c r="Y441" s="1"/>
      <c r="Z441" s="1"/>
      <c r="AA441" s="1"/>
      <c r="AB441" s="1"/>
      <c r="AC441" s="1"/>
      <c r="AD441" s="1"/>
      <c r="AE441" s="1"/>
      <c r="AF441" s="1"/>
      <c r="AG441" s="1"/>
      <c r="AH441" s="1"/>
      <c r="AI441" s="1"/>
      <c r="AJ441" s="1"/>
      <c r="AK441" s="1"/>
      <c r="AL441" s="1"/>
      <c r="AM441" s="1"/>
      <c r="AN441" s="1"/>
      <c r="AO441" s="1"/>
      <c r="AP441" s="1"/>
      <c r="AQ441" s="1"/>
      <c r="AR441" s="1"/>
      <c r="AS441" s="1"/>
      <c r="AT441" s="1"/>
      <c r="AU441" s="1"/>
    </row>
    <row r="442" spans="1:47" ht="14.7" thickBot="1" x14ac:dyDescent="0.6">
      <c r="A442" s="32"/>
      <c r="B442" s="1"/>
      <c r="C442" s="1"/>
      <c r="D442" s="1"/>
      <c r="E442" s="1"/>
      <c r="F442" s="1"/>
      <c r="G442" s="1"/>
      <c r="H442" s="1"/>
      <c r="I442" s="1"/>
      <c r="J442" s="1"/>
      <c r="K442" s="1"/>
      <c r="L442" s="1"/>
      <c r="M442" s="1"/>
      <c r="N442" s="1"/>
      <c r="O442" s="1"/>
      <c r="P442" s="1"/>
      <c r="Q442" s="1"/>
      <c r="R442" s="1"/>
      <c r="S442" s="1"/>
      <c r="T442" s="1"/>
      <c r="U442" s="6"/>
      <c r="V442" s="23"/>
      <c r="W442" s="14"/>
      <c r="X442" s="11"/>
      <c r="Y442" s="1"/>
      <c r="Z442" s="1"/>
      <c r="AA442" s="1"/>
      <c r="AB442" s="1"/>
      <c r="AC442" s="1"/>
      <c r="AD442" s="1"/>
      <c r="AE442" s="1"/>
      <c r="AF442" s="1"/>
      <c r="AG442" s="1"/>
      <c r="AH442" s="1"/>
      <c r="AI442" s="1"/>
      <c r="AJ442" s="1"/>
      <c r="AK442" s="1"/>
      <c r="AL442" s="1"/>
      <c r="AM442" s="1"/>
      <c r="AN442" s="1"/>
      <c r="AO442" s="1"/>
      <c r="AP442" s="1"/>
      <c r="AQ442" s="1"/>
      <c r="AR442" s="1"/>
      <c r="AS442" s="1"/>
      <c r="AT442" s="1"/>
      <c r="AU442" s="1"/>
    </row>
    <row r="443" spans="1:47" ht="14.7" thickBot="1" x14ac:dyDescent="0.6">
      <c r="A443" s="32"/>
      <c r="B443" s="1"/>
      <c r="C443" s="1"/>
      <c r="D443" s="1"/>
      <c r="E443" s="1"/>
      <c r="F443" s="1"/>
      <c r="G443" s="1"/>
      <c r="H443" s="1"/>
      <c r="I443" s="1"/>
      <c r="J443" s="1"/>
      <c r="K443" s="1"/>
      <c r="L443" s="1"/>
      <c r="M443" s="1"/>
      <c r="N443" s="1"/>
      <c r="O443" s="1"/>
      <c r="P443" s="1"/>
      <c r="Q443" s="1"/>
      <c r="R443" s="1"/>
      <c r="S443" s="1"/>
      <c r="T443" s="1"/>
      <c r="U443" s="6"/>
      <c r="V443" s="23"/>
      <c r="W443" s="14"/>
      <c r="X443" s="11"/>
      <c r="Y443" s="1"/>
      <c r="Z443" s="1"/>
      <c r="AA443" s="1"/>
      <c r="AB443" s="1"/>
      <c r="AC443" s="1"/>
      <c r="AD443" s="1"/>
      <c r="AE443" s="1"/>
      <c r="AF443" s="1"/>
      <c r="AG443" s="1"/>
      <c r="AH443" s="1"/>
      <c r="AI443" s="1"/>
      <c r="AJ443" s="1"/>
      <c r="AK443" s="1"/>
      <c r="AL443" s="1"/>
      <c r="AM443" s="1"/>
      <c r="AN443" s="1"/>
      <c r="AO443" s="1"/>
      <c r="AP443" s="1"/>
      <c r="AQ443" s="1"/>
      <c r="AR443" s="1"/>
      <c r="AS443" s="1"/>
      <c r="AT443" s="1"/>
      <c r="AU443" s="1"/>
    </row>
    <row r="444" spans="1:47" ht="14.7" thickBot="1" x14ac:dyDescent="0.6">
      <c r="A444" s="32"/>
      <c r="B444" s="1"/>
      <c r="C444" s="1"/>
      <c r="D444" s="1"/>
      <c r="E444" s="1"/>
      <c r="F444" s="1"/>
      <c r="G444" s="1"/>
      <c r="H444" s="1"/>
      <c r="I444" s="1"/>
      <c r="J444" s="1"/>
      <c r="K444" s="1"/>
      <c r="L444" s="1"/>
      <c r="M444" s="1"/>
      <c r="N444" s="1"/>
      <c r="O444" s="1"/>
      <c r="P444" s="1"/>
      <c r="Q444" s="1"/>
      <c r="R444" s="1"/>
      <c r="S444" s="1"/>
      <c r="T444" s="1"/>
      <c r="U444" s="6"/>
      <c r="V444" s="23"/>
      <c r="W444" s="14"/>
      <c r="X444" s="11"/>
      <c r="Y444" s="1"/>
      <c r="Z444" s="1"/>
      <c r="AA444" s="1"/>
      <c r="AB444" s="1"/>
      <c r="AC444" s="1"/>
      <c r="AD444" s="1"/>
      <c r="AE444" s="1"/>
      <c r="AF444" s="1"/>
      <c r="AG444" s="1"/>
      <c r="AH444" s="1"/>
      <c r="AI444" s="1"/>
      <c r="AJ444" s="1"/>
      <c r="AK444" s="1"/>
      <c r="AL444" s="1"/>
      <c r="AM444" s="1"/>
      <c r="AN444" s="1"/>
      <c r="AO444" s="1"/>
      <c r="AP444" s="1"/>
      <c r="AQ444" s="1"/>
      <c r="AR444" s="1"/>
      <c r="AS444" s="1"/>
      <c r="AT444" s="1"/>
      <c r="AU444" s="1"/>
    </row>
    <row r="445" spans="1:47" ht="14.7" thickBot="1" x14ac:dyDescent="0.6">
      <c r="A445" s="32"/>
      <c r="B445" s="1"/>
      <c r="C445" s="1"/>
      <c r="D445" s="1"/>
      <c r="E445" s="1"/>
      <c r="F445" s="1"/>
      <c r="G445" s="1"/>
      <c r="H445" s="1"/>
      <c r="I445" s="1"/>
      <c r="J445" s="1"/>
      <c r="K445" s="1"/>
      <c r="L445" s="1"/>
      <c r="M445" s="1"/>
      <c r="N445" s="1"/>
      <c r="O445" s="1"/>
      <c r="P445" s="1"/>
      <c r="Q445" s="1"/>
      <c r="R445" s="1"/>
      <c r="S445" s="1"/>
      <c r="T445" s="1"/>
      <c r="U445" s="6"/>
      <c r="V445" s="23"/>
      <c r="W445" s="14"/>
      <c r="X445" s="11"/>
      <c r="Y445" s="1"/>
      <c r="Z445" s="1"/>
      <c r="AA445" s="1"/>
      <c r="AB445" s="1"/>
      <c r="AC445" s="1"/>
      <c r="AD445" s="1"/>
      <c r="AE445" s="1"/>
      <c r="AF445" s="1"/>
      <c r="AG445" s="1"/>
      <c r="AH445" s="1"/>
      <c r="AI445" s="1"/>
      <c r="AJ445" s="1"/>
      <c r="AK445" s="1"/>
      <c r="AL445" s="1"/>
      <c r="AM445" s="1"/>
      <c r="AN445" s="1"/>
      <c r="AO445" s="1"/>
      <c r="AP445" s="1"/>
      <c r="AQ445" s="1"/>
      <c r="AR445" s="1"/>
      <c r="AS445" s="1"/>
      <c r="AT445" s="1"/>
      <c r="AU445" s="1"/>
    </row>
    <row r="446" spans="1:47" ht="14.7" thickBot="1" x14ac:dyDescent="0.6">
      <c r="A446" s="32"/>
      <c r="B446" s="1"/>
      <c r="C446" s="1"/>
      <c r="D446" s="1"/>
      <c r="E446" s="1"/>
      <c r="F446" s="1"/>
      <c r="G446" s="1"/>
      <c r="H446" s="1"/>
      <c r="I446" s="1"/>
      <c r="J446" s="1"/>
      <c r="K446" s="1"/>
      <c r="L446" s="1"/>
      <c r="M446" s="1"/>
      <c r="N446" s="1"/>
      <c r="O446" s="1"/>
      <c r="P446" s="1"/>
      <c r="Q446" s="1"/>
      <c r="R446" s="1"/>
      <c r="S446" s="1"/>
      <c r="T446" s="1"/>
      <c r="U446" s="6"/>
      <c r="V446" s="23"/>
      <c r="W446" s="14"/>
      <c r="X446" s="11"/>
      <c r="Y446" s="1"/>
      <c r="Z446" s="1"/>
      <c r="AA446" s="1"/>
      <c r="AB446" s="1"/>
      <c r="AC446" s="1"/>
      <c r="AD446" s="1"/>
      <c r="AE446" s="1"/>
      <c r="AF446" s="1"/>
      <c r="AG446" s="1"/>
      <c r="AH446" s="1"/>
      <c r="AI446" s="1"/>
      <c r="AJ446" s="1"/>
      <c r="AK446" s="1"/>
      <c r="AL446" s="1"/>
      <c r="AM446" s="1"/>
      <c r="AN446" s="1"/>
      <c r="AO446" s="1"/>
      <c r="AP446" s="1"/>
      <c r="AQ446" s="1"/>
      <c r="AR446" s="1"/>
      <c r="AS446" s="1"/>
      <c r="AT446" s="1"/>
      <c r="AU446" s="1"/>
    </row>
    <row r="447" spans="1:47" ht="14.7" thickBot="1" x14ac:dyDescent="0.6">
      <c r="A447" s="32"/>
      <c r="B447" s="1"/>
      <c r="C447" s="1"/>
      <c r="D447" s="1"/>
      <c r="E447" s="1"/>
      <c r="F447" s="1"/>
      <c r="G447" s="1"/>
      <c r="H447" s="1"/>
      <c r="I447" s="1"/>
      <c r="J447" s="1"/>
      <c r="K447" s="1"/>
      <c r="L447" s="1"/>
      <c r="M447" s="1"/>
      <c r="N447" s="1"/>
      <c r="O447" s="1"/>
      <c r="P447" s="1"/>
      <c r="Q447" s="1"/>
      <c r="R447" s="1"/>
      <c r="S447" s="1"/>
      <c r="T447" s="1"/>
      <c r="U447" s="6"/>
      <c r="V447" s="23"/>
      <c r="W447" s="14"/>
      <c r="X447" s="11"/>
      <c r="Y447" s="1"/>
      <c r="Z447" s="1"/>
      <c r="AA447" s="1"/>
      <c r="AB447" s="1"/>
      <c r="AC447" s="1"/>
      <c r="AD447" s="1"/>
      <c r="AE447" s="1"/>
      <c r="AF447" s="1"/>
      <c r="AG447" s="1"/>
      <c r="AH447" s="1"/>
      <c r="AI447" s="1"/>
      <c r="AJ447" s="1"/>
      <c r="AK447" s="1"/>
      <c r="AL447" s="1"/>
      <c r="AM447" s="1"/>
      <c r="AN447" s="1"/>
      <c r="AO447" s="1"/>
      <c r="AP447" s="1"/>
      <c r="AQ447" s="1"/>
      <c r="AR447" s="1"/>
      <c r="AS447" s="1"/>
      <c r="AT447" s="1"/>
      <c r="AU447" s="1"/>
    </row>
    <row r="448" spans="1:47" ht="14.7" thickBot="1" x14ac:dyDescent="0.6">
      <c r="A448" s="32"/>
      <c r="B448" s="1"/>
      <c r="C448" s="1"/>
      <c r="D448" s="1"/>
      <c r="E448" s="1"/>
      <c r="F448" s="1"/>
      <c r="G448" s="1"/>
      <c r="H448" s="1"/>
      <c r="I448" s="1"/>
      <c r="J448" s="1"/>
      <c r="K448" s="1"/>
      <c r="L448" s="1"/>
      <c r="M448" s="1"/>
      <c r="N448" s="1"/>
      <c r="O448" s="1"/>
      <c r="P448" s="1"/>
      <c r="Q448" s="1"/>
      <c r="R448" s="1"/>
      <c r="S448" s="1"/>
      <c r="T448" s="1"/>
      <c r="U448" s="6"/>
      <c r="V448" s="23"/>
      <c r="W448" s="14"/>
      <c r="X448" s="11"/>
      <c r="Y448" s="1"/>
      <c r="Z448" s="1"/>
      <c r="AA448" s="1"/>
      <c r="AB448" s="1"/>
      <c r="AC448" s="1"/>
      <c r="AD448" s="1"/>
      <c r="AE448" s="1"/>
      <c r="AF448" s="1"/>
      <c r="AG448" s="1"/>
      <c r="AH448" s="1"/>
      <c r="AI448" s="1"/>
      <c r="AJ448" s="1"/>
      <c r="AK448" s="1"/>
      <c r="AL448" s="1"/>
      <c r="AM448" s="1"/>
      <c r="AN448" s="1"/>
      <c r="AO448" s="1"/>
      <c r="AP448" s="1"/>
      <c r="AQ448" s="1"/>
      <c r="AR448" s="1"/>
      <c r="AS448" s="1"/>
      <c r="AT448" s="1"/>
      <c r="AU448" s="1"/>
    </row>
    <row r="449" spans="1:47" ht="14.7" thickBot="1" x14ac:dyDescent="0.6">
      <c r="A449" s="32"/>
      <c r="B449" s="1"/>
      <c r="C449" s="1"/>
      <c r="D449" s="1"/>
      <c r="E449" s="1"/>
      <c r="F449" s="1"/>
      <c r="G449" s="1"/>
      <c r="H449" s="1"/>
      <c r="I449" s="1"/>
      <c r="J449" s="1"/>
      <c r="K449" s="1"/>
      <c r="L449" s="1"/>
      <c r="M449" s="1"/>
      <c r="N449" s="1"/>
      <c r="O449" s="1"/>
      <c r="P449" s="1"/>
      <c r="Q449" s="1"/>
      <c r="R449" s="1"/>
      <c r="S449" s="1"/>
      <c r="T449" s="1"/>
      <c r="U449" s="6"/>
      <c r="V449" s="23"/>
      <c r="W449" s="14"/>
      <c r="X449" s="11"/>
      <c r="Y449" s="1"/>
      <c r="Z449" s="1"/>
      <c r="AA449" s="1"/>
      <c r="AB449" s="1"/>
      <c r="AC449" s="1"/>
      <c r="AD449" s="1"/>
      <c r="AE449" s="1"/>
      <c r="AF449" s="1"/>
      <c r="AG449" s="1"/>
      <c r="AH449" s="1"/>
      <c r="AI449" s="1"/>
      <c r="AJ449" s="1"/>
      <c r="AK449" s="1"/>
      <c r="AL449" s="1"/>
      <c r="AM449" s="1"/>
      <c r="AN449" s="1"/>
      <c r="AO449" s="1"/>
      <c r="AP449" s="1"/>
      <c r="AQ449" s="1"/>
      <c r="AR449" s="1"/>
      <c r="AS449" s="1"/>
      <c r="AT449" s="1"/>
      <c r="AU449" s="1"/>
    </row>
    <row r="450" spans="1:47" ht="14.7" thickBot="1" x14ac:dyDescent="0.6">
      <c r="A450" s="32"/>
      <c r="B450" s="1"/>
      <c r="C450" s="1"/>
      <c r="D450" s="1"/>
      <c r="E450" s="1"/>
      <c r="F450" s="1"/>
      <c r="G450" s="1"/>
      <c r="H450" s="1"/>
      <c r="I450" s="1"/>
      <c r="J450" s="1"/>
      <c r="K450" s="1"/>
      <c r="L450" s="1"/>
      <c r="M450" s="1"/>
      <c r="N450" s="1"/>
      <c r="O450" s="1"/>
      <c r="P450" s="1"/>
      <c r="Q450" s="1"/>
      <c r="R450" s="1"/>
      <c r="S450" s="1"/>
      <c r="T450" s="1"/>
      <c r="U450" s="6"/>
      <c r="V450" s="23"/>
      <c r="W450" s="14"/>
      <c r="X450" s="11"/>
      <c r="Y450" s="1"/>
      <c r="Z450" s="1"/>
      <c r="AA450" s="1"/>
      <c r="AB450" s="1"/>
      <c r="AC450" s="1"/>
      <c r="AD450" s="1"/>
      <c r="AE450" s="1"/>
      <c r="AF450" s="1"/>
      <c r="AG450" s="1"/>
      <c r="AH450" s="1"/>
      <c r="AI450" s="1"/>
      <c r="AJ450" s="1"/>
      <c r="AK450" s="1"/>
      <c r="AL450" s="1"/>
      <c r="AM450" s="1"/>
      <c r="AN450" s="1"/>
      <c r="AO450" s="1"/>
      <c r="AP450" s="1"/>
      <c r="AQ450" s="1"/>
      <c r="AR450" s="1"/>
      <c r="AS450" s="1"/>
      <c r="AT450" s="1"/>
      <c r="AU450" s="1"/>
    </row>
    <row r="451" spans="1:47" ht="14.7" thickBot="1" x14ac:dyDescent="0.6">
      <c r="A451" s="32"/>
      <c r="B451" s="1"/>
      <c r="C451" s="1"/>
      <c r="D451" s="1"/>
      <c r="E451" s="1"/>
      <c r="F451" s="1"/>
      <c r="G451" s="1"/>
      <c r="H451" s="1"/>
      <c r="I451" s="1"/>
      <c r="J451" s="1"/>
      <c r="K451" s="1"/>
      <c r="L451" s="1"/>
      <c r="M451" s="1"/>
      <c r="N451" s="1"/>
      <c r="O451" s="1"/>
      <c r="P451" s="1"/>
      <c r="Q451" s="1"/>
      <c r="R451" s="1"/>
      <c r="S451" s="1"/>
      <c r="T451" s="1"/>
      <c r="U451" s="6"/>
      <c r="V451" s="23"/>
      <c r="W451" s="14"/>
      <c r="X451" s="11"/>
      <c r="Y451" s="1"/>
      <c r="Z451" s="1"/>
      <c r="AA451" s="1"/>
      <c r="AB451" s="1"/>
      <c r="AC451" s="1"/>
      <c r="AD451" s="1"/>
      <c r="AE451" s="1"/>
      <c r="AF451" s="1"/>
      <c r="AG451" s="1"/>
      <c r="AH451" s="1"/>
      <c r="AI451" s="1"/>
      <c r="AJ451" s="1"/>
      <c r="AK451" s="1"/>
      <c r="AL451" s="1"/>
      <c r="AM451" s="1"/>
      <c r="AN451" s="1"/>
      <c r="AO451" s="1"/>
      <c r="AP451" s="1"/>
      <c r="AQ451" s="1"/>
      <c r="AR451" s="1"/>
      <c r="AS451" s="1"/>
      <c r="AT451" s="1"/>
      <c r="AU451" s="1"/>
    </row>
    <row r="452" spans="1:47" ht="14.7" thickBot="1" x14ac:dyDescent="0.6">
      <c r="A452" s="32"/>
      <c r="B452" s="1"/>
      <c r="C452" s="1"/>
      <c r="D452" s="1"/>
      <c r="E452" s="1"/>
      <c r="F452" s="1"/>
      <c r="G452" s="1"/>
      <c r="H452" s="1"/>
      <c r="I452" s="1"/>
      <c r="J452" s="1"/>
      <c r="K452" s="1"/>
      <c r="L452" s="1"/>
      <c r="M452" s="1"/>
      <c r="N452" s="1"/>
      <c r="O452" s="1"/>
      <c r="P452" s="1"/>
      <c r="Q452" s="1"/>
      <c r="R452" s="1"/>
      <c r="S452" s="1"/>
      <c r="T452" s="1"/>
      <c r="U452" s="6"/>
      <c r="V452" s="23"/>
      <c r="W452" s="14"/>
      <c r="X452" s="11"/>
      <c r="Y452" s="1"/>
      <c r="Z452" s="1"/>
      <c r="AA452" s="1"/>
      <c r="AB452" s="1"/>
      <c r="AC452" s="1"/>
      <c r="AD452" s="1"/>
      <c r="AE452" s="1"/>
      <c r="AF452" s="1"/>
      <c r="AG452" s="1"/>
      <c r="AH452" s="1"/>
      <c r="AI452" s="1"/>
      <c r="AJ452" s="1"/>
      <c r="AK452" s="1"/>
      <c r="AL452" s="1"/>
      <c r="AM452" s="1"/>
      <c r="AN452" s="1"/>
      <c r="AO452" s="1"/>
      <c r="AP452" s="1"/>
      <c r="AQ452" s="1"/>
      <c r="AR452" s="1"/>
      <c r="AS452" s="1"/>
      <c r="AT452" s="1"/>
      <c r="AU452" s="1"/>
    </row>
    <row r="453" spans="1:47" ht="14.7" thickBot="1" x14ac:dyDescent="0.6">
      <c r="A453" s="32"/>
      <c r="B453" s="1"/>
      <c r="C453" s="1"/>
      <c r="D453" s="1"/>
      <c r="E453" s="1"/>
      <c r="F453" s="1"/>
      <c r="G453" s="1"/>
      <c r="H453" s="1"/>
      <c r="I453" s="1"/>
      <c r="J453" s="1"/>
      <c r="K453" s="1"/>
      <c r="L453" s="1"/>
      <c r="M453" s="1"/>
      <c r="N453" s="1"/>
      <c r="O453" s="1"/>
      <c r="P453" s="1"/>
      <c r="Q453" s="1"/>
      <c r="R453" s="1"/>
      <c r="S453" s="1"/>
      <c r="T453" s="1"/>
      <c r="U453" s="6"/>
      <c r="V453" s="23"/>
      <c r="W453" s="14"/>
      <c r="X453" s="11"/>
      <c r="Y453" s="1"/>
      <c r="Z453" s="1"/>
      <c r="AA453" s="1"/>
      <c r="AB453" s="1"/>
      <c r="AC453" s="1"/>
      <c r="AD453" s="1"/>
      <c r="AE453" s="1"/>
      <c r="AF453" s="1"/>
      <c r="AG453" s="1"/>
      <c r="AH453" s="1"/>
      <c r="AI453" s="1"/>
      <c r="AJ453" s="1"/>
      <c r="AK453" s="1"/>
      <c r="AL453" s="1"/>
      <c r="AM453" s="1"/>
      <c r="AN453" s="1"/>
      <c r="AO453" s="1"/>
      <c r="AP453" s="1"/>
      <c r="AQ453" s="1"/>
      <c r="AR453" s="1"/>
      <c r="AS453" s="1"/>
      <c r="AT453" s="1"/>
      <c r="AU453" s="1"/>
    </row>
    <row r="454" spans="1:47" ht="14.7" thickBot="1" x14ac:dyDescent="0.6">
      <c r="A454" s="32"/>
      <c r="B454" s="1"/>
      <c r="C454" s="1"/>
      <c r="D454" s="1"/>
      <c r="E454" s="1"/>
      <c r="F454" s="1"/>
      <c r="G454" s="1"/>
      <c r="H454" s="1"/>
      <c r="I454" s="1"/>
      <c r="J454" s="1"/>
      <c r="K454" s="1"/>
      <c r="L454" s="1"/>
      <c r="M454" s="1"/>
      <c r="N454" s="1"/>
      <c r="O454" s="1"/>
      <c r="P454" s="1"/>
      <c r="Q454" s="1"/>
      <c r="R454" s="1"/>
      <c r="S454" s="1"/>
      <c r="T454" s="1"/>
      <c r="U454" s="6"/>
      <c r="V454" s="23"/>
      <c r="W454" s="14"/>
      <c r="X454" s="11"/>
      <c r="Y454" s="1"/>
      <c r="Z454" s="1"/>
      <c r="AA454" s="1"/>
      <c r="AB454" s="1"/>
      <c r="AC454" s="1"/>
      <c r="AD454" s="1"/>
      <c r="AE454" s="1"/>
      <c r="AF454" s="1"/>
      <c r="AG454" s="1"/>
      <c r="AH454" s="1"/>
      <c r="AI454" s="1"/>
      <c r="AJ454" s="1"/>
      <c r="AK454" s="1"/>
      <c r="AL454" s="1"/>
      <c r="AM454" s="1"/>
      <c r="AN454" s="1"/>
      <c r="AO454" s="1"/>
      <c r="AP454" s="1"/>
      <c r="AQ454" s="1"/>
      <c r="AR454" s="1"/>
      <c r="AS454" s="1"/>
      <c r="AT454" s="1"/>
      <c r="AU454" s="1"/>
    </row>
    <row r="455" spans="1:47" ht="14.7" thickBot="1" x14ac:dyDescent="0.6">
      <c r="A455" s="32"/>
      <c r="B455" s="1"/>
      <c r="C455" s="1"/>
      <c r="D455" s="1"/>
      <c r="E455" s="1"/>
      <c r="F455" s="1"/>
      <c r="G455" s="1"/>
      <c r="H455" s="1"/>
      <c r="I455" s="1"/>
      <c r="J455" s="1"/>
      <c r="K455" s="1"/>
      <c r="L455" s="1"/>
      <c r="M455" s="1"/>
      <c r="N455" s="1"/>
      <c r="O455" s="1"/>
      <c r="P455" s="1"/>
      <c r="Q455" s="1"/>
      <c r="R455" s="1"/>
      <c r="S455" s="1"/>
      <c r="T455" s="1"/>
      <c r="U455" s="6"/>
      <c r="V455" s="23"/>
      <c r="W455" s="14"/>
      <c r="X455" s="11"/>
      <c r="Y455" s="1"/>
      <c r="Z455" s="1"/>
      <c r="AA455" s="1"/>
      <c r="AB455" s="1"/>
      <c r="AC455" s="1"/>
      <c r="AD455" s="1"/>
      <c r="AE455" s="1"/>
      <c r="AF455" s="1"/>
      <c r="AG455" s="1"/>
      <c r="AH455" s="1"/>
      <c r="AI455" s="1"/>
      <c r="AJ455" s="1"/>
      <c r="AK455" s="1"/>
      <c r="AL455" s="1"/>
      <c r="AM455" s="1"/>
      <c r="AN455" s="1"/>
      <c r="AO455" s="1"/>
      <c r="AP455" s="1"/>
      <c r="AQ455" s="1"/>
      <c r="AR455" s="1"/>
      <c r="AS455" s="1"/>
      <c r="AT455" s="1"/>
      <c r="AU455" s="1"/>
    </row>
    <row r="456" spans="1:47" ht="14.7" thickBot="1" x14ac:dyDescent="0.6">
      <c r="A456" s="32"/>
      <c r="B456" s="1"/>
      <c r="C456" s="1"/>
      <c r="D456" s="1"/>
      <c r="E456" s="1"/>
      <c r="F456" s="1"/>
      <c r="G456" s="1"/>
      <c r="H456" s="1"/>
      <c r="I456" s="1"/>
      <c r="J456" s="1"/>
      <c r="K456" s="1"/>
      <c r="L456" s="1"/>
      <c r="M456" s="1"/>
      <c r="N456" s="1"/>
      <c r="O456" s="1"/>
      <c r="P456" s="1"/>
      <c r="Q456" s="1"/>
      <c r="R456" s="1"/>
      <c r="S456" s="1"/>
      <c r="T456" s="1"/>
      <c r="U456" s="6"/>
      <c r="V456" s="23"/>
      <c r="W456" s="14"/>
      <c r="X456" s="11"/>
      <c r="Y456" s="1"/>
      <c r="Z456" s="1"/>
      <c r="AA456" s="1"/>
      <c r="AB456" s="1"/>
      <c r="AC456" s="1"/>
      <c r="AD456" s="1"/>
      <c r="AE456" s="1"/>
      <c r="AF456" s="1"/>
      <c r="AG456" s="1"/>
      <c r="AH456" s="1"/>
      <c r="AI456" s="1"/>
      <c r="AJ456" s="1"/>
      <c r="AK456" s="1"/>
      <c r="AL456" s="1"/>
      <c r="AM456" s="1"/>
      <c r="AN456" s="1"/>
      <c r="AO456" s="1"/>
      <c r="AP456" s="1"/>
      <c r="AQ456" s="1"/>
      <c r="AR456" s="1"/>
      <c r="AS456" s="1"/>
      <c r="AT456" s="1"/>
      <c r="AU456" s="1"/>
    </row>
    <row r="457" spans="1:47" ht="14.7" thickBot="1" x14ac:dyDescent="0.6">
      <c r="A457" s="32"/>
      <c r="B457" s="1"/>
      <c r="C457" s="1"/>
      <c r="D457" s="1"/>
      <c r="E457" s="1"/>
      <c r="F457" s="1"/>
      <c r="G457" s="1"/>
      <c r="H457" s="1"/>
      <c r="I457" s="1"/>
      <c r="J457" s="1"/>
      <c r="K457" s="1"/>
      <c r="L457" s="1"/>
      <c r="M457" s="1"/>
      <c r="N457" s="1"/>
      <c r="O457" s="1"/>
      <c r="P457" s="1"/>
      <c r="Q457" s="1"/>
      <c r="R457" s="1"/>
      <c r="S457" s="1"/>
      <c r="T457" s="1"/>
      <c r="U457" s="6"/>
      <c r="V457" s="23"/>
      <c r="W457" s="14"/>
      <c r="X457" s="11"/>
      <c r="Y457" s="1"/>
      <c r="Z457" s="1"/>
      <c r="AA457" s="1"/>
      <c r="AB457" s="1"/>
      <c r="AC457" s="1"/>
      <c r="AD457" s="1"/>
      <c r="AE457" s="1"/>
      <c r="AF457" s="1"/>
      <c r="AG457" s="1"/>
      <c r="AH457" s="1"/>
      <c r="AI457" s="1"/>
      <c r="AJ457" s="1"/>
      <c r="AK457" s="1"/>
      <c r="AL457" s="1"/>
      <c r="AM457" s="1"/>
      <c r="AN457" s="1"/>
      <c r="AO457" s="1"/>
      <c r="AP457" s="1"/>
      <c r="AQ457" s="1"/>
      <c r="AR457" s="1"/>
      <c r="AS457" s="1"/>
      <c r="AT457" s="1"/>
      <c r="AU457" s="1"/>
    </row>
    <row r="458" spans="1:47" ht="14.7" thickBot="1" x14ac:dyDescent="0.6">
      <c r="A458" s="32"/>
      <c r="B458" s="1"/>
      <c r="C458" s="1"/>
      <c r="D458" s="1"/>
      <c r="E458" s="1"/>
      <c r="F458" s="1"/>
      <c r="G458" s="1"/>
      <c r="H458" s="1"/>
      <c r="I458" s="1"/>
      <c r="J458" s="1"/>
      <c r="K458" s="1"/>
      <c r="L458" s="1"/>
      <c r="M458" s="1"/>
      <c r="N458" s="1"/>
      <c r="O458" s="1"/>
      <c r="P458" s="1"/>
      <c r="Q458" s="1"/>
      <c r="R458" s="1"/>
      <c r="S458" s="1"/>
      <c r="T458" s="1"/>
      <c r="U458" s="6"/>
      <c r="V458" s="23"/>
      <c r="W458" s="14"/>
      <c r="X458" s="11"/>
      <c r="Y458" s="1"/>
      <c r="Z458" s="1"/>
      <c r="AA458" s="1"/>
      <c r="AB458" s="1"/>
      <c r="AC458" s="1"/>
      <c r="AD458" s="1"/>
      <c r="AE458" s="1"/>
      <c r="AF458" s="1"/>
      <c r="AG458" s="1"/>
      <c r="AH458" s="1"/>
      <c r="AI458" s="1"/>
      <c r="AJ458" s="1"/>
      <c r="AK458" s="1"/>
      <c r="AL458" s="1"/>
      <c r="AM458" s="1"/>
      <c r="AN458" s="1"/>
      <c r="AO458" s="1"/>
      <c r="AP458" s="1"/>
      <c r="AQ458" s="1"/>
      <c r="AR458" s="1"/>
      <c r="AS458" s="1"/>
      <c r="AT458" s="1"/>
      <c r="AU458" s="1"/>
    </row>
    <row r="459" spans="1:47" ht="14.7" thickBot="1" x14ac:dyDescent="0.6">
      <c r="A459" s="32"/>
      <c r="B459" s="1"/>
      <c r="C459" s="1"/>
      <c r="D459" s="1"/>
      <c r="E459" s="1"/>
      <c r="F459" s="1"/>
      <c r="G459" s="1"/>
      <c r="H459" s="1"/>
      <c r="I459" s="1"/>
      <c r="J459" s="1"/>
      <c r="K459" s="1"/>
      <c r="L459" s="1"/>
      <c r="M459" s="1"/>
      <c r="N459" s="1"/>
      <c r="O459" s="1"/>
      <c r="P459" s="1"/>
      <c r="Q459" s="1"/>
      <c r="R459" s="1"/>
      <c r="S459" s="1"/>
      <c r="T459" s="1"/>
      <c r="U459" s="6"/>
      <c r="V459" s="23"/>
      <c r="W459" s="14"/>
      <c r="X459" s="11"/>
      <c r="Y459" s="1"/>
      <c r="Z459" s="1"/>
      <c r="AA459" s="1"/>
      <c r="AB459" s="1"/>
      <c r="AC459" s="1"/>
      <c r="AD459" s="1"/>
      <c r="AE459" s="1"/>
      <c r="AF459" s="1"/>
      <c r="AG459" s="1"/>
      <c r="AH459" s="1"/>
      <c r="AI459" s="1"/>
      <c r="AJ459" s="1"/>
      <c r="AK459" s="1"/>
      <c r="AL459" s="1"/>
      <c r="AM459" s="1"/>
      <c r="AN459" s="1"/>
      <c r="AO459" s="1"/>
      <c r="AP459" s="1"/>
      <c r="AQ459" s="1"/>
      <c r="AR459" s="1"/>
      <c r="AS459" s="1"/>
      <c r="AT459" s="1"/>
      <c r="AU459" s="1"/>
    </row>
    <row r="460" spans="1:47" ht="14.7" thickBot="1" x14ac:dyDescent="0.6">
      <c r="A460" s="32"/>
      <c r="B460" s="1"/>
      <c r="C460" s="1"/>
      <c r="D460" s="1"/>
      <c r="E460" s="1"/>
      <c r="F460" s="1"/>
      <c r="G460" s="1"/>
      <c r="H460" s="1"/>
      <c r="I460" s="1"/>
      <c r="J460" s="1"/>
      <c r="K460" s="1"/>
      <c r="L460" s="1"/>
      <c r="M460" s="1"/>
      <c r="N460" s="1"/>
      <c r="O460" s="1"/>
      <c r="P460" s="1"/>
      <c r="Q460" s="1"/>
      <c r="R460" s="1"/>
      <c r="S460" s="1"/>
      <c r="T460" s="1"/>
      <c r="U460" s="6"/>
      <c r="V460" s="23"/>
      <c r="W460" s="14"/>
      <c r="X460" s="11"/>
      <c r="Y460" s="1"/>
      <c r="Z460" s="1"/>
      <c r="AA460" s="1"/>
      <c r="AB460" s="1"/>
      <c r="AC460" s="1"/>
      <c r="AD460" s="1"/>
      <c r="AE460" s="1"/>
      <c r="AF460" s="1"/>
      <c r="AG460" s="1"/>
      <c r="AH460" s="1"/>
      <c r="AI460" s="1"/>
      <c r="AJ460" s="1"/>
      <c r="AK460" s="1"/>
      <c r="AL460" s="1"/>
      <c r="AM460" s="1"/>
      <c r="AN460" s="1"/>
      <c r="AO460" s="1"/>
      <c r="AP460" s="1"/>
      <c r="AQ460" s="1"/>
      <c r="AR460" s="1"/>
      <c r="AS460" s="1"/>
      <c r="AT460" s="1"/>
      <c r="AU460" s="1"/>
    </row>
    <row r="461" spans="1:47" ht="14.7" thickBot="1" x14ac:dyDescent="0.6">
      <c r="A461" s="32"/>
      <c r="B461" s="1"/>
      <c r="C461" s="1"/>
      <c r="D461" s="1"/>
      <c r="E461" s="1"/>
      <c r="F461" s="1"/>
      <c r="G461" s="1"/>
      <c r="H461" s="1"/>
      <c r="I461" s="1"/>
      <c r="J461" s="1"/>
      <c r="K461" s="1"/>
      <c r="L461" s="1"/>
      <c r="M461" s="1"/>
      <c r="N461" s="1"/>
      <c r="O461" s="1"/>
      <c r="P461" s="1"/>
      <c r="Q461" s="1"/>
      <c r="R461" s="1"/>
      <c r="S461" s="1"/>
      <c r="T461" s="1"/>
      <c r="U461" s="6"/>
      <c r="V461" s="23"/>
      <c r="W461" s="14"/>
      <c r="X461" s="11"/>
      <c r="Y461" s="1"/>
      <c r="Z461" s="1"/>
      <c r="AA461" s="1"/>
      <c r="AB461" s="1"/>
      <c r="AC461" s="1"/>
      <c r="AD461" s="1"/>
      <c r="AE461" s="1"/>
      <c r="AF461" s="1"/>
      <c r="AG461" s="1"/>
      <c r="AH461" s="1"/>
      <c r="AI461" s="1"/>
      <c r="AJ461" s="1"/>
      <c r="AK461" s="1"/>
      <c r="AL461" s="1"/>
      <c r="AM461" s="1"/>
      <c r="AN461" s="1"/>
      <c r="AO461" s="1"/>
      <c r="AP461" s="1"/>
      <c r="AQ461" s="1"/>
      <c r="AR461" s="1"/>
      <c r="AS461" s="1"/>
      <c r="AT461" s="1"/>
      <c r="AU461" s="1"/>
    </row>
    <row r="462" spans="1:47" ht="14.7" thickBot="1" x14ac:dyDescent="0.6">
      <c r="A462" s="32"/>
      <c r="B462" s="1"/>
      <c r="C462" s="1"/>
      <c r="D462" s="1"/>
      <c r="E462" s="1"/>
      <c r="F462" s="1"/>
      <c r="G462" s="1"/>
      <c r="H462" s="1"/>
      <c r="I462" s="1"/>
      <c r="J462" s="1"/>
      <c r="K462" s="1"/>
      <c r="L462" s="1"/>
      <c r="M462" s="1"/>
      <c r="N462" s="1"/>
      <c r="O462" s="1"/>
      <c r="P462" s="1"/>
      <c r="Q462" s="1"/>
      <c r="R462" s="1"/>
      <c r="S462" s="1"/>
      <c r="T462" s="1"/>
      <c r="U462" s="6"/>
      <c r="V462" s="23"/>
      <c r="W462" s="14"/>
      <c r="X462" s="11"/>
      <c r="Y462" s="1"/>
      <c r="Z462" s="1"/>
      <c r="AA462" s="1"/>
      <c r="AB462" s="1"/>
      <c r="AC462" s="1"/>
      <c r="AD462" s="1"/>
      <c r="AE462" s="1"/>
      <c r="AF462" s="1"/>
      <c r="AG462" s="1"/>
      <c r="AH462" s="1"/>
      <c r="AI462" s="1"/>
      <c r="AJ462" s="1"/>
      <c r="AK462" s="1"/>
      <c r="AL462" s="1"/>
      <c r="AM462" s="1"/>
      <c r="AN462" s="1"/>
      <c r="AO462" s="1"/>
      <c r="AP462" s="1"/>
      <c r="AQ462" s="1"/>
      <c r="AR462" s="1"/>
      <c r="AS462" s="1"/>
      <c r="AT462" s="1"/>
      <c r="AU462" s="1"/>
    </row>
    <row r="463" spans="1:47" ht="14.7" thickBot="1" x14ac:dyDescent="0.6">
      <c r="A463" s="32"/>
      <c r="B463" s="1"/>
      <c r="C463" s="1"/>
      <c r="D463" s="1"/>
      <c r="E463" s="1"/>
      <c r="F463" s="1"/>
      <c r="G463" s="1"/>
      <c r="H463" s="1"/>
      <c r="I463" s="1"/>
      <c r="J463" s="1"/>
      <c r="K463" s="1"/>
      <c r="L463" s="1"/>
      <c r="M463" s="1"/>
      <c r="N463" s="1"/>
      <c r="O463" s="1"/>
      <c r="P463" s="1"/>
      <c r="Q463" s="1"/>
      <c r="R463" s="1"/>
      <c r="S463" s="1"/>
      <c r="T463" s="1"/>
      <c r="U463" s="6"/>
      <c r="V463" s="23"/>
      <c r="W463" s="14"/>
      <c r="X463" s="11"/>
      <c r="Y463" s="1"/>
      <c r="Z463" s="1"/>
      <c r="AA463" s="1"/>
      <c r="AB463" s="1"/>
      <c r="AC463" s="1"/>
      <c r="AD463" s="1"/>
      <c r="AE463" s="1"/>
      <c r="AF463" s="1"/>
      <c r="AG463" s="1"/>
      <c r="AH463" s="1"/>
      <c r="AI463" s="1"/>
      <c r="AJ463" s="1"/>
      <c r="AK463" s="1"/>
      <c r="AL463" s="1"/>
      <c r="AM463" s="1"/>
      <c r="AN463" s="1"/>
      <c r="AO463" s="1"/>
      <c r="AP463" s="1"/>
      <c r="AQ463" s="1"/>
      <c r="AR463" s="1"/>
      <c r="AS463" s="1"/>
      <c r="AT463" s="1"/>
      <c r="AU463" s="1"/>
    </row>
    <row r="464" spans="1:47" ht="14.7" thickBot="1" x14ac:dyDescent="0.6">
      <c r="A464" s="32"/>
      <c r="B464" s="1"/>
      <c r="C464" s="1"/>
      <c r="D464" s="1"/>
      <c r="E464" s="1"/>
      <c r="F464" s="1"/>
      <c r="G464" s="1"/>
      <c r="H464" s="1"/>
      <c r="I464" s="1"/>
      <c r="J464" s="1"/>
      <c r="K464" s="1"/>
      <c r="L464" s="1"/>
      <c r="M464" s="1"/>
      <c r="N464" s="1"/>
      <c r="O464" s="1"/>
      <c r="P464" s="1"/>
      <c r="Q464" s="1"/>
      <c r="R464" s="1"/>
      <c r="S464" s="1"/>
      <c r="T464" s="1"/>
      <c r="U464" s="6"/>
      <c r="V464" s="23"/>
      <c r="W464" s="14"/>
      <c r="X464" s="11"/>
      <c r="Y464" s="1"/>
      <c r="Z464" s="1"/>
      <c r="AA464" s="1"/>
      <c r="AB464" s="1"/>
      <c r="AC464" s="1"/>
      <c r="AD464" s="1"/>
      <c r="AE464" s="1"/>
      <c r="AF464" s="1"/>
      <c r="AG464" s="1"/>
      <c r="AH464" s="1"/>
      <c r="AI464" s="1"/>
      <c r="AJ464" s="1"/>
      <c r="AK464" s="1"/>
      <c r="AL464" s="1"/>
      <c r="AM464" s="1"/>
      <c r="AN464" s="1"/>
      <c r="AO464" s="1"/>
      <c r="AP464" s="1"/>
      <c r="AQ464" s="1"/>
      <c r="AR464" s="1"/>
      <c r="AS464" s="1"/>
      <c r="AT464" s="1"/>
      <c r="AU464" s="1"/>
    </row>
    <row r="465" spans="1:47" ht="14.7" thickBot="1" x14ac:dyDescent="0.6">
      <c r="A465" s="32"/>
      <c r="B465" s="1"/>
      <c r="C465" s="1"/>
      <c r="D465" s="1"/>
      <c r="E465" s="1"/>
      <c r="F465" s="1"/>
      <c r="G465" s="1"/>
      <c r="H465" s="1"/>
      <c r="I465" s="1"/>
      <c r="J465" s="1"/>
      <c r="K465" s="1"/>
      <c r="L465" s="1"/>
      <c r="M465" s="1"/>
      <c r="N465" s="1"/>
      <c r="O465" s="1"/>
      <c r="P465" s="1"/>
      <c r="Q465" s="1"/>
      <c r="R465" s="1"/>
      <c r="S465" s="1"/>
      <c r="T465" s="1"/>
      <c r="U465" s="6"/>
      <c r="V465" s="23"/>
      <c r="W465" s="14"/>
      <c r="X465" s="11"/>
      <c r="Y465" s="1"/>
      <c r="Z465" s="1"/>
      <c r="AA465" s="1"/>
      <c r="AB465" s="1"/>
      <c r="AC465" s="1"/>
      <c r="AD465" s="1"/>
      <c r="AE465" s="1"/>
      <c r="AF465" s="1"/>
      <c r="AG465" s="1"/>
      <c r="AH465" s="1"/>
      <c r="AI465" s="1"/>
      <c r="AJ465" s="1"/>
      <c r="AK465" s="1"/>
      <c r="AL465" s="1"/>
      <c r="AM465" s="1"/>
      <c r="AN465" s="1"/>
      <c r="AO465" s="1"/>
      <c r="AP465" s="1"/>
      <c r="AQ465" s="1"/>
      <c r="AR465" s="1"/>
      <c r="AS465" s="1"/>
      <c r="AT465" s="1"/>
      <c r="AU465" s="1"/>
    </row>
    <row r="466" spans="1:47" ht="14.7" thickBot="1" x14ac:dyDescent="0.6">
      <c r="A466" s="32"/>
      <c r="B466" s="1"/>
      <c r="C466" s="1"/>
      <c r="D466" s="1"/>
      <c r="E466" s="1"/>
      <c r="F466" s="1"/>
      <c r="G466" s="1"/>
      <c r="H466" s="1"/>
      <c r="I466" s="1"/>
      <c r="J466" s="1"/>
      <c r="K466" s="1"/>
      <c r="L466" s="1"/>
      <c r="M466" s="1"/>
      <c r="N466" s="1"/>
      <c r="O466" s="1"/>
      <c r="P466" s="1"/>
      <c r="Q466" s="1"/>
      <c r="R466" s="1"/>
      <c r="S466" s="1"/>
      <c r="T466" s="1"/>
      <c r="U466" s="6"/>
      <c r="V466" s="23"/>
      <c r="W466" s="14"/>
      <c r="X466" s="11"/>
      <c r="Y466" s="1"/>
      <c r="Z466" s="1"/>
      <c r="AA466" s="1"/>
      <c r="AB466" s="1"/>
      <c r="AC466" s="1"/>
      <c r="AD466" s="1"/>
      <c r="AE466" s="1"/>
      <c r="AF466" s="1"/>
      <c r="AG466" s="1"/>
      <c r="AH466" s="1"/>
      <c r="AI466" s="1"/>
      <c r="AJ466" s="1"/>
      <c r="AK466" s="1"/>
      <c r="AL466" s="1"/>
      <c r="AM466" s="1"/>
      <c r="AN466" s="1"/>
      <c r="AO466" s="1"/>
      <c r="AP466" s="1"/>
      <c r="AQ466" s="1"/>
      <c r="AR466" s="1"/>
      <c r="AS466" s="1"/>
      <c r="AT466" s="1"/>
      <c r="AU466" s="1"/>
    </row>
    <row r="467" spans="1:47" ht="14.7" thickBot="1" x14ac:dyDescent="0.6">
      <c r="A467" s="32"/>
      <c r="B467" s="1"/>
      <c r="C467" s="1"/>
      <c r="D467" s="1"/>
      <c r="E467" s="1"/>
      <c r="F467" s="1"/>
      <c r="G467" s="1"/>
      <c r="H467" s="1"/>
      <c r="I467" s="1"/>
      <c r="J467" s="1"/>
      <c r="K467" s="1"/>
      <c r="L467" s="1"/>
      <c r="M467" s="1"/>
      <c r="N467" s="1"/>
      <c r="O467" s="1"/>
      <c r="P467" s="1"/>
      <c r="Q467" s="1"/>
      <c r="R467" s="1"/>
      <c r="S467" s="1"/>
      <c r="T467" s="1"/>
      <c r="U467" s="6"/>
      <c r="V467" s="23"/>
      <c r="W467" s="14"/>
      <c r="X467" s="11"/>
      <c r="Y467" s="1"/>
      <c r="Z467" s="1"/>
      <c r="AA467" s="1"/>
      <c r="AB467" s="1"/>
      <c r="AC467" s="1"/>
      <c r="AD467" s="1"/>
      <c r="AE467" s="1"/>
      <c r="AF467" s="1"/>
      <c r="AG467" s="1"/>
      <c r="AH467" s="1"/>
      <c r="AI467" s="1"/>
      <c r="AJ467" s="1"/>
      <c r="AK467" s="1"/>
      <c r="AL467" s="1"/>
      <c r="AM467" s="1"/>
      <c r="AN467" s="1"/>
      <c r="AO467" s="1"/>
      <c r="AP467" s="1"/>
      <c r="AQ467" s="1"/>
      <c r="AR467" s="1"/>
      <c r="AS467" s="1"/>
      <c r="AT467" s="1"/>
      <c r="AU467" s="1"/>
    </row>
    <row r="468" spans="1:47" ht="14.7" thickBot="1" x14ac:dyDescent="0.6">
      <c r="A468" s="32"/>
      <c r="B468" s="1"/>
      <c r="C468" s="1"/>
      <c r="D468" s="1"/>
      <c r="E468" s="1"/>
      <c r="F468" s="1"/>
      <c r="G468" s="1"/>
      <c r="H468" s="1"/>
      <c r="I468" s="1"/>
      <c r="J468" s="1"/>
      <c r="K468" s="1"/>
      <c r="L468" s="1"/>
      <c r="M468" s="1"/>
      <c r="N468" s="1"/>
      <c r="O468" s="1"/>
      <c r="P468" s="1"/>
      <c r="Q468" s="1"/>
      <c r="R468" s="1"/>
      <c r="S468" s="1"/>
      <c r="T468" s="1"/>
      <c r="U468" s="6"/>
      <c r="V468" s="23"/>
      <c r="W468" s="14"/>
      <c r="X468" s="11"/>
      <c r="Y468" s="1"/>
      <c r="Z468" s="1"/>
      <c r="AA468" s="1"/>
      <c r="AB468" s="1"/>
      <c r="AC468" s="1"/>
      <c r="AD468" s="1"/>
      <c r="AE468" s="1"/>
      <c r="AF468" s="1"/>
      <c r="AG468" s="1"/>
      <c r="AH468" s="1"/>
      <c r="AI468" s="1"/>
      <c r="AJ468" s="1"/>
      <c r="AK468" s="1"/>
      <c r="AL468" s="1"/>
      <c r="AM468" s="1"/>
      <c r="AN468" s="1"/>
      <c r="AO468" s="1"/>
      <c r="AP468" s="1"/>
      <c r="AQ468" s="1"/>
      <c r="AR468" s="1"/>
      <c r="AS468" s="1"/>
      <c r="AT468" s="1"/>
      <c r="AU468" s="1"/>
    </row>
    <row r="469" spans="1:47" ht="14.7" thickBot="1" x14ac:dyDescent="0.6">
      <c r="A469" s="32"/>
      <c r="B469" s="1"/>
      <c r="C469" s="1"/>
      <c r="D469" s="1"/>
      <c r="E469" s="1"/>
      <c r="F469" s="1"/>
      <c r="G469" s="1"/>
      <c r="H469" s="1"/>
      <c r="I469" s="1"/>
      <c r="J469" s="1"/>
      <c r="K469" s="1"/>
      <c r="L469" s="1"/>
      <c r="M469" s="1"/>
      <c r="N469" s="1"/>
      <c r="O469" s="1"/>
      <c r="P469" s="1"/>
      <c r="Q469" s="1"/>
      <c r="R469" s="1"/>
      <c r="S469" s="1"/>
      <c r="T469" s="1"/>
      <c r="U469" s="6"/>
      <c r="V469" s="23"/>
      <c r="W469" s="14"/>
      <c r="X469" s="11"/>
      <c r="Y469" s="1"/>
      <c r="Z469" s="1"/>
      <c r="AA469" s="1"/>
      <c r="AB469" s="1"/>
      <c r="AC469" s="1"/>
      <c r="AD469" s="1"/>
      <c r="AE469" s="1"/>
      <c r="AF469" s="1"/>
      <c r="AG469" s="1"/>
      <c r="AH469" s="1"/>
      <c r="AI469" s="1"/>
      <c r="AJ469" s="1"/>
      <c r="AK469" s="1"/>
      <c r="AL469" s="1"/>
      <c r="AM469" s="1"/>
      <c r="AN469" s="1"/>
      <c r="AO469" s="1"/>
      <c r="AP469" s="1"/>
      <c r="AQ469" s="1"/>
      <c r="AR469" s="1"/>
      <c r="AS469" s="1"/>
      <c r="AT469" s="1"/>
      <c r="AU469" s="1"/>
    </row>
    <row r="470" spans="1:47" ht="14.7" thickBot="1" x14ac:dyDescent="0.6">
      <c r="A470" s="32"/>
      <c r="B470" s="1"/>
      <c r="C470" s="1"/>
      <c r="D470" s="1"/>
      <c r="E470" s="1"/>
      <c r="F470" s="1"/>
      <c r="G470" s="1"/>
      <c r="H470" s="1"/>
      <c r="I470" s="1"/>
      <c r="J470" s="1"/>
      <c r="K470" s="1"/>
      <c r="L470" s="1"/>
      <c r="M470" s="1"/>
      <c r="N470" s="1"/>
      <c r="O470" s="1"/>
      <c r="P470" s="1"/>
      <c r="Q470" s="1"/>
      <c r="R470" s="1"/>
      <c r="S470" s="1"/>
      <c r="T470" s="1"/>
      <c r="U470" s="6"/>
      <c r="V470" s="23"/>
      <c r="W470" s="14"/>
      <c r="X470" s="11"/>
      <c r="Y470" s="1"/>
      <c r="Z470" s="1"/>
      <c r="AA470" s="1"/>
      <c r="AB470" s="1"/>
      <c r="AC470" s="1"/>
      <c r="AD470" s="1"/>
      <c r="AE470" s="1"/>
      <c r="AF470" s="1"/>
      <c r="AG470" s="1"/>
      <c r="AH470" s="1"/>
      <c r="AI470" s="1"/>
      <c r="AJ470" s="1"/>
      <c r="AK470" s="1"/>
      <c r="AL470" s="1"/>
      <c r="AM470" s="1"/>
      <c r="AN470" s="1"/>
      <c r="AO470" s="1"/>
      <c r="AP470" s="1"/>
      <c r="AQ470" s="1"/>
      <c r="AR470" s="1"/>
      <c r="AS470" s="1"/>
      <c r="AT470" s="1"/>
      <c r="AU470" s="1"/>
    </row>
    <row r="471" spans="1:47" ht="14.7" thickBot="1" x14ac:dyDescent="0.6">
      <c r="A471" s="32"/>
      <c r="B471" s="1"/>
      <c r="C471" s="1"/>
      <c r="D471" s="1"/>
      <c r="E471" s="1"/>
      <c r="F471" s="1"/>
      <c r="G471" s="1"/>
      <c r="H471" s="1"/>
      <c r="I471" s="1"/>
      <c r="J471" s="1"/>
      <c r="K471" s="1"/>
      <c r="L471" s="1"/>
      <c r="M471" s="1"/>
      <c r="N471" s="1"/>
      <c r="O471" s="1"/>
      <c r="P471" s="1"/>
      <c r="Q471" s="1"/>
      <c r="R471" s="1"/>
      <c r="S471" s="1"/>
      <c r="T471" s="1"/>
      <c r="U471" s="6"/>
      <c r="V471" s="23"/>
      <c r="W471" s="14"/>
      <c r="X471" s="11"/>
      <c r="Y471" s="1"/>
      <c r="Z471" s="1"/>
      <c r="AA471" s="1"/>
      <c r="AB471" s="1"/>
      <c r="AC471" s="1"/>
      <c r="AD471" s="1"/>
      <c r="AE471" s="1"/>
      <c r="AF471" s="1"/>
      <c r="AG471" s="1"/>
      <c r="AH471" s="1"/>
      <c r="AI471" s="1"/>
      <c r="AJ471" s="1"/>
      <c r="AK471" s="1"/>
      <c r="AL471" s="1"/>
      <c r="AM471" s="1"/>
      <c r="AN471" s="1"/>
      <c r="AO471" s="1"/>
      <c r="AP471" s="1"/>
      <c r="AQ471" s="1"/>
      <c r="AR471" s="1"/>
      <c r="AS471" s="1"/>
      <c r="AT471" s="1"/>
      <c r="AU471" s="1"/>
    </row>
    <row r="472" spans="1:47" ht="14.7" thickBot="1" x14ac:dyDescent="0.6">
      <c r="A472" s="32"/>
      <c r="B472" s="1"/>
      <c r="C472" s="1"/>
      <c r="D472" s="1"/>
      <c r="E472" s="1"/>
      <c r="F472" s="1"/>
      <c r="G472" s="1"/>
      <c r="H472" s="1"/>
      <c r="I472" s="1"/>
      <c r="J472" s="1"/>
      <c r="K472" s="1"/>
      <c r="L472" s="1"/>
      <c r="M472" s="1"/>
      <c r="N472" s="1"/>
      <c r="O472" s="1"/>
      <c r="P472" s="1"/>
      <c r="Q472" s="1"/>
      <c r="R472" s="1"/>
      <c r="S472" s="1"/>
      <c r="T472" s="1"/>
      <c r="U472" s="6"/>
      <c r="V472" s="23"/>
      <c r="W472" s="14"/>
      <c r="X472" s="11"/>
      <c r="Y472" s="1"/>
      <c r="Z472" s="1"/>
      <c r="AA472" s="1"/>
      <c r="AB472" s="1"/>
      <c r="AC472" s="1"/>
      <c r="AD472" s="1"/>
      <c r="AE472" s="1"/>
      <c r="AF472" s="1"/>
      <c r="AG472" s="1"/>
      <c r="AH472" s="1"/>
      <c r="AI472" s="1"/>
      <c r="AJ472" s="1"/>
      <c r="AK472" s="1"/>
      <c r="AL472" s="1"/>
      <c r="AM472" s="1"/>
      <c r="AN472" s="1"/>
      <c r="AO472" s="1"/>
      <c r="AP472" s="1"/>
      <c r="AQ472" s="1"/>
      <c r="AR472" s="1"/>
      <c r="AS472" s="1"/>
      <c r="AT472" s="1"/>
      <c r="AU472" s="1"/>
    </row>
    <row r="473" spans="1:47" ht="14.7" thickBot="1" x14ac:dyDescent="0.6">
      <c r="A473" s="32"/>
      <c r="B473" s="1"/>
      <c r="C473" s="1"/>
      <c r="D473" s="1"/>
      <c r="E473" s="1"/>
      <c r="F473" s="1"/>
      <c r="G473" s="1"/>
      <c r="H473" s="1"/>
      <c r="I473" s="1"/>
      <c r="J473" s="1"/>
      <c r="K473" s="1"/>
      <c r="L473" s="1"/>
      <c r="M473" s="1"/>
      <c r="N473" s="1"/>
      <c r="O473" s="1"/>
      <c r="P473" s="1"/>
      <c r="Q473" s="1"/>
      <c r="R473" s="1"/>
      <c r="S473" s="1"/>
      <c r="T473" s="1"/>
      <c r="U473" s="6"/>
      <c r="V473" s="23"/>
      <c r="W473" s="14"/>
      <c r="X473" s="11"/>
      <c r="Y473" s="1"/>
      <c r="Z473" s="1"/>
      <c r="AA473" s="1"/>
      <c r="AB473" s="1"/>
      <c r="AC473" s="1"/>
      <c r="AD473" s="1"/>
      <c r="AE473" s="1"/>
      <c r="AF473" s="1"/>
      <c r="AG473" s="1"/>
      <c r="AH473" s="1"/>
      <c r="AI473" s="1"/>
      <c r="AJ473" s="1"/>
      <c r="AK473" s="1"/>
      <c r="AL473" s="1"/>
      <c r="AM473" s="1"/>
      <c r="AN473" s="1"/>
      <c r="AO473" s="1"/>
      <c r="AP473" s="1"/>
      <c r="AQ473" s="1"/>
      <c r="AR473" s="1"/>
      <c r="AS473" s="1"/>
      <c r="AT473" s="1"/>
      <c r="AU473" s="1"/>
    </row>
    <row r="474" spans="1:47" ht="14.7" thickBot="1" x14ac:dyDescent="0.6">
      <c r="A474" s="32"/>
      <c r="B474" s="1"/>
      <c r="C474" s="1"/>
      <c r="D474" s="1"/>
      <c r="E474" s="1"/>
      <c r="F474" s="1"/>
      <c r="G474" s="1"/>
      <c r="H474" s="1"/>
      <c r="I474" s="1"/>
      <c r="J474" s="1"/>
      <c r="K474" s="1"/>
      <c r="L474" s="1"/>
      <c r="M474" s="1"/>
      <c r="N474" s="1"/>
      <c r="O474" s="1"/>
      <c r="P474" s="1"/>
      <c r="Q474" s="1"/>
      <c r="R474" s="1"/>
      <c r="S474" s="1"/>
      <c r="T474" s="1"/>
      <c r="U474" s="6"/>
      <c r="V474" s="23"/>
      <c r="W474" s="14"/>
      <c r="X474" s="11"/>
      <c r="Y474" s="1"/>
      <c r="Z474" s="1"/>
      <c r="AA474" s="1"/>
      <c r="AB474" s="1"/>
      <c r="AC474" s="1"/>
      <c r="AD474" s="1"/>
      <c r="AE474" s="1"/>
      <c r="AF474" s="1"/>
      <c r="AG474" s="1"/>
      <c r="AH474" s="1"/>
      <c r="AI474" s="1"/>
      <c r="AJ474" s="1"/>
      <c r="AK474" s="1"/>
      <c r="AL474" s="1"/>
      <c r="AM474" s="1"/>
      <c r="AN474" s="1"/>
      <c r="AO474" s="1"/>
      <c r="AP474" s="1"/>
      <c r="AQ474" s="1"/>
      <c r="AR474" s="1"/>
      <c r="AS474" s="1"/>
      <c r="AT474" s="1"/>
      <c r="AU474" s="1"/>
    </row>
    <row r="475" spans="1:47" ht="14.7" thickBot="1" x14ac:dyDescent="0.6">
      <c r="A475" s="32"/>
      <c r="B475" s="1"/>
      <c r="C475" s="1"/>
      <c r="D475" s="1"/>
      <c r="E475" s="1"/>
      <c r="F475" s="1"/>
      <c r="G475" s="1"/>
      <c r="H475" s="1"/>
      <c r="I475" s="1"/>
      <c r="J475" s="1"/>
      <c r="K475" s="1"/>
      <c r="L475" s="1"/>
      <c r="M475" s="1"/>
      <c r="N475" s="1"/>
      <c r="O475" s="1"/>
      <c r="P475" s="1"/>
      <c r="Q475" s="1"/>
      <c r="R475" s="1"/>
      <c r="S475" s="1"/>
      <c r="T475" s="1"/>
      <c r="U475" s="6"/>
      <c r="V475" s="23"/>
      <c r="W475" s="14"/>
      <c r="X475" s="11"/>
      <c r="Y475" s="1"/>
      <c r="Z475" s="1"/>
      <c r="AA475" s="1"/>
      <c r="AB475" s="1"/>
      <c r="AC475" s="1"/>
      <c r="AD475" s="1"/>
      <c r="AE475" s="1"/>
      <c r="AF475" s="1"/>
      <c r="AG475" s="1"/>
      <c r="AH475" s="1"/>
      <c r="AI475" s="1"/>
      <c r="AJ475" s="1"/>
      <c r="AK475" s="1"/>
      <c r="AL475" s="1"/>
      <c r="AM475" s="1"/>
      <c r="AN475" s="1"/>
      <c r="AO475" s="1"/>
      <c r="AP475" s="1"/>
      <c r="AQ475" s="1"/>
      <c r="AR475" s="1"/>
      <c r="AS475" s="1"/>
      <c r="AT475" s="1"/>
      <c r="AU475" s="1"/>
    </row>
    <row r="476" spans="1:47" ht="14.7" thickBot="1" x14ac:dyDescent="0.6">
      <c r="A476" s="32"/>
      <c r="B476" s="1"/>
      <c r="C476" s="1"/>
      <c r="D476" s="1"/>
      <c r="E476" s="1"/>
      <c r="F476" s="1"/>
      <c r="G476" s="1"/>
      <c r="H476" s="1"/>
      <c r="I476" s="1"/>
      <c r="J476" s="1"/>
      <c r="K476" s="1"/>
      <c r="L476" s="1"/>
      <c r="M476" s="1"/>
      <c r="N476" s="1"/>
      <c r="O476" s="1"/>
      <c r="P476" s="1"/>
      <c r="Q476" s="1"/>
      <c r="R476" s="1"/>
      <c r="S476" s="1"/>
      <c r="T476" s="1"/>
      <c r="U476" s="6"/>
      <c r="V476" s="23"/>
      <c r="W476" s="14"/>
      <c r="X476" s="11"/>
      <c r="Y476" s="1"/>
      <c r="Z476" s="1"/>
      <c r="AA476" s="1"/>
      <c r="AB476" s="1"/>
      <c r="AC476" s="1"/>
      <c r="AD476" s="1"/>
      <c r="AE476" s="1"/>
      <c r="AF476" s="1"/>
      <c r="AG476" s="1"/>
      <c r="AH476" s="1"/>
      <c r="AI476" s="1"/>
      <c r="AJ476" s="1"/>
      <c r="AK476" s="1"/>
      <c r="AL476" s="1"/>
      <c r="AM476" s="1"/>
      <c r="AN476" s="1"/>
      <c r="AO476" s="1"/>
      <c r="AP476" s="1"/>
      <c r="AQ476" s="1"/>
      <c r="AR476" s="1"/>
      <c r="AS476" s="1"/>
      <c r="AT476" s="1"/>
      <c r="AU476" s="1"/>
    </row>
    <row r="477" spans="1:47" ht="14.7" thickBot="1" x14ac:dyDescent="0.6">
      <c r="A477" s="32"/>
      <c r="B477" s="1"/>
      <c r="C477" s="1"/>
      <c r="D477" s="1"/>
      <c r="E477" s="1"/>
      <c r="F477" s="1"/>
      <c r="G477" s="1"/>
      <c r="H477" s="1"/>
      <c r="I477" s="1"/>
      <c r="J477" s="1"/>
      <c r="K477" s="1"/>
      <c r="L477" s="1"/>
      <c r="M477" s="1"/>
      <c r="N477" s="1"/>
      <c r="O477" s="1"/>
      <c r="P477" s="1"/>
      <c r="Q477" s="1"/>
      <c r="R477" s="1"/>
      <c r="S477" s="1"/>
      <c r="T477" s="1"/>
      <c r="U477" s="6"/>
      <c r="V477" s="23"/>
      <c r="W477" s="14"/>
      <c r="X477" s="11"/>
      <c r="Y477" s="1"/>
      <c r="Z477" s="1"/>
      <c r="AA477" s="1"/>
      <c r="AB477" s="1"/>
      <c r="AC477" s="1"/>
      <c r="AD477" s="1"/>
      <c r="AE477" s="1"/>
      <c r="AF477" s="1"/>
      <c r="AG477" s="1"/>
      <c r="AH477" s="1"/>
      <c r="AI477" s="1"/>
      <c r="AJ477" s="1"/>
      <c r="AK477" s="1"/>
      <c r="AL477" s="1"/>
      <c r="AM477" s="1"/>
      <c r="AN477" s="1"/>
      <c r="AO477" s="1"/>
      <c r="AP477" s="1"/>
      <c r="AQ477" s="1"/>
      <c r="AR477" s="1"/>
      <c r="AS477" s="1"/>
      <c r="AT477" s="1"/>
      <c r="AU477" s="1"/>
    </row>
    <row r="478" spans="1:47" ht="14.7" thickBot="1" x14ac:dyDescent="0.6">
      <c r="A478" s="32"/>
      <c r="B478" s="1"/>
      <c r="C478" s="1"/>
      <c r="D478" s="1"/>
      <c r="E478" s="1"/>
      <c r="F478" s="1"/>
      <c r="G478" s="1"/>
      <c r="H478" s="1"/>
      <c r="I478" s="1"/>
      <c r="J478" s="1"/>
      <c r="K478" s="1"/>
      <c r="L478" s="1"/>
      <c r="M478" s="1"/>
      <c r="N478" s="1"/>
      <c r="O478" s="1"/>
      <c r="P478" s="1"/>
      <c r="Q478" s="1"/>
      <c r="R478" s="1"/>
      <c r="S478" s="1"/>
      <c r="T478" s="1"/>
      <c r="U478" s="6"/>
      <c r="V478" s="23"/>
      <c r="W478" s="14"/>
      <c r="X478" s="11"/>
      <c r="Y478" s="1"/>
      <c r="Z478" s="1"/>
      <c r="AA478" s="1"/>
      <c r="AB478" s="1"/>
      <c r="AC478" s="1"/>
      <c r="AD478" s="1"/>
      <c r="AE478" s="1"/>
      <c r="AF478" s="1"/>
      <c r="AG478" s="1"/>
      <c r="AH478" s="1"/>
      <c r="AI478" s="1"/>
      <c r="AJ478" s="1"/>
      <c r="AK478" s="1"/>
      <c r="AL478" s="1"/>
      <c r="AM478" s="1"/>
      <c r="AN478" s="1"/>
      <c r="AO478" s="1"/>
      <c r="AP478" s="1"/>
      <c r="AQ478" s="1"/>
      <c r="AR478" s="1"/>
      <c r="AS478" s="1"/>
      <c r="AT478" s="1"/>
      <c r="AU478" s="1"/>
    </row>
    <row r="479" spans="1:47" ht="14.7" thickBot="1" x14ac:dyDescent="0.6">
      <c r="A479" s="32"/>
      <c r="B479" s="1"/>
      <c r="C479" s="1"/>
      <c r="D479" s="1"/>
      <c r="E479" s="1"/>
      <c r="F479" s="1"/>
      <c r="G479" s="1"/>
      <c r="H479" s="1"/>
      <c r="I479" s="1"/>
      <c r="J479" s="1"/>
      <c r="K479" s="1"/>
      <c r="L479" s="1"/>
      <c r="M479" s="1"/>
      <c r="N479" s="1"/>
      <c r="O479" s="1"/>
      <c r="P479" s="1"/>
      <c r="Q479" s="1"/>
      <c r="R479" s="1"/>
      <c r="S479" s="1"/>
      <c r="T479" s="1"/>
      <c r="U479" s="6"/>
      <c r="V479" s="23"/>
      <c r="W479" s="14"/>
      <c r="X479" s="11"/>
      <c r="Y479" s="1"/>
      <c r="Z479" s="1"/>
      <c r="AA479" s="1"/>
      <c r="AB479" s="1"/>
      <c r="AC479" s="1"/>
      <c r="AD479" s="1"/>
      <c r="AE479" s="1"/>
      <c r="AF479" s="1"/>
      <c r="AG479" s="1"/>
      <c r="AH479" s="1"/>
      <c r="AI479" s="1"/>
      <c r="AJ479" s="1"/>
      <c r="AK479" s="1"/>
      <c r="AL479" s="1"/>
      <c r="AM479" s="1"/>
      <c r="AN479" s="1"/>
      <c r="AO479" s="1"/>
      <c r="AP479" s="1"/>
      <c r="AQ479" s="1"/>
      <c r="AR479" s="1"/>
      <c r="AS479" s="1"/>
      <c r="AT479" s="1"/>
      <c r="AU479" s="1"/>
    </row>
    <row r="480" spans="1:47" ht="14.7" thickBot="1" x14ac:dyDescent="0.6">
      <c r="A480" s="32"/>
      <c r="B480" s="1"/>
      <c r="C480" s="1"/>
      <c r="D480" s="1"/>
      <c r="E480" s="1"/>
      <c r="F480" s="1"/>
      <c r="G480" s="1"/>
      <c r="H480" s="1"/>
      <c r="I480" s="1"/>
      <c r="J480" s="1"/>
      <c r="K480" s="1"/>
      <c r="L480" s="1"/>
      <c r="M480" s="1"/>
      <c r="N480" s="1"/>
      <c r="O480" s="1"/>
      <c r="P480" s="1"/>
      <c r="Q480" s="1"/>
      <c r="R480" s="1"/>
      <c r="S480" s="1"/>
      <c r="T480" s="1"/>
      <c r="U480" s="6"/>
      <c r="V480" s="23"/>
      <c r="W480" s="14"/>
      <c r="X480" s="11"/>
      <c r="Y480" s="1"/>
      <c r="Z480" s="1"/>
      <c r="AA480" s="1"/>
      <c r="AB480" s="1"/>
      <c r="AC480" s="1"/>
      <c r="AD480" s="1"/>
      <c r="AE480" s="1"/>
      <c r="AF480" s="1"/>
      <c r="AG480" s="1"/>
      <c r="AH480" s="1"/>
      <c r="AI480" s="1"/>
      <c r="AJ480" s="1"/>
      <c r="AK480" s="1"/>
      <c r="AL480" s="1"/>
      <c r="AM480" s="1"/>
      <c r="AN480" s="1"/>
      <c r="AO480" s="1"/>
      <c r="AP480" s="1"/>
      <c r="AQ480" s="1"/>
      <c r="AR480" s="1"/>
      <c r="AS480" s="1"/>
      <c r="AT480" s="1"/>
      <c r="AU480" s="1"/>
    </row>
    <row r="481" spans="1:47" ht="14.7" thickBot="1" x14ac:dyDescent="0.6">
      <c r="A481" s="32"/>
      <c r="B481" s="1"/>
      <c r="C481" s="1"/>
      <c r="D481" s="1"/>
      <c r="E481" s="1"/>
      <c r="F481" s="1"/>
      <c r="G481" s="1"/>
      <c r="H481" s="1"/>
      <c r="I481" s="1"/>
      <c r="J481" s="1"/>
      <c r="K481" s="1"/>
      <c r="L481" s="1"/>
      <c r="M481" s="1"/>
      <c r="N481" s="1"/>
      <c r="O481" s="1"/>
      <c r="P481" s="1"/>
      <c r="Q481" s="1"/>
      <c r="R481" s="1"/>
      <c r="S481" s="1"/>
      <c r="T481" s="1"/>
      <c r="U481" s="6"/>
      <c r="V481" s="23"/>
      <c r="W481" s="14"/>
      <c r="X481" s="11"/>
      <c r="Y481" s="1"/>
      <c r="Z481" s="1"/>
      <c r="AA481" s="1"/>
      <c r="AB481" s="1"/>
      <c r="AC481" s="1"/>
      <c r="AD481" s="1"/>
      <c r="AE481" s="1"/>
      <c r="AF481" s="1"/>
      <c r="AG481" s="1"/>
      <c r="AH481" s="1"/>
      <c r="AI481" s="1"/>
      <c r="AJ481" s="1"/>
      <c r="AK481" s="1"/>
      <c r="AL481" s="1"/>
      <c r="AM481" s="1"/>
      <c r="AN481" s="1"/>
      <c r="AO481" s="1"/>
      <c r="AP481" s="1"/>
      <c r="AQ481" s="1"/>
      <c r="AR481" s="1"/>
      <c r="AS481" s="1"/>
      <c r="AT481" s="1"/>
      <c r="AU481" s="1"/>
    </row>
    <row r="482" spans="1:47" ht="14.7" thickBot="1" x14ac:dyDescent="0.6">
      <c r="A482" s="32"/>
      <c r="B482" s="1"/>
      <c r="C482" s="1"/>
      <c r="D482" s="1"/>
      <c r="E482" s="1"/>
      <c r="F482" s="1"/>
      <c r="G482" s="1"/>
      <c r="H482" s="1"/>
      <c r="I482" s="1"/>
      <c r="J482" s="1"/>
      <c r="K482" s="1"/>
      <c r="L482" s="1"/>
      <c r="M482" s="1"/>
      <c r="N482" s="1"/>
      <c r="O482" s="1"/>
      <c r="P482" s="1"/>
      <c r="Q482" s="1"/>
      <c r="R482" s="1"/>
      <c r="S482" s="1"/>
      <c r="T482" s="1"/>
      <c r="U482" s="6"/>
      <c r="V482" s="23"/>
      <c r="W482" s="14"/>
      <c r="X482" s="11"/>
      <c r="Y482" s="1"/>
      <c r="Z482" s="1"/>
      <c r="AA482" s="1"/>
      <c r="AB482" s="1"/>
      <c r="AC482" s="1"/>
      <c r="AD482" s="1"/>
      <c r="AE482" s="1"/>
      <c r="AF482" s="1"/>
      <c r="AG482" s="1"/>
      <c r="AH482" s="1"/>
      <c r="AI482" s="1"/>
      <c r="AJ482" s="1"/>
      <c r="AK482" s="1"/>
      <c r="AL482" s="1"/>
      <c r="AM482" s="1"/>
      <c r="AN482" s="1"/>
      <c r="AO482" s="1"/>
      <c r="AP482" s="1"/>
      <c r="AQ482" s="1"/>
      <c r="AR482" s="1"/>
      <c r="AS482" s="1"/>
      <c r="AT482" s="1"/>
      <c r="AU482" s="1"/>
    </row>
    <row r="483" spans="1:47" ht="14.7" thickBot="1" x14ac:dyDescent="0.6">
      <c r="A483" s="32"/>
      <c r="B483" s="1"/>
      <c r="C483" s="1"/>
      <c r="D483" s="1"/>
      <c r="E483" s="1"/>
      <c r="F483" s="1"/>
      <c r="G483" s="1"/>
      <c r="H483" s="1"/>
      <c r="I483" s="1"/>
      <c r="J483" s="1"/>
      <c r="K483" s="1"/>
      <c r="L483" s="1"/>
      <c r="M483" s="1"/>
      <c r="N483" s="1"/>
      <c r="O483" s="1"/>
      <c r="P483" s="1"/>
      <c r="Q483" s="1"/>
      <c r="R483" s="1"/>
      <c r="S483" s="1"/>
      <c r="T483" s="1"/>
      <c r="U483" s="6"/>
      <c r="V483" s="23"/>
      <c r="W483" s="14"/>
      <c r="X483" s="11"/>
      <c r="Y483" s="1"/>
      <c r="Z483" s="1"/>
      <c r="AA483" s="1"/>
      <c r="AB483" s="1"/>
      <c r="AC483" s="1"/>
      <c r="AD483" s="1"/>
      <c r="AE483" s="1"/>
      <c r="AF483" s="1"/>
      <c r="AG483" s="1"/>
      <c r="AH483" s="1"/>
      <c r="AI483" s="1"/>
      <c r="AJ483" s="1"/>
      <c r="AK483" s="1"/>
      <c r="AL483" s="1"/>
      <c r="AM483" s="1"/>
      <c r="AN483" s="1"/>
      <c r="AO483" s="1"/>
      <c r="AP483" s="1"/>
      <c r="AQ483" s="1"/>
      <c r="AR483" s="1"/>
      <c r="AS483" s="1"/>
      <c r="AT483" s="1"/>
      <c r="AU483" s="1"/>
    </row>
    <row r="484" spans="1:47" ht="14.7" thickBot="1" x14ac:dyDescent="0.6">
      <c r="A484" s="32"/>
      <c r="B484" s="1"/>
      <c r="C484" s="1"/>
      <c r="D484" s="1"/>
      <c r="E484" s="1"/>
      <c r="F484" s="1"/>
      <c r="G484" s="1"/>
      <c r="H484" s="1"/>
      <c r="I484" s="1"/>
      <c r="J484" s="1"/>
      <c r="K484" s="1"/>
      <c r="L484" s="1"/>
      <c r="M484" s="1"/>
      <c r="N484" s="1"/>
      <c r="O484" s="1"/>
      <c r="P484" s="1"/>
      <c r="Q484" s="1"/>
      <c r="R484" s="1"/>
      <c r="S484" s="1"/>
      <c r="T484" s="1"/>
      <c r="U484" s="6"/>
      <c r="V484" s="23"/>
      <c r="W484" s="14"/>
      <c r="X484" s="11"/>
      <c r="Y484" s="1"/>
      <c r="Z484" s="1"/>
      <c r="AA484" s="1"/>
      <c r="AB484" s="1"/>
      <c r="AC484" s="1"/>
      <c r="AD484" s="1"/>
      <c r="AE484" s="1"/>
      <c r="AF484" s="1"/>
      <c r="AG484" s="1"/>
      <c r="AH484" s="1"/>
      <c r="AI484" s="1"/>
      <c r="AJ484" s="1"/>
      <c r="AK484" s="1"/>
      <c r="AL484" s="1"/>
      <c r="AM484" s="1"/>
      <c r="AN484" s="1"/>
      <c r="AO484" s="1"/>
      <c r="AP484" s="1"/>
      <c r="AQ484" s="1"/>
      <c r="AR484" s="1"/>
      <c r="AS484" s="1"/>
      <c r="AT484" s="1"/>
      <c r="AU484" s="1"/>
    </row>
    <row r="485" spans="1:47" ht="14.7" thickBot="1" x14ac:dyDescent="0.6">
      <c r="A485" s="32"/>
      <c r="B485" s="1"/>
      <c r="C485" s="1"/>
      <c r="D485" s="1"/>
      <c r="E485" s="1"/>
      <c r="F485" s="1"/>
      <c r="G485" s="1"/>
      <c r="H485" s="1"/>
      <c r="I485" s="1"/>
      <c r="J485" s="1"/>
      <c r="K485" s="1"/>
      <c r="L485" s="1"/>
      <c r="M485" s="1"/>
      <c r="N485" s="1"/>
      <c r="O485" s="1"/>
      <c r="P485" s="1"/>
      <c r="Q485" s="1"/>
      <c r="R485" s="1"/>
      <c r="S485" s="1"/>
      <c r="T485" s="1"/>
      <c r="U485" s="6"/>
      <c r="V485" s="23"/>
      <c r="W485" s="14"/>
      <c r="X485" s="11"/>
      <c r="Y485" s="1"/>
      <c r="Z485" s="1"/>
      <c r="AA485" s="1"/>
      <c r="AB485" s="1"/>
      <c r="AC485" s="1"/>
      <c r="AD485" s="1"/>
      <c r="AE485" s="1"/>
      <c r="AF485" s="1"/>
      <c r="AG485" s="1"/>
      <c r="AH485" s="1"/>
      <c r="AI485" s="1"/>
      <c r="AJ485" s="1"/>
      <c r="AK485" s="1"/>
      <c r="AL485" s="1"/>
      <c r="AM485" s="1"/>
      <c r="AN485" s="1"/>
      <c r="AO485" s="1"/>
      <c r="AP485" s="1"/>
      <c r="AQ485" s="1"/>
      <c r="AR485" s="1"/>
      <c r="AS485" s="1"/>
      <c r="AT485" s="1"/>
      <c r="AU485" s="1"/>
    </row>
    <row r="486" spans="1:47" ht="14.7" thickBot="1" x14ac:dyDescent="0.6">
      <c r="A486" s="32"/>
      <c r="B486" s="1"/>
      <c r="C486" s="1"/>
      <c r="D486" s="1"/>
      <c r="E486" s="1"/>
      <c r="F486" s="1"/>
      <c r="G486" s="1"/>
      <c r="H486" s="1"/>
      <c r="I486" s="1"/>
      <c r="J486" s="1"/>
      <c r="K486" s="1"/>
      <c r="L486" s="1"/>
      <c r="M486" s="1"/>
      <c r="N486" s="1"/>
      <c r="O486" s="1"/>
      <c r="P486" s="1"/>
      <c r="Q486" s="1"/>
      <c r="R486" s="1"/>
      <c r="S486" s="1"/>
      <c r="T486" s="1"/>
      <c r="U486" s="6"/>
      <c r="V486" s="23"/>
      <c r="W486" s="14"/>
      <c r="X486" s="11"/>
      <c r="Y486" s="1"/>
      <c r="Z486" s="1"/>
      <c r="AA486" s="1"/>
      <c r="AB486" s="1"/>
      <c r="AC486" s="1"/>
      <c r="AD486" s="1"/>
      <c r="AE486" s="1"/>
      <c r="AF486" s="1"/>
      <c r="AG486" s="1"/>
      <c r="AH486" s="1"/>
      <c r="AI486" s="1"/>
      <c r="AJ486" s="1"/>
      <c r="AK486" s="1"/>
      <c r="AL486" s="1"/>
      <c r="AM486" s="1"/>
      <c r="AN486" s="1"/>
      <c r="AO486" s="1"/>
      <c r="AP486" s="1"/>
      <c r="AQ486" s="1"/>
      <c r="AR486" s="1"/>
      <c r="AS486" s="1"/>
      <c r="AT486" s="1"/>
      <c r="AU486" s="1"/>
    </row>
    <row r="487" spans="1:47" ht="14.7" thickBot="1" x14ac:dyDescent="0.6">
      <c r="A487" s="32"/>
      <c r="B487" s="1"/>
      <c r="C487" s="1"/>
      <c r="D487" s="1"/>
      <c r="E487" s="1"/>
      <c r="F487" s="1"/>
      <c r="G487" s="1"/>
      <c r="H487" s="1"/>
      <c r="I487" s="1"/>
      <c r="J487" s="1"/>
      <c r="K487" s="1"/>
      <c r="L487" s="1"/>
      <c r="M487" s="1"/>
      <c r="N487" s="1"/>
      <c r="O487" s="1"/>
      <c r="P487" s="1"/>
      <c r="Q487" s="1"/>
      <c r="R487" s="1"/>
      <c r="S487" s="1"/>
      <c r="T487" s="1"/>
      <c r="U487" s="6"/>
      <c r="V487" s="23"/>
      <c r="W487" s="14"/>
      <c r="X487" s="11"/>
      <c r="Y487" s="1"/>
      <c r="Z487" s="1"/>
      <c r="AA487" s="1"/>
      <c r="AB487" s="1"/>
      <c r="AC487" s="1"/>
      <c r="AD487" s="1"/>
      <c r="AE487" s="1"/>
      <c r="AF487" s="1"/>
      <c r="AG487" s="1"/>
      <c r="AH487" s="1"/>
      <c r="AI487" s="1"/>
      <c r="AJ487" s="1"/>
      <c r="AK487" s="1"/>
      <c r="AL487" s="1"/>
      <c r="AM487" s="1"/>
      <c r="AN487" s="1"/>
      <c r="AO487" s="1"/>
      <c r="AP487" s="1"/>
      <c r="AQ487" s="1"/>
      <c r="AR487" s="1"/>
      <c r="AS487" s="1"/>
      <c r="AT487" s="1"/>
      <c r="AU487" s="1"/>
    </row>
    <row r="488" spans="1:47" ht="14.7" thickBot="1" x14ac:dyDescent="0.6">
      <c r="A488" s="32"/>
      <c r="B488" s="1"/>
      <c r="C488" s="1"/>
      <c r="D488" s="1"/>
      <c r="E488" s="1"/>
      <c r="F488" s="1"/>
      <c r="G488" s="1"/>
      <c r="H488" s="1"/>
      <c r="I488" s="1"/>
      <c r="J488" s="1"/>
      <c r="K488" s="1"/>
      <c r="L488" s="1"/>
      <c r="M488" s="1"/>
      <c r="N488" s="1"/>
      <c r="O488" s="1"/>
      <c r="P488" s="1"/>
      <c r="Q488" s="1"/>
      <c r="R488" s="1"/>
      <c r="S488" s="1"/>
      <c r="T488" s="1"/>
      <c r="U488" s="6"/>
      <c r="V488" s="23"/>
      <c r="W488" s="14"/>
      <c r="X488" s="11"/>
      <c r="Y488" s="1"/>
      <c r="Z488" s="1"/>
      <c r="AA488" s="1"/>
      <c r="AB488" s="1"/>
      <c r="AC488" s="1"/>
      <c r="AD488" s="1"/>
      <c r="AE488" s="1"/>
      <c r="AF488" s="1"/>
      <c r="AG488" s="1"/>
      <c r="AH488" s="1"/>
      <c r="AI488" s="1"/>
      <c r="AJ488" s="1"/>
      <c r="AK488" s="1"/>
      <c r="AL488" s="1"/>
      <c r="AM488" s="1"/>
      <c r="AN488" s="1"/>
      <c r="AO488" s="1"/>
      <c r="AP488" s="1"/>
      <c r="AQ488" s="1"/>
      <c r="AR488" s="1"/>
      <c r="AS488" s="1"/>
      <c r="AT488" s="1"/>
      <c r="AU488" s="1"/>
    </row>
    <row r="489" spans="1:47" ht="14.7" thickBot="1" x14ac:dyDescent="0.6">
      <c r="A489" s="32"/>
      <c r="B489" s="1"/>
      <c r="C489" s="1"/>
      <c r="D489" s="1"/>
      <c r="E489" s="1"/>
      <c r="F489" s="1"/>
      <c r="G489" s="1"/>
      <c r="H489" s="1"/>
      <c r="I489" s="1"/>
      <c r="J489" s="1"/>
      <c r="K489" s="1"/>
      <c r="L489" s="1"/>
      <c r="M489" s="1"/>
      <c r="N489" s="1"/>
      <c r="O489" s="1"/>
      <c r="P489" s="1"/>
      <c r="Q489" s="1"/>
      <c r="R489" s="1"/>
      <c r="S489" s="1"/>
      <c r="T489" s="1"/>
      <c r="U489" s="6"/>
      <c r="V489" s="23"/>
      <c r="W489" s="14"/>
      <c r="X489" s="11"/>
      <c r="Y489" s="1"/>
      <c r="Z489" s="1"/>
      <c r="AA489" s="1"/>
      <c r="AB489" s="1"/>
      <c r="AC489" s="1"/>
      <c r="AD489" s="1"/>
      <c r="AE489" s="1"/>
      <c r="AF489" s="1"/>
      <c r="AG489" s="1"/>
      <c r="AH489" s="1"/>
      <c r="AI489" s="1"/>
      <c r="AJ489" s="1"/>
      <c r="AK489" s="1"/>
      <c r="AL489" s="1"/>
      <c r="AM489" s="1"/>
      <c r="AN489" s="1"/>
      <c r="AO489" s="1"/>
      <c r="AP489" s="1"/>
      <c r="AQ489" s="1"/>
      <c r="AR489" s="1"/>
      <c r="AS489" s="1"/>
      <c r="AT489" s="1"/>
      <c r="AU489" s="1"/>
    </row>
    <row r="490" spans="1:47" ht="14.7" thickBot="1" x14ac:dyDescent="0.6">
      <c r="A490" s="32"/>
      <c r="B490" s="1"/>
      <c r="C490" s="1"/>
      <c r="D490" s="1"/>
      <c r="E490" s="1"/>
      <c r="F490" s="1"/>
      <c r="G490" s="1"/>
      <c r="H490" s="1"/>
      <c r="I490" s="1"/>
      <c r="J490" s="1"/>
      <c r="K490" s="1"/>
      <c r="L490" s="1"/>
      <c r="M490" s="1"/>
      <c r="N490" s="1"/>
      <c r="O490" s="1"/>
      <c r="P490" s="1"/>
      <c r="Q490" s="1"/>
      <c r="R490" s="1"/>
      <c r="S490" s="1"/>
      <c r="T490" s="1"/>
      <c r="U490" s="6"/>
      <c r="V490" s="23"/>
      <c r="W490" s="14"/>
      <c r="X490" s="11"/>
      <c r="Y490" s="1"/>
      <c r="Z490" s="1"/>
      <c r="AA490" s="1"/>
      <c r="AB490" s="1"/>
      <c r="AC490" s="1"/>
      <c r="AD490" s="1"/>
      <c r="AE490" s="1"/>
      <c r="AF490" s="1"/>
      <c r="AG490" s="1"/>
      <c r="AH490" s="1"/>
      <c r="AI490" s="1"/>
      <c r="AJ490" s="1"/>
      <c r="AK490" s="1"/>
      <c r="AL490" s="1"/>
      <c r="AM490" s="1"/>
      <c r="AN490" s="1"/>
      <c r="AO490" s="1"/>
      <c r="AP490" s="1"/>
      <c r="AQ490" s="1"/>
      <c r="AR490" s="1"/>
      <c r="AS490" s="1"/>
      <c r="AT490" s="1"/>
      <c r="AU490" s="1"/>
    </row>
    <row r="491" spans="1:47" ht="14.7" thickBot="1" x14ac:dyDescent="0.6">
      <c r="A491" s="32"/>
      <c r="B491" s="1"/>
      <c r="C491" s="1"/>
      <c r="D491" s="1"/>
      <c r="E491" s="1"/>
      <c r="F491" s="1"/>
      <c r="G491" s="1"/>
      <c r="H491" s="1"/>
      <c r="I491" s="1"/>
      <c r="J491" s="1"/>
      <c r="K491" s="1"/>
      <c r="L491" s="1"/>
      <c r="M491" s="1"/>
      <c r="N491" s="1"/>
      <c r="O491" s="1"/>
      <c r="P491" s="1"/>
      <c r="Q491" s="1"/>
      <c r="R491" s="1"/>
      <c r="S491" s="1"/>
      <c r="T491" s="1"/>
      <c r="U491" s="6"/>
      <c r="V491" s="23"/>
      <c r="W491" s="14"/>
      <c r="X491" s="11"/>
      <c r="Y491" s="1"/>
      <c r="Z491" s="1"/>
      <c r="AA491" s="1"/>
      <c r="AB491" s="1"/>
      <c r="AC491" s="1"/>
      <c r="AD491" s="1"/>
      <c r="AE491" s="1"/>
      <c r="AF491" s="1"/>
      <c r="AG491" s="1"/>
      <c r="AH491" s="1"/>
      <c r="AI491" s="1"/>
      <c r="AJ491" s="1"/>
      <c r="AK491" s="1"/>
      <c r="AL491" s="1"/>
      <c r="AM491" s="1"/>
      <c r="AN491" s="1"/>
      <c r="AO491" s="1"/>
      <c r="AP491" s="1"/>
      <c r="AQ491" s="1"/>
      <c r="AR491" s="1"/>
      <c r="AS491" s="1"/>
      <c r="AT491" s="1"/>
      <c r="AU491" s="1"/>
    </row>
    <row r="492" spans="1:47" ht="14.7" thickBot="1" x14ac:dyDescent="0.6">
      <c r="A492" s="32"/>
      <c r="B492" s="1"/>
      <c r="C492" s="1"/>
      <c r="D492" s="1"/>
      <c r="E492" s="1"/>
      <c r="F492" s="1"/>
      <c r="G492" s="1"/>
      <c r="H492" s="1"/>
      <c r="I492" s="1"/>
      <c r="J492" s="1"/>
      <c r="K492" s="1"/>
      <c r="L492" s="1"/>
      <c r="M492" s="1"/>
      <c r="N492" s="1"/>
      <c r="O492" s="1"/>
      <c r="P492" s="1"/>
      <c r="Q492" s="1"/>
      <c r="R492" s="1"/>
      <c r="S492" s="1"/>
      <c r="T492" s="1"/>
      <c r="U492" s="6"/>
      <c r="V492" s="23"/>
      <c r="W492" s="14"/>
      <c r="X492" s="11"/>
      <c r="Y492" s="1"/>
      <c r="Z492" s="1"/>
      <c r="AA492" s="1"/>
      <c r="AB492" s="1"/>
      <c r="AC492" s="1"/>
      <c r="AD492" s="1"/>
      <c r="AE492" s="1"/>
      <c r="AF492" s="1"/>
      <c r="AG492" s="1"/>
      <c r="AH492" s="1"/>
      <c r="AI492" s="1"/>
      <c r="AJ492" s="1"/>
      <c r="AK492" s="1"/>
      <c r="AL492" s="1"/>
      <c r="AM492" s="1"/>
      <c r="AN492" s="1"/>
      <c r="AO492" s="1"/>
      <c r="AP492" s="1"/>
      <c r="AQ492" s="1"/>
      <c r="AR492" s="1"/>
      <c r="AS492" s="1"/>
      <c r="AT492" s="1"/>
      <c r="AU492" s="1"/>
    </row>
    <row r="493" spans="1:47" ht="14.7" thickBot="1" x14ac:dyDescent="0.6">
      <c r="A493" s="32"/>
      <c r="B493" s="1"/>
      <c r="C493" s="1"/>
      <c r="D493" s="1"/>
      <c r="E493" s="1"/>
      <c r="F493" s="1"/>
      <c r="G493" s="1"/>
      <c r="H493" s="1"/>
      <c r="I493" s="1"/>
      <c r="J493" s="1"/>
      <c r="K493" s="1"/>
      <c r="L493" s="1"/>
      <c r="M493" s="1"/>
      <c r="N493" s="1"/>
      <c r="O493" s="1"/>
      <c r="P493" s="1"/>
      <c r="Q493" s="1"/>
      <c r="R493" s="1"/>
      <c r="S493" s="1"/>
      <c r="T493" s="1"/>
      <c r="U493" s="6"/>
      <c r="V493" s="23"/>
      <c r="W493" s="14"/>
      <c r="X493" s="11"/>
      <c r="Y493" s="1"/>
      <c r="Z493" s="1"/>
      <c r="AA493" s="1"/>
      <c r="AB493" s="1"/>
      <c r="AC493" s="1"/>
      <c r="AD493" s="1"/>
      <c r="AE493" s="1"/>
      <c r="AF493" s="1"/>
      <c r="AG493" s="1"/>
      <c r="AH493" s="1"/>
      <c r="AI493" s="1"/>
      <c r="AJ493" s="1"/>
      <c r="AK493" s="1"/>
      <c r="AL493" s="1"/>
      <c r="AM493" s="1"/>
      <c r="AN493" s="1"/>
      <c r="AO493" s="1"/>
      <c r="AP493" s="1"/>
      <c r="AQ493" s="1"/>
      <c r="AR493" s="1"/>
      <c r="AS493" s="1"/>
      <c r="AT493" s="1"/>
      <c r="AU493" s="1"/>
    </row>
    <row r="494" spans="1:47" ht="14.7" thickBot="1" x14ac:dyDescent="0.6">
      <c r="A494" s="32"/>
      <c r="B494" s="1"/>
      <c r="C494" s="1"/>
      <c r="D494" s="1"/>
      <c r="E494" s="1"/>
      <c r="F494" s="1"/>
      <c r="G494" s="1"/>
      <c r="H494" s="1"/>
      <c r="I494" s="1"/>
      <c r="J494" s="1"/>
      <c r="K494" s="1"/>
      <c r="L494" s="1"/>
      <c r="M494" s="1"/>
      <c r="N494" s="1"/>
      <c r="O494" s="1"/>
      <c r="P494" s="1"/>
      <c r="Q494" s="1"/>
      <c r="R494" s="1"/>
      <c r="S494" s="1"/>
      <c r="T494" s="1"/>
      <c r="U494" s="6"/>
      <c r="V494" s="23"/>
      <c r="W494" s="14"/>
      <c r="X494" s="11"/>
      <c r="Y494" s="1"/>
      <c r="Z494" s="1"/>
      <c r="AA494" s="1"/>
      <c r="AB494" s="1"/>
      <c r="AC494" s="1"/>
      <c r="AD494" s="1"/>
      <c r="AE494" s="1"/>
      <c r="AF494" s="1"/>
      <c r="AG494" s="1"/>
      <c r="AH494" s="1"/>
      <c r="AI494" s="1"/>
      <c r="AJ494" s="1"/>
      <c r="AK494" s="1"/>
      <c r="AL494" s="1"/>
      <c r="AM494" s="1"/>
      <c r="AN494" s="1"/>
      <c r="AO494" s="1"/>
      <c r="AP494" s="1"/>
      <c r="AQ494" s="1"/>
      <c r="AR494" s="1"/>
      <c r="AS494" s="1"/>
      <c r="AT494" s="1"/>
      <c r="AU494" s="1"/>
    </row>
    <row r="495" spans="1:47" ht="14.7" thickBot="1" x14ac:dyDescent="0.6">
      <c r="A495" s="32"/>
      <c r="B495" s="1"/>
      <c r="C495" s="1"/>
      <c r="D495" s="1"/>
      <c r="E495" s="1"/>
      <c r="F495" s="1"/>
      <c r="G495" s="1"/>
      <c r="H495" s="1"/>
      <c r="I495" s="1"/>
      <c r="J495" s="1"/>
      <c r="K495" s="1"/>
      <c r="L495" s="1"/>
      <c r="M495" s="1"/>
      <c r="N495" s="1"/>
      <c r="O495" s="1"/>
      <c r="P495" s="1"/>
      <c r="Q495" s="1"/>
      <c r="R495" s="1"/>
      <c r="S495" s="1"/>
      <c r="T495" s="1"/>
      <c r="U495" s="6"/>
      <c r="V495" s="23"/>
      <c r="W495" s="14"/>
      <c r="X495" s="11"/>
      <c r="Y495" s="1"/>
      <c r="Z495" s="1"/>
      <c r="AA495" s="1"/>
      <c r="AB495" s="1"/>
      <c r="AC495" s="1"/>
      <c r="AD495" s="1"/>
      <c r="AE495" s="1"/>
      <c r="AF495" s="1"/>
      <c r="AG495" s="1"/>
      <c r="AH495" s="1"/>
      <c r="AI495" s="1"/>
      <c r="AJ495" s="1"/>
      <c r="AK495" s="1"/>
      <c r="AL495" s="1"/>
      <c r="AM495" s="1"/>
      <c r="AN495" s="1"/>
      <c r="AO495" s="1"/>
      <c r="AP495" s="1"/>
      <c r="AQ495" s="1"/>
      <c r="AR495" s="1"/>
      <c r="AS495" s="1"/>
      <c r="AT495" s="1"/>
      <c r="AU495" s="1"/>
    </row>
    <row r="496" spans="1:47" ht="14.7" thickBot="1" x14ac:dyDescent="0.6">
      <c r="A496" s="32"/>
      <c r="B496" s="1"/>
      <c r="C496" s="1"/>
      <c r="D496" s="1"/>
      <c r="E496" s="1"/>
      <c r="F496" s="1"/>
      <c r="G496" s="1"/>
      <c r="H496" s="1"/>
      <c r="I496" s="1"/>
      <c r="J496" s="1"/>
      <c r="K496" s="1"/>
      <c r="L496" s="1"/>
      <c r="M496" s="1"/>
      <c r="N496" s="1"/>
      <c r="O496" s="1"/>
      <c r="P496" s="1"/>
      <c r="Q496" s="1"/>
      <c r="R496" s="1"/>
      <c r="S496" s="1"/>
      <c r="T496" s="1"/>
      <c r="U496" s="6"/>
      <c r="V496" s="23"/>
      <c r="W496" s="14"/>
      <c r="X496" s="11"/>
      <c r="Y496" s="1"/>
      <c r="Z496" s="1"/>
      <c r="AA496" s="1"/>
      <c r="AB496" s="1"/>
      <c r="AC496" s="1"/>
      <c r="AD496" s="1"/>
      <c r="AE496" s="1"/>
      <c r="AF496" s="1"/>
      <c r="AG496" s="1"/>
      <c r="AH496" s="1"/>
      <c r="AI496" s="1"/>
      <c r="AJ496" s="1"/>
      <c r="AK496" s="1"/>
      <c r="AL496" s="1"/>
      <c r="AM496" s="1"/>
      <c r="AN496" s="1"/>
      <c r="AO496" s="1"/>
      <c r="AP496" s="1"/>
      <c r="AQ496" s="1"/>
      <c r="AR496" s="1"/>
      <c r="AS496" s="1"/>
      <c r="AT496" s="1"/>
      <c r="AU496" s="1"/>
    </row>
    <row r="497" spans="1:47" ht="14.7" thickBot="1" x14ac:dyDescent="0.6">
      <c r="A497" s="32"/>
      <c r="B497" s="1"/>
      <c r="C497" s="1"/>
      <c r="D497" s="1"/>
      <c r="E497" s="1"/>
      <c r="F497" s="1"/>
      <c r="G497" s="1"/>
      <c r="H497" s="1"/>
      <c r="I497" s="1"/>
      <c r="J497" s="1"/>
      <c r="K497" s="1"/>
      <c r="L497" s="1"/>
      <c r="M497" s="1"/>
      <c r="N497" s="1"/>
      <c r="O497" s="1"/>
      <c r="P497" s="1"/>
      <c r="Q497" s="1"/>
      <c r="R497" s="1"/>
      <c r="S497" s="1"/>
      <c r="T497" s="1"/>
      <c r="U497" s="6"/>
      <c r="V497" s="23"/>
      <c r="W497" s="14"/>
      <c r="X497" s="11"/>
      <c r="Y497" s="1"/>
      <c r="Z497" s="1"/>
      <c r="AA497" s="1"/>
      <c r="AB497" s="1"/>
      <c r="AC497" s="1"/>
      <c r="AD497" s="1"/>
      <c r="AE497" s="1"/>
      <c r="AF497" s="1"/>
      <c r="AG497" s="1"/>
      <c r="AH497" s="1"/>
      <c r="AI497" s="1"/>
      <c r="AJ497" s="1"/>
      <c r="AK497" s="1"/>
      <c r="AL497" s="1"/>
      <c r="AM497" s="1"/>
      <c r="AN497" s="1"/>
      <c r="AO497" s="1"/>
      <c r="AP497" s="1"/>
      <c r="AQ497" s="1"/>
      <c r="AR497" s="1"/>
      <c r="AS497" s="1"/>
      <c r="AT497" s="1"/>
      <c r="AU497" s="1"/>
    </row>
    <row r="498" spans="1:47" ht="14.7" thickBot="1" x14ac:dyDescent="0.6">
      <c r="A498" s="32"/>
      <c r="B498" s="1"/>
      <c r="C498" s="1"/>
      <c r="D498" s="1"/>
      <c r="E498" s="1"/>
      <c r="F498" s="1"/>
      <c r="G498" s="1"/>
      <c r="H498" s="1"/>
      <c r="I498" s="1"/>
      <c r="J498" s="1"/>
      <c r="K498" s="1"/>
      <c r="L498" s="1"/>
      <c r="M498" s="1"/>
      <c r="N498" s="1"/>
      <c r="O498" s="1"/>
      <c r="P498" s="1"/>
      <c r="Q498" s="1"/>
      <c r="R498" s="1"/>
      <c r="S498" s="1"/>
      <c r="T498" s="1"/>
      <c r="U498" s="6"/>
      <c r="V498" s="23"/>
      <c r="W498" s="14"/>
      <c r="X498" s="11"/>
      <c r="Y498" s="1"/>
      <c r="Z498" s="1"/>
      <c r="AA498" s="1"/>
      <c r="AB498" s="1"/>
      <c r="AC498" s="1"/>
      <c r="AD498" s="1"/>
      <c r="AE498" s="1"/>
      <c r="AF498" s="1"/>
      <c r="AG498" s="1"/>
      <c r="AH498" s="1"/>
      <c r="AI498" s="1"/>
      <c r="AJ498" s="1"/>
      <c r="AK498" s="1"/>
      <c r="AL498" s="1"/>
      <c r="AM498" s="1"/>
      <c r="AN498" s="1"/>
      <c r="AO498" s="1"/>
      <c r="AP498" s="1"/>
      <c r="AQ498" s="1"/>
      <c r="AR498" s="1"/>
      <c r="AS498" s="1"/>
      <c r="AT498" s="1"/>
      <c r="AU498" s="1"/>
    </row>
    <row r="499" spans="1:47" ht="14.7" thickBot="1" x14ac:dyDescent="0.6">
      <c r="A499" s="32"/>
      <c r="B499" s="1"/>
      <c r="C499" s="1"/>
      <c r="D499" s="1"/>
      <c r="E499" s="1"/>
      <c r="F499" s="1"/>
      <c r="G499" s="1"/>
      <c r="H499" s="1"/>
      <c r="I499" s="1"/>
      <c r="J499" s="1"/>
      <c r="K499" s="1"/>
      <c r="L499" s="1"/>
      <c r="M499" s="1"/>
      <c r="N499" s="1"/>
      <c r="O499" s="1"/>
      <c r="P499" s="1"/>
      <c r="Q499" s="1"/>
      <c r="R499" s="1"/>
      <c r="S499" s="1"/>
      <c r="T499" s="1"/>
      <c r="U499" s="6"/>
      <c r="V499" s="23"/>
      <c r="W499" s="14"/>
      <c r="X499" s="11"/>
      <c r="Y499" s="1"/>
      <c r="Z499" s="1"/>
      <c r="AA499" s="1"/>
      <c r="AB499" s="1"/>
      <c r="AC499" s="1"/>
      <c r="AD499" s="1"/>
      <c r="AE499" s="1"/>
      <c r="AF499" s="1"/>
      <c r="AG499" s="1"/>
      <c r="AH499" s="1"/>
      <c r="AI499" s="1"/>
      <c r="AJ499" s="1"/>
      <c r="AK499" s="1"/>
      <c r="AL499" s="1"/>
      <c r="AM499" s="1"/>
      <c r="AN499" s="1"/>
      <c r="AO499" s="1"/>
      <c r="AP499" s="1"/>
      <c r="AQ499" s="1"/>
      <c r="AR499" s="1"/>
      <c r="AS499" s="1"/>
      <c r="AT499" s="1"/>
      <c r="AU499" s="1"/>
    </row>
    <row r="500" spans="1:47" ht="14.7" thickBot="1" x14ac:dyDescent="0.6">
      <c r="A500" s="32"/>
      <c r="B500" s="1"/>
      <c r="C500" s="1"/>
      <c r="D500" s="1"/>
      <c r="E500" s="1"/>
      <c r="F500" s="1"/>
      <c r="G500" s="1"/>
      <c r="H500" s="1"/>
      <c r="I500" s="1"/>
      <c r="J500" s="1"/>
      <c r="K500" s="1"/>
      <c r="L500" s="1"/>
      <c r="M500" s="1"/>
      <c r="N500" s="1"/>
      <c r="O500" s="1"/>
      <c r="P500" s="1"/>
      <c r="Q500" s="1"/>
      <c r="R500" s="1"/>
      <c r="S500" s="1"/>
      <c r="T500" s="1"/>
      <c r="U500" s="6"/>
      <c r="V500" s="23"/>
      <c r="W500" s="14"/>
      <c r="X500" s="11"/>
      <c r="Y500" s="1"/>
      <c r="Z500" s="1"/>
      <c r="AA500" s="1"/>
      <c r="AB500" s="1"/>
      <c r="AC500" s="1"/>
      <c r="AD500" s="1"/>
      <c r="AE500" s="1"/>
      <c r="AF500" s="1"/>
      <c r="AG500" s="1"/>
      <c r="AH500" s="1"/>
      <c r="AI500" s="1"/>
      <c r="AJ500" s="1"/>
      <c r="AK500" s="1"/>
      <c r="AL500" s="1"/>
      <c r="AM500" s="1"/>
      <c r="AN500" s="1"/>
      <c r="AO500" s="1"/>
      <c r="AP500" s="1"/>
      <c r="AQ500" s="1"/>
      <c r="AR500" s="1"/>
      <c r="AS500" s="1"/>
      <c r="AT500" s="1"/>
      <c r="AU500" s="1"/>
    </row>
    <row r="501" spans="1:47" ht="14.7" thickBot="1" x14ac:dyDescent="0.6">
      <c r="A501" s="32"/>
      <c r="B501" s="1"/>
      <c r="C501" s="1"/>
      <c r="D501" s="1"/>
      <c r="E501" s="1"/>
      <c r="F501" s="1"/>
      <c r="G501" s="1"/>
      <c r="H501" s="1"/>
      <c r="I501" s="1"/>
      <c r="J501" s="1"/>
      <c r="K501" s="1"/>
      <c r="L501" s="1"/>
      <c r="M501" s="1"/>
      <c r="N501" s="1"/>
      <c r="O501" s="1"/>
      <c r="P501" s="1"/>
      <c r="Q501" s="1"/>
      <c r="R501" s="1"/>
      <c r="S501" s="1"/>
      <c r="T501" s="1"/>
      <c r="U501" s="6"/>
      <c r="V501" s="23"/>
      <c r="W501" s="14"/>
      <c r="X501" s="11"/>
      <c r="Y501" s="1"/>
      <c r="Z501" s="1"/>
      <c r="AA501" s="1"/>
      <c r="AB501" s="1"/>
      <c r="AC501" s="1"/>
      <c r="AD501" s="1"/>
      <c r="AE501" s="1"/>
      <c r="AF501" s="1"/>
      <c r="AG501" s="1"/>
      <c r="AH501" s="1"/>
      <c r="AI501" s="1"/>
      <c r="AJ501" s="1"/>
      <c r="AK501" s="1"/>
      <c r="AL501" s="1"/>
      <c r="AM501" s="1"/>
      <c r="AN501" s="1"/>
      <c r="AO501" s="1"/>
      <c r="AP501" s="1"/>
      <c r="AQ501" s="1"/>
      <c r="AR501" s="1"/>
      <c r="AS501" s="1"/>
      <c r="AT501" s="1"/>
      <c r="AU501" s="1"/>
    </row>
    <row r="502" spans="1:47" ht="14.7" thickBot="1" x14ac:dyDescent="0.6">
      <c r="A502" s="32"/>
      <c r="B502" s="1"/>
      <c r="C502" s="1"/>
      <c r="D502" s="1"/>
      <c r="E502" s="1"/>
      <c r="F502" s="1"/>
      <c r="G502" s="1"/>
      <c r="H502" s="1"/>
      <c r="I502" s="1"/>
      <c r="J502" s="1"/>
      <c r="K502" s="1"/>
      <c r="L502" s="1"/>
      <c r="M502" s="1"/>
      <c r="N502" s="1"/>
      <c r="O502" s="1"/>
      <c r="P502" s="1"/>
      <c r="Q502" s="1"/>
      <c r="R502" s="1"/>
      <c r="S502" s="1"/>
      <c r="T502" s="1"/>
      <c r="U502" s="6"/>
      <c r="V502" s="23"/>
      <c r="W502" s="14"/>
      <c r="X502" s="11"/>
      <c r="Y502" s="1"/>
      <c r="Z502" s="1"/>
      <c r="AA502" s="1"/>
      <c r="AB502" s="1"/>
      <c r="AC502" s="1"/>
      <c r="AD502" s="1"/>
      <c r="AE502" s="1"/>
      <c r="AF502" s="1"/>
      <c r="AG502" s="1"/>
      <c r="AH502" s="1"/>
      <c r="AI502" s="1"/>
      <c r="AJ502" s="1"/>
      <c r="AK502" s="1"/>
      <c r="AL502" s="1"/>
      <c r="AM502" s="1"/>
      <c r="AN502" s="1"/>
      <c r="AO502" s="1"/>
      <c r="AP502" s="1"/>
      <c r="AQ502" s="1"/>
      <c r="AR502" s="1"/>
      <c r="AS502" s="1"/>
      <c r="AT502" s="1"/>
      <c r="AU502" s="1"/>
    </row>
    <row r="503" spans="1:47" ht="14.7" thickBot="1" x14ac:dyDescent="0.6">
      <c r="A503" s="32"/>
      <c r="B503" s="1"/>
      <c r="C503" s="1"/>
      <c r="D503" s="1"/>
      <c r="E503" s="1"/>
      <c r="F503" s="1"/>
      <c r="G503" s="1"/>
      <c r="H503" s="1"/>
      <c r="I503" s="1"/>
      <c r="J503" s="1"/>
      <c r="K503" s="1"/>
      <c r="L503" s="1"/>
      <c r="M503" s="1"/>
      <c r="N503" s="1"/>
      <c r="O503" s="1"/>
      <c r="P503" s="1"/>
      <c r="Q503" s="1"/>
      <c r="R503" s="1"/>
      <c r="S503" s="1"/>
      <c r="T503" s="1"/>
      <c r="U503" s="6"/>
      <c r="V503" s="23"/>
      <c r="W503" s="14"/>
      <c r="X503" s="11"/>
      <c r="Y503" s="1"/>
      <c r="Z503" s="1"/>
      <c r="AA503" s="1"/>
      <c r="AB503" s="1"/>
      <c r="AC503" s="1"/>
      <c r="AD503" s="1"/>
      <c r="AE503" s="1"/>
      <c r="AF503" s="1"/>
      <c r="AG503" s="1"/>
      <c r="AH503" s="1"/>
      <c r="AI503" s="1"/>
      <c r="AJ503" s="1"/>
      <c r="AK503" s="1"/>
      <c r="AL503" s="1"/>
      <c r="AM503" s="1"/>
      <c r="AN503" s="1"/>
      <c r="AO503" s="1"/>
      <c r="AP503" s="1"/>
      <c r="AQ503" s="1"/>
      <c r="AR503" s="1"/>
      <c r="AS503" s="1"/>
      <c r="AT503" s="1"/>
      <c r="AU503" s="1"/>
    </row>
    <row r="504" spans="1:47" ht="14.7" thickBot="1" x14ac:dyDescent="0.6">
      <c r="A504" s="32"/>
      <c r="B504" s="1"/>
      <c r="C504" s="1"/>
      <c r="D504" s="1"/>
      <c r="E504" s="1"/>
      <c r="F504" s="1"/>
      <c r="G504" s="1"/>
      <c r="H504" s="1"/>
      <c r="I504" s="1"/>
      <c r="J504" s="1"/>
      <c r="K504" s="1"/>
      <c r="L504" s="1"/>
      <c r="M504" s="1"/>
      <c r="N504" s="1"/>
      <c r="O504" s="1"/>
      <c r="P504" s="1"/>
      <c r="Q504" s="1"/>
      <c r="R504" s="1"/>
      <c r="S504" s="1"/>
      <c r="T504" s="1"/>
      <c r="U504" s="6"/>
      <c r="V504" s="23"/>
      <c r="W504" s="14"/>
      <c r="X504" s="11"/>
      <c r="Y504" s="1"/>
      <c r="Z504" s="1"/>
      <c r="AA504" s="1"/>
      <c r="AB504" s="1"/>
      <c r="AC504" s="1"/>
      <c r="AD504" s="1"/>
      <c r="AE504" s="1"/>
      <c r="AF504" s="1"/>
      <c r="AG504" s="1"/>
      <c r="AH504" s="1"/>
      <c r="AI504" s="1"/>
      <c r="AJ504" s="1"/>
      <c r="AK504" s="1"/>
      <c r="AL504" s="1"/>
      <c r="AM504" s="1"/>
      <c r="AN504" s="1"/>
      <c r="AO504" s="1"/>
      <c r="AP504" s="1"/>
      <c r="AQ504" s="1"/>
      <c r="AR504" s="1"/>
      <c r="AS504" s="1"/>
      <c r="AT504" s="1"/>
      <c r="AU504" s="1"/>
    </row>
    <row r="505" spans="1:47" ht="14.7" thickBot="1" x14ac:dyDescent="0.6">
      <c r="A505" s="32"/>
      <c r="B505" s="1"/>
      <c r="C505" s="1"/>
      <c r="D505" s="1"/>
      <c r="E505" s="1"/>
      <c r="F505" s="1"/>
      <c r="G505" s="1"/>
      <c r="H505" s="1"/>
      <c r="I505" s="1"/>
      <c r="J505" s="1"/>
      <c r="K505" s="1"/>
      <c r="L505" s="1"/>
      <c r="M505" s="1"/>
      <c r="N505" s="1"/>
      <c r="O505" s="1"/>
      <c r="P505" s="1"/>
      <c r="Q505" s="1"/>
      <c r="R505" s="1"/>
      <c r="S505" s="1"/>
      <c r="T505" s="1"/>
      <c r="U505" s="6"/>
      <c r="V505" s="23"/>
      <c r="W505" s="14"/>
      <c r="X505" s="11"/>
      <c r="Y505" s="1"/>
      <c r="Z505" s="1"/>
      <c r="AA505" s="1"/>
      <c r="AB505" s="1"/>
      <c r="AC505" s="1"/>
      <c r="AD505" s="1"/>
      <c r="AE505" s="1"/>
      <c r="AF505" s="1"/>
      <c r="AG505" s="1"/>
      <c r="AH505" s="1"/>
      <c r="AI505" s="1"/>
      <c r="AJ505" s="1"/>
      <c r="AK505" s="1"/>
      <c r="AL505" s="1"/>
      <c r="AM505" s="1"/>
      <c r="AN505" s="1"/>
      <c r="AO505" s="1"/>
      <c r="AP505" s="1"/>
      <c r="AQ505" s="1"/>
      <c r="AR505" s="1"/>
      <c r="AS505" s="1"/>
      <c r="AT505" s="1"/>
      <c r="AU505" s="1"/>
    </row>
    <row r="506" spans="1:47" ht="14.7" thickBot="1" x14ac:dyDescent="0.6">
      <c r="A506" s="32"/>
      <c r="B506" s="1"/>
      <c r="C506" s="1"/>
      <c r="D506" s="1"/>
      <c r="E506" s="1"/>
      <c r="F506" s="1"/>
      <c r="G506" s="1"/>
      <c r="H506" s="1"/>
      <c r="I506" s="1"/>
      <c r="J506" s="1"/>
      <c r="K506" s="1"/>
      <c r="L506" s="1"/>
      <c r="M506" s="1"/>
      <c r="N506" s="1"/>
      <c r="O506" s="1"/>
      <c r="P506" s="1"/>
      <c r="Q506" s="1"/>
      <c r="R506" s="1"/>
      <c r="S506" s="1"/>
      <c r="T506" s="1"/>
      <c r="U506" s="6"/>
      <c r="V506" s="23"/>
      <c r="W506" s="14"/>
      <c r="X506" s="11"/>
      <c r="Y506" s="1"/>
      <c r="Z506" s="1"/>
      <c r="AA506" s="1"/>
      <c r="AB506" s="1"/>
      <c r="AC506" s="1"/>
      <c r="AD506" s="1"/>
      <c r="AE506" s="1"/>
      <c r="AF506" s="1"/>
      <c r="AG506" s="1"/>
      <c r="AH506" s="1"/>
      <c r="AI506" s="1"/>
      <c r="AJ506" s="1"/>
      <c r="AK506" s="1"/>
      <c r="AL506" s="1"/>
      <c r="AM506" s="1"/>
      <c r="AN506" s="1"/>
      <c r="AO506" s="1"/>
      <c r="AP506" s="1"/>
      <c r="AQ506" s="1"/>
      <c r="AR506" s="1"/>
      <c r="AS506" s="1"/>
      <c r="AT506" s="1"/>
      <c r="AU506" s="1"/>
    </row>
    <row r="507" spans="1:47" ht="14.7" thickBot="1" x14ac:dyDescent="0.6">
      <c r="A507" s="32"/>
      <c r="B507" s="1"/>
      <c r="C507" s="1"/>
      <c r="D507" s="1"/>
      <c r="E507" s="1"/>
      <c r="F507" s="1"/>
      <c r="G507" s="1"/>
      <c r="H507" s="1"/>
      <c r="I507" s="1"/>
      <c r="J507" s="1"/>
      <c r="K507" s="1"/>
      <c r="L507" s="1"/>
      <c r="M507" s="1"/>
      <c r="N507" s="1"/>
      <c r="O507" s="1"/>
      <c r="P507" s="1"/>
      <c r="Q507" s="1"/>
      <c r="R507" s="1"/>
      <c r="S507" s="1"/>
      <c r="T507" s="1"/>
      <c r="U507" s="6"/>
      <c r="V507" s="23"/>
      <c r="W507" s="14"/>
      <c r="X507" s="11"/>
      <c r="Y507" s="1"/>
      <c r="Z507" s="1"/>
      <c r="AA507" s="1"/>
      <c r="AB507" s="1"/>
      <c r="AC507" s="1"/>
      <c r="AD507" s="1"/>
      <c r="AE507" s="1"/>
      <c r="AF507" s="1"/>
      <c r="AG507" s="1"/>
      <c r="AH507" s="1"/>
      <c r="AI507" s="1"/>
      <c r="AJ507" s="1"/>
      <c r="AK507" s="1"/>
      <c r="AL507" s="1"/>
      <c r="AM507" s="1"/>
      <c r="AN507" s="1"/>
      <c r="AO507" s="1"/>
      <c r="AP507" s="1"/>
      <c r="AQ507" s="1"/>
      <c r="AR507" s="1"/>
      <c r="AS507" s="1"/>
      <c r="AT507" s="1"/>
      <c r="AU507" s="1"/>
    </row>
    <row r="508" spans="1:47" ht="14.7" thickBot="1" x14ac:dyDescent="0.6">
      <c r="A508" s="32"/>
      <c r="B508" s="1"/>
      <c r="C508" s="1"/>
      <c r="D508" s="1"/>
      <c r="E508" s="1"/>
      <c r="F508" s="1"/>
      <c r="G508" s="1"/>
      <c r="H508" s="1"/>
      <c r="I508" s="1"/>
      <c r="J508" s="1"/>
      <c r="K508" s="1"/>
      <c r="L508" s="1"/>
      <c r="M508" s="1"/>
      <c r="N508" s="1"/>
      <c r="O508" s="1"/>
      <c r="P508" s="1"/>
      <c r="Q508" s="1"/>
      <c r="R508" s="1"/>
      <c r="S508" s="1"/>
      <c r="T508" s="1"/>
      <c r="U508" s="6"/>
      <c r="V508" s="23"/>
      <c r="W508" s="14"/>
      <c r="X508" s="11"/>
      <c r="Y508" s="1"/>
      <c r="Z508" s="1"/>
      <c r="AA508" s="1"/>
      <c r="AB508" s="1"/>
      <c r="AC508" s="1"/>
      <c r="AD508" s="1"/>
      <c r="AE508" s="1"/>
      <c r="AF508" s="1"/>
      <c r="AG508" s="1"/>
      <c r="AH508" s="1"/>
      <c r="AI508" s="1"/>
      <c r="AJ508" s="1"/>
      <c r="AK508" s="1"/>
      <c r="AL508" s="1"/>
      <c r="AM508" s="1"/>
      <c r="AN508" s="1"/>
      <c r="AO508" s="1"/>
      <c r="AP508" s="1"/>
      <c r="AQ508" s="1"/>
      <c r="AR508" s="1"/>
      <c r="AS508" s="1"/>
      <c r="AT508" s="1"/>
      <c r="AU508" s="1"/>
    </row>
    <row r="509" spans="1:47" ht="14.7" thickBot="1" x14ac:dyDescent="0.6">
      <c r="A509" s="32"/>
      <c r="B509" s="1"/>
      <c r="C509" s="1"/>
      <c r="D509" s="1"/>
      <c r="E509" s="1"/>
      <c r="F509" s="1"/>
      <c r="G509" s="1"/>
      <c r="H509" s="1"/>
      <c r="I509" s="1"/>
      <c r="J509" s="1"/>
      <c r="K509" s="1"/>
      <c r="L509" s="1"/>
      <c r="M509" s="1"/>
      <c r="N509" s="1"/>
      <c r="O509" s="1"/>
      <c r="P509" s="1"/>
      <c r="Q509" s="1"/>
      <c r="R509" s="1"/>
      <c r="S509" s="1"/>
      <c r="T509" s="1"/>
      <c r="U509" s="6"/>
      <c r="V509" s="23"/>
      <c r="W509" s="14"/>
      <c r="X509" s="11"/>
      <c r="Y509" s="1"/>
      <c r="Z509" s="1"/>
      <c r="AA509" s="1"/>
      <c r="AB509" s="1"/>
      <c r="AC509" s="1"/>
      <c r="AD509" s="1"/>
      <c r="AE509" s="1"/>
      <c r="AF509" s="1"/>
      <c r="AG509" s="1"/>
      <c r="AH509" s="1"/>
      <c r="AI509" s="1"/>
      <c r="AJ509" s="1"/>
      <c r="AK509" s="1"/>
      <c r="AL509" s="1"/>
      <c r="AM509" s="1"/>
      <c r="AN509" s="1"/>
      <c r="AO509" s="1"/>
      <c r="AP509" s="1"/>
      <c r="AQ509" s="1"/>
      <c r="AR509" s="1"/>
      <c r="AS509" s="1"/>
      <c r="AT509" s="1"/>
      <c r="AU509" s="1"/>
    </row>
    <row r="510" spans="1:47" ht="14.7" thickBot="1" x14ac:dyDescent="0.6">
      <c r="A510" s="32"/>
      <c r="B510" s="1"/>
      <c r="C510" s="1"/>
      <c r="D510" s="1"/>
      <c r="E510" s="1"/>
      <c r="F510" s="1"/>
      <c r="G510" s="1"/>
      <c r="H510" s="1"/>
      <c r="I510" s="1"/>
      <c r="J510" s="1"/>
      <c r="K510" s="1"/>
      <c r="L510" s="1"/>
      <c r="M510" s="1"/>
      <c r="N510" s="1"/>
      <c r="O510" s="1"/>
      <c r="P510" s="1"/>
      <c r="Q510" s="1"/>
      <c r="R510" s="1"/>
      <c r="S510" s="1"/>
      <c r="T510" s="1"/>
      <c r="U510" s="6"/>
      <c r="V510" s="23"/>
      <c r="W510" s="14"/>
      <c r="X510" s="11"/>
      <c r="Y510" s="1"/>
      <c r="Z510" s="1"/>
      <c r="AA510" s="1"/>
      <c r="AB510" s="1"/>
      <c r="AC510" s="1"/>
      <c r="AD510" s="1"/>
      <c r="AE510" s="1"/>
      <c r="AF510" s="1"/>
      <c r="AG510" s="1"/>
      <c r="AH510" s="1"/>
      <c r="AI510" s="1"/>
      <c r="AJ510" s="1"/>
      <c r="AK510" s="1"/>
      <c r="AL510" s="1"/>
      <c r="AM510" s="1"/>
      <c r="AN510" s="1"/>
      <c r="AO510" s="1"/>
      <c r="AP510" s="1"/>
      <c r="AQ510" s="1"/>
      <c r="AR510" s="1"/>
      <c r="AS510" s="1"/>
      <c r="AT510" s="1"/>
      <c r="AU510" s="1"/>
    </row>
    <row r="511" spans="1:47" ht="14.7" thickBot="1" x14ac:dyDescent="0.6">
      <c r="A511" s="32"/>
      <c r="B511" s="1"/>
      <c r="C511" s="1"/>
      <c r="D511" s="1"/>
      <c r="E511" s="1"/>
      <c r="F511" s="1"/>
      <c r="G511" s="1"/>
      <c r="H511" s="1"/>
      <c r="I511" s="1"/>
      <c r="J511" s="1"/>
      <c r="K511" s="1"/>
      <c r="L511" s="1"/>
      <c r="M511" s="1"/>
      <c r="N511" s="1"/>
      <c r="O511" s="1"/>
      <c r="P511" s="1"/>
      <c r="Q511" s="1"/>
      <c r="R511" s="1"/>
      <c r="S511" s="1"/>
      <c r="T511" s="1"/>
      <c r="U511" s="6"/>
      <c r="V511" s="23"/>
      <c r="W511" s="14"/>
      <c r="X511" s="11"/>
      <c r="Y511" s="1"/>
      <c r="Z511" s="1"/>
      <c r="AA511" s="1"/>
      <c r="AB511" s="1"/>
      <c r="AC511" s="1"/>
      <c r="AD511" s="1"/>
      <c r="AE511" s="1"/>
      <c r="AF511" s="1"/>
      <c r="AG511" s="1"/>
      <c r="AH511" s="1"/>
      <c r="AI511" s="1"/>
      <c r="AJ511" s="1"/>
      <c r="AK511" s="1"/>
      <c r="AL511" s="1"/>
      <c r="AM511" s="1"/>
      <c r="AN511" s="1"/>
      <c r="AO511" s="1"/>
      <c r="AP511" s="1"/>
      <c r="AQ511" s="1"/>
      <c r="AR511" s="1"/>
      <c r="AS511" s="1"/>
      <c r="AT511" s="1"/>
      <c r="AU511" s="1"/>
    </row>
    <row r="512" spans="1:47" ht="14.7" thickBot="1" x14ac:dyDescent="0.6">
      <c r="A512" s="32"/>
      <c r="B512" s="1"/>
      <c r="C512" s="1"/>
      <c r="D512" s="1"/>
      <c r="E512" s="1"/>
      <c r="F512" s="1"/>
      <c r="G512" s="1"/>
      <c r="H512" s="1"/>
      <c r="I512" s="1"/>
      <c r="J512" s="1"/>
      <c r="K512" s="1"/>
      <c r="L512" s="1"/>
      <c r="M512" s="1"/>
      <c r="N512" s="1"/>
      <c r="O512" s="1"/>
      <c r="P512" s="1"/>
      <c r="Q512" s="1"/>
      <c r="R512" s="1"/>
      <c r="S512" s="1"/>
      <c r="T512" s="1"/>
      <c r="U512" s="6"/>
      <c r="V512" s="23"/>
      <c r="W512" s="14"/>
      <c r="X512" s="11"/>
      <c r="Y512" s="1"/>
      <c r="Z512" s="1"/>
      <c r="AA512" s="1"/>
      <c r="AB512" s="1"/>
      <c r="AC512" s="1"/>
      <c r="AD512" s="1"/>
      <c r="AE512" s="1"/>
      <c r="AF512" s="1"/>
      <c r="AG512" s="1"/>
      <c r="AH512" s="1"/>
      <c r="AI512" s="1"/>
      <c r="AJ512" s="1"/>
      <c r="AK512" s="1"/>
      <c r="AL512" s="1"/>
      <c r="AM512" s="1"/>
      <c r="AN512" s="1"/>
      <c r="AO512" s="1"/>
      <c r="AP512" s="1"/>
      <c r="AQ512" s="1"/>
      <c r="AR512" s="1"/>
      <c r="AS512" s="1"/>
      <c r="AT512" s="1"/>
      <c r="AU512" s="1"/>
    </row>
    <row r="513" spans="1:47" ht="14.7" thickBot="1" x14ac:dyDescent="0.6">
      <c r="A513" s="32"/>
      <c r="B513" s="1"/>
      <c r="C513" s="1"/>
      <c r="D513" s="1"/>
      <c r="E513" s="1"/>
      <c r="F513" s="1"/>
      <c r="G513" s="1"/>
      <c r="H513" s="1"/>
      <c r="I513" s="1"/>
      <c r="J513" s="1"/>
      <c r="K513" s="1"/>
      <c r="L513" s="1"/>
      <c r="M513" s="1"/>
      <c r="N513" s="1"/>
      <c r="O513" s="1"/>
      <c r="P513" s="1"/>
      <c r="Q513" s="1"/>
      <c r="R513" s="1"/>
      <c r="S513" s="1"/>
      <c r="T513" s="1"/>
      <c r="U513" s="6"/>
      <c r="V513" s="23"/>
      <c r="W513" s="14"/>
      <c r="X513" s="11"/>
      <c r="Y513" s="1"/>
      <c r="Z513" s="1"/>
      <c r="AA513" s="1"/>
      <c r="AB513" s="1"/>
      <c r="AC513" s="1"/>
      <c r="AD513" s="1"/>
      <c r="AE513" s="1"/>
      <c r="AF513" s="1"/>
      <c r="AG513" s="1"/>
      <c r="AH513" s="1"/>
      <c r="AI513" s="1"/>
      <c r="AJ513" s="1"/>
      <c r="AK513" s="1"/>
      <c r="AL513" s="1"/>
      <c r="AM513" s="1"/>
      <c r="AN513" s="1"/>
      <c r="AO513" s="1"/>
      <c r="AP513" s="1"/>
      <c r="AQ513" s="1"/>
      <c r="AR513" s="1"/>
      <c r="AS513" s="1"/>
      <c r="AT513" s="1"/>
      <c r="AU513" s="1"/>
    </row>
    <row r="514" spans="1:47" ht="14.7" thickBot="1" x14ac:dyDescent="0.6">
      <c r="A514" s="32"/>
      <c r="B514" s="1"/>
      <c r="C514" s="1"/>
      <c r="D514" s="1"/>
      <c r="E514" s="1"/>
      <c r="F514" s="1"/>
      <c r="G514" s="1"/>
      <c r="H514" s="1"/>
      <c r="I514" s="1"/>
      <c r="J514" s="1"/>
      <c r="K514" s="1"/>
      <c r="L514" s="1"/>
      <c r="M514" s="1"/>
      <c r="N514" s="1"/>
      <c r="O514" s="1"/>
      <c r="P514" s="1"/>
      <c r="Q514" s="1"/>
      <c r="R514" s="1"/>
      <c r="S514" s="1"/>
      <c r="T514" s="1"/>
      <c r="U514" s="6"/>
      <c r="V514" s="23"/>
      <c r="W514" s="14"/>
      <c r="X514" s="11"/>
      <c r="Y514" s="1"/>
      <c r="Z514" s="1"/>
      <c r="AA514" s="1"/>
      <c r="AB514" s="1"/>
      <c r="AC514" s="1"/>
      <c r="AD514" s="1"/>
      <c r="AE514" s="1"/>
      <c r="AF514" s="1"/>
      <c r="AG514" s="1"/>
      <c r="AH514" s="1"/>
      <c r="AI514" s="1"/>
      <c r="AJ514" s="1"/>
      <c r="AK514" s="1"/>
      <c r="AL514" s="1"/>
      <c r="AM514" s="1"/>
      <c r="AN514" s="1"/>
      <c r="AO514" s="1"/>
      <c r="AP514" s="1"/>
      <c r="AQ514" s="1"/>
      <c r="AR514" s="1"/>
      <c r="AS514" s="1"/>
      <c r="AT514" s="1"/>
      <c r="AU514" s="1"/>
    </row>
    <row r="515" spans="1:47" ht="14.7" thickBot="1" x14ac:dyDescent="0.6">
      <c r="A515" s="32"/>
      <c r="B515" s="1"/>
      <c r="C515" s="1"/>
      <c r="D515" s="1"/>
      <c r="E515" s="1"/>
      <c r="F515" s="1"/>
      <c r="G515" s="1"/>
      <c r="H515" s="1"/>
      <c r="I515" s="1"/>
      <c r="J515" s="1"/>
      <c r="K515" s="1"/>
      <c r="L515" s="1"/>
      <c r="M515" s="1"/>
      <c r="N515" s="1"/>
      <c r="O515" s="1"/>
      <c r="P515" s="1"/>
      <c r="Q515" s="1"/>
      <c r="R515" s="1"/>
      <c r="S515" s="1"/>
      <c r="T515" s="1"/>
      <c r="U515" s="6"/>
      <c r="V515" s="23"/>
      <c r="W515" s="14"/>
      <c r="X515" s="11"/>
      <c r="Y515" s="1"/>
      <c r="Z515" s="1"/>
      <c r="AA515" s="1"/>
      <c r="AB515" s="1"/>
      <c r="AC515" s="1"/>
      <c r="AD515" s="1"/>
      <c r="AE515" s="1"/>
      <c r="AF515" s="1"/>
      <c r="AG515" s="1"/>
      <c r="AH515" s="1"/>
      <c r="AI515" s="1"/>
      <c r="AJ515" s="1"/>
      <c r="AK515" s="1"/>
      <c r="AL515" s="1"/>
      <c r="AM515" s="1"/>
      <c r="AN515" s="1"/>
      <c r="AO515" s="1"/>
      <c r="AP515" s="1"/>
      <c r="AQ515" s="1"/>
      <c r="AR515" s="1"/>
      <c r="AS515" s="1"/>
      <c r="AT515" s="1"/>
      <c r="AU515" s="1"/>
    </row>
    <row r="516" spans="1:47" ht="14.7" thickBot="1" x14ac:dyDescent="0.6">
      <c r="A516" s="32"/>
      <c r="B516" s="1"/>
      <c r="C516" s="1"/>
      <c r="D516" s="1"/>
      <c r="E516" s="1"/>
      <c r="F516" s="1"/>
      <c r="G516" s="1"/>
      <c r="H516" s="1"/>
      <c r="I516" s="1"/>
      <c r="J516" s="1"/>
      <c r="K516" s="1"/>
      <c r="L516" s="1"/>
      <c r="M516" s="1"/>
      <c r="N516" s="1"/>
      <c r="O516" s="1"/>
      <c r="P516" s="1"/>
      <c r="Q516" s="1"/>
      <c r="R516" s="1"/>
      <c r="S516" s="1"/>
      <c r="T516" s="1"/>
      <c r="U516" s="6"/>
      <c r="V516" s="23"/>
      <c r="W516" s="14"/>
      <c r="X516" s="11"/>
      <c r="Y516" s="1"/>
      <c r="Z516" s="1"/>
      <c r="AA516" s="1"/>
      <c r="AB516" s="1"/>
      <c r="AC516" s="1"/>
      <c r="AD516" s="1"/>
      <c r="AE516" s="1"/>
      <c r="AF516" s="1"/>
      <c r="AG516" s="1"/>
      <c r="AH516" s="1"/>
      <c r="AI516" s="1"/>
      <c r="AJ516" s="1"/>
      <c r="AK516" s="1"/>
      <c r="AL516" s="1"/>
      <c r="AM516" s="1"/>
      <c r="AN516" s="1"/>
      <c r="AO516" s="1"/>
      <c r="AP516" s="1"/>
      <c r="AQ516" s="1"/>
      <c r="AR516" s="1"/>
      <c r="AS516" s="1"/>
      <c r="AT516" s="1"/>
      <c r="AU516" s="1"/>
    </row>
    <row r="517" spans="1:47" ht="14.7" thickBot="1" x14ac:dyDescent="0.6">
      <c r="A517" s="32"/>
      <c r="B517" s="1"/>
      <c r="C517" s="1"/>
      <c r="D517" s="1"/>
      <c r="E517" s="1"/>
      <c r="F517" s="1"/>
      <c r="G517" s="1"/>
      <c r="H517" s="1"/>
      <c r="I517" s="1"/>
      <c r="J517" s="1"/>
      <c r="K517" s="1"/>
      <c r="L517" s="1"/>
      <c r="M517" s="1"/>
      <c r="N517" s="1"/>
      <c r="O517" s="1"/>
      <c r="P517" s="1"/>
      <c r="Q517" s="1"/>
      <c r="R517" s="1"/>
      <c r="S517" s="1"/>
      <c r="T517" s="1"/>
      <c r="U517" s="6"/>
      <c r="V517" s="23"/>
      <c r="W517" s="14"/>
      <c r="X517" s="11"/>
      <c r="Y517" s="1"/>
      <c r="Z517" s="1"/>
      <c r="AA517" s="1"/>
      <c r="AB517" s="1"/>
      <c r="AC517" s="1"/>
      <c r="AD517" s="1"/>
      <c r="AE517" s="1"/>
      <c r="AF517" s="1"/>
      <c r="AG517" s="1"/>
      <c r="AH517" s="1"/>
      <c r="AI517" s="1"/>
      <c r="AJ517" s="1"/>
      <c r="AK517" s="1"/>
      <c r="AL517" s="1"/>
      <c r="AM517" s="1"/>
      <c r="AN517" s="1"/>
      <c r="AO517" s="1"/>
      <c r="AP517" s="1"/>
      <c r="AQ517" s="1"/>
      <c r="AR517" s="1"/>
      <c r="AS517" s="1"/>
      <c r="AT517" s="1"/>
      <c r="AU517" s="1"/>
    </row>
    <row r="518" spans="1:47" ht="14.7" thickBot="1" x14ac:dyDescent="0.6">
      <c r="A518" s="32"/>
      <c r="B518" s="1"/>
      <c r="C518" s="1"/>
      <c r="D518" s="1"/>
      <c r="E518" s="1"/>
      <c r="F518" s="1"/>
      <c r="G518" s="1"/>
      <c r="H518" s="1"/>
      <c r="I518" s="1"/>
      <c r="J518" s="1"/>
      <c r="K518" s="1"/>
      <c r="L518" s="1"/>
      <c r="M518" s="1"/>
      <c r="N518" s="1"/>
      <c r="O518" s="1"/>
      <c r="P518" s="1"/>
      <c r="Q518" s="1"/>
      <c r="R518" s="1"/>
      <c r="S518" s="1"/>
      <c r="T518" s="1"/>
      <c r="U518" s="6"/>
      <c r="V518" s="23"/>
      <c r="W518" s="14"/>
      <c r="X518" s="11"/>
      <c r="Y518" s="1"/>
      <c r="Z518" s="1"/>
      <c r="AA518" s="1"/>
      <c r="AB518" s="1"/>
      <c r="AC518" s="1"/>
      <c r="AD518" s="1"/>
      <c r="AE518" s="1"/>
      <c r="AF518" s="1"/>
      <c r="AG518" s="1"/>
      <c r="AH518" s="1"/>
      <c r="AI518" s="1"/>
      <c r="AJ518" s="1"/>
      <c r="AK518" s="1"/>
      <c r="AL518" s="1"/>
      <c r="AM518" s="1"/>
      <c r="AN518" s="1"/>
      <c r="AO518" s="1"/>
      <c r="AP518" s="1"/>
      <c r="AQ518" s="1"/>
      <c r="AR518" s="1"/>
      <c r="AS518" s="1"/>
      <c r="AT518" s="1"/>
      <c r="AU518" s="1"/>
    </row>
    <row r="519" spans="1:47" ht="14.7" thickBot="1" x14ac:dyDescent="0.6">
      <c r="A519" s="32"/>
      <c r="B519" s="1"/>
      <c r="C519" s="1"/>
      <c r="D519" s="1"/>
      <c r="E519" s="1"/>
      <c r="F519" s="1"/>
      <c r="G519" s="1"/>
      <c r="H519" s="1"/>
      <c r="I519" s="1"/>
      <c r="J519" s="1"/>
      <c r="K519" s="1"/>
      <c r="L519" s="1"/>
      <c r="M519" s="1"/>
      <c r="N519" s="1"/>
      <c r="O519" s="1"/>
      <c r="P519" s="1"/>
      <c r="Q519" s="1"/>
      <c r="R519" s="1"/>
      <c r="S519" s="1"/>
      <c r="T519" s="1"/>
      <c r="U519" s="6"/>
      <c r="V519" s="23"/>
      <c r="W519" s="14"/>
      <c r="X519" s="11"/>
      <c r="Y519" s="1"/>
      <c r="Z519" s="1"/>
      <c r="AA519" s="1"/>
      <c r="AB519" s="1"/>
      <c r="AC519" s="1"/>
      <c r="AD519" s="1"/>
      <c r="AE519" s="1"/>
      <c r="AF519" s="1"/>
      <c r="AG519" s="1"/>
      <c r="AH519" s="1"/>
      <c r="AI519" s="1"/>
      <c r="AJ519" s="1"/>
      <c r="AK519" s="1"/>
      <c r="AL519" s="1"/>
      <c r="AM519" s="1"/>
      <c r="AN519" s="1"/>
      <c r="AO519" s="1"/>
      <c r="AP519" s="1"/>
      <c r="AQ519" s="1"/>
      <c r="AR519" s="1"/>
      <c r="AS519" s="1"/>
      <c r="AT519" s="1"/>
      <c r="AU519" s="1"/>
    </row>
    <row r="520" spans="1:47" ht="14.7" thickBot="1" x14ac:dyDescent="0.6">
      <c r="A520" s="32"/>
      <c r="B520" s="1"/>
      <c r="C520" s="1"/>
      <c r="D520" s="1"/>
      <c r="E520" s="1"/>
      <c r="F520" s="1"/>
      <c r="G520" s="1"/>
      <c r="H520" s="1"/>
      <c r="I520" s="1"/>
      <c r="J520" s="1"/>
      <c r="K520" s="1"/>
      <c r="L520" s="1"/>
      <c r="M520" s="1"/>
      <c r="N520" s="1"/>
      <c r="O520" s="1"/>
      <c r="P520" s="1"/>
      <c r="Q520" s="1"/>
      <c r="R520" s="1"/>
      <c r="S520" s="1"/>
      <c r="T520" s="1"/>
      <c r="U520" s="6"/>
      <c r="V520" s="23"/>
      <c r="W520" s="14"/>
      <c r="X520" s="11"/>
      <c r="Y520" s="1"/>
      <c r="Z520" s="1"/>
      <c r="AA520" s="1"/>
      <c r="AB520" s="1"/>
      <c r="AC520" s="1"/>
      <c r="AD520" s="1"/>
      <c r="AE520" s="1"/>
      <c r="AF520" s="1"/>
      <c r="AG520" s="1"/>
      <c r="AH520" s="1"/>
      <c r="AI520" s="1"/>
      <c r="AJ520" s="1"/>
      <c r="AK520" s="1"/>
      <c r="AL520" s="1"/>
      <c r="AM520" s="1"/>
      <c r="AN520" s="1"/>
      <c r="AO520" s="1"/>
      <c r="AP520" s="1"/>
      <c r="AQ520" s="1"/>
      <c r="AR520" s="1"/>
      <c r="AS520" s="1"/>
      <c r="AT520" s="1"/>
      <c r="AU520" s="1"/>
    </row>
    <row r="521" spans="1:47" ht="14.7" thickBot="1" x14ac:dyDescent="0.6">
      <c r="A521" s="32"/>
      <c r="B521" s="1"/>
      <c r="C521" s="1"/>
      <c r="D521" s="1"/>
      <c r="E521" s="1"/>
      <c r="F521" s="1"/>
      <c r="G521" s="1"/>
      <c r="H521" s="1"/>
      <c r="I521" s="1"/>
      <c r="J521" s="1"/>
      <c r="K521" s="1"/>
      <c r="L521" s="1"/>
      <c r="M521" s="1"/>
      <c r="N521" s="1"/>
      <c r="O521" s="1"/>
      <c r="P521" s="1"/>
      <c r="Q521" s="1"/>
      <c r="R521" s="1"/>
      <c r="S521" s="1"/>
      <c r="T521" s="1"/>
      <c r="U521" s="6"/>
      <c r="V521" s="23"/>
      <c r="W521" s="14"/>
      <c r="X521" s="11"/>
      <c r="Y521" s="1"/>
      <c r="Z521" s="1"/>
      <c r="AA521" s="1"/>
      <c r="AB521" s="1"/>
      <c r="AC521" s="1"/>
      <c r="AD521" s="1"/>
      <c r="AE521" s="1"/>
      <c r="AF521" s="1"/>
      <c r="AG521" s="1"/>
      <c r="AH521" s="1"/>
      <c r="AI521" s="1"/>
      <c r="AJ521" s="1"/>
      <c r="AK521" s="1"/>
      <c r="AL521" s="1"/>
      <c r="AM521" s="1"/>
      <c r="AN521" s="1"/>
      <c r="AO521" s="1"/>
      <c r="AP521" s="1"/>
      <c r="AQ521" s="1"/>
      <c r="AR521" s="1"/>
      <c r="AS521" s="1"/>
      <c r="AT521" s="1"/>
      <c r="AU521" s="1"/>
    </row>
    <row r="522" spans="1:47" ht="14.7" thickBot="1" x14ac:dyDescent="0.6">
      <c r="A522" s="32"/>
      <c r="B522" s="1"/>
      <c r="C522" s="1"/>
      <c r="D522" s="1"/>
      <c r="E522" s="1"/>
      <c r="F522" s="1"/>
      <c r="G522" s="1"/>
      <c r="H522" s="1"/>
      <c r="I522" s="1"/>
      <c r="J522" s="1"/>
      <c r="K522" s="1"/>
      <c r="L522" s="1"/>
      <c r="M522" s="1"/>
      <c r="N522" s="1"/>
      <c r="O522" s="1"/>
      <c r="P522" s="1"/>
      <c r="Q522" s="1"/>
      <c r="R522" s="1"/>
      <c r="S522" s="1"/>
      <c r="T522" s="1"/>
      <c r="U522" s="6"/>
      <c r="V522" s="23"/>
      <c r="W522" s="14"/>
      <c r="X522" s="11"/>
      <c r="Y522" s="1"/>
      <c r="Z522" s="1"/>
      <c r="AA522" s="1"/>
      <c r="AB522" s="1"/>
      <c r="AC522" s="1"/>
      <c r="AD522" s="1"/>
      <c r="AE522" s="1"/>
      <c r="AF522" s="1"/>
      <c r="AG522" s="1"/>
      <c r="AH522" s="1"/>
      <c r="AI522" s="1"/>
      <c r="AJ522" s="1"/>
      <c r="AK522" s="1"/>
      <c r="AL522" s="1"/>
      <c r="AM522" s="1"/>
      <c r="AN522" s="1"/>
      <c r="AO522" s="1"/>
      <c r="AP522" s="1"/>
      <c r="AQ522" s="1"/>
      <c r="AR522" s="1"/>
      <c r="AS522" s="1"/>
      <c r="AT522" s="1"/>
      <c r="AU522" s="1"/>
    </row>
    <row r="523" spans="1:47" ht="14.7" thickBot="1" x14ac:dyDescent="0.6">
      <c r="A523" s="32"/>
      <c r="B523" s="1"/>
      <c r="C523" s="1"/>
      <c r="D523" s="1"/>
      <c r="E523" s="1"/>
      <c r="F523" s="1"/>
      <c r="G523" s="1"/>
      <c r="H523" s="1"/>
      <c r="I523" s="1"/>
      <c r="J523" s="1"/>
      <c r="K523" s="1"/>
      <c r="L523" s="1"/>
      <c r="M523" s="1"/>
      <c r="N523" s="1"/>
      <c r="O523" s="1"/>
      <c r="P523" s="1"/>
      <c r="Q523" s="1"/>
      <c r="R523" s="1"/>
      <c r="S523" s="1"/>
      <c r="T523" s="1"/>
      <c r="U523" s="6"/>
      <c r="V523" s="23"/>
      <c r="W523" s="14"/>
      <c r="X523" s="11"/>
      <c r="Y523" s="1"/>
      <c r="Z523" s="1"/>
      <c r="AA523" s="1"/>
      <c r="AB523" s="1"/>
      <c r="AC523" s="1"/>
      <c r="AD523" s="1"/>
      <c r="AE523" s="1"/>
      <c r="AF523" s="1"/>
      <c r="AG523" s="1"/>
      <c r="AH523" s="1"/>
      <c r="AI523" s="1"/>
      <c r="AJ523" s="1"/>
      <c r="AK523" s="1"/>
      <c r="AL523" s="1"/>
      <c r="AM523" s="1"/>
      <c r="AN523" s="1"/>
      <c r="AO523" s="1"/>
      <c r="AP523" s="1"/>
      <c r="AQ523" s="1"/>
      <c r="AR523" s="1"/>
      <c r="AS523" s="1"/>
      <c r="AT523" s="1"/>
      <c r="AU523" s="1"/>
    </row>
    <row r="524" spans="1:47" ht="14.7" thickBot="1" x14ac:dyDescent="0.6">
      <c r="A524" s="32"/>
      <c r="B524" s="1"/>
      <c r="C524" s="1"/>
      <c r="D524" s="1"/>
      <c r="E524" s="1"/>
      <c r="F524" s="1"/>
      <c r="G524" s="1"/>
      <c r="H524" s="1"/>
      <c r="I524" s="1"/>
      <c r="J524" s="1"/>
      <c r="K524" s="1"/>
      <c r="L524" s="1"/>
      <c r="M524" s="1"/>
      <c r="N524" s="1"/>
      <c r="O524" s="1"/>
      <c r="P524" s="1"/>
      <c r="Q524" s="1"/>
      <c r="R524" s="1"/>
      <c r="S524" s="1"/>
      <c r="T524" s="1"/>
      <c r="U524" s="6"/>
      <c r="V524" s="23"/>
      <c r="W524" s="14"/>
      <c r="X524" s="11"/>
      <c r="Y524" s="1"/>
      <c r="Z524" s="1"/>
      <c r="AA524" s="1"/>
      <c r="AB524" s="1"/>
      <c r="AC524" s="1"/>
      <c r="AD524" s="1"/>
      <c r="AE524" s="1"/>
      <c r="AF524" s="1"/>
      <c r="AG524" s="1"/>
      <c r="AH524" s="1"/>
      <c r="AI524" s="1"/>
      <c r="AJ524" s="1"/>
      <c r="AK524" s="1"/>
      <c r="AL524" s="1"/>
      <c r="AM524" s="1"/>
      <c r="AN524" s="1"/>
      <c r="AO524" s="1"/>
      <c r="AP524" s="1"/>
      <c r="AQ524" s="1"/>
      <c r="AR524" s="1"/>
      <c r="AS524" s="1"/>
      <c r="AT524" s="1"/>
      <c r="AU524" s="1"/>
    </row>
    <row r="525" spans="1:47" ht="14.7" thickBot="1" x14ac:dyDescent="0.6">
      <c r="A525" s="32"/>
      <c r="B525" s="1"/>
      <c r="C525" s="1"/>
      <c r="D525" s="1"/>
      <c r="E525" s="1"/>
      <c r="F525" s="1"/>
      <c r="G525" s="1"/>
      <c r="H525" s="1"/>
      <c r="I525" s="1"/>
      <c r="J525" s="1"/>
      <c r="K525" s="1"/>
      <c r="L525" s="1"/>
      <c r="M525" s="1"/>
      <c r="N525" s="1"/>
      <c r="O525" s="1"/>
      <c r="P525" s="1"/>
      <c r="Q525" s="1"/>
      <c r="R525" s="1"/>
      <c r="S525" s="1"/>
      <c r="T525" s="1"/>
      <c r="U525" s="6"/>
      <c r="V525" s="23"/>
      <c r="W525" s="14"/>
      <c r="X525" s="11"/>
      <c r="Y525" s="1"/>
      <c r="Z525" s="1"/>
      <c r="AA525" s="1"/>
      <c r="AB525" s="1"/>
      <c r="AC525" s="1"/>
      <c r="AD525" s="1"/>
      <c r="AE525" s="1"/>
      <c r="AF525" s="1"/>
      <c r="AG525" s="1"/>
      <c r="AH525" s="1"/>
      <c r="AI525" s="1"/>
      <c r="AJ525" s="1"/>
      <c r="AK525" s="1"/>
      <c r="AL525" s="1"/>
      <c r="AM525" s="1"/>
      <c r="AN525" s="1"/>
      <c r="AO525" s="1"/>
      <c r="AP525" s="1"/>
      <c r="AQ525" s="1"/>
      <c r="AR525" s="1"/>
      <c r="AS525" s="1"/>
      <c r="AT525" s="1"/>
      <c r="AU525" s="1"/>
    </row>
    <row r="526" spans="1:47" ht="14.7" thickBot="1" x14ac:dyDescent="0.6">
      <c r="A526" s="32"/>
      <c r="B526" s="1"/>
      <c r="C526" s="1"/>
      <c r="D526" s="1"/>
      <c r="E526" s="1"/>
      <c r="F526" s="1"/>
      <c r="G526" s="1"/>
      <c r="H526" s="1"/>
      <c r="I526" s="1"/>
      <c r="J526" s="1"/>
      <c r="K526" s="1"/>
      <c r="L526" s="1"/>
      <c r="M526" s="1"/>
      <c r="N526" s="1"/>
      <c r="O526" s="1"/>
      <c r="P526" s="1"/>
      <c r="Q526" s="1"/>
      <c r="R526" s="1"/>
      <c r="S526" s="1"/>
      <c r="T526" s="1"/>
      <c r="U526" s="6"/>
      <c r="V526" s="23"/>
      <c r="W526" s="14"/>
      <c r="X526" s="11"/>
      <c r="Y526" s="1"/>
      <c r="Z526" s="1"/>
      <c r="AA526" s="1"/>
      <c r="AB526" s="1"/>
      <c r="AC526" s="1"/>
      <c r="AD526" s="1"/>
      <c r="AE526" s="1"/>
      <c r="AF526" s="1"/>
      <c r="AG526" s="1"/>
      <c r="AH526" s="1"/>
      <c r="AI526" s="1"/>
      <c r="AJ526" s="1"/>
      <c r="AK526" s="1"/>
      <c r="AL526" s="1"/>
      <c r="AM526" s="1"/>
      <c r="AN526" s="1"/>
      <c r="AO526" s="1"/>
      <c r="AP526" s="1"/>
      <c r="AQ526" s="1"/>
      <c r="AR526" s="1"/>
      <c r="AS526" s="1"/>
      <c r="AT526" s="1"/>
      <c r="AU526" s="1"/>
    </row>
    <row r="527" spans="1:47" ht="14.7" thickBot="1" x14ac:dyDescent="0.6">
      <c r="A527" s="32"/>
      <c r="B527" s="1"/>
      <c r="C527" s="1"/>
      <c r="D527" s="1"/>
      <c r="E527" s="1"/>
      <c r="F527" s="1"/>
      <c r="G527" s="1"/>
      <c r="H527" s="1"/>
      <c r="I527" s="1"/>
      <c r="J527" s="1"/>
      <c r="K527" s="1"/>
      <c r="L527" s="1"/>
      <c r="M527" s="1"/>
      <c r="N527" s="1"/>
      <c r="O527" s="1"/>
      <c r="P527" s="1"/>
      <c r="Q527" s="1"/>
      <c r="R527" s="1"/>
      <c r="S527" s="1"/>
      <c r="T527" s="1"/>
      <c r="U527" s="6"/>
      <c r="V527" s="23"/>
      <c r="W527" s="14"/>
      <c r="X527" s="11"/>
      <c r="Y527" s="1"/>
      <c r="Z527" s="1"/>
      <c r="AA527" s="1"/>
      <c r="AB527" s="1"/>
      <c r="AC527" s="1"/>
      <c r="AD527" s="1"/>
      <c r="AE527" s="1"/>
      <c r="AF527" s="1"/>
      <c r="AG527" s="1"/>
      <c r="AH527" s="1"/>
      <c r="AI527" s="1"/>
      <c r="AJ527" s="1"/>
      <c r="AK527" s="1"/>
      <c r="AL527" s="1"/>
      <c r="AM527" s="1"/>
      <c r="AN527" s="1"/>
      <c r="AO527" s="1"/>
      <c r="AP527" s="1"/>
      <c r="AQ527" s="1"/>
      <c r="AR527" s="1"/>
      <c r="AS527" s="1"/>
      <c r="AT527" s="1"/>
      <c r="AU527" s="1"/>
    </row>
    <row r="528" spans="1:47" ht="14.7" thickBot="1" x14ac:dyDescent="0.6">
      <c r="A528" s="32"/>
      <c r="B528" s="1"/>
      <c r="C528" s="1"/>
      <c r="D528" s="1"/>
      <c r="E528" s="1"/>
      <c r="F528" s="1"/>
      <c r="G528" s="1"/>
      <c r="H528" s="1"/>
      <c r="I528" s="1"/>
      <c r="J528" s="1"/>
      <c r="K528" s="1"/>
      <c r="L528" s="1"/>
      <c r="M528" s="1"/>
      <c r="N528" s="1"/>
      <c r="O528" s="1"/>
      <c r="P528" s="1"/>
      <c r="Q528" s="1"/>
      <c r="R528" s="1"/>
      <c r="S528" s="1"/>
      <c r="T528" s="1"/>
      <c r="U528" s="6"/>
      <c r="V528" s="23"/>
      <c r="W528" s="14"/>
      <c r="X528" s="11"/>
      <c r="Y528" s="1"/>
      <c r="Z528" s="1"/>
      <c r="AA528" s="1"/>
      <c r="AB528" s="1"/>
      <c r="AC528" s="1"/>
      <c r="AD528" s="1"/>
      <c r="AE528" s="1"/>
      <c r="AF528" s="1"/>
      <c r="AG528" s="1"/>
      <c r="AH528" s="1"/>
      <c r="AI528" s="1"/>
      <c r="AJ528" s="1"/>
      <c r="AK528" s="1"/>
      <c r="AL528" s="1"/>
      <c r="AM528" s="1"/>
      <c r="AN528" s="1"/>
      <c r="AO528" s="1"/>
      <c r="AP528" s="1"/>
      <c r="AQ528" s="1"/>
      <c r="AR528" s="1"/>
      <c r="AS528" s="1"/>
      <c r="AT528" s="1"/>
      <c r="AU528" s="1"/>
    </row>
    <row r="529" spans="1:47" ht="14.7" thickBot="1" x14ac:dyDescent="0.6">
      <c r="A529" s="32"/>
      <c r="B529" s="1"/>
      <c r="C529" s="1"/>
      <c r="D529" s="1"/>
      <c r="E529" s="1"/>
      <c r="F529" s="1"/>
      <c r="G529" s="1"/>
      <c r="H529" s="1"/>
      <c r="I529" s="1"/>
      <c r="J529" s="1"/>
      <c r="K529" s="1"/>
      <c r="L529" s="1"/>
      <c r="M529" s="1"/>
      <c r="N529" s="1"/>
      <c r="O529" s="1"/>
      <c r="P529" s="1"/>
      <c r="Q529" s="1"/>
      <c r="R529" s="1"/>
      <c r="S529" s="1"/>
      <c r="T529" s="1"/>
      <c r="U529" s="6"/>
      <c r="V529" s="23"/>
      <c r="W529" s="14"/>
      <c r="X529" s="11"/>
      <c r="Y529" s="1"/>
      <c r="Z529" s="1"/>
      <c r="AA529" s="1"/>
      <c r="AB529" s="1"/>
      <c r="AC529" s="1"/>
      <c r="AD529" s="1"/>
      <c r="AE529" s="1"/>
      <c r="AF529" s="1"/>
      <c r="AG529" s="1"/>
      <c r="AH529" s="1"/>
      <c r="AI529" s="1"/>
      <c r="AJ529" s="1"/>
      <c r="AK529" s="1"/>
      <c r="AL529" s="1"/>
      <c r="AM529" s="1"/>
      <c r="AN529" s="1"/>
      <c r="AO529" s="1"/>
      <c r="AP529" s="1"/>
      <c r="AQ529" s="1"/>
      <c r="AR529" s="1"/>
      <c r="AS529" s="1"/>
      <c r="AT529" s="1"/>
      <c r="AU529" s="1"/>
    </row>
    <row r="530" spans="1:47" ht="14.7" thickBot="1" x14ac:dyDescent="0.6">
      <c r="A530" s="32"/>
      <c r="B530" s="1"/>
      <c r="C530" s="1"/>
      <c r="D530" s="1"/>
      <c r="E530" s="1"/>
      <c r="F530" s="1"/>
      <c r="G530" s="1"/>
      <c r="H530" s="1"/>
      <c r="I530" s="1"/>
      <c r="J530" s="1"/>
      <c r="K530" s="1"/>
      <c r="L530" s="1"/>
      <c r="M530" s="1"/>
      <c r="N530" s="1"/>
      <c r="O530" s="1"/>
      <c r="P530" s="1"/>
      <c r="Q530" s="1"/>
      <c r="R530" s="1"/>
      <c r="S530" s="1"/>
      <c r="T530" s="1"/>
      <c r="U530" s="6"/>
      <c r="V530" s="23"/>
      <c r="W530" s="14"/>
      <c r="X530" s="11"/>
      <c r="Y530" s="1"/>
      <c r="Z530" s="1"/>
      <c r="AA530" s="1"/>
      <c r="AB530" s="1"/>
      <c r="AC530" s="1"/>
      <c r="AD530" s="1"/>
      <c r="AE530" s="1"/>
      <c r="AF530" s="1"/>
      <c r="AG530" s="1"/>
      <c r="AH530" s="1"/>
      <c r="AI530" s="1"/>
      <c r="AJ530" s="1"/>
      <c r="AK530" s="1"/>
      <c r="AL530" s="1"/>
      <c r="AM530" s="1"/>
      <c r="AN530" s="1"/>
      <c r="AO530" s="1"/>
      <c r="AP530" s="1"/>
      <c r="AQ530" s="1"/>
      <c r="AR530" s="1"/>
      <c r="AS530" s="1"/>
      <c r="AT530" s="1"/>
      <c r="AU530" s="1"/>
    </row>
    <row r="531" spans="1:47" ht="14.7" thickBot="1" x14ac:dyDescent="0.6">
      <c r="A531" s="32"/>
      <c r="B531" s="1"/>
      <c r="C531" s="1"/>
      <c r="D531" s="1"/>
      <c r="E531" s="1"/>
      <c r="F531" s="1"/>
      <c r="G531" s="1"/>
      <c r="H531" s="1"/>
      <c r="I531" s="1"/>
      <c r="J531" s="1"/>
      <c r="K531" s="1"/>
      <c r="L531" s="1"/>
      <c r="M531" s="1"/>
      <c r="N531" s="1"/>
      <c r="O531" s="1"/>
      <c r="P531" s="1"/>
      <c r="Q531" s="1"/>
      <c r="R531" s="1"/>
      <c r="S531" s="1"/>
      <c r="T531" s="1"/>
      <c r="U531" s="6"/>
      <c r="V531" s="23"/>
      <c r="W531" s="14"/>
      <c r="X531" s="11"/>
      <c r="Y531" s="1"/>
      <c r="Z531" s="1"/>
      <c r="AA531" s="1"/>
      <c r="AB531" s="1"/>
      <c r="AC531" s="1"/>
      <c r="AD531" s="1"/>
      <c r="AE531" s="1"/>
      <c r="AF531" s="1"/>
      <c r="AG531" s="1"/>
      <c r="AH531" s="1"/>
      <c r="AI531" s="1"/>
      <c r="AJ531" s="1"/>
      <c r="AK531" s="1"/>
      <c r="AL531" s="1"/>
      <c r="AM531" s="1"/>
      <c r="AN531" s="1"/>
      <c r="AO531" s="1"/>
      <c r="AP531" s="1"/>
      <c r="AQ531" s="1"/>
      <c r="AR531" s="1"/>
      <c r="AS531" s="1"/>
      <c r="AT531" s="1"/>
      <c r="AU531" s="1"/>
    </row>
    <row r="532" spans="1:47" ht="14.7" thickBot="1" x14ac:dyDescent="0.6">
      <c r="A532" s="32"/>
      <c r="B532" s="1"/>
      <c r="C532" s="1"/>
      <c r="D532" s="1"/>
      <c r="E532" s="1"/>
      <c r="F532" s="1"/>
      <c r="G532" s="1"/>
      <c r="H532" s="1"/>
      <c r="I532" s="1"/>
      <c r="J532" s="1"/>
      <c r="K532" s="1"/>
      <c r="L532" s="1"/>
      <c r="M532" s="1"/>
      <c r="N532" s="1"/>
      <c r="O532" s="1"/>
      <c r="P532" s="1"/>
      <c r="Q532" s="1"/>
      <c r="R532" s="1"/>
      <c r="S532" s="1"/>
      <c r="T532" s="1"/>
      <c r="U532" s="6"/>
      <c r="V532" s="23"/>
      <c r="W532" s="14"/>
      <c r="X532" s="11"/>
      <c r="Y532" s="1"/>
      <c r="Z532" s="1"/>
      <c r="AA532" s="1"/>
      <c r="AB532" s="1"/>
      <c r="AC532" s="1"/>
      <c r="AD532" s="1"/>
      <c r="AE532" s="1"/>
      <c r="AF532" s="1"/>
      <c r="AG532" s="1"/>
      <c r="AH532" s="1"/>
      <c r="AI532" s="1"/>
      <c r="AJ532" s="1"/>
      <c r="AK532" s="1"/>
      <c r="AL532" s="1"/>
      <c r="AM532" s="1"/>
      <c r="AN532" s="1"/>
      <c r="AO532" s="1"/>
      <c r="AP532" s="1"/>
      <c r="AQ532" s="1"/>
      <c r="AR532" s="1"/>
      <c r="AS532" s="1"/>
      <c r="AT532" s="1"/>
      <c r="AU532" s="1"/>
    </row>
    <row r="533" spans="1:47" ht="14.7" thickBot="1" x14ac:dyDescent="0.6">
      <c r="A533" s="32"/>
      <c r="B533" s="1"/>
      <c r="C533" s="1"/>
      <c r="D533" s="1"/>
      <c r="E533" s="1"/>
      <c r="F533" s="1"/>
      <c r="G533" s="1"/>
      <c r="H533" s="1"/>
      <c r="I533" s="1"/>
      <c r="J533" s="1"/>
      <c r="K533" s="1"/>
      <c r="L533" s="1"/>
      <c r="M533" s="1"/>
      <c r="N533" s="1"/>
      <c r="O533" s="1"/>
      <c r="P533" s="1"/>
      <c r="Q533" s="1"/>
      <c r="R533" s="1"/>
      <c r="S533" s="1"/>
      <c r="T533" s="1"/>
      <c r="U533" s="6"/>
      <c r="V533" s="23"/>
      <c r="W533" s="14"/>
      <c r="X533" s="11"/>
      <c r="Y533" s="1"/>
      <c r="Z533" s="1"/>
      <c r="AA533" s="1"/>
      <c r="AB533" s="1"/>
      <c r="AC533" s="1"/>
      <c r="AD533" s="1"/>
      <c r="AE533" s="1"/>
      <c r="AF533" s="1"/>
      <c r="AG533" s="1"/>
      <c r="AH533" s="1"/>
      <c r="AI533" s="1"/>
      <c r="AJ533" s="1"/>
      <c r="AK533" s="1"/>
      <c r="AL533" s="1"/>
      <c r="AM533" s="1"/>
      <c r="AN533" s="1"/>
      <c r="AO533" s="1"/>
      <c r="AP533" s="1"/>
      <c r="AQ533" s="1"/>
      <c r="AR533" s="1"/>
      <c r="AS533" s="1"/>
      <c r="AT533" s="1"/>
      <c r="AU533" s="1"/>
    </row>
    <row r="534" spans="1:47" ht="14.7" thickBot="1" x14ac:dyDescent="0.6">
      <c r="A534" s="32"/>
      <c r="B534" s="1"/>
      <c r="C534" s="1"/>
      <c r="D534" s="1"/>
      <c r="E534" s="1"/>
      <c r="F534" s="1"/>
      <c r="G534" s="1"/>
      <c r="H534" s="1"/>
      <c r="I534" s="1"/>
      <c r="J534" s="1"/>
      <c r="K534" s="1"/>
      <c r="L534" s="1"/>
      <c r="M534" s="1"/>
      <c r="N534" s="1"/>
      <c r="O534" s="1"/>
      <c r="P534" s="1"/>
      <c r="Q534" s="1"/>
      <c r="R534" s="1"/>
      <c r="S534" s="1"/>
      <c r="T534" s="1"/>
      <c r="U534" s="6"/>
      <c r="V534" s="23"/>
      <c r="W534" s="14"/>
      <c r="X534" s="11"/>
      <c r="Y534" s="1"/>
      <c r="Z534" s="1"/>
      <c r="AA534" s="1"/>
      <c r="AB534" s="1"/>
      <c r="AC534" s="1"/>
      <c r="AD534" s="1"/>
      <c r="AE534" s="1"/>
      <c r="AF534" s="1"/>
      <c r="AG534" s="1"/>
      <c r="AH534" s="1"/>
      <c r="AI534" s="1"/>
      <c r="AJ534" s="1"/>
      <c r="AK534" s="1"/>
      <c r="AL534" s="1"/>
      <c r="AM534" s="1"/>
      <c r="AN534" s="1"/>
      <c r="AO534" s="1"/>
      <c r="AP534" s="1"/>
      <c r="AQ534" s="1"/>
      <c r="AR534" s="1"/>
      <c r="AS534" s="1"/>
      <c r="AT534" s="1"/>
      <c r="AU534" s="1"/>
    </row>
    <row r="535" spans="1:47" ht="14.7" thickBot="1" x14ac:dyDescent="0.6">
      <c r="A535" s="32"/>
      <c r="B535" s="1"/>
      <c r="C535" s="1"/>
      <c r="D535" s="1"/>
      <c r="E535" s="1"/>
      <c r="F535" s="1"/>
      <c r="G535" s="1"/>
      <c r="H535" s="1"/>
      <c r="I535" s="1"/>
      <c r="J535" s="1"/>
      <c r="K535" s="1"/>
      <c r="L535" s="1"/>
      <c r="M535" s="1"/>
      <c r="N535" s="1"/>
      <c r="O535" s="1"/>
      <c r="P535" s="1"/>
      <c r="Q535" s="1"/>
      <c r="R535" s="1"/>
      <c r="S535" s="1"/>
      <c r="T535" s="1"/>
      <c r="U535" s="6"/>
      <c r="V535" s="23"/>
      <c r="W535" s="14"/>
      <c r="X535" s="11"/>
      <c r="Y535" s="1"/>
      <c r="Z535" s="1"/>
      <c r="AA535" s="1"/>
      <c r="AB535" s="1"/>
      <c r="AC535" s="1"/>
      <c r="AD535" s="1"/>
      <c r="AE535" s="1"/>
      <c r="AF535" s="1"/>
      <c r="AG535" s="1"/>
      <c r="AH535" s="1"/>
      <c r="AI535" s="1"/>
      <c r="AJ535" s="1"/>
      <c r="AK535" s="1"/>
      <c r="AL535" s="1"/>
      <c r="AM535" s="1"/>
      <c r="AN535" s="1"/>
      <c r="AO535" s="1"/>
      <c r="AP535" s="1"/>
      <c r="AQ535" s="1"/>
      <c r="AR535" s="1"/>
      <c r="AS535" s="1"/>
      <c r="AT535" s="1"/>
      <c r="AU535" s="1"/>
    </row>
    <row r="536" spans="1:47" ht="14.7" thickBot="1" x14ac:dyDescent="0.6">
      <c r="A536" s="32"/>
      <c r="B536" s="1"/>
      <c r="C536" s="1"/>
      <c r="D536" s="1"/>
      <c r="E536" s="1"/>
      <c r="F536" s="1"/>
      <c r="G536" s="1"/>
      <c r="H536" s="1"/>
      <c r="I536" s="1"/>
      <c r="J536" s="1"/>
      <c r="K536" s="1"/>
      <c r="L536" s="1"/>
      <c r="M536" s="1"/>
      <c r="N536" s="1"/>
      <c r="O536" s="1"/>
      <c r="P536" s="1"/>
      <c r="Q536" s="1"/>
      <c r="R536" s="1"/>
      <c r="S536" s="1"/>
      <c r="T536" s="1"/>
      <c r="U536" s="6"/>
      <c r="V536" s="23"/>
      <c r="W536" s="14"/>
      <c r="X536" s="11"/>
      <c r="Y536" s="1"/>
      <c r="Z536" s="1"/>
      <c r="AA536" s="1"/>
      <c r="AB536" s="1"/>
      <c r="AC536" s="1"/>
      <c r="AD536" s="1"/>
      <c r="AE536" s="1"/>
      <c r="AF536" s="1"/>
      <c r="AG536" s="1"/>
      <c r="AH536" s="1"/>
      <c r="AI536" s="1"/>
      <c r="AJ536" s="1"/>
      <c r="AK536" s="1"/>
      <c r="AL536" s="1"/>
      <c r="AM536" s="1"/>
      <c r="AN536" s="1"/>
      <c r="AO536" s="1"/>
      <c r="AP536" s="1"/>
      <c r="AQ536" s="1"/>
      <c r="AR536" s="1"/>
      <c r="AS536" s="1"/>
      <c r="AT536" s="1"/>
      <c r="AU536" s="1"/>
    </row>
    <row r="537" spans="1:47" ht="14.7" thickBot="1" x14ac:dyDescent="0.6">
      <c r="A537" s="32"/>
      <c r="B537" s="1"/>
      <c r="C537" s="1"/>
      <c r="D537" s="1"/>
      <c r="E537" s="1"/>
      <c r="F537" s="1"/>
      <c r="G537" s="1"/>
      <c r="H537" s="1"/>
      <c r="I537" s="1"/>
      <c r="J537" s="1"/>
      <c r="K537" s="1"/>
      <c r="L537" s="1"/>
      <c r="M537" s="1"/>
      <c r="N537" s="1"/>
      <c r="O537" s="1"/>
      <c r="P537" s="1"/>
      <c r="Q537" s="1"/>
      <c r="R537" s="1"/>
      <c r="S537" s="1"/>
      <c r="T537" s="1"/>
      <c r="U537" s="6"/>
      <c r="V537" s="23"/>
      <c r="W537" s="14"/>
      <c r="X537" s="11"/>
      <c r="Y537" s="1"/>
      <c r="Z537" s="1"/>
      <c r="AA537" s="1"/>
      <c r="AB537" s="1"/>
      <c r="AC537" s="1"/>
      <c r="AD537" s="1"/>
      <c r="AE537" s="1"/>
      <c r="AF537" s="1"/>
      <c r="AG537" s="1"/>
      <c r="AH537" s="1"/>
      <c r="AI537" s="1"/>
      <c r="AJ537" s="1"/>
      <c r="AK537" s="1"/>
      <c r="AL537" s="1"/>
      <c r="AM537" s="1"/>
      <c r="AN537" s="1"/>
      <c r="AO537" s="1"/>
      <c r="AP537" s="1"/>
      <c r="AQ537" s="1"/>
      <c r="AR537" s="1"/>
      <c r="AS537" s="1"/>
      <c r="AT537" s="1"/>
      <c r="AU537" s="1"/>
    </row>
    <row r="538" spans="1:47" ht="14.7" thickBot="1" x14ac:dyDescent="0.6">
      <c r="A538" s="32"/>
      <c r="B538" s="1"/>
      <c r="C538" s="1"/>
      <c r="D538" s="1"/>
      <c r="E538" s="1"/>
      <c r="F538" s="1"/>
      <c r="G538" s="1"/>
      <c r="H538" s="1"/>
      <c r="I538" s="1"/>
      <c r="J538" s="1"/>
      <c r="K538" s="1"/>
      <c r="L538" s="1"/>
      <c r="M538" s="1"/>
      <c r="N538" s="1"/>
      <c r="O538" s="1"/>
      <c r="P538" s="1"/>
      <c r="Q538" s="1"/>
      <c r="R538" s="1"/>
      <c r="S538" s="1"/>
      <c r="T538" s="1"/>
      <c r="U538" s="6"/>
      <c r="V538" s="23"/>
      <c r="W538" s="14"/>
      <c r="X538" s="11"/>
      <c r="Y538" s="1"/>
      <c r="Z538" s="1"/>
      <c r="AA538" s="1"/>
      <c r="AB538" s="1"/>
      <c r="AC538" s="1"/>
      <c r="AD538" s="1"/>
      <c r="AE538" s="1"/>
      <c r="AF538" s="1"/>
      <c r="AG538" s="1"/>
      <c r="AH538" s="1"/>
      <c r="AI538" s="1"/>
      <c r="AJ538" s="1"/>
      <c r="AK538" s="1"/>
      <c r="AL538" s="1"/>
      <c r="AM538" s="1"/>
      <c r="AN538" s="1"/>
      <c r="AO538" s="1"/>
      <c r="AP538" s="1"/>
      <c r="AQ538" s="1"/>
      <c r="AR538" s="1"/>
      <c r="AS538" s="1"/>
      <c r="AT538" s="1"/>
      <c r="AU538" s="1"/>
    </row>
    <row r="539" spans="1:47" ht="14.7" thickBot="1" x14ac:dyDescent="0.6">
      <c r="A539" s="32"/>
      <c r="B539" s="1"/>
      <c r="C539" s="1"/>
      <c r="D539" s="1"/>
      <c r="E539" s="1"/>
      <c r="F539" s="1"/>
      <c r="G539" s="1"/>
      <c r="H539" s="1"/>
      <c r="I539" s="1"/>
      <c r="J539" s="1"/>
      <c r="K539" s="1"/>
      <c r="L539" s="1"/>
      <c r="M539" s="1"/>
      <c r="N539" s="1"/>
      <c r="O539" s="1"/>
      <c r="P539" s="1"/>
      <c r="Q539" s="1"/>
      <c r="R539" s="1"/>
      <c r="S539" s="1"/>
      <c r="T539" s="1"/>
      <c r="U539" s="6"/>
      <c r="V539" s="23"/>
      <c r="W539" s="14"/>
      <c r="X539" s="11"/>
      <c r="Y539" s="1"/>
      <c r="Z539" s="1"/>
      <c r="AA539" s="1"/>
      <c r="AB539" s="1"/>
      <c r="AC539" s="1"/>
      <c r="AD539" s="1"/>
      <c r="AE539" s="1"/>
      <c r="AF539" s="1"/>
      <c r="AG539" s="1"/>
      <c r="AH539" s="1"/>
      <c r="AI539" s="1"/>
      <c r="AJ539" s="1"/>
      <c r="AK539" s="1"/>
      <c r="AL539" s="1"/>
      <c r="AM539" s="1"/>
      <c r="AN539" s="1"/>
      <c r="AO539" s="1"/>
      <c r="AP539" s="1"/>
      <c r="AQ539" s="1"/>
      <c r="AR539" s="1"/>
      <c r="AS539" s="1"/>
      <c r="AT539" s="1"/>
      <c r="AU539" s="1"/>
    </row>
    <row r="540" spans="1:47" ht="14.7" thickBot="1" x14ac:dyDescent="0.6">
      <c r="A540" s="32"/>
      <c r="B540" s="1"/>
      <c r="C540" s="1"/>
      <c r="D540" s="1"/>
      <c r="E540" s="1"/>
      <c r="F540" s="1"/>
      <c r="G540" s="1"/>
      <c r="H540" s="1"/>
      <c r="I540" s="1"/>
      <c r="J540" s="1"/>
      <c r="K540" s="1"/>
      <c r="L540" s="1"/>
      <c r="M540" s="1"/>
      <c r="N540" s="1"/>
      <c r="O540" s="1"/>
      <c r="P540" s="1"/>
      <c r="Q540" s="1"/>
      <c r="R540" s="1"/>
      <c r="S540" s="1"/>
      <c r="T540" s="1"/>
      <c r="U540" s="6"/>
      <c r="V540" s="23"/>
      <c r="W540" s="14"/>
      <c r="X540" s="11"/>
      <c r="Y540" s="1"/>
      <c r="Z540" s="1"/>
      <c r="AA540" s="1"/>
      <c r="AB540" s="1"/>
      <c r="AC540" s="1"/>
      <c r="AD540" s="1"/>
      <c r="AE540" s="1"/>
      <c r="AF540" s="1"/>
      <c r="AG540" s="1"/>
      <c r="AH540" s="1"/>
      <c r="AI540" s="1"/>
      <c r="AJ540" s="1"/>
      <c r="AK540" s="1"/>
      <c r="AL540" s="1"/>
      <c r="AM540" s="1"/>
      <c r="AN540" s="1"/>
      <c r="AO540" s="1"/>
      <c r="AP540" s="1"/>
      <c r="AQ540" s="1"/>
      <c r="AR540" s="1"/>
      <c r="AS540" s="1"/>
      <c r="AT540" s="1"/>
      <c r="AU540" s="1"/>
    </row>
    <row r="541" spans="1:47" ht="14.7" thickBot="1" x14ac:dyDescent="0.6">
      <c r="A541" s="32"/>
      <c r="B541" s="1"/>
      <c r="C541" s="1"/>
      <c r="D541" s="1"/>
      <c r="E541" s="1"/>
      <c r="F541" s="1"/>
      <c r="G541" s="1"/>
      <c r="H541" s="1"/>
      <c r="I541" s="1"/>
      <c r="J541" s="1"/>
      <c r="K541" s="1"/>
      <c r="L541" s="1"/>
      <c r="M541" s="1"/>
      <c r="N541" s="1"/>
      <c r="O541" s="1"/>
      <c r="P541" s="1"/>
      <c r="Q541" s="1"/>
      <c r="R541" s="1"/>
      <c r="S541" s="1"/>
      <c r="T541" s="1"/>
      <c r="U541" s="6"/>
      <c r="V541" s="23"/>
      <c r="W541" s="14"/>
      <c r="X541" s="11"/>
      <c r="Y541" s="1"/>
      <c r="Z541" s="1"/>
      <c r="AA541" s="1"/>
      <c r="AB541" s="1"/>
      <c r="AC541" s="1"/>
      <c r="AD541" s="1"/>
      <c r="AE541" s="1"/>
      <c r="AF541" s="1"/>
      <c r="AG541" s="1"/>
      <c r="AH541" s="1"/>
      <c r="AI541" s="1"/>
      <c r="AJ541" s="1"/>
      <c r="AK541" s="1"/>
      <c r="AL541" s="1"/>
      <c r="AM541" s="1"/>
      <c r="AN541" s="1"/>
      <c r="AO541" s="1"/>
      <c r="AP541" s="1"/>
      <c r="AQ541" s="1"/>
      <c r="AR541" s="1"/>
      <c r="AS541" s="1"/>
      <c r="AT541" s="1"/>
      <c r="AU541" s="1"/>
    </row>
    <row r="542" spans="1:47" ht="14.7" thickBot="1" x14ac:dyDescent="0.6">
      <c r="A542" s="32"/>
      <c r="B542" s="1"/>
      <c r="C542" s="1"/>
      <c r="D542" s="1"/>
      <c r="E542" s="1"/>
      <c r="F542" s="1"/>
      <c r="G542" s="1"/>
      <c r="H542" s="1"/>
      <c r="I542" s="1"/>
      <c r="J542" s="1"/>
      <c r="K542" s="1"/>
      <c r="L542" s="1"/>
      <c r="M542" s="1"/>
      <c r="N542" s="1"/>
      <c r="O542" s="1"/>
      <c r="P542" s="1"/>
      <c r="Q542" s="1"/>
      <c r="R542" s="1"/>
      <c r="S542" s="1"/>
      <c r="T542" s="1"/>
      <c r="U542" s="6"/>
      <c r="V542" s="23"/>
      <c r="W542" s="14"/>
      <c r="X542" s="11"/>
      <c r="Y542" s="1"/>
      <c r="Z542" s="1"/>
      <c r="AA542" s="1"/>
      <c r="AB542" s="1"/>
      <c r="AC542" s="1"/>
      <c r="AD542" s="1"/>
      <c r="AE542" s="1"/>
      <c r="AF542" s="1"/>
      <c r="AG542" s="1"/>
      <c r="AH542" s="1"/>
      <c r="AI542" s="1"/>
      <c r="AJ542" s="1"/>
      <c r="AK542" s="1"/>
      <c r="AL542" s="1"/>
      <c r="AM542" s="1"/>
      <c r="AN542" s="1"/>
      <c r="AO542" s="1"/>
      <c r="AP542" s="1"/>
      <c r="AQ542" s="1"/>
      <c r="AR542" s="1"/>
      <c r="AS542" s="1"/>
      <c r="AT542" s="1"/>
      <c r="AU542" s="1"/>
    </row>
    <row r="543" spans="1:47" ht="14.7" thickBot="1" x14ac:dyDescent="0.6">
      <c r="A543" s="32"/>
      <c r="B543" s="1"/>
      <c r="C543" s="1"/>
      <c r="D543" s="1"/>
      <c r="E543" s="1"/>
      <c r="F543" s="1"/>
      <c r="G543" s="1"/>
      <c r="H543" s="1"/>
      <c r="I543" s="1"/>
      <c r="J543" s="1"/>
      <c r="K543" s="1"/>
      <c r="L543" s="1"/>
      <c r="M543" s="1"/>
      <c r="N543" s="1"/>
      <c r="O543" s="1"/>
      <c r="P543" s="1"/>
      <c r="Q543" s="1"/>
      <c r="R543" s="1"/>
      <c r="S543" s="1"/>
      <c r="T543" s="1"/>
      <c r="U543" s="6"/>
      <c r="V543" s="23"/>
      <c r="W543" s="14"/>
      <c r="X543" s="11"/>
      <c r="Y543" s="1"/>
      <c r="Z543" s="1"/>
      <c r="AA543" s="1"/>
      <c r="AB543" s="1"/>
      <c r="AC543" s="1"/>
      <c r="AD543" s="1"/>
      <c r="AE543" s="1"/>
      <c r="AF543" s="1"/>
      <c r="AG543" s="1"/>
      <c r="AH543" s="1"/>
      <c r="AI543" s="1"/>
      <c r="AJ543" s="1"/>
      <c r="AK543" s="1"/>
      <c r="AL543" s="1"/>
      <c r="AM543" s="1"/>
      <c r="AN543" s="1"/>
      <c r="AO543" s="1"/>
      <c r="AP543" s="1"/>
      <c r="AQ543" s="1"/>
      <c r="AR543" s="1"/>
      <c r="AS543" s="1"/>
      <c r="AT543" s="1"/>
      <c r="AU543" s="1"/>
    </row>
    <row r="544" spans="1:47" ht="14.7" thickBot="1" x14ac:dyDescent="0.6">
      <c r="A544" s="32"/>
      <c r="B544" s="1"/>
      <c r="C544" s="1"/>
      <c r="D544" s="1"/>
      <c r="E544" s="1"/>
      <c r="F544" s="1"/>
      <c r="G544" s="1"/>
      <c r="H544" s="1"/>
      <c r="I544" s="1"/>
      <c r="J544" s="1"/>
      <c r="K544" s="1"/>
      <c r="L544" s="1"/>
      <c r="M544" s="1"/>
      <c r="N544" s="1"/>
      <c r="O544" s="1"/>
      <c r="P544" s="1"/>
      <c r="Q544" s="1"/>
      <c r="R544" s="1"/>
      <c r="S544" s="1"/>
      <c r="T544" s="1"/>
      <c r="U544" s="6"/>
      <c r="V544" s="23"/>
      <c r="W544" s="14"/>
      <c r="X544" s="11"/>
      <c r="Y544" s="1"/>
      <c r="Z544" s="1"/>
      <c r="AA544" s="1"/>
      <c r="AB544" s="1"/>
      <c r="AC544" s="1"/>
      <c r="AD544" s="1"/>
      <c r="AE544" s="1"/>
      <c r="AF544" s="1"/>
      <c r="AG544" s="1"/>
      <c r="AH544" s="1"/>
      <c r="AI544" s="1"/>
      <c r="AJ544" s="1"/>
      <c r="AK544" s="1"/>
      <c r="AL544" s="1"/>
      <c r="AM544" s="1"/>
      <c r="AN544" s="1"/>
      <c r="AO544" s="1"/>
      <c r="AP544" s="1"/>
      <c r="AQ544" s="1"/>
      <c r="AR544" s="1"/>
      <c r="AS544" s="1"/>
      <c r="AT544" s="1"/>
      <c r="AU544" s="1"/>
    </row>
    <row r="545" spans="1:47" ht="14.7" thickBot="1" x14ac:dyDescent="0.6">
      <c r="A545" s="32"/>
      <c r="B545" s="1"/>
      <c r="C545" s="1"/>
      <c r="D545" s="1"/>
      <c r="E545" s="1"/>
      <c r="F545" s="1"/>
      <c r="G545" s="1"/>
      <c r="H545" s="1"/>
      <c r="I545" s="1"/>
      <c r="J545" s="1"/>
      <c r="K545" s="1"/>
      <c r="L545" s="1"/>
      <c r="M545" s="1"/>
      <c r="N545" s="1"/>
      <c r="O545" s="1"/>
      <c r="P545" s="1"/>
      <c r="Q545" s="1"/>
      <c r="R545" s="1"/>
      <c r="S545" s="1"/>
      <c r="T545" s="1"/>
      <c r="U545" s="6"/>
      <c r="V545" s="23"/>
      <c r="W545" s="14"/>
      <c r="X545" s="11"/>
      <c r="Y545" s="1"/>
      <c r="Z545" s="1"/>
      <c r="AA545" s="1"/>
      <c r="AB545" s="1"/>
      <c r="AC545" s="1"/>
      <c r="AD545" s="1"/>
      <c r="AE545" s="1"/>
      <c r="AF545" s="1"/>
      <c r="AG545" s="1"/>
      <c r="AH545" s="1"/>
      <c r="AI545" s="1"/>
      <c r="AJ545" s="1"/>
      <c r="AK545" s="1"/>
      <c r="AL545" s="1"/>
      <c r="AM545" s="1"/>
      <c r="AN545" s="1"/>
      <c r="AO545" s="1"/>
      <c r="AP545" s="1"/>
      <c r="AQ545" s="1"/>
      <c r="AR545" s="1"/>
      <c r="AS545" s="1"/>
      <c r="AT545" s="1"/>
      <c r="AU545" s="1"/>
    </row>
    <row r="546" spans="1:47" ht="14.7" thickBot="1" x14ac:dyDescent="0.6">
      <c r="A546" s="32"/>
      <c r="B546" s="1"/>
      <c r="C546" s="1"/>
      <c r="D546" s="1"/>
      <c r="E546" s="1"/>
      <c r="F546" s="1"/>
      <c r="G546" s="1"/>
      <c r="H546" s="1"/>
      <c r="I546" s="1"/>
      <c r="J546" s="1"/>
      <c r="K546" s="1"/>
      <c r="L546" s="1"/>
      <c r="M546" s="1"/>
      <c r="N546" s="1"/>
      <c r="O546" s="1"/>
      <c r="P546" s="1"/>
      <c r="Q546" s="1"/>
      <c r="R546" s="1"/>
      <c r="S546" s="1"/>
      <c r="T546" s="1"/>
      <c r="U546" s="6"/>
      <c r="V546" s="23"/>
      <c r="W546" s="14"/>
      <c r="X546" s="11"/>
      <c r="Y546" s="1"/>
      <c r="Z546" s="1"/>
      <c r="AA546" s="1"/>
      <c r="AB546" s="1"/>
      <c r="AC546" s="1"/>
      <c r="AD546" s="1"/>
      <c r="AE546" s="1"/>
      <c r="AF546" s="1"/>
      <c r="AG546" s="1"/>
      <c r="AH546" s="1"/>
      <c r="AI546" s="1"/>
      <c r="AJ546" s="1"/>
      <c r="AK546" s="1"/>
      <c r="AL546" s="1"/>
      <c r="AM546" s="1"/>
      <c r="AN546" s="1"/>
      <c r="AO546" s="1"/>
      <c r="AP546" s="1"/>
      <c r="AQ546" s="1"/>
      <c r="AR546" s="1"/>
      <c r="AS546" s="1"/>
      <c r="AT546" s="1"/>
      <c r="AU546" s="1"/>
    </row>
    <row r="547" spans="1:47" ht="14.7" thickBot="1" x14ac:dyDescent="0.6">
      <c r="A547" s="32"/>
      <c r="B547" s="1"/>
      <c r="C547" s="1"/>
      <c r="D547" s="1"/>
      <c r="E547" s="1"/>
      <c r="F547" s="1"/>
      <c r="G547" s="1"/>
      <c r="H547" s="1"/>
      <c r="I547" s="1"/>
      <c r="J547" s="1"/>
      <c r="K547" s="1"/>
      <c r="L547" s="1"/>
      <c r="M547" s="1"/>
      <c r="N547" s="1"/>
      <c r="O547" s="1"/>
      <c r="P547" s="1"/>
      <c r="Q547" s="1"/>
      <c r="R547" s="1"/>
      <c r="S547" s="1"/>
      <c r="T547" s="1"/>
      <c r="U547" s="6"/>
      <c r="V547" s="23"/>
      <c r="W547" s="14"/>
      <c r="X547" s="11"/>
      <c r="Y547" s="1"/>
      <c r="Z547" s="1"/>
      <c r="AA547" s="1"/>
      <c r="AB547" s="1"/>
      <c r="AC547" s="1"/>
      <c r="AD547" s="1"/>
      <c r="AE547" s="1"/>
      <c r="AF547" s="1"/>
      <c r="AG547" s="1"/>
      <c r="AH547" s="1"/>
      <c r="AI547" s="1"/>
      <c r="AJ547" s="1"/>
      <c r="AK547" s="1"/>
      <c r="AL547" s="1"/>
      <c r="AM547" s="1"/>
      <c r="AN547" s="1"/>
      <c r="AO547" s="1"/>
      <c r="AP547" s="1"/>
      <c r="AQ547" s="1"/>
      <c r="AR547" s="1"/>
      <c r="AS547" s="1"/>
      <c r="AT547" s="1"/>
      <c r="AU547" s="1"/>
    </row>
    <row r="548" spans="1:47" ht="14.7" thickBot="1" x14ac:dyDescent="0.6">
      <c r="A548" s="32"/>
      <c r="B548" s="1"/>
      <c r="C548" s="1"/>
      <c r="D548" s="1"/>
      <c r="E548" s="1"/>
      <c r="F548" s="1"/>
      <c r="G548" s="1"/>
      <c r="H548" s="1"/>
      <c r="I548" s="1"/>
      <c r="J548" s="1"/>
      <c r="K548" s="1"/>
      <c r="L548" s="1"/>
      <c r="M548" s="1"/>
      <c r="N548" s="1"/>
      <c r="O548" s="1"/>
      <c r="P548" s="1"/>
      <c r="Q548" s="1"/>
      <c r="R548" s="1"/>
      <c r="S548" s="1"/>
      <c r="T548" s="1"/>
      <c r="U548" s="6"/>
      <c r="V548" s="23"/>
      <c r="W548" s="14"/>
      <c r="X548" s="11"/>
      <c r="Y548" s="1"/>
      <c r="Z548" s="1"/>
      <c r="AA548" s="1"/>
      <c r="AB548" s="1"/>
      <c r="AC548" s="1"/>
      <c r="AD548" s="1"/>
      <c r="AE548" s="1"/>
      <c r="AF548" s="1"/>
      <c r="AG548" s="1"/>
      <c r="AH548" s="1"/>
      <c r="AI548" s="1"/>
      <c r="AJ548" s="1"/>
      <c r="AK548" s="1"/>
      <c r="AL548" s="1"/>
      <c r="AM548" s="1"/>
      <c r="AN548" s="1"/>
      <c r="AO548" s="1"/>
      <c r="AP548" s="1"/>
      <c r="AQ548" s="1"/>
      <c r="AR548" s="1"/>
      <c r="AS548" s="1"/>
      <c r="AT548" s="1"/>
      <c r="AU548" s="1"/>
    </row>
    <row r="549" spans="1:47" ht="14.7" thickBot="1" x14ac:dyDescent="0.6">
      <c r="A549" s="32"/>
      <c r="B549" s="1"/>
      <c r="C549" s="1"/>
      <c r="D549" s="1"/>
      <c r="E549" s="1"/>
      <c r="F549" s="1"/>
      <c r="G549" s="1"/>
      <c r="H549" s="1"/>
      <c r="I549" s="1"/>
      <c r="J549" s="1"/>
      <c r="K549" s="1"/>
      <c r="L549" s="1"/>
      <c r="M549" s="1"/>
      <c r="N549" s="1"/>
      <c r="O549" s="1"/>
      <c r="P549" s="1"/>
      <c r="Q549" s="1"/>
      <c r="R549" s="1"/>
      <c r="S549" s="1"/>
      <c r="T549" s="1"/>
      <c r="U549" s="6"/>
      <c r="V549" s="23"/>
      <c r="W549" s="14"/>
      <c r="X549" s="11"/>
      <c r="Y549" s="1"/>
      <c r="Z549" s="1"/>
      <c r="AA549" s="1"/>
      <c r="AB549" s="1"/>
      <c r="AC549" s="1"/>
      <c r="AD549" s="1"/>
      <c r="AE549" s="1"/>
      <c r="AF549" s="1"/>
      <c r="AG549" s="1"/>
      <c r="AH549" s="1"/>
      <c r="AI549" s="1"/>
      <c r="AJ549" s="1"/>
      <c r="AK549" s="1"/>
      <c r="AL549" s="1"/>
      <c r="AM549" s="1"/>
      <c r="AN549" s="1"/>
      <c r="AO549" s="1"/>
      <c r="AP549" s="1"/>
      <c r="AQ549" s="1"/>
      <c r="AR549" s="1"/>
      <c r="AS549" s="1"/>
      <c r="AT549" s="1"/>
      <c r="AU549" s="1"/>
    </row>
    <row r="550" spans="1:47" ht="14.7" thickBot="1" x14ac:dyDescent="0.6">
      <c r="A550" s="32"/>
      <c r="B550" s="1"/>
      <c r="C550" s="1"/>
      <c r="D550" s="1"/>
      <c r="E550" s="1"/>
      <c r="F550" s="1"/>
      <c r="G550" s="1"/>
      <c r="H550" s="1"/>
      <c r="I550" s="1"/>
      <c r="J550" s="1"/>
      <c r="K550" s="1"/>
      <c r="L550" s="1"/>
      <c r="M550" s="1"/>
      <c r="N550" s="1"/>
      <c r="O550" s="1"/>
      <c r="P550" s="1"/>
      <c r="Q550" s="1"/>
      <c r="R550" s="1"/>
      <c r="S550" s="1"/>
      <c r="T550" s="1"/>
      <c r="U550" s="6"/>
      <c r="V550" s="23"/>
      <c r="W550" s="14"/>
      <c r="X550" s="11"/>
      <c r="Y550" s="1"/>
      <c r="Z550" s="1"/>
      <c r="AA550" s="1"/>
      <c r="AB550" s="1"/>
      <c r="AC550" s="1"/>
      <c r="AD550" s="1"/>
      <c r="AE550" s="1"/>
      <c r="AF550" s="1"/>
      <c r="AG550" s="1"/>
      <c r="AH550" s="1"/>
      <c r="AI550" s="1"/>
      <c r="AJ550" s="1"/>
      <c r="AK550" s="1"/>
      <c r="AL550" s="1"/>
      <c r="AM550" s="1"/>
      <c r="AN550" s="1"/>
      <c r="AO550" s="1"/>
      <c r="AP550" s="1"/>
      <c r="AQ550" s="1"/>
      <c r="AR550" s="1"/>
      <c r="AS550" s="1"/>
      <c r="AT550" s="1"/>
      <c r="AU550" s="1"/>
    </row>
    <row r="551" spans="1:47" ht="14.7" thickBot="1" x14ac:dyDescent="0.6">
      <c r="A551" s="32"/>
      <c r="B551" s="1"/>
      <c r="C551" s="1"/>
      <c r="D551" s="1"/>
      <c r="E551" s="1"/>
      <c r="F551" s="1"/>
      <c r="G551" s="1"/>
      <c r="H551" s="1"/>
      <c r="I551" s="1"/>
      <c r="J551" s="1"/>
      <c r="K551" s="1"/>
      <c r="L551" s="1"/>
      <c r="M551" s="1"/>
      <c r="N551" s="1"/>
      <c r="O551" s="1"/>
      <c r="P551" s="1"/>
      <c r="Q551" s="1"/>
      <c r="R551" s="1"/>
      <c r="S551" s="1"/>
      <c r="T551" s="1"/>
      <c r="U551" s="6"/>
      <c r="V551" s="23"/>
      <c r="W551" s="14"/>
      <c r="X551" s="11"/>
      <c r="Y551" s="1"/>
      <c r="Z551" s="1"/>
      <c r="AA551" s="1"/>
      <c r="AB551" s="1"/>
      <c r="AC551" s="1"/>
      <c r="AD551" s="1"/>
      <c r="AE551" s="1"/>
      <c r="AF551" s="1"/>
      <c r="AG551" s="1"/>
      <c r="AH551" s="1"/>
      <c r="AI551" s="1"/>
      <c r="AJ551" s="1"/>
      <c r="AK551" s="1"/>
      <c r="AL551" s="1"/>
      <c r="AM551" s="1"/>
      <c r="AN551" s="1"/>
      <c r="AO551" s="1"/>
      <c r="AP551" s="1"/>
      <c r="AQ551" s="1"/>
      <c r="AR551" s="1"/>
      <c r="AS551" s="1"/>
      <c r="AT551" s="1"/>
      <c r="AU551" s="1"/>
    </row>
    <row r="552" spans="1:47" ht="14.7" thickBot="1" x14ac:dyDescent="0.6">
      <c r="A552" s="32"/>
      <c r="B552" s="1"/>
      <c r="C552" s="1"/>
      <c r="D552" s="1"/>
      <c r="E552" s="1"/>
      <c r="F552" s="1"/>
      <c r="G552" s="1"/>
      <c r="H552" s="1"/>
      <c r="I552" s="1"/>
      <c r="J552" s="1"/>
      <c r="K552" s="1"/>
      <c r="L552" s="1"/>
      <c r="M552" s="1"/>
      <c r="N552" s="1"/>
      <c r="O552" s="1"/>
      <c r="P552" s="1"/>
      <c r="Q552" s="1"/>
      <c r="R552" s="1"/>
      <c r="S552" s="1"/>
      <c r="T552" s="1"/>
      <c r="U552" s="6"/>
      <c r="V552" s="23"/>
      <c r="W552" s="14"/>
      <c r="X552" s="11"/>
      <c r="Y552" s="1"/>
      <c r="Z552" s="1"/>
      <c r="AA552" s="1"/>
      <c r="AB552" s="1"/>
      <c r="AC552" s="1"/>
      <c r="AD552" s="1"/>
      <c r="AE552" s="1"/>
      <c r="AF552" s="1"/>
      <c r="AG552" s="1"/>
      <c r="AH552" s="1"/>
      <c r="AI552" s="1"/>
      <c r="AJ552" s="1"/>
      <c r="AK552" s="1"/>
      <c r="AL552" s="1"/>
      <c r="AM552" s="1"/>
      <c r="AN552" s="1"/>
      <c r="AO552" s="1"/>
      <c r="AP552" s="1"/>
      <c r="AQ552" s="1"/>
      <c r="AR552" s="1"/>
      <c r="AS552" s="1"/>
      <c r="AT552" s="1"/>
      <c r="AU552" s="1"/>
    </row>
    <row r="553" spans="1:47" ht="14.7" thickBot="1" x14ac:dyDescent="0.6">
      <c r="A553" s="32"/>
      <c r="B553" s="1"/>
      <c r="C553" s="1"/>
      <c r="D553" s="1"/>
      <c r="E553" s="1"/>
      <c r="F553" s="1"/>
      <c r="G553" s="1"/>
      <c r="H553" s="1"/>
      <c r="I553" s="1"/>
      <c r="J553" s="1"/>
      <c r="K553" s="1"/>
      <c r="L553" s="1"/>
      <c r="M553" s="1"/>
      <c r="N553" s="1"/>
      <c r="O553" s="1"/>
      <c r="P553" s="1"/>
      <c r="Q553" s="1"/>
      <c r="R553" s="1"/>
      <c r="S553" s="1"/>
      <c r="T553" s="1"/>
      <c r="U553" s="6"/>
      <c r="V553" s="23"/>
      <c r="W553" s="14"/>
      <c r="X553" s="11"/>
      <c r="Y553" s="1"/>
      <c r="Z553" s="1"/>
      <c r="AA553" s="1"/>
      <c r="AB553" s="1"/>
      <c r="AC553" s="1"/>
      <c r="AD553" s="1"/>
      <c r="AE553" s="1"/>
      <c r="AF553" s="1"/>
      <c r="AG553" s="1"/>
      <c r="AH553" s="1"/>
      <c r="AI553" s="1"/>
      <c r="AJ553" s="1"/>
      <c r="AK553" s="1"/>
      <c r="AL553" s="1"/>
      <c r="AM553" s="1"/>
      <c r="AN553" s="1"/>
      <c r="AO553" s="1"/>
      <c r="AP553" s="1"/>
      <c r="AQ553" s="1"/>
      <c r="AR553" s="1"/>
      <c r="AS553" s="1"/>
      <c r="AT553" s="1"/>
      <c r="AU553" s="1"/>
    </row>
    <row r="554" spans="1:47" ht="14.7" thickBot="1" x14ac:dyDescent="0.6">
      <c r="A554" s="32"/>
      <c r="B554" s="1"/>
      <c r="C554" s="1"/>
      <c r="D554" s="1"/>
      <c r="E554" s="1"/>
      <c r="F554" s="1"/>
      <c r="G554" s="1"/>
      <c r="H554" s="1"/>
      <c r="I554" s="1"/>
      <c r="J554" s="1"/>
      <c r="K554" s="1"/>
      <c r="L554" s="1"/>
      <c r="M554" s="1"/>
      <c r="N554" s="1"/>
      <c r="O554" s="1"/>
      <c r="P554" s="1"/>
      <c r="Q554" s="1"/>
      <c r="R554" s="1"/>
      <c r="S554" s="1"/>
      <c r="T554" s="1"/>
      <c r="U554" s="6"/>
      <c r="V554" s="23"/>
      <c r="W554" s="14"/>
      <c r="X554" s="11"/>
      <c r="Y554" s="1"/>
      <c r="Z554" s="1"/>
      <c r="AA554" s="1"/>
      <c r="AB554" s="1"/>
      <c r="AC554" s="1"/>
      <c r="AD554" s="1"/>
      <c r="AE554" s="1"/>
      <c r="AF554" s="1"/>
      <c r="AG554" s="1"/>
      <c r="AH554" s="1"/>
      <c r="AI554" s="1"/>
      <c r="AJ554" s="1"/>
      <c r="AK554" s="1"/>
      <c r="AL554" s="1"/>
      <c r="AM554" s="1"/>
      <c r="AN554" s="1"/>
      <c r="AO554" s="1"/>
      <c r="AP554" s="1"/>
      <c r="AQ554" s="1"/>
      <c r="AR554" s="1"/>
      <c r="AS554" s="1"/>
      <c r="AT554" s="1"/>
      <c r="AU554" s="1"/>
    </row>
    <row r="555" spans="1:47" ht="14.7" thickBot="1" x14ac:dyDescent="0.6">
      <c r="A555" s="32"/>
      <c r="B555" s="1"/>
      <c r="C555" s="1"/>
      <c r="D555" s="1"/>
      <c r="E555" s="1"/>
      <c r="F555" s="1"/>
      <c r="G555" s="1"/>
      <c r="H555" s="1"/>
      <c r="I555" s="1"/>
      <c r="J555" s="1"/>
      <c r="K555" s="1"/>
      <c r="L555" s="1"/>
      <c r="M555" s="1"/>
      <c r="N555" s="1"/>
      <c r="O555" s="1"/>
      <c r="P555" s="1"/>
      <c r="Q555" s="1"/>
      <c r="R555" s="1"/>
      <c r="S555" s="1"/>
      <c r="T555" s="1"/>
      <c r="U555" s="6"/>
      <c r="V555" s="23"/>
      <c r="W555" s="14"/>
      <c r="X555" s="11"/>
      <c r="Y555" s="1"/>
      <c r="Z555" s="1"/>
      <c r="AA555" s="1"/>
      <c r="AB555" s="1"/>
      <c r="AC555" s="1"/>
      <c r="AD555" s="1"/>
      <c r="AE555" s="1"/>
      <c r="AF555" s="1"/>
      <c r="AG555" s="1"/>
      <c r="AH555" s="1"/>
      <c r="AI555" s="1"/>
      <c r="AJ555" s="1"/>
      <c r="AK555" s="1"/>
      <c r="AL555" s="1"/>
      <c r="AM555" s="1"/>
      <c r="AN555" s="1"/>
      <c r="AO555" s="1"/>
      <c r="AP555" s="1"/>
      <c r="AQ555" s="1"/>
      <c r="AR555" s="1"/>
      <c r="AS555" s="1"/>
      <c r="AT555" s="1"/>
      <c r="AU555" s="1"/>
    </row>
    <row r="556" spans="1:47" ht="14.7" thickBot="1" x14ac:dyDescent="0.6">
      <c r="A556" s="32"/>
      <c r="B556" s="1"/>
      <c r="C556" s="1"/>
      <c r="D556" s="1"/>
      <c r="E556" s="1"/>
      <c r="F556" s="1"/>
      <c r="G556" s="1"/>
      <c r="H556" s="1"/>
      <c r="I556" s="1"/>
      <c r="J556" s="1"/>
      <c r="K556" s="1"/>
      <c r="L556" s="1"/>
      <c r="M556" s="1"/>
      <c r="N556" s="1"/>
      <c r="O556" s="1"/>
      <c r="P556" s="1"/>
      <c r="Q556" s="1"/>
      <c r="R556" s="1"/>
      <c r="S556" s="1"/>
      <c r="T556" s="1"/>
      <c r="U556" s="6"/>
      <c r="V556" s="23"/>
      <c r="W556" s="14"/>
      <c r="X556" s="11"/>
      <c r="Y556" s="1"/>
      <c r="Z556" s="1"/>
      <c r="AA556" s="1"/>
      <c r="AB556" s="1"/>
      <c r="AC556" s="1"/>
      <c r="AD556" s="1"/>
      <c r="AE556" s="1"/>
      <c r="AF556" s="1"/>
      <c r="AG556" s="1"/>
      <c r="AH556" s="1"/>
      <c r="AI556" s="1"/>
      <c r="AJ556" s="1"/>
      <c r="AK556" s="1"/>
      <c r="AL556" s="1"/>
      <c r="AM556" s="1"/>
      <c r="AN556" s="1"/>
      <c r="AO556" s="1"/>
      <c r="AP556" s="1"/>
      <c r="AQ556" s="1"/>
      <c r="AR556" s="1"/>
      <c r="AS556" s="1"/>
      <c r="AT556" s="1"/>
      <c r="AU556" s="1"/>
    </row>
    <row r="557" spans="1:47" ht="14.7" thickBot="1" x14ac:dyDescent="0.6">
      <c r="A557" s="32"/>
      <c r="B557" s="1"/>
      <c r="C557" s="1"/>
      <c r="D557" s="1"/>
      <c r="E557" s="1"/>
      <c r="F557" s="1"/>
      <c r="G557" s="1"/>
      <c r="H557" s="1"/>
      <c r="I557" s="1"/>
      <c r="J557" s="1"/>
      <c r="K557" s="1"/>
      <c r="L557" s="1"/>
      <c r="M557" s="1"/>
      <c r="N557" s="1"/>
      <c r="O557" s="1"/>
      <c r="P557" s="1"/>
      <c r="Q557" s="1"/>
      <c r="R557" s="1"/>
      <c r="S557" s="1"/>
      <c r="T557" s="1"/>
      <c r="U557" s="6"/>
      <c r="V557" s="23"/>
      <c r="W557" s="14"/>
      <c r="X557" s="11"/>
      <c r="Y557" s="1"/>
      <c r="Z557" s="1"/>
      <c r="AA557" s="1"/>
      <c r="AB557" s="1"/>
      <c r="AC557" s="1"/>
      <c r="AD557" s="1"/>
      <c r="AE557" s="1"/>
      <c r="AF557" s="1"/>
      <c r="AG557" s="1"/>
      <c r="AH557" s="1"/>
      <c r="AI557" s="1"/>
      <c r="AJ557" s="1"/>
      <c r="AK557" s="1"/>
      <c r="AL557" s="1"/>
      <c r="AM557" s="1"/>
      <c r="AN557" s="1"/>
      <c r="AO557" s="1"/>
      <c r="AP557" s="1"/>
      <c r="AQ557" s="1"/>
      <c r="AR557" s="1"/>
      <c r="AS557" s="1"/>
      <c r="AT557" s="1"/>
      <c r="AU557" s="1"/>
    </row>
    <row r="558" spans="1:47" ht="14.7" thickBot="1" x14ac:dyDescent="0.6">
      <c r="A558" s="32"/>
      <c r="B558" s="1"/>
      <c r="C558" s="1"/>
      <c r="D558" s="1"/>
      <c r="E558" s="1"/>
      <c r="F558" s="1"/>
      <c r="G558" s="1"/>
      <c r="H558" s="1"/>
      <c r="I558" s="1"/>
      <c r="J558" s="1"/>
      <c r="K558" s="1"/>
      <c r="L558" s="1"/>
      <c r="M558" s="1"/>
      <c r="N558" s="1"/>
      <c r="O558" s="1"/>
      <c r="P558" s="1"/>
      <c r="Q558" s="1"/>
      <c r="R558" s="1"/>
      <c r="S558" s="1"/>
      <c r="T558" s="1"/>
      <c r="U558" s="6"/>
      <c r="V558" s="23"/>
      <c r="W558" s="14"/>
      <c r="X558" s="11"/>
      <c r="Y558" s="1"/>
      <c r="Z558" s="1"/>
      <c r="AA558" s="1"/>
      <c r="AB558" s="1"/>
      <c r="AC558" s="1"/>
      <c r="AD558" s="1"/>
      <c r="AE558" s="1"/>
      <c r="AF558" s="1"/>
      <c r="AG558" s="1"/>
      <c r="AH558" s="1"/>
      <c r="AI558" s="1"/>
      <c r="AJ558" s="1"/>
      <c r="AK558" s="1"/>
      <c r="AL558" s="1"/>
      <c r="AM558" s="1"/>
      <c r="AN558" s="1"/>
      <c r="AO558" s="1"/>
      <c r="AP558" s="1"/>
      <c r="AQ558" s="1"/>
      <c r="AR558" s="1"/>
      <c r="AS558" s="1"/>
      <c r="AT558" s="1"/>
      <c r="AU558" s="1"/>
    </row>
    <row r="559" spans="1:47" ht="14.7" thickBot="1" x14ac:dyDescent="0.6">
      <c r="A559" s="32"/>
      <c r="B559" s="1"/>
      <c r="C559" s="1"/>
      <c r="D559" s="1"/>
      <c r="E559" s="1"/>
      <c r="F559" s="1"/>
      <c r="G559" s="1"/>
      <c r="H559" s="1"/>
      <c r="I559" s="1"/>
      <c r="J559" s="1"/>
      <c r="K559" s="1"/>
      <c r="L559" s="1"/>
      <c r="M559" s="1"/>
      <c r="N559" s="1"/>
      <c r="O559" s="1"/>
      <c r="P559" s="1"/>
      <c r="Q559" s="1"/>
      <c r="R559" s="1"/>
      <c r="S559" s="1"/>
      <c r="T559" s="1"/>
      <c r="U559" s="6"/>
      <c r="V559" s="23"/>
      <c r="W559" s="14"/>
      <c r="X559" s="11"/>
      <c r="Y559" s="1"/>
      <c r="Z559" s="1"/>
      <c r="AA559" s="1"/>
      <c r="AB559" s="1"/>
      <c r="AC559" s="1"/>
      <c r="AD559" s="1"/>
      <c r="AE559" s="1"/>
      <c r="AF559" s="1"/>
      <c r="AG559" s="1"/>
      <c r="AH559" s="1"/>
      <c r="AI559" s="1"/>
      <c r="AJ559" s="1"/>
      <c r="AK559" s="1"/>
      <c r="AL559" s="1"/>
      <c r="AM559" s="1"/>
      <c r="AN559" s="1"/>
      <c r="AO559" s="1"/>
      <c r="AP559" s="1"/>
      <c r="AQ559" s="1"/>
      <c r="AR559" s="1"/>
      <c r="AS559" s="1"/>
      <c r="AT559" s="1"/>
      <c r="AU559" s="1"/>
    </row>
    <row r="560" spans="1:47" ht="14.7" thickBot="1" x14ac:dyDescent="0.6">
      <c r="A560" s="32"/>
      <c r="B560" s="1"/>
      <c r="C560" s="1"/>
      <c r="D560" s="1"/>
      <c r="E560" s="1"/>
      <c r="F560" s="1"/>
      <c r="G560" s="1"/>
      <c r="H560" s="1"/>
      <c r="I560" s="1"/>
      <c r="J560" s="1"/>
      <c r="K560" s="1"/>
      <c r="L560" s="1"/>
      <c r="M560" s="1"/>
      <c r="N560" s="1"/>
      <c r="O560" s="1"/>
      <c r="P560" s="1"/>
      <c r="Q560" s="1"/>
      <c r="R560" s="1"/>
      <c r="S560" s="1"/>
      <c r="T560" s="1"/>
      <c r="U560" s="6"/>
      <c r="V560" s="23"/>
      <c r="W560" s="14"/>
      <c r="X560" s="11"/>
      <c r="Y560" s="1"/>
      <c r="Z560" s="1"/>
      <c r="AA560" s="1"/>
      <c r="AB560" s="1"/>
      <c r="AC560" s="1"/>
      <c r="AD560" s="1"/>
      <c r="AE560" s="1"/>
      <c r="AF560" s="1"/>
      <c r="AG560" s="1"/>
      <c r="AH560" s="1"/>
      <c r="AI560" s="1"/>
      <c r="AJ560" s="1"/>
      <c r="AK560" s="1"/>
      <c r="AL560" s="1"/>
      <c r="AM560" s="1"/>
      <c r="AN560" s="1"/>
      <c r="AO560" s="1"/>
      <c r="AP560" s="1"/>
      <c r="AQ560" s="1"/>
      <c r="AR560" s="1"/>
      <c r="AS560" s="1"/>
      <c r="AT560" s="1"/>
      <c r="AU560" s="1"/>
    </row>
    <row r="561" spans="1:47" ht="14.7" thickBot="1" x14ac:dyDescent="0.6">
      <c r="A561" s="32"/>
      <c r="B561" s="1"/>
      <c r="C561" s="1"/>
      <c r="D561" s="1"/>
      <c r="E561" s="1"/>
      <c r="F561" s="1"/>
      <c r="G561" s="1"/>
      <c r="H561" s="1"/>
      <c r="I561" s="1"/>
      <c r="J561" s="1"/>
      <c r="K561" s="1"/>
      <c r="L561" s="1"/>
      <c r="M561" s="1"/>
      <c r="N561" s="1"/>
      <c r="O561" s="1"/>
      <c r="P561" s="1"/>
      <c r="Q561" s="1"/>
      <c r="R561" s="1"/>
      <c r="S561" s="1"/>
      <c r="T561" s="1"/>
      <c r="U561" s="6"/>
      <c r="V561" s="23"/>
      <c r="W561" s="14"/>
      <c r="X561" s="11"/>
      <c r="Y561" s="1"/>
      <c r="Z561" s="1"/>
      <c r="AA561" s="1"/>
      <c r="AB561" s="1"/>
      <c r="AC561" s="1"/>
      <c r="AD561" s="1"/>
      <c r="AE561" s="1"/>
      <c r="AF561" s="1"/>
      <c r="AG561" s="1"/>
      <c r="AH561" s="1"/>
      <c r="AI561" s="1"/>
      <c r="AJ561" s="1"/>
      <c r="AK561" s="1"/>
      <c r="AL561" s="1"/>
      <c r="AM561" s="1"/>
      <c r="AN561" s="1"/>
      <c r="AO561" s="1"/>
      <c r="AP561" s="1"/>
      <c r="AQ561" s="1"/>
      <c r="AR561" s="1"/>
      <c r="AS561" s="1"/>
      <c r="AT561" s="1"/>
      <c r="AU561" s="1"/>
    </row>
    <row r="562" spans="1:47" ht="14.7" thickBot="1" x14ac:dyDescent="0.6">
      <c r="A562" s="32"/>
      <c r="B562" s="1"/>
      <c r="C562" s="1"/>
      <c r="D562" s="1"/>
      <c r="E562" s="1"/>
      <c r="F562" s="1"/>
      <c r="G562" s="1"/>
      <c r="H562" s="1"/>
      <c r="I562" s="1"/>
      <c r="J562" s="1"/>
      <c r="K562" s="1"/>
      <c r="L562" s="1"/>
      <c r="M562" s="1"/>
      <c r="N562" s="1"/>
      <c r="O562" s="1"/>
      <c r="P562" s="1"/>
      <c r="Q562" s="1"/>
      <c r="R562" s="1"/>
      <c r="S562" s="1"/>
      <c r="T562" s="1"/>
      <c r="U562" s="6"/>
      <c r="V562" s="23"/>
      <c r="W562" s="14"/>
      <c r="X562" s="11"/>
      <c r="Y562" s="1"/>
      <c r="Z562" s="1"/>
      <c r="AA562" s="1"/>
      <c r="AB562" s="1"/>
      <c r="AC562" s="1"/>
      <c r="AD562" s="1"/>
      <c r="AE562" s="1"/>
      <c r="AF562" s="1"/>
      <c r="AG562" s="1"/>
      <c r="AH562" s="1"/>
      <c r="AI562" s="1"/>
      <c r="AJ562" s="1"/>
      <c r="AK562" s="1"/>
      <c r="AL562" s="1"/>
      <c r="AM562" s="1"/>
      <c r="AN562" s="1"/>
      <c r="AO562" s="1"/>
      <c r="AP562" s="1"/>
      <c r="AQ562" s="1"/>
      <c r="AR562" s="1"/>
      <c r="AS562" s="1"/>
      <c r="AT562" s="1"/>
      <c r="AU562" s="1"/>
    </row>
    <row r="563" spans="1:47" ht="14.7" thickBot="1" x14ac:dyDescent="0.6">
      <c r="A563" s="32"/>
      <c r="B563" s="1"/>
      <c r="C563" s="1"/>
      <c r="D563" s="1"/>
      <c r="E563" s="1"/>
      <c r="F563" s="1"/>
      <c r="G563" s="1"/>
      <c r="H563" s="1"/>
      <c r="I563" s="1"/>
      <c r="J563" s="1"/>
      <c r="K563" s="1"/>
      <c r="L563" s="1"/>
      <c r="M563" s="1"/>
      <c r="N563" s="1"/>
      <c r="O563" s="1"/>
      <c r="P563" s="1"/>
      <c r="Q563" s="1"/>
      <c r="R563" s="1"/>
      <c r="S563" s="1"/>
      <c r="T563" s="1"/>
      <c r="U563" s="6"/>
      <c r="V563" s="23"/>
      <c r="W563" s="14"/>
      <c r="X563" s="11"/>
      <c r="Y563" s="1"/>
      <c r="Z563" s="1"/>
      <c r="AA563" s="1"/>
      <c r="AB563" s="1"/>
      <c r="AC563" s="1"/>
      <c r="AD563" s="1"/>
      <c r="AE563" s="1"/>
      <c r="AF563" s="1"/>
      <c r="AG563" s="1"/>
      <c r="AH563" s="1"/>
      <c r="AI563" s="1"/>
      <c r="AJ563" s="1"/>
      <c r="AK563" s="1"/>
      <c r="AL563" s="1"/>
      <c r="AM563" s="1"/>
      <c r="AN563" s="1"/>
      <c r="AO563" s="1"/>
      <c r="AP563" s="1"/>
      <c r="AQ563" s="1"/>
      <c r="AR563" s="1"/>
      <c r="AS563" s="1"/>
      <c r="AT563" s="1"/>
      <c r="AU563" s="1"/>
    </row>
    <row r="564" spans="1:47" ht="14.7" thickBot="1" x14ac:dyDescent="0.6">
      <c r="A564" s="32"/>
      <c r="B564" s="1"/>
      <c r="C564" s="1"/>
      <c r="D564" s="1"/>
      <c r="E564" s="1"/>
      <c r="F564" s="1"/>
      <c r="G564" s="1"/>
      <c r="H564" s="1"/>
      <c r="I564" s="1"/>
      <c r="J564" s="1"/>
      <c r="K564" s="1"/>
      <c r="L564" s="1"/>
      <c r="M564" s="1"/>
      <c r="N564" s="1"/>
      <c r="O564" s="1"/>
      <c r="P564" s="1"/>
      <c r="Q564" s="1"/>
      <c r="R564" s="1"/>
      <c r="S564" s="1"/>
      <c r="T564" s="1"/>
      <c r="U564" s="6"/>
      <c r="V564" s="23"/>
      <c r="W564" s="14"/>
      <c r="X564" s="11"/>
      <c r="Y564" s="1"/>
      <c r="Z564" s="1"/>
      <c r="AA564" s="1"/>
      <c r="AB564" s="1"/>
      <c r="AC564" s="1"/>
      <c r="AD564" s="1"/>
      <c r="AE564" s="1"/>
      <c r="AF564" s="1"/>
      <c r="AG564" s="1"/>
      <c r="AH564" s="1"/>
      <c r="AI564" s="1"/>
      <c r="AJ564" s="1"/>
      <c r="AK564" s="1"/>
      <c r="AL564" s="1"/>
      <c r="AM564" s="1"/>
      <c r="AN564" s="1"/>
      <c r="AO564" s="1"/>
      <c r="AP564" s="1"/>
      <c r="AQ564" s="1"/>
      <c r="AR564" s="1"/>
      <c r="AS564" s="1"/>
      <c r="AT564" s="1"/>
      <c r="AU564" s="1"/>
    </row>
    <row r="565" spans="1:47" ht="14.7" thickBot="1" x14ac:dyDescent="0.6">
      <c r="A565" s="32"/>
      <c r="B565" s="1"/>
      <c r="C565" s="1"/>
      <c r="D565" s="1"/>
      <c r="E565" s="1"/>
      <c r="F565" s="1"/>
      <c r="G565" s="1"/>
      <c r="H565" s="1"/>
      <c r="I565" s="1"/>
      <c r="J565" s="1"/>
      <c r="K565" s="1"/>
      <c r="L565" s="1"/>
      <c r="M565" s="1"/>
      <c r="N565" s="1"/>
      <c r="O565" s="1"/>
      <c r="P565" s="1"/>
      <c r="Q565" s="1"/>
      <c r="R565" s="1"/>
      <c r="S565" s="1"/>
      <c r="T565" s="1"/>
      <c r="U565" s="6"/>
      <c r="V565" s="23"/>
      <c r="W565" s="14"/>
      <c r="X565" s="11"/>
      <c r="Y565" s="1"/>
      <c r="Z565" s="1"/>
      <c r="AA565" s="1"/>
      <c r="AB565" s="1"/>
      <c r="AC565" s="1"/>
      <c r="AD565" s="1"/>
      <c r="AE565" s="1"/>
      <c r="AF565" s="1"/>
      <c r="AG565" s="1"/>
      <c r="AH565" s="1"/>
      <c r="AI565" s="1"/>
      <c r="AJ565" s="1"/>
      <c r="AK565" s="1"/>
      <c r="AL565" s="1"/>
      <c r="AM565" s="1"/>
      <c r="AN565" s="1"/>
      <c r="AO565" s="1"/>
      <c r="AP565" s="1"/>
      <c r="AQ565" s="1"/>
      <c r="AR565" s="1"/>
      <c r="AS565" s="1"/>
      <c r="AT565" s="1"/>
      <c r="AU565" s="1"/>
    </row>
    <row r="566" spans="1:47" ht="14.7" thickBot="1" x14ac:dyDescent="0.6">
      <c r="A566" s="32"/>
      <c r="B566" s="1"/>
      <c r="C566" s="1"/>
      <c r="D566" s="1"/>
      <c r="E566" s="1"/>
      <c r="F566" s="1"/>
      <c r="G566" s="1"/>
      <c r="H566" s="1"/>
      <c r="I566" s="1"/>
      <c r="J566" s="1"/>
      <c r="K566" s="1"/>
      <c r="L566" s="1"/>
      <c r="M566" s="1"/>
      <c r="N566" s="1"/>
      <c r="O566" s="1"/>
      <c r="P566" s="1"/>
      <c r="Q566" s="1"/>
      <c r="R566" s="1"/>
      <c r="S566" s="1"/>
      <c r="T566" s="1"/>
      <c r="U566" s="6"/>
      <c r="V566" s="23"/>
      <c r="W566" s="14"/>
      <c r="X566" s="11"/>
      <c r="Y566" s="1"/>
      <c r="Z566" s="1"/>
      <c r="AA566" s="1"/>
      <c r="AB566" s="1"/>
      <c r="AC566" s="1"/>
      <c r="AD566" s="1"/>
      <c r="AE566" s="1"/>
      <c r="AF566" s="1"/>
      <c r="AG566" s="1"/>
      <c r="AH566" s="1"/>
      <c r="AI566" s="1"/>
      <c r="AJ566" s="1"/>
      <c r="AK566" s="1"/>
      <c r="AL566" s="1"/>
      <c r="AM566" s="1"/>
      <c r="AN566" s="1"/>
      <c r="AO566" s="1"/>
      <c r="AP566" s="1"/>
      <c r="AQ566" s="1"/>
      <c r="AR566" s="1"/>
      <c r="AS566" s="1"/>
      <c r="AT566" s="1"/>
      <c r="AU566" s="1"/>
    </row>
    <row r="567" spans="1:47" ht="14.7" thickBot="1" x14ac:dyDescent="0.6">
      <c r="A567" s="32"/>
      <c r="B567" s="1"/>
      <c r="C567" s="1"/>
      <c r="D567" s="1"/>
      <c r="E567" s="1"/>
      <c r="F567" s="1"/>
      <c r="G567" s="1"/>
      <c r="H567" s="1"/>
      <c r="I567" s="1"/>
      <c r="J567" s="1"/>
      <c r="K567" s="1"/>
      <c r="L567" s="1"/>
      <c r="M567" s="1"/>
      <c r="N567" s="1"/>
      <c r="O567" s="1"/>
      <c r="P567" s="1"/>
      <c r="Q567" s="1"/>
      <c r="R567" s="1"/>
      <c r="S567" s="1"/>
      <c r="T567" s="1"/>
      <c r="U567" s="6"/>
      <c r="V567" s="23"/>
      <c r="W567" s="14"/>
      <c r="X567" s="11"/>
      <c r="Y567" s="1"/>
      <c r="Z567" s="1"/>
      <c r="AA567" s="1"/>
      <c r="AB567" s="1"/>
      <c r="AC567" s="1"/>
      <c r="AD567" s="1"/>
      <c r="AE567" s="1"/>
      <c r="AF567" s="1"/>
      <c r="AG567" s="1"/>
      <c r="AH567" s="1"/>
      <c r="AI567" s="1"/>
      <c r="AJ567" s="1"/>
      <c r="AK567" s="1"/>
      <c r="AL567" s="1"/>
      <c r="AM567" s="1"/>
      <c r="AN567" s="1"/>
      <c r="AO567" s="1"/>
      <c r="AP567" s="1"/>
      <c r="AQ567" s="1"/>
      <c r="AR567" s="1"/>
      <c r="AS567" s="1"/>
      <c r="AT567" s="1"/>
      <c r="AU567" s="1"/>
    </row>
    <row r="568" spans="1:47" ht="14.7" thickBot="1" x14ac:dyDescent="0.6">
      <c r="A568" s="32"/>
      <c r="B568" s="1"/>
      <c r="C568" s="1"/>
      <c r="D568" s="1"/>
      <c r="E568" s="1"/>
      <c r="F568" s="1"/>
      <c r="G568" s="1"/>
      <c r="H568" s="1"/>
      <c r="I568" s="1"/>
      <c r="J568" s="1"/>
      <c r="K568" s="1"/>
      <c r="L568" s="1"/>
      <c r="M568" s="1"/>
      <c r="N568" s="1"/>
      <c r="O568" s="1"/>
      <c r="P568" s="1"/>
      <c r="Q568" s="1"/>
      <c r="R568" s="1"/>
      <c r="S568" s="1"/>
      <c r="T568" s="1"/>
      <c r="U568" s="6"/>
      <c r="V568" s="23"/>
      <c r="W568" s="14"/>
      <c r="X568" s="11"/>
      <c r="Y568" s="1"/>
      <c r="Z568" s="1"/>
      <c r="AA568" s="1"/>
      <c r="AB568" s="1"/>
      <c r="AC568" s="1"/>
      <c r="AD568" s="1"/>
      <c r="AE568" s="1"/>
      <c r="AF568" s="1"/>
      <c r="AG568" s="1"/>
      <c r="AH568" s="1"/>
      <c r="AI568" s="1"/>
      <c r="AJ568" s="1"/>
      <c r="AK568" s="1"/>
      <c r="AL568" s="1"/>
      <c r="AM568" s="1"/>
      <c r="AN568" s="1"/>
      <c r="AO568" s="1"/>
      <c r="AP568" s="1"/>
      <c r="AQ568" s="1"/>
      <c r="AR568" s="1"/>
      <c r="AS568" s="1"/>
      <c r="AT568" s="1"/>
      <c r="AU568" s="1"/>
    </row>
    <row r="569" spans="1:47" ht="14.7" thickBot="1" x14ac:dyDescent="0.6">
      <c r="A569" s="32"/>
      <c r="B569" s="1"/>
      <c r="C569" s="1"/>
      <c r="D569" s="1"/>
      <c r="E569" s="1"/>
      <c r="F569" s="1"/>
      <c r="G569" s="1"/>
      <c r="H569" s="1"/>
      <c r="I569" s="1"/>
      <c r="J569" s="1"/>
      <c r="K569" s="1"/>
      <c r="L569" s="1"/>
      <c r="M569" s="1"/>
      <c r="N569" s="1"/>
      <c r="O569" s="1"/>
      <c r="P569" s="1"/>
      <c r="Q569" s="1"/>
      <c r="R569" s="1"/>
      <c r="S569" s="1"/>
      <c r="T569" s="1"/>
      <c r="U569" s="6"/>
      <c r="V569" s="23"/>
      <c r="W569" s="14"/>
      <c r="X569" s="11"/>
      <c r="Y569" s="1"/>
      <c r="Z569" s="1"/>
      <c r="AA569" s="1"/>
      <c r="AB569" s="1"/>
      <c r="AC569" s="1"/>
      <c r="AD569" s="1"/>
      <c r="AE569" s="1"/>
      <c r="AF569" s="1"/>
      <c r="AG569" s="1"/>
      <c r="AH569" s="1"/>
      <c r="AI569" s="1"/>
      <c r="AJ569" s="1"/>
      <c r="AK569" s="1"/>
      <c r="AL569" s="1"/>
      <c r="AM569" s="1"/>
      <c r="AN569" s="1"/>
      <c r="AO569" s="1"/>
      <c r="AP569" s="1"/>
      <c r="AQ569" s="1"/>
      <c r="AR569" s="1"/>
      <c r="AS569" s="1"/>
      <c r="AT569" s="1"/>
      <c r="AU569" s="1"/>
    </row>
    <row r="570" spans="1:47" ht="14.7" thickBot="1" x14ac:dyDescent="0.6">
      <c r="A570" s="32"/>
      <c r="B570" s="1"/>
      <c r="C570" s="1"/>
      <c r="D570" s="1"/>
      <c r="E570" s="1"/>
      <c r="F570" s="1"/>
      <c r="G570" s="1"/>
      <c r="H570" s="1"/>
      <c r="I570" s="1"/>
      <c r="J570" s="1"/>
      <c r="K570" s="1"/>
      <c r="L570" s="1"/>
      <c r="M570" s="1"/>
      <c r="N570" s="1"/>
      <c r="O570" s="1"/>
      <c r="P570" s="1"/>
      <c r="Q570" s="1"/>
      <c r="R570" s="1"/>
      <c r="S570" s="1"/>
      <c r="T570" s="1"/>
      <c r="U570" s="6"/>
      <c r="V570" s="23"/>
      <c r="W570" s="14"/>
      <c r="X570" s="11"/>
      <c r="Y570" s="1"/>
      <c r="Z570" s="1"/>
      <c r="AA570" s="1"/>
      <c r="AB570" s="1"/>
      <c r="AC570" s="1"/>
      <c r="AD570" s="1"/>
      <c r="AE570" s="1"/>
      <c r="AF570" s="1"/>
      <c r="AG570" s="1"/>
      <c r="AH570" s="1"/>
      <c r="AI570" s="1"/>
      <c r="AJ570" s="1"/>
      <c r="AK570" s="1"/>
      <c r="AL570" s="1"/>
      <c r="AM570" s="1"/>
      <c r="AN570" s="1"/>
      <c r="AO570" s="1"/>
      <c r="AP570" s="1"/>
      <c r="AQ570" s="1"/>
      <c r="AR570" s="1"/>
      <c r="AS570" s="1"/>
      <c r="AT570" s="1"/>
      <c r="AU570" s="1"/>
    </row>
    <row r="571" spans="1:47" ht="14.7" thickBot="1" x14ac:dyDescent="0.6">
      <c r="A571" s="32"/>
      <c r="B571" s="1"/>
      <c r="C571" s="1"/>
      <c r="D571" s="1"/>
      <c r="E571" s="1"/>
      <c r="F571" s="1"/>
      <c r="G571" s="1"/>
      <c r="H571" s="1"/>
      <c r="I571" s="1"/>
      <c r="J571" s="1"/>
      <c r="K571" s="1"/>
      <c r="L571" s="1"/>
      <c r="M571" s="1"/>
      <c r="N571" s="1"/>
      <c r="O571" s="1"/>
      <c r="P571" s="1"/>
      <c r="Q571" s="1"/>
      <c r="R571" s="1"/>
      <c r="S571" s="1"/>
      <c r="T571" s="1"/>
      <c r="U571" s="6"/>
      <c r="V571" s="23"/>
      <c r="W571" s="14"/>
      <c r="X571" s="11"/>
      <c r="Y571" s="1"/>
      <c r="Z571" s="1"/>
      <c r="AA571" s="1"/>
      <c r="AB571" s="1"/>
      <c r="AC571" s="1"/>
      <c r="AD571" s="1"/>
      <c r="AE571" s="1"/>
      <c r="AF571" s="1"/>
      <c r="AG571" s="1"/>
      <c r="AH571" s="1"/>
      <c r="AI571" s="1"/>
      <c r="AJ571" s="1"/>
      <c r="AK571" s="1"/>
      <c r="AL571" s="1"/>
      <c r="AM571" s="1"/>
      <c r="AN571" s="1"/>
      <c r="AO571" s="1"/>
      <c r="AP571" s="1"/>
      <c r="AQ571" s="1"/>
      <c r="AR571" s="1"/>
      <c r="AS571" s="1"/>
      <c r="AT571" s="1"/>
      <c r="AU571" s="1"/>
    </row>
    <row r="572" spans="1:47" ht="14.7" thickBot="1" x14ac:dyDescent="0.6">
      <c r="A572" s="32"/>
      <c r="B572" s="1"/>
      <c r="C572" s="1"/>
      <c r="D572" s="1"/>
      <c r="E572" s="1"/>
      <c r="F572" s="1"/>
      <c r="G572" s="1"/>
      <c r="H572" s="1"/>
      <c r="I572" s="1"/>
      <c r="J572" s="1"/>
      <c r="K572" s="1"/>
      <c r="L572" s="1"/>
      <c r="M572" s="1"/>
      <c r="N572" s="1"/>
      <c r="O572" s="1"/>
      <c r="P572" s="1"/>
      <c r="Q572" s="1"/>
      <c r="R572" s="1"/>
      <c r="S572" s="1"/>
      <c r="T572" s="1"/>
      <c r="U572" s="6"/>
      <c r="V572" s="23"/>
      <c r="W572" s="14"/>
      <c r="X572" s="11"/>
      <c r="Y572" s="1"/>
      <c r="Z572" s="1"/>
      <c r="AA572" s="1"/>
      <c r="AB572" s="1"/>
      <c r="AC572" s="1"/>
      <c r="AD572" s="1"/>
      <c r="AE572" s="1"/>
      <c r="AF572" s="1"/>
      <c r="AG572" s="1"/>
      <c r="AH572" s="1"/>
      <c r="AI572" s="1"/>
      <c r="AJ572" s="1"/>
      <c r="AK572" s="1"/>
      <c r="AL572" s="1"/>
      <c r="AM572" s="1"/>
      <c r="AN572" s="1"/>
      <c r="AO572" s="1"/>
      <c r="AP572" s="1"/>
      <c r="AQ572" s="1"/>
      <c r="AR572" s="1"/>
      <c r="AS572" s="1"/>
      <c r="AT572" s="1"/>
      <c r="AU572" s="1"/>
    </row>
    <row r="573" spans="1:47" ht="14.7" thickBot="1" x14ac:dyDescent="0.6">
      <c r="A573" s="32"/>
      <c r="B573" s="1"/>
      <c r="C573" s="1"/>
      <c r="D573" s="1"/>
      <c r="E573" s="1"/>
      <c r="F573" s="1"/>
      <c r="G573" s="1"/>
      <c r="H573" s="1"/>
      <c r="I573" s="1"/>
      <c r="J573" s="1"/>
      <c r="K573" s="1"/>
      <c r="L573" s="1"/>
      <c r="M573" s="1"/>
      <c r="N573" s="1"/>
      <c r="O573" s="1"/>
      <c r="P573" s="1"/>
      <c r="Q573" s="1"/>
      <c r="R573" s="1"/>
      <c r="S573" s="1"/>
      <c r="T573" s="1"/>
      <c r="U573" s="6"/>
      <c r="V573" s="23"/>
      <c r="W573" s="14"/>
      <c r="X573" s="11"/>
      <c r="Y573" s="1"/>
      <c r="Z573" s="1"/>
      <c r="AA573" s="1"/>
      <c r="AB573" s="1"/>
      <c r="AC573" s="1"/>
      <c r="AD573" s="1"/>
      <c r="AE573" s="1"/>
      <c r="AF573" s="1"/>
      <c r="AG573" s="1"/>
      <c r="AH573" s="1"/>
      <c r="AI573" s="1"/>
      <c r="AJ573" s="1"/>
      <c r="AK573" s="1"/>
      <c r="AL573" s="1"/>
      <c r="AM573" s="1"/>
      <c r="AN573" s="1"/>
      <c r="AO573" s="1"/>
      <c r="AP573" s="1"/>
      <c r="AQ573" s="1"/>
      <c r="AR573" s="1"/>
      <c r="AS573" s="1"/>
      <c r="AT573" s="1"/>
      <c r="AU573" s="1"/>
    </row>
    <row r="574" spans="1:47" ht="14.7" thickBot="1" x14ac:dyDescent="0.6">
      <c r="A574" s="32"/>
      <c r="B574" s="1"/>
      <c r="C574" s="1"/>
      <c r="D574" s="1"/>
      <c r="E574" s="1"/>
      <c r="F574" s="1"/>
      <c r="G574" s="1"/>
      <c r="H574" s="1"/>
      <c r="I574" s="1"/>
      <c r="J574" s="1"/>
      <c r="K574" s="1"/>
      <c r="L574" s="1"/>
      <c r="M574" s="1"/>
      <c r="N574" s="1"/>
      <c r="O574" s="1"/>
      <c r="P574" s="1"/>
      <c r="Q574" s="1"/>
      <c r="R574" s="1"/>
      <c r="S574" s="1"/>
      <c r="T574" s="1"/>
      <c r="U574" s="6"/>
      <c r="V574" s="23"/>
      <c r="W574" s="14"/>
      <c r="X574" s="11"/>
      <c r="Y574" s="1"/>
      <c r="Z574" s="1"/>
      <c r="AA574" s="1"/>
      <c r="AB574" s="1"/>
      <c r="AC574" s="1"/>
      <c r="AD574" s="1"/>
      <c r="AE574" s="1"/>
      <c r="AF574" s="1"/>
      <c r="AG574" s="1"/>
      <c r="AH574" s="1"/>
      <c r="AI574" s="1"/>
      <c r="AJ574" s="1"/>
      <c r="AK574" s="1"/>
      <c r="AL574" s="1"/>
      <c r="AM574" s="1"/>
      <c r="AN574" s="1"/>
      <c r="AO574" s="1"/>
      <c r="AP574" s="1"/>
      <c r="AQ574" s="1"/>
      <c r="AR574" s="1"/>
      <c r="AS574" s="1"/>
      <c r="AT574" s="1"/>
      <c r="AU574" s="1"/>
    </row>
    <row r="575" spans="1:47" ht="14.7" thickBot="1" x14ac:dyDescent="0.6">
      <c r="A575" s="32"/>
      <c r="B575" s="1"/>
      <c r="C575" s="1"/>
      <c r="D575" s="1"/>
      <c r="E575" s="1"/>
      <c r="F575" s="1"/>
      <c r="G575" s="1"/>
      <c r="H575" s="1"/>
      <c r="I575" s="1"/>
      <c r="J575" s="1"/>
      <c r="K575" s="1"/>
      <c r="L575" s="1"/>
      <c r="M575" s="1"/>
      <c r="N575" s="1"/>
      <c r="O575" s="1"/>
      <c r="P575" s="1"/>
      <c r="Q575" s="1"/>
      <c r="R575" s="1"/>
      <c r="S575" s="1"/>
      <c r="T575" s="1"/>
      <c r="U575" s="6"/>
      <c r="V575" s="23"/>
      <c r="W575" s="14"/>
      <c r="X575" s="11"/>
      <c r="Y575" s="1"/>
      <c r="Z575" s="1"/>
      <c r="AA575" s="1"/>
      <c r="AB575" s="1"/>
      <c r="AC575" s="1"/>
      <c r="AD575" s="1"/>
      <c r="AE575" s="1"/>
      <c r="AF575" s="1"/>
      <c r="AG575" s="1"/>
      <c r="AH575" s="1"/>
      <c r="AI575" s="1"/>
      <c r="AJ575" s="1"/>
      <c r="AK575" s="1"/>
      <c r="AL575" s="1"/>
      <c r="AM575" s="1"/>
      <c r="AN575" s="1"/>
      <c r="AO575" s="1"/>
      <c r="AP575" s="1"/>
      <c r="AQ575" s="1"/>
      <c r="AR575" s="1"/>
      <c r="AS575" s="1"/>
      <c r="AT575" s="1"/>
      <c r="AU575" s="1"/>
    </row>
    <row r="576" spans="1:47" ht="14.7" thickBot="1" x14ac:dyDescent="0.6">
      <c r="A576" s="32"/>
      <c r="B576" s="1"/>
      <c r="C576" s="1"/>
      <c r="D576" s="1"/>
      <c r="E576" s="1"/>
      <c r="F576" s="1"/>
      <c r="G576" s="1"/>
      <c r="H576" s="1"/>
      <c r="I576" s="1"/>
      <c r="J576" s="1"/>
      <c r="K576" s="1"/>
      <c r="L576" s="1"/>
      <c r="M576" s="1"/>
      <c r="N576" s="1"/>
      <c r="O576" s="1"/>
      <c r="P576" s="1"/>
      <c r="Q576" s="1"/>
      <c r="R576" s="1"/>
      <c r="S576" s="1"/>
      <c r="T576" s="1"/>
      <c r="U576" s="6"/>
      <c r="V576" s="23"/>
      <c r="W576" s="14"/>
      <c r="X576" s="11"/>
      <c r="Y576" s="1"/>
      <c r="Z576" s="1"/>
      <c r="AA576" s="1"/>
      <c r="AB576" s="1"/>
      <c r="AC576" s="1"/>
      <c r="AD576" s="1"/>
      <c r="AE576" s="1"/>
      <c r="AF576" s="1"/>
      <c r="AG576" s="1"/>
      <c r="AH576" s="1"/>
      <c r="AI576" s="1"/>
      <c r="AJ576" s="1"/>
      <c r="AK576" s="1"/>
      <c r="AL576" s="1"/>
      <c r="AM576" s="1"/>
      <c r="AN576" s="1"/>
      <c r="AO576" s="1"/>
      <c r="AP576" s="1"/>
      <c r="AQ576" s="1"/>
      <c r="AR576" s="1"/>
      <c r="AS576" s="1"/>
      <c r="AT576" s="1"/>
      <c r="AU576" s="1"/>
    </row>
    <row r="577" spans="1:47" ht="14.7" thickBot="1" x14ac:dyDescent="0.6">
      <c r="A577" s="32"/>
      <c r="B577" s="1"/>
      <c r="C577" s="1"/>
      <c r="D577" s="1"/>
      <c r="E577" s="1"/>
      <c r="F577" s="1"/>
      <c r="G577" s="1"/>
      <c r="H577" s="1"/>
      <c r="I577" s="1"/>
      <c r="J577" s="1"/>
      <c r="K577" s="1"/>
      <c r="L577" s="1"/>
      <c r="M577" s="1"/>
      <c r="N577" s="1"/>
      <c r="O577" s="1"/>
      <c r="P577" s="1"/>
      <c r="Q577" s="1"/>
      <c r="R577" s="1"/>
      <c r="S577" s="1"/>
      <c r="T577" s="1"/>
      <c r="U577" s="6"/>
      <c r="V577" s="23"/>
      <c r="W577" s="14"/>
      <c r="X577" s="11"/>
      <c r="Y577" s="1"/>
      <c r="Z577" s="1"/>
      <c r="AA577" s="1"/>
      <c r="AB577" s="1"/>
      <c r="AC577" s="1"/>
      <c r="AD577" s="1"/>
      <c r="AE577" s="1"/>
      <c r="AF577" s="1"/>
      <c r="AG577" s="1"/>
      <c r="AH577" s="1"/>
      <c r="AI577" s="1"/>
      <c r="AJ577" s="1"/>
      <c r="AK577" s="1"/>
      <c r="AL577" s="1"/>
      <c r="AM577" s="1"/>
      <c r="AN577" s="1"/>
      <c r="AO577" s="1"/>
      <c r="AP577" s="1"/>
      <c r="AQ577" s="1"/>
      <c r="AR577" s="1"/>
      <c r="AS577" s="1"/>
      <c r="AT577" s="1"/>
      <c r="AU577" s="1"/>
    </row>
    <row r="578" spans="1:47" ht="14.7" thickBot="1" x14ac:dyDescent="0.6">
      <c r="A578" s="32"/>
      <c r="B578" s="1"/>
      <c r="C578" s="1"/>
      <c r="D578" s="1"/>
      <c r="E578" s="1"/>
      <c r="F578" s="1"/>
      <c r="G578" s="1"/>
      <c r="H578" s="1"/>
      <c r="I578" s="1"/>
      <c r="J578" s="1"/>
      <c r="K578" s="1"/>
      <c r="L578" s="1"/>
      <c r="M578" s="1"/>
      <c r="N578" s="1"/>
      <c r="O578" s="1"/>
      <c r="P578" s="1"/>
      <c r="Q578" s="1"/>
      <c r="R578" s="1"/>
      <c r="S578" s="1"/>
      <c r="T578" s="1"/>
      <c r="U578" s="6"/>
      <c r="V578" s="23"/>
      <c r="W578" s="14"/>
      <c r="X578" s="11"/>
      <c r="Y578" s="1"/>
      <c r="Z578" s="1"/>
      <c r="AA578" s="1"/>
      <c r="AB578" s="1"/>
      <c r="AC578" s="1"/>
      <c r="AD578" s="1"/>
      <c r="AE578" s="1"/>
      <c r="AF578" s="1"/>
      <c r="AG578" s="1"/>
      <c r="AH578" s="1"/>
      <c r="AI578" s="1"/>
      <c r="AJ578" s="1"/>
      <c r="AK578" s="1"/>
      <c r="AL578" s="1"/>
      <c r="AM578" s="1"/>
      <c r="AN578" s="1"/>
      <c r="AO578" s="1"/>
      <c r="AP578" s="1"/>
      <c r="AQ578" s="1"/>
      <c r="AR578" s="1"/>
      <c r="AS578" s="1"/>
      <c r="AT578" s="1"/>
      <c r="AU578" s="1"/>
    </row>
    <row r="579" spans="1:47" ht="14.7" thickBot="1" x14ac:dyDescent="0.6">
      <c r="A579" s="32"/>
      <c r="B579" s="1"/>
      <c r="C579" s="1"/>
      <c r="D579" s="1"/>
      <c r="E579" s="1"/>
      <c r="F579" s="1"/>
      <c r="G579" s="1"/>
      <c r="H579" s="1"/>
      <c r="I579" s="1"/>
      <c r="J579" s="1"/>
      <c r="K579" s="1"/>
      <c r="L579" s="1"/>
      <c r="M579" s="1"/>
      <c r="N579" s="1"/>
      <c r="O579" s="1"/>
      <c r="P579" s="1"/>
      <c r="Q579" s="1"/>
      <c r="R579" s="1"/>
      <c r="S579" s="1"/>
      <c r="T579" s="1"/>
      <c r="U579" s="6"/>
      <c r="V579" s="23"/>
      <c r="W579" s="14"/>
      <c r="X579" s="11"/>
      <c r="Y579" s="1"/>
      <c r="Z579" s="1"/>
      <c r="AA579" s="1"/>
      <c r="AB579" s="1"/>
      <c r="AC579" s="1"/>
      <c r="AD579" s="1"/>
      <c r="AE579" s="1"/>
      <c r="AF579" s="1"/>
      <c r="AG579" s="1"/>
      <c r="AH579" s="1"/>
      <c r="AI579" s="1"/>
      <c r="AJ579" s="1"/>
      <c r="AK579" s="1"/>
      <c r="AL579" s="1"/>
      <c r="AM579" s="1"/>
      <c r="AN579" s="1"/>
      <c r="AO579" s="1"/>
      <c r="AP579" s="1"/>
      <c r="AQ579" s="1"/>
      <c r="AR579" s="1"/>
      <c r="AS579" s="1"/>
      <c r="AT579" s="1"/>
      <c r="AU579" s="1"/>
    </row>
    <row r="580" spans="1:47" ht="14.7" thickBot="1" x14ac:dyDescent="0.6">
      <c r="A580" s="32"/>
      <c r="B580" s="1"/>
      <c r="C580" s="1"/>
      <c r="D580" s="1"/>
      <c r="E580" s="1"/>
      <c r="F580" s="1"/>
      <c r="G580" s="1"/>
      <c r="H580" s="1"/>
      <c r="I580" s="1"/>
      <c r="J580" s="1"/>
      <c r="K580" s="1"/>
      <c r="L580" s="1"/>
      <c r="M580" s="1"/>
      <c r="N580" s="1"/>
      <c r="O580" s="1"/>
      <c r="P580" s="1"/>
      <c r="Q580" s="1"/>
      <c r="R580" s="1"/>
      <c r="S580" s="1"/>
      <c r="T580" s="1"/>
      <c r="U580" s="6"/>
      <c r="V580" s="23"/>
      <c r="W580" s="14"/>
      <c r="X580" s="11"/>
      <c r="Y580" s="1"/>
      <c r="Z580" s="1"/>
      <c r="AA580" s="1"/>
      <c r="AB580" s="1"/>
      <c r="AC580" s="1"/>
      <c r="AD580" s="1"/>
      <c r="AE580" s="1"/>
      <c r="AF580" s="1"/>
      <c r="AG580" s="1"/>
      <c r="AH580" s="1"/>
      <c r="AI580" s="1"/>
      <c r="AJ580" s="1"/>
      <c r="AK580" s="1"/>
      <c r="AL580" s="1"/>
      <c r="AM580" s="1"/>
      <c r="AN580" s="1"/>
      <c r="AO580" s="1"/>
      <c r="AP580" s="1"/>
      <c r="AQ580" s="1"/>
      <c r="AR580" s="1"/>
      <c r="AS580" s="1"/>
      <c r="AT580" s="1"/>
      <c r="AU580" s="1"/>
    </row>
    <row r="581" spans="1:47" ht="14.7" thickBot="1" x14ac:dyDescent="0.6">
      <c r="A581" s="32"/>
      <c r="B581" s="1"/>
      <c r="C581" s="1"/>
      <c r="D581" s="1"/>
      <c r="E581" s="1"/>
      <c r="F581" s="1"/>
      <c r="G581" s="1"/>
      <c r="H581" s="1"/>
      <c r="I581" s="1"/>
      <c r="J581" s="1"/>
      <c r="K581" s="1"/>
      <c r="L581" s="1"/>
      <c r="M581" s="1"/>
      <c r="N581" s="1"/>
      <c r="O581" s="1"/>
      <c r="P581" s="1"/>
      <c r="Q581" s="1"/>
      <c r="R581" s="1"/>
      <c r="S581" s="1"/>
      <c r="T581" s="1"/>
      <c r="U581" s="6"/>
      <c r="V581" s="23"/>
      <c r="W581" s="14"/>
      <c r="X581" s="11"/>
      <c r="Y581" s="1"/>
      <c r="Z581" s="1"/>
      <c r="AA581" s="1"/>
      <c r="AB581" s="1"/>
      <c r="AC581" s="1"/>
      <c r="AD581" s="1"/>
      <c r="AE581" s="1"/>
      <c r="AF581" s="1"/>
      <c r="AG581" s="1"/>
      <c r="AH581" s="1"/>
      <c r="AI581" s="1"/>
      <c r="AJ581" s="1"/>
      <c r="AK581" s="1"/>
      <c r="AL581" s="1"/>
      <c r="AM581" s="1"/>
      <c r="AN581" s="1"/>
      <c r="AO581" s="1"/>
      <c r="AP581" s="1"/>
      <c r="AQ581" s="1"/>
      <c r="AR581" s="1"/>
      <c r="AS581" s="1"/>
      <c r="AT581" s="1"/>
      <c r="AU581" s="1"/>
    </row>
    <row r="582" spans="1:47" ht="14.7" thickBot="1" x14ac:dyDescent="0.6">
      <c r="A582" s="32"/>
      <c r="B582" s="1"/>
      <c r="C582" s="1"/>
      <c r="D582" s="1"/>
      <c r="E582" s="1"/>
      <c r="F582" s="1"/>
      <c r="G582" s="1"/>
      <c r="H582" s="1"/>
      <c r="I582" s="1"/>
      <c r="J582" s="1"/>
      <c r="K582" s="1"/>
      <c r="L582" s="1"/>
      <c r="M582" s="1"/>
      <c r="N582" s="1"/>
      <c r="O582" s="1"/>
      <c r="P582" s="1"/>
      <c r="Q582" s="1"/>
      <c r="R582" s="1"/>
      <c r="S582" s="1"/>
      <c r="T582" s="1"/>
      <c r="U582" s="6"/>
      <c r="V582" s="23"/>
      <c r="W582" s="14"/>
      <c r="X582" s="11"/>
      <c r="Y582" s="1"/>
      <c r="Z582" s="1"/>
      <c r="AA582" s="1"/>
      <c r="AB582" s="1"/>
      <c r="AC582" s="1"/>
      <c r="AD582" s="1"/>
      <c r="AE582" s="1"/>
      <c r="AF582" s="1"/>
      <c r="AG582" s="1"/>
      <c r="AH582" s="1"/>
      <c r="AI582" s="1"/>
      <c r="AJ582" s="1"/>
      <c r="AK582" s="1"/>
      <c r="AL582" s="1"/>
      <c r="AM582" s="1"/>
      <c r="AN582" s="1"/>
      <c r="AO582" s="1"/>
      <c r="AP582" s="1"/>
      <c r="AQ582" s="1"/>
      <c r="AR582" s="1"/>
      <c r="AS582" s="1"/>
      <c r="AT582" s="1"/>
      <c r="AU582" s="1"/>
    </row>
    <row r="583" spans="1:47" ht="14.7" thickBot="1" x14ac:dyDescent="0.6">
      <c r="A583" s="32"/>
      <c r="B583" s="1"/>
      <c r="C583" s="1"/>
      <c r="D583" s="1"/>
      <c r="E583" s="1"/>
      <c r="F583" s="1"/>
      <c r="G583" s="1"/>
      <c r="H583" s="1"/>
      <c r="I583" s="1"/>
      <c r="J583" s="1"/>
      <c r="K583" s="1"/>
      <c r="L583" s="1"/>
      <c r="M583" s="1"/>
      <c r="N583" s="1"/>
      <c r="O583" s="1"/>
      <c r="P583" s="1"/>
      <c r="Q583" s="1"/>
      <c r="R583" s="1"/>
      <c r="S583" s="1"/>
      <c r="T583" s="1"/>
      <c r="U583" s="6"/>
      <c r="V583" s="23"/>
      <c r="W583" s="14"/>
      <c r="X583" s="11"/>
      <c r="Y583" s="1"/>
      <c r="Z583" s="1"/>
      <c r="AA583" s="1"/>
      <c r="AB583" s="1"/>
      <c r="AC583" s="1"/>
      <c r="AD583" s="1"/>
      <c r="AE583" s="1"/>
      <c r="AF583" s="1"/>
      <c r="AG583" s="1"/>
      <c r="AH583" s="1"/>
      <c r="AI583" s="1"/>
      <c r="AJ583" s="1"/>
      <c r="AK583" s="1"/>
      <c r="AL583" s="1"/>
      <c r="AM583" s="1"/>
      <c r="AN583" s="1"/>
      <c r="AO583" s="1"/>
      <c r="AP583" s="1"/>
      <c r="AQ583" s="1"/>
      <c r="AR583" s="1"/>
      <c r="AS583" s="1"/>
      <c r="AT583" s="1"/>
      <c r="AU583" s="1"/>
    </row>
    <row r="584" spans="1:47" ht="14.7" thickBot="1" x14ac:dyDescent="0.6">
      <c r="A584" s="32"/>
      <c r="B584" s="1"/>
      <c r="C584" s="1"/>
      <c r="D584" s="1"/>
      <c r="E584" s="1"/>
      <c r="F584" s="1"/>
      <c r="G584" s="1"/>
      <c r="H584" s="1"/>
      <c r="I584" s="1"/>
      <c r="J584" s="1"/>
      <c r="K584" s="1"/>
      <c r="L584" s="1"/>
      <c r="M584" s="1"/>
      <c r="N584" s="1"/>
      <c r="O584" s="1"/>
      <c r="P584" s="1"/>
      <c r="Q584" s="1"/>
      <c r="R584" s="1"/>
      <c r="S584" s="1"/>
      <c r="T584" s="1"/>
      <c r="U584" s="6"/>
      <c r="V584" s="23"/>
      <c r="W584" s="14"/>
      <c r="X584" s="11"/>
      <c r="Y584" s="1"/>
      <c r="Z584" s="1"/>
      <c r="AA584" s="1"/>
      <c r="AB584" s="1"/>
      <c r="AC584" s="1"/>
      <c r="AD584" s="1"/>
      <c r="AE584" s="1"/>
      <c r="AF584" s="1"/>
      <c r="AG584" s="1"/>
      <c r="AH584" s="1"/>
      <c r="AI584" s="1"/>
      <c r="AJ584" s="1"/>
      <c r="AK584" s="1"/>
      <c r="AL584" s="1"/>
      <c r="AM584" s="1"/>
      <c r="AN584" s="1"/>
      <c r="AO584" s="1"/>
      <c r="AP584" s="1"/>
      <c r="AQ584" s="1"/>
      <c r="AR584" s="1"/>
      <c r="AS584" s="1"/>
      <c r="AT584" s="1"/>
      <c r="AU584" s="1"/>
    </row>
    <row r="585" spans="1:47" ht="14.7" thickBot="1" x14ac:dyDescent="0.6">
      <c r="A585" s="32"/>
      <c r="B585" s="1"/>
      <c r="C585" s="1"/>
      <c r="D585" s="1"/>
      <c r="E585" s="1"/>
      <c r="F585" s="1"/>
      <c r="G585" s="1"/>
      <c r="H585" s="1"/>
      <c r="I585" s="1"/>
      <c r="J585" s="1"/>
      <c r="K585" s="1"/>
      <c r="L585" s="1"/>
      <c r="M585" s="1"/>
      <c r="N585" s="1"/>
      <c r="O585" s="1"/>
      <c r="P585" s="1"/>
      <c r="Q585" s="1"/>
      <c r="R585" s="1"/>
      <c r="S585" s="1"/>
      <c r="T585" s="1"/>
      <c r="U585" s="6"/>
      <c r="V585" s="23"/>
      <c r="W585" s="14"/>
      <c r="X585" s="11"/>
      <c r="Y585" s="1"/>
      <c r="Z585" s="1"/>
      <c r="AA585" s="1"/>
      <c r="AB585" s="1"/>
      <c r="AC585" s="1"/>
      <c r="AD585" s="1"/>
      <c r="AE585" s="1"/>
      <c r="AF585" s="1"/>
      <c r="AG585" s="1"/>
      <c r="AH585" s="1"/>
      <c r="AI585" s="1"/>
      <c r="AJ585" s="1"/>
      <c r="AK585" s="1"/>
      <c r="AL585" s="1"/>
      <c r="AM585" s="1"/>
      <c r="AN585" s="1"/>
      <c r="AO585" s="1"/>
      <c r="AP585" s="1"/>
      <c r="AQ585" s="1"/>
      <c r="AR585" s="1"/>
      <c r="AS585" s="1"/>
      <c r="AT585" s="1"/>
      <c r="AU585" s="1"/>
    </row>
    <row r="586" spans="1:47" ht="14.7" thickBot="1" x14ac:dyDescent="0.6">
      <c r="A586" s="32"/>
      <c r="B586" s="1"/>
      <c r="C586" s="1"/>
      <c r="D586" s="1"/>
      <c r="E586" s="1"/>
      <c r="F586" s="1"/>
      <c r="G586" s="1"/>
      <c r="H586" s="1"/>
      <c r="I586" s="1"/>
      <c r="J586" s="1"/>
      <c r="K586" s="1"/>
      <c r="L586" s="1"/>
      <c r="M586" s="1"/>
      <c r="N586" s="1"/>
      <c r="O586" s="1"/>
      <c r="P586" s="1"/>
      <c r="Q586" s="1"/>
      <c r="R586" s="1"/>
      <c r="S586" s="1"/>
      <c r="T586" s="1"/>
      <c r="U586" s="6"/>
      <c r="V586" s="23"/>
      <c r="W586" s="14"/>
      <c r="X586" s="11"/>
      <c r="Y586" s="1"/>
      <c r="Z586" s="1"/>
      <c r="AA586" s="1"/>
      <c r="AB586" s="1"/>
      <c r="AC586" s="1"/>
      <c r="AD586" s="1"/>
      <c r="AE586" s="1"/>
      <c r="AF586" s="1"/>
      <c r="AG586" s="1"/>
      <c r="AH586" s="1"/>
      <c r="AI586" s="1"/>
      <c r="AJ586" s="1"/>
      <c r="AK586" s="1"/>
      <c r="AL586" s="1"/>
      <c r="AM586" s="1"/>
      <c r="AN586" s="1"/>
      <c r="AO586" s="1"/>
      <c r="AP586" s="1"/>
      <c r="AQ586" s="1"/>
      <c r="AR586" s="1"/>
      <c r="AS586" s="1"/>
      <c r="AT586" s="1"/>
      <c r="AU586" s="1"/>
    </row>
    <row r="587" spans="1:47" ht="14.7" thickBot="1" x14ac:dyDescent="0.6">
      <c r="A587" s="32"/>
      <c r="B587" s="1"/>
      <c r="C587" s="1"/>
      <c r="D587" s="1"/>
      <c r="E587" s="1"/>
      <c r="F587" s="1"/>
      <c r="G587" s="1"/>
      <c r="H587" s="1"/>
      <c r="I587" s="1"/>
      <c r="J587" s="1"/>
      <c r="K587" s="1"/>
      <c r="L587" s="1"/>
      <c r="M587" s="1"/>
      <c r="N587" s="1"/>
      <c r="O587" s="1"/>
      <c r="P587" s="1"/>
      <c r="Q587" s="1"/>
      <c r="R587" s="1"/>
      <c r="S587" s="1"/>
      <c r="T587" s="1"/>
      <c r="U587" s="6"/>
      <c r="V587" s="23"/>
      <c r="W587" s="14"/>
      <c r="X587" s="11"/>
      <c r="Y587" s="1"/>
      <c r="Z587" s="1"/>
      <c r="AA587" s="1"/>
      <c r="AB587" s="1"/>
      <c r="AC587" s="1"/>
      <c r="AD587" s="1"/>
      <c r="AE587" s="1"/>
      <c r="AF587" s="1"/>
      <c r="AG587" s="1"/>
      <c r="AH587" s="1"/>
      <c r="AI587" s="1"/>
      <c r="AJ587" s="1"/>
      <c r="AK587" s="1"/>
      <c r="AL587" s="1"/>
      <c r="AM587" s="1"/>
      <c r="AN587" s="1"/>
      <c r="AO587" s="1"/>
      <c r="AP587" s="1"/>
      <c r="AQ587" s="1"/>
      <c r="AR587" s="1"/>
      <c r="AS587" s="1"/>
      <c r="AT587" s="1"/>
      <c r="AU587" s="1"/>
    </row>
    <row r="588" spans="1:47" ht="14.7" thickBot="1" x14ac:dyDescent="0.6">
      <c r="A588" s="32"/>
      <c r="B588" s="1"/>
      <c r="C588" s="1"/>
      <c r="D588" s="1"/>
      <c r="E588" s="1"/>
      <c r="F588" s="1"/>
      <c r="G588" s="1"/>
      <c r="H588" s="1"/>
      <c r="I588" s="1"/>
      <c r="J588" s="1"/>
      <c r="K588" s="1"/>
      <c r="L588" s="1"/>
      <c r="M588" s="1"/>
      <c r="N588" s="1"/>
      <c r="O588" s="1"/>
      <c r="P588" s="1"/>
      <c r="Q588" s="1"/>
      <c r="R588" s="1"/>
      <c r="S588" s="1"/>
      <c r="T588" s="1"/>
      <c r="U588" s="6"/>
      <c r="V588" s="23"/>
      <c r="W588" s="14"/>
      <c r="X588" s="11"/>
      <c r="Y588" s="1"/>
      <c r="Z588" s="1"/>
      <c r="AA588" s="1"/>
      <c r="AB588" s="1"/>
      <c r="AC588" s="1"/>
      <c r="AD588" s="1"/>
      <c r="AE588" s="1"/>
      <c r="AF588" s="1"/>
      <c r="AG588" s="1"/>
      <c r="AH588" s="1"/>
      <c r="AI588" s="1"/>
      <c r="AJ588" s="1"/>
      <c r="AK588" s="1"/>
      <c r="AL588" s="1"/>
      <c r="AM588" s="1"/>
      <c r="AN588" s="1"/>
      <c r="AO588" s="1"/>
      <c r="AP588" s="1"/>
      <c r="AQ588" s="1"/>
      <c r="AR588" s="1"/>
      <c r="AS588" s="1"/>
      <c r="AT588" s="1"/>
      <c r="AU588" s="1"/>
    </row>
    <row r="589" spans="1:47" ht="14.7" thickBot="1" x14ac:dyDescent="0.6">
      <c r="A589" s="32"/>
      <c r="B589" s="1"/>
      <c r="C589" s="1"/>
      <c r="D589" s="1"/>
      <c r="E589" s="1"/>
      <c r="F589" s="1"/>
      <c r="G589" s="1"/>
      <c r="H589" s="1"/>
      <c r="I589" s="1"/>
      <c r="J589" s="1"/>
      <c r="K589" s="1"/>
      <c r="L589" s="1"/>
      <c r="M589" s="1"/>
      <c r="N589" s="1"/>
      <c r="O589" s="1"/>
      <c r="P589" s="1"/>
      <c r="Q589" s="1"/>
      <c r="R589" s="1"/>
      <c r="S589" s="1"/>
      <c r="T589" s="1"/>
      <c r="U589" s="6"/>
      <c r="V589" s="23"/>
      <c r="W589" s="14"/>
      <c r="X589" s="11"/>
      <c r="Y589" s="1"/>
      <c r="Z589" s="1"/>
      <c r="AA589" s="1"/>
      <c r="AB589" s="1"/>
      <c r="AC589" s="1"/>
      <c r="AD589" s="1"/>
      <c r="AE589" s="1"/>
      <c r="AF589" s="1"/>
      <c r="AG589" s="1"/>
      <c r="AH589" s="1"/>
      <c r="AI589" s="1"/>
      <c r="AJ589" s="1"/>
      <c r="AK589" s="1"/>
      <c r="AL589" s="1"/>
      <c r="AM589" s="1"/>
      <c r="AN589" s="1"/>
      <c r="AO589" s="1"/>
      <c r="AP589" s="1"/>
      <c r="AQ589" s="1"/>
      <c r="AR589" s="1"/>
      <c r="AS589" s="1"/>
      <c r="AT589" s="1"/>
      <c r="AU589" s="1"/>
    </row>
    <row r="590" spans="1:47" ht="14.7" thickBot="1" x14ac:dyDescent="0.6">
      <c r="A590" s="32"/>
      <c r="B590" s="1"/>
      <c r="C590" s="1"/>
      <c r="D590" s="1"/>
      <c r="E590" s="1"/>
      <c r="F590" s="1"/>
      <c r="G590" s="1"/>
      <c r="H590" s="1"/>
      <c r="I590" s="1"/>
      <c r="J590" s="1"/>
      <c r="K590" s="1"/>
      <c r="L590" s="1"/>
      <c r="M590" s="1"/>
      <c r="N590" s="1"/>
      <c r="O590" s="1"/>
      <c r="P590" s="1"/>
      <c r="Q590" s="1"/>
      <c r="R590" s="1"/>
      <c r="S590" s="1"/>
      <c r="T590" s="1"/>
      <c r="U590" s="6"/>
      <c r="V590" s="23"/>
      <c r="W590" s="14"/>
      <c r="X590" s="11"/>
      <c r="Y590" s="1"/>
      <c r="Z590" s="1"/>
      <c r="AA590" s="1"/>
      <c r="AB590" s="1"/>
      <c r="AC590" s="1"/>
      <c r="AD590" s="1"/>
      <c r="AE590" s="1"/>
      <c r="AF590" s="1"/>
      <c r="AG590" s="1"/>
      <c r="AH590" s="1"/>
      <c r="AI590" s="1"/>
      <c r="AJ590" s="1"/>
      <c r="AK590" s="1"/>
      <c r="AL590" s="1"/>
      <c r="AM590" s="1"/>
      <c r="AN590" s="1"/>
      <c r="AO590" s="1"/>
      <c r="AP590" s="1"/>
      <c r="AQ590" s="1"/>
      <c r="AR590" s="1"/>
      <c r="AS590" s="1"/>
      <c r="AT590" s="1"/>
      <c r="AU590" s="1"/>
    </row>
    <row r="591" spans="1:47" ht="14.7" thickBot="1" x14ac:dyDescent="0.6">
      <c r="A591" s="32"/>
      <c r="B591" s="1"/>
      <c r="C591" s="1"/>
      <c r="D591" s="1"/>
      <c r="E591" s="1"/>
      <c r="F591" s="1"/>
      <c r="G591" s="1"/>
      <c r="H591" s="1"/>
      <c r="I591" s="1"/>
      <c r="J591" s="1"/>
      <c r="K591" s="1"/>
      <c r="L591" s="1"/>
      <c r="M591" s="1"/>
      <c r="N591" s="1"/>
      <c r="O591" s="1"/>
      <c r="P591" s="1"/>
      <c r="Q591" s="1"/>
      <c r="R591" s="1"/>
      <c r="S591" s="1"/>
      <c r="T591" s="1"/>
      <c r="U591" s="6"/>
      <c r="V591" s="23"/>
      <c r="W591" s="14"/>
      <c r="X591" s="11"/>
      <c r="Y591" s="1"/>
      <c r="Z591" s="1"/>
      <c r="AA591" s="1"/>
      <c r="AB591" s="1"/>
      <c r="AC591" s="1"/>
      <c r="AD591" s="1"/>
      <c r="AE591" s="1"/>
      <c r="AF591" s="1"/>
      <c r="AG591" s="1"/>
      <c r="AH591" s="1"/>
      <c r="AI591" s="1"/>
      <c r="AJ591" s="1"/>
      <c r="AK591" s="1"/>
      <c r="AL591" s="1"/>
      <c r="AM591" s="1"/>
      <c r="AN591" s="1"/>
      <c r="AO591" s="1"/>
      <c r="AP591" s="1"/>
      <c r="AQ591" s="1"/>
      <c r="AR591" s="1"/>
      <c r="AS591" s="1"/>
      <c r="AT591" s="1"/>
      <c r="AU591" s="1"/>
    </row>
    <row r="592" spans="1:47" ht="14.7" thickBot="1" x14ac:dyDescent="0.6">
      <c r="A592" s="32"/>
      <c r="B592" s="1"/>
      <c r="C592" s="1"/>
      <c r="D592" s="1"/>
      <c r="E592" s="1"/>
      <c r="F592" s="1"/>
      <c r="G592" s="1"/>
      <c r="H592" s="1"/>
      <c r="I592" s="1"/>
      <c r="J592" s="1"/>
      <c r="K592" s="1"/>
      <c r="L592" s="1"/>
      <c r="M592" s="1"/>
      <c r="N592" s="1"/>
      <c r="O592" s="1"/>
      <c r="P592" s="1"/>
      <c r="Q592" s="1"/>
      <c r="R592" s="1"/>
      <c r="S592" s="1"/>
      <c r="T592" s="1"/>
      <c r="U592" s="6"/>
      <c r="V592" s="23"/>
      <c r="W592" s="14"/>
      <c r="X592" s="11"/>
      <c r="Y592" s="1"/>
      <c r="Z592" s="1"/>
      <c r="AA592" s="1"/>
      <c r="AB592" s="1"/>
      <c r="AC592" s="1"/>
      <c r="AD592" s="1"/>
      <c r="AE592" s="1"/>
      <c r="AF592" s="1"/>
      <c r="AG592" s="1"/>
      <c r="AH592" s="1"/>
      <c r="AI592" s="1"/>
      <c r="AJ592" s="1"/>
      <c r="AK592" s="1"/>
      <c r="AL592" s="1"/>
      <c r="AM592" s="1"/>
      <c r="AN592" s="1"/>
      <c r="AO592" s="1"/>
      <c r="AP592" s="1"/>
      <c r="AQ592" s="1"/>
      <c r="AR592" s="1"/>
      <c r="AS592" s="1"/>
      <c r="AT592" s="1"/>
      <c r="AU592" s="1"/>
    </row>
    <row r="593" spans="1:47" ht="14.7" thickBot="1" x14ac:dyDescent="0.6">
      <c r="A593" s="32"/>
      <c r="B593" s="1"/>
      <c r="C593" s="1"/>
      <c r="D593" s="1"/>
      <c r="E593" s="1"/>
      <c r="F593" s="1"/>
      <c r="G593" s="1"/>
      <c r="H593" s="1"/>
      <c r="I593" s="1"/>
      <c r="J593" s="1"/>
      <c r="K593" s="1"/>
      <c r="L593" s="1"/>
      <c r="M593" s="1"/>
      <c r="N593" s="1"/>
      <c r="O593" s="1"/>
      <c r="P593" s="1"/>
      <c r="Q593" s="1"/>
      <c r="R593" s="1"/>
      <c r="S593" s="1"/>
      <c r="T593" s="1"/>
      <c r="U593" s="6"/>
      <c r="V593" s="23"/>
      <c r="W593" s="14"/>
      <c r="X593" s="11"/>
      <c r="Y593" s="1"/>
      <c r="Z593" s="1"/>
      <c r="AA593" s="1"/>
      <c r="AB593" s="1"/>
      <c r="AC593" s="1"/>
      <c r="AD593" s="1"/>
      <c r="AE593" s="1"/>
      <c r="AF593" s="1"/>
      <c r="AG593" s="1"/>
      <c r="AH593" s="1"/>
      <c r="AI593" s="1"/>
      <c r="AJ593" s="1"/>
      <c r="AK593" s="1"/>
      <c r="AL593" s="1"/>
      <c r="AM593" s="1"/>
      <c r="AN593" s="1"/>
      <c r="AO593" s="1"/>
      <c r="AP593" s="1"/>
      <c r="AQ593" s="1"/>
      <c r="AR593" s="1"/>
      <c r="AS593" s="1"/>
      <c r="AT593" s="1"/>
      <c r="AU593" s="1"/>
    </row>
    <row r="594" spans="1:47" ht="14.7" thickBot="1" x14ac:dyDescent="0.6">
      <c r="A594" s="32"/>
      <c r="B594" s="1"/>
      <c r="C594" s="1"/>
      <c r="D594" s="1"/>
      <c r="E594" s="1"/>
      <c r="F594" s="1"/>
      <c r="G594" s="1"/>
      <c r="H594" s="1"/>
      <c r="I594" s="1"/>
      <c r="J594" s="1"/>
      <c r="K594" s="1"/>
      <c r="L594" s="1"/>
      <c r="M594" s="1"/>
      <c r="N594" s="1"/>
      <c r="O594" s="1"/>
      <c r="P594" s="1"/>
      <c r="Q594" s="1"/>
      <c r="R594" s="1"/>
      <c r="S594" s="1"/>
      <c r="T594" s="1"/>
      <c r="U594" s="6"/>
      <c r="V594" s="23"/>
      <c r="W594" s="14"/>
      <c r="X594" s="11"/>
      <c r="Y594" s="1"/>
      <c r="Z594" s="1"/>
      <c r="AA594" s="1"/>
      <c r="AB594" s="1"/>
      <c r="AC594" s="1"/>
      <c r="AD594" s="1"/>
      <c r="AE594" s="1"/>
      <c r="AF594" s="1"/>
      <c r="AG594" s="1"/>
      <c r="AH594" s="1"/>
      <c r="AI594" s="1"/>
      <c r="AJ594" s="1"/>
      <c r="AK594" s="1"/>
      <c r="AL594" s="1"/>
      <c r="AM594" s="1"/>
      <c r="AN594" s="1"/>
      <c r="AO594" s="1"/>
      <c r="AP594" s="1"/>
      <c r="AQ594" s="1"/>
      <c r="AR594" s="1"/>
      <c r="AS594" s="1"/>
      <c r="AT594" s="1"/>
      <c r="AU594" s="1"/>
    </row>
    <row r="595" spans="1:47" ht="14.7" thickBot="1" x14ac:dyDescent="0.6">
      <c r="A595" s="32"/>
      <c r="B595" s="1"/>
      <c r="C595" s="1"/>
      <c r="D595" s="1"/>
      <c r="E595" s="1"/>
      <c r="F595" s="1"/>
      <c r="G595" s="1"/>
      <c r="H595" s="1"/>
      <c r="I595" s="1"/>
      <c r="J595" s="1"/>
      <c r="K595" s="1"/>
      <c r="L595" s="1"/>
      <c r="M595" s="1"/>
      <c r="N595" s="1"/>
      <c r="O595" s="1"/>
      <c r="P595" s="1"/>
      <c r="Q595" s="1"/>
      <c r="R595" s="1"/>
      <c r="S595" s="1"/>
      <c r="T595" s="1"/>
      <c r="U595" s="6"/>
      <c r="V595" s="23"/>
      <c r="W595" s="14"/>
      <c r="X595" s="11"/>
      <c r="Y595" s="1"/>
      <c r="Z595" s="1"/>
      <c r="AA595" s="1"/>
      <c r="AB595" s="1"/>
      <c r="AC595" s="1"/>
      <c r="AD595" s="1"/>
      <c r="AE595" s="1"/>
      <c r="AF595" s="1"/>
      <c r="AG595" s="1"/>
      <c r="AH595" s="1"/>
      <c r="AI595" s="1"/>
      <c r="AJ595" s="1"/>
      <c r="AK595" s="1"/>
      <c r="AL595" s="1"/>
      <c r="AM595" s="1"/>
      <c r="AN595" s="1"/>
      <c r="AO595" s="1"/>
      <c r="AP595" s="1"/>
      <c r="AQ595" s="1"/>
      <c r="AR595" s="1"/>
      <c r="AS595" s="1"/>
      <c r="AT595" s="1"/>
      <c r="AU595" s="1"/>
    </row>
    <row r="596" spans="1:47" ht="14.7" thickBot="1" x14ac:dyDescent="0.6">
      <c r="A596" s="32"/>
      <c r="B596" s="1"/>
      <c r="C596" s="1"/>
      <c r="D596" s="1"/>
      <c r="E596" s="1"/>
      <c r="F596" s="1"/>
      <c r="G596" s="1"/>
      <c r="H596" s="1"/>
      <c r="I596" s="1"/>
      <c r="J596" s="1"/>
      <c r="K596" s="1"/>
      <c r="L596" s="1"/>
      <c r="M596" s="1"/>
      <c r="N596" s="1"/>
      <c r="O596" s="1"/>
      <c r="P596" s="1"/>
      <c r="Q596" s="1"/>
      <c r="R596" s="1"/>
      <c r="S596" s="1"/>
      <c r="T596" s="1"/>
      <c r="U596" s="6"/>
      <c r="V596" s="23"/>
      <c r="W596" s="14"/>
      <c r="X596" s="11"/>
      <c r="Y596" s="1"/>
      <c r="Z596" s="1"/>
      <c r="AA596" s="1"/>
      <c r="AB596" s="1"/>
      <c r="AC596" s="1"/>
      <c r="AD596" s="1"/>
      <c r="AE596" s="1"/>
      <c r="AF596" s="1"/>
      <c r="AG596" s="1"/>
      <c r="AH596" s="1"/>
      <c r="AI596" s="1"/>
      <c r="AJ596" s="1"/>
      <c r="AK596" s="1"/>
      <c r="AL596" s="1"/>
      <c r="AM596" s="1"/>
      <c r="AN596" s="1"/>
      <c r="AO596" s="1"/>
      <c r="AP596" s="1"/>
      <c r="AQ596" s="1"/>
      <c r="AR596" s="1"/>
      <c r="AS596" s="1"/>
      <c r="AT596" s="1"/>
      <c r="AU596" s="1"/>
    </row>
    <row r="597" spans="1:47" ht="14.7" thickBot="1" x14ac:dyDescent="0.6">
      <c r="A597" s="32"/>
      <c r="B597" s="1"/>
      <c r="C597" s="1"/>
      <c r="D597" s="1"/>
      <c r="E597" s="1"/>
      <c r="F597" s="1"/>
      <c r="G597" s="1"/>
      <c r="H597" s="1"/>
      <c r="I597" s="1"/>
      <c r="J597" s="1"/>
      <c r="K597" s="1"/>
      <c r="L597" s="1"/>
      <c r="M597" s="1"/>
      <c r="N597" s="1"/>
      <c r="O597" s="1"/>
      <c r="P597" s="1"/>
      <c r="Q597" s="1"/>
      <c r="R597" s="1"/>
      <c r="S597" s="1"/>
      <c r="T597" s="1"/>
      <c r="U597" s="6"/>
      <c r="V597" s="23"/>
      <c r="W597" s="14"/>
      <c r="X597" s="11"/>
      <c r="Y597" s="1"/>
      <c r="Z597" s="1"/>
      <c r="AA597" s="1"/>
      <c r="AB597" s="1"/>
      <c r="AC597" s="1"/>
      <c r="AD597" s="1"/>
      <c r="AE597" s="1"/>
      <c r="AF597" s="1"/>
      <c r="AG597" s="1"/>
      <c r="AH597" s="1"/>
      <c r="AI597" s="1"/>
      <c r="AJ597" s="1"/>
      <c r="AK597" s="1"/>
      <c r="AL597" s="1"/>
      <c r="AM597" s="1"/>
      <c r="AN597" s="1"/>
      <c r="AO597" s="1"/>
      <c r="AP597" s="1"/>
      <c r="AQ597" s="1"/>
      <c r="AR597" s="1"/>
      <c r="AS597" s="1"/>
      <c r="AT597" s="1"/>
      <c r="AU597" s="1"/>
    </row>
    <row r="598" spans="1:47" ht="14.7" thickBot="1" x14ac:dyDescent="0.6">
      <c r="A598" s="32"/>
      <c r="B598" s="1"/>
      <c r="C598" s="1"/>
      <c r="D598" s="1"/>
      <c r="E598" s="1"/>
      <c r="F598" s="1"/>
      <c r="G598" s="1"/>
      <c r="H598" s="1"/>
      <c r="I598" s="1"/>
      <c r="J598" s="1"/>
      <c r="K598" s="1"/>
      <c r="L598" s="1"/>
      <c r="M598" s="1"/>
      <c r="N598" s="1"/>
      <c r="O598" s="1"/>
      <c r="P598" s="1"/>
      <c r="Q598" s="1"/>
      <c r="R598" s="1"/>
      <c r="S598" s="1"/>
      <c r="T598" s="1"/>
      <c r="U598" s="6"/>
      <c r="V598" s="23"/>
      <c r="W598" s="14"/>
      <c r="X598" s="11"/>
      <c r="Y598" s="1"/>
      <c r="Z598" s="1"/>
      <c r="AA598" s="1"/>
      <c r="AB598" s="1"/>
      <c r="AC598" s="1"/>
      <c r="AD598" s="1"/>
      <c r="AE598" s="1"/>
      <c r="AF598" s="1"/>
      <c r="AG598" s="1"/>
      <c r="AH598" s="1"/>
      <c r="AI598" s="1"/>
      <c r="AJ598" s="1"/>
      <c r="AK598" s="1"/>
      <c r="AL598" s="1"/>
      <c r="AM598" s="1"/>
      <c r="AN598" s="1"/>
      <c r="AO598" s="1"/>
      <c r="AP598" s="1"/>
      <c r="AQ598" s="1"/>
      <c r="AR598" s="1"/>
      <c r="AS598" s="1"/>
      <c r="AT598" s="1"/>
      <c r="AU598" s="1"/>
    </row>
    <row r="599" spans="1:47" ht="14.7" thickBot="1" x14ac:dyDescent="0.6">
      <c r="A599" s="32"/>
      <c r="B599" s="1"/>
      <c r="C599" s="1"/>
      <c r="D599" s="1"/>
      <c r="E599" s="1"/>
      <c r="F599" s="1"/>
      <c r="G599" s="1"/>
      <c r="H599" s="1"/>
      <c r="I599" s="1"/>
      <c r="J599" s="1"/>
      <c r="K599" s="1"/>
      <c r="L599" s="1"/>
      <c r="M599" s="1"/>
      <c r="N599" s="1"/>
      <c r="O599" s="1"/>
      <c r="P599" s="1"/>
      <c r="Q599" s="1"/>
      <c r="R599" s="1"/>
      <c r="S599" s="1"/>
      <c r="T599" s="1"/>
      <c r="U599" s="6"/>
      <c r="V599" s="23"/>
      <c r="W599" s="14"/>
      <c r="X599" s="11"/>
      <c r="Y599" s="1"/>
      <c r="Z599" s="1"/>
      <c r="AA599" s="1"/>
      <c r="AB599" s="1"/>
      <c r="AC599" s="1"/>
      <c r="AD599" s="1"/>
      <c r="AE599" s="1"/>
      <c r="AF599" s="1"/>
      <c r="AG599" s="1"/>
      <c r="AH599" s="1"/>
      <c r="AI599" s="1"/>
      <c r="AJ599" s="1"/>
      <c r="AK599" s="1"/>
      <c r="AL599" s="1"/>
      <c r="AM599" s="1"/>
      <c r="AN599" s="1"/>
      <c r="AO599" s="1"/>
      <c r="AP599" s="1"/>
      <c r="AQ599" s="1"/>
      <c r="AR599" s="1"/>
      <c r="AS599" s="1"/>
      <c r="AT599" s="1"/>
      <c r="AU599" s="1"/>
    </row>
    <row r="600" spans="1:47" ht="14.7" thickBot="1" x14ac:dyDescent="0.6">
      <c r="A600" s="32"/>
      <c r="B600" s="1"/>
      <c r="C600" s="1"/>
      <c r="D600" s="1"/>
      <c r="E600" s="1"/>
      <c r="F600" s="1"/>
      <c r="G600" s="1"/>
      <c r="H600" s="1"/>
      <c r="I600" s="1"/>
      <c r="J600" s="1"/>
      <c r="K600" s="1"/>
      <c r="L600" s="1"/>
      <c r="M600" s="1"/>
      <c r="N600" s="1"/>
      <c r="O600" s="1"/>
      <c r="P600" s="1"/>
      <c r="Q600" s="1"/>
      <c r="R600" s="1"/>
      <c r="S600" s="1"/>
      <c r="T600" s="1"/>
      <c r="U600" s="6"/>
      <c r="V600" s="23"/>
      <c r="W600" s="14"/>
      <c r="X600" s="11"/>
      <c r="Y600" s="1"/>
      <c r="Z600" s="1"/>
      <c r="AA600" s="1"/>
      <c r="AB600" s="1"/>
      <c r="AC600" s="1"/>
      <c r="AD600" s="1"/>
      <c r="AE600" s="1"/>
      <c r="AF600" s="1"/>
      <c r="AG600" s="1"/>
      <c r="AH600" s="1"/>
      <c r="AI600" s="1"/>
      <c r="AJ600" s="1"/>
      <c r="AK600" s="1"/>
      <c r="AL600" s="1"/>
      <c r="AM600" s="1"/>
      <c r="AN600" s="1"/>
      <c r="AO600" s="1"/>
      <c r="AP600" s="1"/>
      <c r="AQ600" s="1"/>
      <c r="AR600" s="1"/>
      <c r="AS600" s="1"/>
      <c r="AT600" s="1"/>
      <c r="AU600" s="1"/>
    </row>
    <row r="601" spans="1:47" ht="14.7" thickBot="1" x14ac:dyDescent="0.6">
      <c r="A601" s="32"/>
      <c r="B601" s="1"/>
      <c r="C601" s="1"/>
      <c r="D601" s="1"/>
      <c r="E601" s="1"/>
      <c r="F601" s="1"/>
      <c r="G601" s="1"/>
      <c r="H601" s="1"/>
      <c r="I601" s="1"/>
      <c r="J601" s="1"/>
      <c r="K601" s="1"/>
      <c r="L601" s="1"/>
      <c r="M601" s="1"/>
      <c r="N601" s="1"/>
      <c r="O601" s="1"/>
      <c r="P601" s="1"/>
      <c r="Q601" s="1"/>
      <c r="R601" s="1"/>
      <c r="S601" s="1"/>
      <c r="T601" s="1"/>
      <c r="U601" s="6"/>
      <c r="V601" s="23"/>
      <c r="W601" s="14"/>
      <c r="X601" s="11"/>
      <c r="Y601" s="1"/>
      <c r="Z601" s="1"/>
      <c r="AA601" s="1"/>
      <c r="AB601" s="1"/>
      <c r="AC601" s="1"/>
      <c r="AD601" s="1"/>
      <c r="AE601" s="1"/>
      <c r="AF601" s="1"/>
      <c r="AG601" s="1"/>
      <c r="AH601" s="1"/>
      <c r="AI601" s="1"/>
      <c r="AJ601" s="1"/>
      <c r="AK601" s="1"/>
      <c r="AL601" s="1"/>
      <c r="AM601" s="1"/>
      <c r="AN601" s="1"/>
      <c r="AO601" s="1"/>
      <c r="AP601" s="1"/>
      <c r="AQ601" s="1"/>
      <c r="AR601" s="1"/>
      <c r="AS601" s="1"/>
      <c r="AT601" s="1"/>
      <c r="AU601" s="1"/>
    </row>
    <row r="602" spans="1:47" ht="14.7" thickBot="1" x14ac:dyDescent="0.6">
      <c r="A602" s="32"/>
      <c r="B602" s="1"/>
      <c r="C602" s="1"/>
      <c r="D602" s="1"/>
      <c r="E602" s="1"/>
      <c r="F602" s="1"/>
      <c r="G602" s="1"/>
      <c r="H602" s="1"/>
      <c r="I602" s="1"/>
      <c r="J602" s="1"/>
      <c r="K602" s="1"/>
      <c r="L602" s="1"/>
      <c r="M602" s="1"/>
      <c r="N602" s="1"/>
      <c r="O602" s="1"/>
      <c r="P602" s="1"/>
      <c r="Q602" s="1"/>
      <c r="R602" s="1"/>
      <c r="S602" s="1"/>
      <c r="T602" s="1"/>
      <c r="U602" s="6"/>
      <c r="V602" s="23"/>
      <c r="W602" s="14"/>
      <c r="X602" s="11"/>
      <c r="Y602" s="1"/>
      <c r="Z602" s="1"/>
      <c r="AA602" s="1"/>
      <c r="AB602" s="1"/>
      <c r="AC602" s="1"/>
      <c r="AD602" s="1"/>
      <c r="AE602" s="1"/>
      <c r="AF602" s="1"/>
      <c r="AG602" s="1"/>
      <c r="AH602" s="1"/>
      <c r="AI602" s="1"/>
      <c r="AJ602" s="1"/>
      <c r="AK602" s="1"/>
      <c r="AL602" s="1"/>
      <c r="AM602" s="1"/>
      <c r="AN602" s="1"/>
      <c r="AO602" s="1"/>
      <c r="AP602" s="1"/>
      <c r="AQ602" s="1"/>
      <c r="AR602" s="1"/>
      <c r="AS602" s="1"/>
      <c r="AT602" s="1"/>
      <c r="AU602" s="1"/>
    </row>
    <row r="603" spans="1:47" ht="14.7" thickBot="1" x14ac:dyDescent="0.6">
      <c r="A603" s="32"/>
      <c r="B603" s="1"/>
      <c r="C603" s="1"/>
      <c r="D603" s="1"/>
      <c r="E603" s="1"/>
      <c r="F603" s="1"/>
      <c r="G603" s="1"/>
      <c r="H603" s="1"/>
      <c r="I603" s="1"/>
      <c r="J603" s="1"/>
      <c r="K603" s="1"/>
      <c r="L603" s="1"/>
      <c r="M603" s="1"/>
      <c r="N603" s="1"/>
      <c r="O603" s="1"/>
      <c r="P603" s="1"/>
      <c r="Q603" s="1"/>
      <c r="R603" s="1"/>
      <c r="S603" s="1"/>
      <c r="T603" s="1"/>
      <c r="U603" s="6"/>
      <c r="V603" s="23"/>
      <c r="W603" s="14"/>
      <c r="X603" s="11"/>
      <c r="Y603" s="1"/>
      <c r="Z603" s="1"/>
      <c r="AA603" s="1"/>
      <c r="AB603" s="1"/>
      <c r="AC603" s="1"/>
      <c r="AD603" s="1"/>
      <c r="AE603" s="1"/>
      <c r="AF603" s="1"/>
      <c r="AG603" s="1"/>
      <c r="AH603" s="1"/>
      <c r="AI603" s="1"/>
      <c r="AJ603" s="1"/>
      <c r="AK603" s="1"/>
      <c r="AL603" s="1"/>
      <c r="AM603" s="1"/>
      <c r="AN603" s="1"/>
      <c r="AO603" s="1"/>
      <c r="AP603" s="1"/>
      <c r="AQ603" s="1"/>
      <c r="AR603" s="1"/>
      <c r="AS603" s="1"/>
      <c r="AT603" s="1"/>
      <c r="AU603" s="1"/>
    </row>
    <row r="604" spans="1:47" ht="14.7" thickBot="1" x14ac:dyDescent="0.6">
      <c r="A604" s="32"/>
      <c r="B604" s="1"/>
      <c r="C604" s="1"/>
      <c r="D604" s="1"/>
      <c r="E604" s="1"/>
      <c r="F604" s="1"/>
      <c r="G604" s="1"/>
      <c r="H604" s="1"/>
      <c r="I604" s="1"/>
      <c r="J604" s="1"/>
      <c r="K604" s="1"/>
      <c r="L604" s="1"/>
      <c r="M604" s="1"/>
      <c r="N604" s="1"/>
      <c r="O604" s="1"/>
      <c r="P604" s="1"/>
      <c r="Q604" s="1"/>
      <c r="R604" s="1"/>
      <c r="S604" s="1"/>
      <c r="T604" s="1"/>
      <c r="U604" s="6"/>
      <c r="V604" s="23"/>
      <c r="W604" s="14"/>
      <c r="X604" s="11"/>
      <c r="Y604" s="1"/>
      <c r="Z604" s="1"/>
      <c r="AA604" s="1"/>
      <c r="AB604" s="1"/>
      <c r="AC604" s="1"/>
      <c r="AD604" s="1"/>
      <c r="AE604" s="1"/>
      <c r="AF604" s="1"/>
      <c r="AG604" s="1"/>
      <c r="AH604" s="1"/>
      <c r="AI604" s="1"/>
      <c r="AJ604" s="1"/>
      <c r="AK604" s="1"/>
      <c r="AL604" s="1"/>
      <c r="AM604" s="1"/>
      <c r="AN604" s="1"/>
      <c r="AO604" s="1"/>
      <c r="AP604" s="1"/>
      <c r="AQ604" s="1"/>
      <c r="AR604" s="1"/>
      <c r="AS604" s="1"/>
      <c r="AT604" s="1"/>
      <c r="AU604" s="1"/>
    </row>
    <row r="605" spans="1:47" ht="14.7" thickBot="1" x14ac:dyDescent="0.6">
      <c r="A605" s="32"/>
      <c r="B605" s="1"/>
      <c r="C605" s="1"/>
      <c r="D605" s="1"/>
      <c r="E605" s="1"/>
      <c r="F605" s="1"/>
      <c r="G605" s="1"/>
      <c r="H605" s="1"/>
      <c r="I605" s="1"/>
      <c r="J605" s="1"/>
      <c r="K605" s="1"/>
      <c r="L605" s="1"/>
      <c r="M605" s="1"/>
      <c r="N605" s="1"/>
      <c r="O605" s="1"/>
      <c r="P605" s="1"/>
      <c r="Q605" s="1"/>
      <c r="R605" s="1"/>
      <c r="S605" s="1"/>
      <c r="T605" s="1"/>
      <c r="U605" s="6"/>
      <c r="V605" s="23"/>
      <c r="W605" s="14"/>
      <c r="X605" s="11"/>
      <c r="Y605" s="1"/>
      <c r="Z605" s="1"/>
      <c r="AA605" s="1"/>
      <c r="AB605" s="1"/>
      <c r="AC605" s="1"/>
      <c r="AD605" s="1"/>
      <c r="AE605" s="1"/>
      <c r="AF605" s="1"/>
      <c r="AG605" s="1"/>
      <c r="AH605" s="1"/>
      <c r="AI605" s="1"/>
      <c r="AJ605" s="1"/>
      <c r="AK605" s="1"/>
      <c r="AL605" s="1"/>
      <c r="AM605" s="1"/>
      <c r="AN605" s="1"/>
      <c r="AO605" s="1"/>
      <c r="AP605" s="1"/>
      <c r="AQ605" s="1"/>
      <c r="AR605" s="1"/>
      <c r="AS605" s="1"/>
      <c r="AT605" s="1"/>
      <c r="AU605" s="1"/>
    </row>
    <row r="606" spans="1:47" ht="14.7" thickBot="1" x14ac:dyDescent="0.6">
      <c r="A606" s="32"/>
      <c r="B606" s="1"/>
      <c r="C606" s="1"/>
      <c r="D606" s="1"/>
      <c r="E606" s="1"/>
      <c r="F606" s="1"/>
      <c r="G606" s="1"/>
      <c r="H606" s="1"/>
      <c r="I606" s="1"/>
      <c r="J606" s="1"/>
      <c r="K606" s="1"/>
      <c r="L606" s="1"/>
      <c r="M606" s="1"/>
      <c r="N606" s="1"/>
      <c r="O606" s="1"/>
      <c r="P606" s="1"/>
      <c r="Q606" s="1"/>
      <c r="R606" s="1"/>
      <c r="S606" s="1"/>
      <c r="T606" s="1"/>
      <c r="U606" s="6"/>
      <c r="V606" s="23"/>
      <c r="W606" s="14"/>
      <c r="X606" s="11"/>
      <c r="Y606" s="1"/>
      <c r="Z606" s="1"/>
      <c r="AA606" s="1"/>
      <c r="AB606" s="1"/>
      <c r="AC606" s="1"/>
      <c r="AD606" s="1"/>
      <c r="AE606" s="1"/>
      <c r="AF606" s="1"/>
      <c r="AG606" s="1"/>
      <c r="AH606" s="1"/>
      <c r="AI606" s="1"/>
      <c r="AJ606" s="1"/>
      <c r="AK606" s="1"/>
      <c r="AL606" s="1"/>
      <c r="AM606" s="1"/>
      <c r="AN606" s="1"/>
      <c r="AO606" s="1"/>
      <c r="AP606" s="1"/>
      <c r="AQ606" s="1"/>
      <c r="AR606" s="1"/>
      <c r="AS606" s="1"/>
      <c r="AT606" s="1"/>
      <c r="AU606" s="1"/>
    </row>
    <row r="607" spans="1:47" ht="14.7" thickBot="1" x14ac:dyDescent="0.6">
      <c r="A607" s="32"/>
      <c r="B607" s="1"/>
      <c r="C607" s="1"/>
      <c r="D607" s="1"/>
      <c r="E607" s="1"/>
      <c r="F607" s="1"/>
      <c r="G607" s="1"/>
      <c r="H607" s="1"/>
      <c r="I607" s="1"/>
      <c r="J607" s="1"/>
      <c r="K607" s="1"/>
      <c r="L607" s="1"/>
      <c r="M607" s="1"/>
      <c r="N607" s="1"/>
      <c r="O607" s="1"/>
      <c r="P607" s="1"/>
      <c r="Q607" s="1"/>
      <c r="R607" s="1"/>
      <c r="S607" s="1"/>
      <c r="T607" s="1"/>
      <c r="U607" s="6"/>
      <c r="V607" s="23"/>
      <c r="W607" s="14"/>
      <c r="X607" s="11"/>
      <c r="Y607" s="1"/>
      <c r="Z607" s="1"/>
      <c r="AA607" s="1"/>
      <c r="AB607" s="1"/>
      <c r="AC607" s="1"/>
      <c r="AD607" s="1"/>
      <c r="AE607" s="1"/>
      <c r="AF607" s="1"/>
      <c r="AG607" s="1"/>
      <c r="AH607" s="1"/>
      <c r="AI607" s="1"/>
      <c r="AJ607" s="1"/>
      <c r="AK607" s="1"/>
      <c r="AL607" s="1"/>
      <c r="AM607" s="1"/>
      <c r="AN607" s="1"/>
      <c r="AO607" s="1"/>
      <c r="AP607" s="1"/>
      <c r="AQ607" s="1"/>
      <c r="AR607" s="1"/>
      <c r="AS607" s="1"/>
      <c r="AT607" s="1"/>
      <c r="AU607" s="1"/>
    </row>
    <row r="608" spans="1:47" ht="14.7" thickBot="1" x14ac:dyDescent="0.6">
      <c r="A608" s="32"/>
      <c r="B608" s="1"/>
      <c r="C608" s="1"/>
      <c r="D608" s="1"/>
      <c r="E608" s="1"/>
      <c r="F608" s="1"/>
      <c r="G608" s="1"/>
      <c r="H608" s="1"/>
      <c r="I608" s="1"/>
      <c r="J608" s="1"/>
      <c r="K608" s="1"/>
      <c r="L608" s="1"/>
      <c r="M608" s="1"/>
      <c r="N608" s="1"/>
      <c r="O608" s="1"/>
      <c r="P608" s="1"/>
      <c r="Q608" s="1"/>
      <c r="R608" s="1"/>
      <c r="S608" s="1"/>
      <c r="T608" s="1"/>
      <c r="U608" s="6"/>
      <c r="V608" s="23"/>
      <c r="W608" s="14"/>
      <c r="X608" s="11"/>
      <c r="Y608" s="1"/>
      <c r="Z608" s="1"/>
      <c r="AA608" s="1"/>
      <c r="AB608" s="1"/>
      <c r="AC608" s="1"/>
      <c r="AD608" s="1"/>
      <c r="AE608" s="1"/>
      <c r="AF608" s="1"/>
      <c r="AG608" s="1"/>
      <c r="AH608" s="1"/>
      <c r="AI608" s="1"/>
      <c r="AJ608" s="1"/>
      <c r="AK608" s="1"/>
      <c r="AL608" s="1"/>
      <c r="AM608" s="1"/>
      <c r="AN608" s="1"/>
      <c r="AO608" s="1"/>
      <c r="AP608" s="1"/>
      <c r="AQ608" s="1"/>
      <c r="AR608" s="1"/>
      <c r="AS608" s="1"/>
      <c r="AT608" s="1"/>
      <c r="AU608" s="1"/>
    </row>
    <row r="609" spans="1:47" ht="14.7" thickBot="1" x14ac:dyDescent="0.6">
      <c r="A609" s="32"/>
      <c r="B609" s="1"/>
      <c r="C609" s="1"/>
      <c r="D609" s="1"/>
      <c r="E609" s="1"/>
      <c r="F609" s="1"/>
      <c r="G609" s="1"/>
      <c r="H609" s="1"/>
      <c r="I609" s="1"/>
      <c r="J609" s="1"/>
      <c r="K609" s="1"/>
      <c r="L609" s="1"/>
      <c r="M609" s="1"/>
      <c r="N609" s="1"/>
      <c r="O609" s="1"/>
      <c r="P609" s="1"/>
      <c r="Q609" s="1"/>
      <c r="R609" s="1"/>
      <c r="S609" s="1"/>
      <c r="T609" s="1"/>
      <c r="U609" s="6"/>
      <c r="V609" s="23"/>
      <c r="W609" s="14"/>
      <c r="X609" s="11"/>
      <c r="Y609" s="1"/>
      <c r="Z609" s="1"/>
      <c r="AA609" s="1"/>
      <c r="AB609" s="1"/>
      <c r="AC609" s="1"/>
      <c r="AD609" s="1"/>
      <c r="AE609" s="1"/>
      <c r="AF609" s="1"/>
      <c r="AG609" s="1"/>
      <c r="AH609" s="1"/>
      <c r="AI609" s="1"/>
      <c r="AJ609" s="1"/>
      <c r="AK609" s="1"/>
      <c r="AL609" s="1"/>
      <c r="AM609" s="1"/>
      <c r="AN609" s="1"/>
      <c r="AO609" s="1"/>
      <c r="AP609" s="1"/>
      <c r="AQ609" s="1"/>
      <c r="AR609" s="1"/>
      <c r="AS609" s="1"/>
      <c r="AT609" s="1"/>
      <c r="AU609" s="1"/>
    </row>
    <row r="610" spans="1:47" ht="14.7" thickBot="1" x14ac:dyDescent="0.6">
      <c r="A610" s="32"/>
      <c r="B610" s="1"/>
      <c r="C610" s="1"/>
      <c r="D610" s="1"/>
      <c r="E610" s="1"/>
      <c r="F610" s="1"/>
      <c r="G610" s="1"/>
      <c r="H610" s="1"/>
      <c r="I610" s="1"/>
      <c r="J610" s="1"/>
      <c r="K610" s="1"/>
      <c r="L610" s="1"/>
      <c r="M610" s="1"/>
      <c r="N610" s="1"/>
      <c r="O610" s="1"/>
      <c r="P610" s="1"/>
      <c r="Q610" s="1"/>
      <c r="R610" s="1"/>
      <c r="S610" s="1"/>
      <c r="T610" s="1"/>
      <c r="U610" s="6"/>
      <c r="V610" s="23"/>
      <c r="W610" s="14"/>
      <c r="X610" s="11"/>
      <c r="Y610" s="1"/>
      <c r="Z610" s="1"/>
      <c r="AA610" s="1"/>
      <c r="AB610" s="1"/>
      <c r="AC610" s="1"/>
      <c r="AD610" s="1"/>
      <c r="AE610" s="1"/>
      <c r="AF610" s="1"/>
      <c r="AG610" s="1"/>
      <c r="AH610" s="1"/>
      <c r="AI610" s="1"/>
      <c r="AJ610" s="1"/>
      <c r="AK610" s="1"/>
      <c r="AL610" s="1"/>
      <c r="AM610" s="1"/>
      <c r="AN610" s="1"/>
      <c r="AO610" s="1"/>
      <c r="AP610" s="1"/>
      <c r="AQ610" s="1"/>
      <c r="AR610" s="1"/>
      <c r="AS610" s="1"/>
      <c r="AT610" s="1"/>
      <c r="AU610" s="1"/>
    </row>
    <row r="611" spans="1:47" ht="14.7" thickBot="1" x14ac:dyDescent="0.6">
      <c r="A611" s="32"/>
      <c r="B611" s="1"/>
      <c r="C611" s="1"/>
      <c r="D611" s="1"/>
      <c r="E611" s="1"/>
      <c r="F611" s="1"/>
      <c r="G611" s="1"/>
      <c r="H611" s="1"/>
      <c r="I611" s="1"/>
      <c r="J611" s="1"/>
      <c r="K611" s="1"/>
      <c r="L611" s="1"/>
      <c r="M611" s="1"/>
      <c r="N611" s="1"/>
      <c r="O611" s="1"/>
      <c r="P611" s="1"/>
      <c r="Q611" s="1"/>
      <c r="R611" s="1"/>
      <c r="S611" s="1"/>
      <c r="T611" s="1"/>
      <c r="U611" s="6"/>
      <c r="V611" s="23"/>
      <c r="W611" s="14"/>
      <c r="X611" s="11"/>
      <c r="Y611" s="1"/>
      <c r="Z611" s="1"/>
      <c r="AA611" s="1"/>
      <c r="AB611" s="1"/>
      <c r="AC611" s="1"/>
      <c r="AD611" s="1"/>
      <c r="AE611" s="1"/>
      <c r="AF611" s="1"/>
      <c r="AG611" s="1"/>
      <c r="AH611" s="1"/>
      <c r="AI611" s="1"/>
      <c r="AJ611" s="1"/>
      <c r="AK611" s="1"/>
      <c r="AL611" s="1"/>
      <c r="AM611" s="1"/>
      <c r="AN611" s="1"/>
      <c r="AO611" s="1"/>
      <c r="AP611" s="1"/>
      <c r="AQ611" s="1"/>
      <c r="AR611" s="1"/>
      <c r="AS611" s="1"/>
      <c r="AT611" s="1"/>
      <c r="AU611" s="1"/>
    </row>
    <row r="612" spans="1:47" ht="14.7" thickBot="1" x14ac:dyDescent="0.6">
      <c r="A612" s="32"/>
      <c r="B612" s="1"/>
      <c r="C612" s="1"/>
      <c r="D612" s="1"/>
      <c r="E612" s="1"/>
      <c r="F612" s="1"/>
      <c r="G612" s="1"/>
      <c r="H612" s="1"/>
      <c r="I612" s="1"/>
      <c r="J612" s="1"/>
      <c r="K612" s="1"/>
      <c r="L612" s="1"/>
      <c r="M612" s="1"/>
      <c r="N612" s="1"/>
      <c r="O612" s="1"/>
      <c r="P612" s="1"/>
      <c r="Q612" s="1"/>
      <c r="R612" s="1"/>
      <c r="S612" s="1"/>
      <c r="T612" s="1"/>
      <c r="U612" s="6"/>
      <c r="V612" s="23"/>
      <c r="W612" s="14"/>
      <c r="X612" s="11"/>
      <c r="Y612" s="1"/>
      <c r="Z612" s="1"/>
      <c r="AA612" s="1"/>
      <c r="AB612" s="1"/>
      <c r="AC612" s="1"/>
      <c r="AD612" s="1"/>
      <c r="AE612" s="1"/>
      <c r="AF612" s="1"/>
      <c r="AG612" s="1"/>
      <c r="AH612" s="1"/>
      <c r="AI612" s="1"/>
      <c r="AJ612" s="1"/>
      <c r="AK612" s="1"/>
      <c r="AL612" s="1"/>
      <c r="AM612" s="1"/>
      <c r="AN612" s="1"/>
      <c r="AO612" s="1"/>
      <c r="AP612" s="1"/>
      <c r="AQ612" s="1"/>
      <c r="AR612" s="1"/>
      <c r="AS612" s="1"/>
      <c r="AT612" s="1"/>
      <c r="AU612" s="1"/>
    </row>
    <row r="613" spans="1:47" ht="14.7" thickBot="1" x14ac:dyDescent="0.6">
      <c r="A613" s="32"/>
      <c r="B613" s="1"/>
      <c r="C613" s="1"/>
      <c r="D613" s="1"/>
      <c r="E613" s="1"/>
      <c r="F613" s="1"/>
      <c r="G613" s="1"/>
      <c r="H613" s="1"/>
      <c r="I613" s="1"/>
      <c r="J613" s="1"/>
      <c r="K613" s="1"/>
      <c r="L613" s="1"/>
      <c r="M613" s="1"/>
      <c r="N613" s="1"/>
      <c r="O613" s="1"/>
      <c r="P613" s="1"/>
      <c r="Q613" s="1"/>
      <c r="R613" s="1"/>
      <c r="S613" s="1"/>
      <c r="T613" s="1"/>
      <c r="U613" s="6"/>
      <c r="V613" s="23"/>
      <c r="W613" s="14"/>
      <c r="X613" s="11"/>
      <c r="Y613" s="1"/>
      <c r="Z613" s="1"/>
      <c r="AA613" s="1"/>
      <c r="AB613" s="1"/>
      <c r="AC613" s="1"/>
      <c r="AD613" s="1"/>
      <c r="AE613" s="1"/>
      <c r="AF613" s="1"/>
      <c r="AG613" s="1"/>
      <c r="AH613" s="1"/>
      <c r="AI613" s="1"/>
      <c r="AJ613" s="1"/>
      <c r="AK613" s="1"/>
      <c r="AL613" s="1"/>
      <c r="AM613" s="1"/>
      <c r="AN613" s="1"/>
      <c r="AO613" s="1"/>
      <c r="AP613" s="1"/>
      <c r="AQ613" s="1"/>
      <c r="AR613" s="1"/>
      <c r="AS613" s="1"/>
      <c r="AT613" s="1"/>
      <c r="AU613" s="1"/>
    </row>
    <row r="614" spans="1:47" ht="14.7" thickBot="1" x14ac:dyDescent="0.6">
      <c r="A614" s="32"/>
      <c r="B614" s="1"/>
      <c r="C614" s="1"/>
      <c r="D614" s="1"/>
      <c r="E614" s="1"/>
      <c r="F614" s="1"/>
      <c r="G614" s="1"/>
      <c r="H614" s="1"/>
      <c r="I614" s="1"/>
      <c r="J614" s="1"/>
      <c r="K614" s="1"/>
      <c r="L614" s="1"/>
      <c r="M614" s="1"/>
      <c r="N614" s="1"/>
      <c r="O614" s="1"/>
      <c r="P614" s="1"/>
      <c r="Q614" s="1"/>
      <c r="R614" s="1"/>
      <c r="S614" s="1"/>
      <c r="T614" s="1"/>
      <c r="U614" s="6"/>
      <c r="V614" s="23"/>
      <c r="W614" s="14"/>
      <c r="X614" s="11"/>
      <c r="Y614" s="1"/>
      <c r="Z614" s="1"/>
      <c r="AA614" s="1"/>
      <c r="AB614" s="1"/>
      <c r="AC614" s="1"/>
      <c r="AD614" s="1"/>
      <c r="AE614" s="1"/>
      <c r="AF614" s="1"/>
      <c r="AG614" s="1"/>
      <c r="AH614" s="1"/>
      <c r="AI614" s="1"/>
      <c r="AJ614" s="1"/>
      <c r="AK614" s="1"/>
      <c r="AL614" s="1"/>
      <c r="AM614" s="1"/>
      <c r="AN614" s="1"/>
      <c r="AO614" s="1"/>
      <c r="AP614" s="1"/>
      <c r="AQ614" s="1"/>
      <c r="AR614" s="1"/>
      <c r="AS614" s="1"/>
      <c r="AT614" s="1"/>
      <c r="AU614" s="1"/>
    </row>
    <row r="615" spans="1:47" ht="14.7" thickBot="1" x14ac:dyDescent="0.6">
      <c r="A615" s="32"/>
      <c r="B615" s="1"/>
      <c r="C615" s="1"/>
      <c r="D615" s="1"/>
      <c r="E615" s="1"/>
      <c r="F615" s="1"/>
      <c r="G615" s="1"/>
      <c r="H615" s="1"/>
      <c r="I615" s="1"/>
      <c r="J615" s="1"/>
      <c r="K615" s="1"/>
      <c r="L615" s="1"/>
      <c r="M615" s="1"/>
      <c r="N615" s="1"/>
      <c r="O615" s="1"/>
      <c r="P615" s="1"/>
      <c r="Q615" s="1"/>
      <c r="R615" s="1"/>
      <c r="S615" s="1"/>
      <c r="T615" s="1"/>
      <c r="U615" s="6"/>
      <c r="V615" s="23"/>
      <c r="W615" s="14"/>
      <c r="X615" s="11"/>
      <c r="Y615" s="1"/>
      <c r="Z615" s="1"/>
      <c r="AA615" s="1"/>
      <c r="AB615" s="1"/>
      <c r="AC615" s="1"/>
      <c r="AD615" s="1"/>
      <c r="AE615" s="1"/>
      <c r="AF615" s="1"/>
      <c r="AG615" s="1"/>
      <c r="AH615" s="1"/>
      <c r="AI615" s="1"/>
      <c r="AJ615" s="1"/>
      <c r="AK615" s="1"/>
      <c r="AL615" s="1"/>
      <c r="AM615" s="1"/>
      <c r="AN615" s="1"/>
      <c r="AO615" s="1"/>
      <c r="AP615" s="1"/>
      <c r="AQ615" s="1"/>
      <c r="AR615" s="1"/>
      <c r="AS615" s="1"/>
      <c r="AT615" s="1"/>
      <c r="AU615" s="1"/>
    </row>
    <row r="616" spans="1:47" ht="14.7" thickBot="1" x14ac:dyDescent="0.6">
      <c r="A616" s="32"/>
      <c r="B616" s="1"/>
      <c r="C616" s="1"/>
      <c r="D616" s="1"/>
      <c r="E616" s="1"/>
      <c r="F616" s="1"/>
      <c r="G616" s="1"/>
      <c r="H616" s="1"/>
      <c r="I616" s="1"/>
      <c r="J616" s="1"/>
      <c r="K616" s="1"/>
      <c r="L616" s="1"/>
      <c r="M616" s="1"/>
      <c r="N616" s="1"/>
      <c r="O616" s="1"/>
      <c r="P616" s="1"/>
      <c r="Q616" s="1"/>
      <c r="R616" s="1"/>
      <c r="S616" s="1"/>
      <c r="T616" s="1"/>
      <c r="U616" s="6"/>
      <c r="V616" s="23"/>
      <c r="W616" s="14"/>
      <c r="X616" s="11"/>
      <c r="Y616" s="1"/>
      <c r="Z616" s="1"/>
      <c r="AA616" s="1"/>
      <c r="AB616" s="1"/>
      <c r="AC616" s="1"/>
      <c r="AD616" s="1"/>
      <c r="AE616" s="1"/>
      <c r="AF616" s="1"/>
      <c r="AG616" s="1"/>
      <c r="AH616" s="1"/>
      <c r="AI616" s="1"/>
      <c r="AJ616" s="1"/>
      <c r="AK616" s="1"/>
      <c r="AL616" s="1"/>
      <c r="AM616" s="1"/>
      <c r="AN616" s="1"/>
      <c r="AO616" s="1"/>
      <c r="AP616" s="1"/>
      <c r="AQ616" s="1"/>
      <c r="AR616" s="1"/>
      <c r="AS616" s="1"/>
      <c r="AT616" s="1"/>
      <c r="AU616" s="1"/>
    </row>
    <row r="617" spans="1:47" ht="14.7" thickBot="1" x14ac:dyDescent="0.6">
      <c r="A617" s="32"/>
      <c r="B617" s="1"/>
      <c r="C617" s="1"/>
      <c r="D617" s="1"/>
      <c r="E617" s="1"/>
      <c r="F617" s="1"/>
      <c r="G617" s="1"/>
      <c r="H617" s="1"/>
      <c r="I617" s="1"/>
      <c r="J617" s="1"/>
      <c r="K617" s="1"/>
      <c r="L617" s="1"/>
      <c r="M617" s="1"/>
      <c r="N617" s="1"/>
      <c r="O617" s="1"/>
      <c r="P617" s="1"/>
      <c r="Q617" s="1"/>
      <c r="R617" s="1"/>
      <c r="S617" s="1"/>
      <c r="T617" s="1"/>
      <c r="U617" s="6"/>
      <c r="V617" s="23"/>
      <c r="W617" s="14"/>
      <c r="X617" s="11"/>
      <c r="Y617" s="1"/>
      <c r="Z617" s="1"/>
      <c r="AA617" s="1"/>
      <c r="AB617" s="1"/>
      <c r="AC617" s="1"/>
      <c r="AD617" s="1"/>
      <c r="AE617" s="1"/>
      <c r="AF617" s="1"/>
      <c r="AG617" s="1"/>
      <c r="AH617" s="1"/>
      <c r="AI617" s="1"/>
      <c r="AJ617" s="1"/>
      <c r="AK617" s="1"/>
      <c r="AL617" s="1"/>
      <c r="AM617" s="1"/>
      <c r="AN617" s="1"/>
      <c r="AO617" s="1"/>
      <c r="AP617" s="1"/>
      <c r="AQ617" s="1"/>
      <c r="AR617" s="1"/>
      <c r="AS617" s="1"/>
      <c r="AT617" s="1"/>
      <c r="AU617" s="1"/>
    </row>
    <row r="618" spans="1:47" ht="14.7" thickBot="1" x14ac:dyDescent="0.6">
      <c r="A618" s="32"/>
      <c r="B618" s="1"/>
      <c r="C618" s="1"/>
      <c r="D618" s="1"/>
      <c r="E618" s="1"/>
      <c r="F618" s="1"/>
      <c r="G618" s="1"/>
      <c r="H618" s="1"/>
      <c r="I618" s="1"/>
      <c r="J618" s="1"/>
      <c r="K618" s="1"/>
      <c r="L618" s="1"/>
      <c r="M618" s="1"/>
      <c r="N618" s="1"/>
      <c r="O618" s="1"/>
      <c r="P618" s="1"/>
      <c r="Q618" s="1"/>
      <c r="R618" s="1"/>
      <c r="S618" s="1"/>
      <c r="T618" s="1"/>
      <c r="U618" s="6"/>
      <c r="V618" s="23"/>
      <c r="W618" s="14"/>
      <c r="X618" s="11"/>
      <c r="Y618" s="1"/>
      <c r="Z618" s="1"/>
      <c r="AA618" s="1"/>
      <c r="AB618" s="1"/>
      <c r="AC618" s="1"/>
      <c r="AD618" s="1"/>
      <c r="AE618" s="1"/>
      <c r="AF618" s="1"/>
      <c r="AG618" s="1"/>
      <c r="AH618" s="1"/>
      <c r="AI618" s="1"/>
      <c r="AJ618" s="1"/>
      <c r="AK618" s="1"/>
      <c r="AL618" s="1"/>
      <c r="AM618" s="1"/>
      <c r="AN618" s="1"/>
      <c r="AO618" s="1"/>
      <c r="AP618" s="1"/>
      <c r="AQ618" s="1"/>
      <c r="AR618" s="1"/>
      <c r="AS618" s="1"/>
      <c r="AT618" s="1"/>
      <c r="AU618" s="1"/>
    </row>
    <row r="619" spans="1:47" ht="14.7" thickBot="1" x14ac:dyDescent="0.6">
      <c r="A619" s="32"/>
      <c r="B619" s="1"/>
      <c r="C619" s="1"/>
      <c r="D619" s="1"/>
      <c r="E619" s="1"/>
      <c r="F619" s="1"/>
      <c r="G619" s="1"/>
      <c r="H619" s="1"/>
      <c r="I619" s="1"/>
      <c r="J619" s="1"/>
      <c r="K619" s="1"/>
      <c r="L619" s="1"/>
      <c r="M619" s="1"/>
      <c r="N619" s="1"/>
      <c r="O619" s="1"/>
      <c r="P619" s="1"/>
      <c r="Q619" s="1"/>
      <c r="R619" s="1"/>
      <c r="S619" s="1"/>
      <c r="T619" s="1"/>
      <c r="U619" s="6"/>
      <c r="V619" s="23"/>
      <c r="W619" s="14"/>
      <c r="X619" s="11"/>
      <c r="Y619" s="1"/>
      <c r="Z619" s="1"/>
      <c r="AA619" s="1"/>
      <c r="AB619" s="1"/>
      <c r="AC619" s="1"/>
      <c r="AD619" s="1"/>
      <c r="AE619" s="1"/>
      <c r="AF619" s="1"/>
      <c r="AG619" s="1"/>
      <c r="AH619" s="1"/>
      <c r="AI619" s="1"/>
      <c r="AJ619" s="1"/>
      <c r="AK619" s="1"/>
      <c r="AL619" s="1"/>
      <c r="AM619" s="1"/>
      <c r="AN619" s="1"/>
      <c r="AO619" s="1"/>
      <c r="AP619" s="1"/>
      <c r="AQ619" s="1"/>
      <c r="AR619" s="1"/>
      <c r="AS619" s="1"/>
      <c r="AT619" s="1"/>
      <c r="AU619" s="1"/>
    </row>
    <row r="620" spans="1:47" ht="14.7" thickBot="1" x14ac:dyDescent="0.6">
      <c r="A620" s="32"/>
      <c r="B620" s="1"/>
      <c r="C620" s="1"/>
      <c r="D620" s="1"/>
      <c r="E620" s="1"/>
      <c r="F620" s="1"/>
      <c r="G620" s="1"/>
      <c r="H620" s="1"/>
      <c r="I620" s="1"/>
      <c r="J620" s="1"/>
      <c r="K620" s="1"/>
      <c r="L620" s="1"/>
      <c r="M620" s="1"/>
      <c r="N620" s="1"/>
      <c r="O620" s="1"/>
      <c r="P620" s="1"/>
      <c r="Q620" s="1"/>
      <c r="R620" s="1"/>
      <c r="S620" s="1"/>
      <c r="T620" s="1"/>
      <c r="U620" s="6"/>
      <c r="V620" s="23"/>
      <c r="W620" s="14"/>
      <c r="X620" s="11"/>
      <c r="Y620" s="1"/>
      <c r="Z620" s="1"/>
      <c r="AA620" s="1"/>
      <c r="AB620" s="1"/>
      <c r="AC620" s="1"/>
      <c r="AD620" s="1"/>
      <c r="AE620" s="1"/>
      <c r="AF620" s="1"/>
      <c r="AG620" s="1"/>
      <c r="AH620" s="1"/>
      <c r="AI620" s="1"/>
      <c r="AJ620" s="1"/>
      <c r="AK620" s="1"/>
      <c r="AL620" s="1"/>
      <c r="AM620" s="1"/>
      <c r="AN620" s="1"/>
      <c r="AO620" s="1"/>
      <c r="AP620" s="1"/>
      <c r="AQ620" s="1"/>
      <c r="AR620" s="1"/>
      <c r="AS620" s="1"/>
      <c r="AT620" s="1"/>
      <c r="AU620" s="1"/>
    </row>
    <row r="621" spans="1:47" ht="14.7" thickBot="1" x14ac:dyDescent="0.6">
      <c r="A621" s="32"/>
      <c r="B621" s="1"/>
      <c r="C621" s="1"/>
      <c r="D621" s="1"/>
      <c r="E621" s="1"/>
      <c r="F621" s="1"/>
      <c r="G621" s="1"/>
      <c r="H621" s="1"/>
      <c r="I621" s="1"/>
      <c r="J621" s="1"/>
      <c r="K621" s="1"/>
      <c r="L621" s="1"/>
      <c r="M621" s="1"/>
      <c r="N621" s="1"/>
      <c r="O621" s="1"/>
      <c r="P621" s="1"/>
      <c r="Q621" s="1"/>
      <c r="R621" s="1"/>
      <c r="S621" s="1"/>
      <c r="T621" s="1"/>
      <c r="U621" s="6"/>
      <c r="V621" s="23"/>
      <c r="W621" s="14"/>
      <c r="X621" s="11"/>
      <c r="Y621" s="1"/>
      <c r="Z621" s="1"/>
      <c r="AA621" s="1"/>
      <c r="AB621" s="1"/>
      <c r="AC621" s="1"/>
      <c r="AD621" s="1"/>
      <c r="AE621" s="1"/>
      <c r="AF621" s="1"/>
      <c r="AG621" s="1"/>
      <c r="AH621" s="1"/>
      <c r="AI621" s="1"/>
      <c r="AJ621" s="1"/>
      <c r="AK621" s="1"/>
      <c r="AL621" s="1"/>
      <c r="AM621" s="1"/>
      <c r="AN621" s="1"/>
      <c r="AO621" s="1"/>
      <c r="AP621" s="1"/>
      <c r="AQ621" s="1"/>
      <c r="AR621" s="1"/>
      <c r="AS621" s="1"/>
      <c r="AT621" s="1"/>
      <c r="AU621" s="1"/>
    </row>
    <row r="622" spans="1:47" ht="14.7" thickBot="1" x14ac:dyDescent="0.6">
      <c r="A622" s="32"/>
      <c r="B622" s="1"/>
      <c r="C622" s="1"/>
      <c r="D622" s="1"/>
      <c r="E622" s="1"/>
      <c r="F622" s="1"/>
      <c r="G622" s="1"/>
      <c r="H622" s="1"/>
      <c r="I622" s="1"/>
      <c r="J622" s="1"/>
      <c r="K622" s="1"/>
      <c r="L622" s="1"/>
      <c r="M622" s="1"/>
      <c r="N622" s="1"/>
      <c r="O622" s="1"/>
      <c r="P622" s="1"/>
      <c r="Q622" s="1"/>
      <c r="R622" s="1"/>
      <c r="S622" s="1"/>
      <c r="T622" s="1"/>
      <c r="U622" s="6"/>
      <c r="V622" s="23"/>
      <c r="W622" s="14"/>
      <c r="X622" s="11"/>
      <c r="Y622" s="1"/>
      <c r="Z622" s="1"/>
      <c r="AA622" s="1"/>
      <c r="AB622" s="1"/>
      <c r="AC622" s="1"/>
      <c r="AD622" s="1"/>
      <c r="AE622" s="1"/>
      <c r="AF622" s="1"/>
      <c r="AG622" s="1"/>
      <c r="AH622" s="1"/>
      <c r="AI622" s="1"/>
      <c r="AJ622" s="1"/>
      <c r="AK622" s="1"/>
      <c r="AL622" s="1"/>
      <c r="AM622" s="1"/>
      <c r="AN622" s="1"/>
      <c r="AO622" s="1"/>
      <c r="AP622" s="1"/>
      <c r="AQ622" s="1"/>
      <c r="AR622" s="1"/>
      <c r="AS622" s="1"/>
      <c r="AT622" s="1"/>
      <c r="AU622" s="1"/>
    </row>
    <row r="623" spans="1:47" ht="14.7" thickBot="1" x14ac:dyDescent="0.6">
      <c r="A623" s="32"/>
      <c r="B623" s="1"/>
      <c r="C623" s="1"/>
      <c r="D623" s="1"/>
      <c r="E623" s="1"/>
      <c r="F623" s="1"/>
      <c r="G623" s="1"/>
      <c r="H623" s="1"/>
      <c r="I623" s="1"/>
      <c r="J623" s="1"/>
      <c r="K623" s="1"/>
      <c r="L623" s="1"/>
      <c r="M623" s="1"/>
      <c r="N623" s="1"/>
      <c r="O623" s="1"/>
      <c r="P623" s="1"/>
      <c r="Q623" s="1"/>
      <c r="R623" s="1"/>
      <c r="S623" s="1"/>
      <c r="T623" s="1"/>
      <c r="U623" s="6"/>
      <c r="V623" s="23"/>
      <c r="W623" s="14"/>
      <c r="X623" s="11"/>
      <c r="Y623" s="1"/>
      <c r="Z623" s="1"/>
      <c r="AA623" s="1"/>
      <c r="AB623" s="1"/>
      <c r="AC623" s="1"/>
      <c r="AD623" s="1"/>
      <c r="AE623" s="1"/>
      <c r="AF623" s="1"/>
      <c r="AG623" s="1"/>
      <c r="AH623" s="1"/>
      <c r="AI623" s="1"/>
      <c r="AJ623" s="1"/>
      <c r="AK623" s="1"/>
      <c r="AL623" s="1"/>
      <c r="AM623" s="1"/>
      <c r="AN623" s="1"/>
      <c r="AO623" s="1"/>
      <c r="AP623" s="1"/>
      <c r="AQ623" s="1"/>
      <c r="AR623" s="1"/>
      <c r="AS623" s="1"/>
      <c r="AT623" s="1"/>
      <c r="AU623" s="1"/>
    </row>
    <row r="624" spans="1:47" ht="14.7" thickBot="1" x14ac:dyDescent="0.6">
      <c r="A624" s="32"/>
      <c r="B624" s="1"/>
      <c r="C624" s="1"/>
      <c r="D624" s="1"/>
      <c r="E624" s="1"/>
      <c r="F624" s="1"/>
      <c r="G624" s="1"/>
      <c r="H624" s="1"/>
      <c r="I624" s="1"/>
      <c r="J624" s="1"/>
      <c r="K624" s="1"/>
      <c r="L624" s="1"/>
      <c r="M624" s="1"/>
      <c r="N624" s="1"/>
      <c r="O624" s="1"/>
      <c r="P624" s="1"/>
      <c r="Q624" s="1"/>
      <c r="R624" s="1"/>
      <c r="S624" s="1"/>
      <c r="T624" s="1"/>
      <c r="U624" s="6"/>
      <c r="V624" s="23"/>
      <c r="W624" s="14"/>
      <c r="X624" s="11"/>
      <c r="Y624" s="1"/>
      <c r="Z624" s="1"/>
      <c r="AA624" s="1"/>
      <c r="AB624" s="1"/>
      <c r="AC624" s="1"/>
      <c r="AD624" s="1"/>
      <c r="AE624" s="1"/>
      <c r="AF624" s="1"/>
      <c r="AG624" s="1"/>
      <c r="AH624" s="1"/>
      <c r="AI624" s="1"/>
      <c r="AJ624" s="1"/>
      <c r="AK624" s="1"/>
      <c r="AL624" s="1"/>
      <c r="AM624" s="1"/>
      <c r="AN624" s="1"/>
      <c r="AO624" s="1"/>
      <c r="AP624" s="1"/>
      <c r="AQ624" s="1"/>
      <c r="AR624" s="1"/>
      <c r="AS624" s="1"/>
      <c r="AT624" s="1"/>
      <c r="AU624" s="1"/>
    </row>
    <row r="625" spans="1:47" ht="14.7" thickBot="1" x14ac:dyDescent="0.6">
      <c r="A625" s="32"/>
      <c r="B625" s="1"/>
      <c r="C625" s="1"/>
      <c r="D625" s="1"/>
      <c r="E625" s="1"/>
      <c r="F625" s="1"/>
      <c r="G625" s="1"/>
      <c r="H625" s="1"/>
      <c r="I625" s="1"/>
      <c r="J625" s="1"/>
      <c r="K625" s="1"/>
      <c r="L625" s="1"/>
      <c r="M625" s="1"/>
      <c r="N625" s="1"/>
      <c r="O625" s="1"/>
      <c r="P625" s="1"/>
      <c r="Q625" s="1"/>
      <c r="R625" s="1"/>
      <c r="S625" s="1"/>
      <c r="T625" s="1"/>
      <c r="U625" s="6"/>
      <c r="V625" s="23"/>
      <c r="W625" s="14"/>
      <c r="X625" s="11"/>
      <c r="Y625" s="1"/>
      <c r="Z625" s="1"/>
      <c r="AA625" s="1"/>
      <c r="AB625" s="1"/>
      <c r="AC625" s="1"/>
      <c r="AD625" s="1"/>
      <c r="AE625" s="1"/>
      <c r="AF625" s="1"/>
      <c r="AG625" s="1"/>
      <c r="AH625" s="1"/>
      <c r="AI625" s="1"/>
      <c r="AJ625" s="1"/>
      <c r="AK625" s="1"/>
      <c r="AL625" s="1"/>
      <c r="AM625" s="1"/>
      <c r="AN625" s="1"/>
      <c r="AO625" s="1"/>
      <c r="AP625" s="1"/>
      <c r="AQ625" s="1"/>
      <c r="AR625" s="1"/>
      <c r="AS625" s="1"/>
      <c r="AT625" s="1"/>
      <c r="AU625" s="1"/>
    </row>
    <row r="626" spans="1:47" ht="14.7" thickBot="1" x14ac:dyDescent="0.6">
      <c r="A626" s="32"/>
      <c r="B626" s="1"/>
      <c r="C626" s="1"/>
      <c r="D626" s="1"/>
      <c r="E626" s="1"/>
      <c r="F626" s="1"/>
      <c r="G626" s="1"/>
      <c r="H626" s="1"/>
      <c r="I626" s="1"/>
      <c r="J626" s="1"/>
      <c r="K626" s="1"/>
      <c r="L626" s="1"/>
      <c r="M626" s="1"/>
      <c r="N626" s="1"/>
      <c r="O626" s="1"/>
      <c r="P626" s="1"/>
      <c r="Q626" s="1"/>
      <c r="R626" s="1"/>
      <c r="S626" s="1"/>
      <c r="T626" s="1"/>
      <c r="U626" s="6"/>
      <c r="V626" s="23"/>
      <c r="W626" s="14"/>
      <c r="X626" s="11"/>
      <c r="Y626" s="1"/>
      <c r="Z626" s="1"/>
      <c r="AA626" s="1"/>
      <c r="AB626" s="1"/>
      <c r="AC626" s="1"/>
      <c r="AD626" s="1"/>
      <c r="AE626" s="1"/>
      <c r="AF626" s="1"/>
      <c r="AG626" s="1"/>
      <c r="AH626" s="1"/>
      <c r="AI626" s="1"/>
      <c r="AJ626" s="1"/>
      <c r="AK626" s="1"/>
      <c r="AL626" s="1"/>
      <c r="AM626" s="1"/>
      <c r="AN626" s="1"/>
      <c r="AO626" s="1"/>
      <c r="AP626" s="1"/>
      <c r="AQ626" s="1"/>
      <c r="AR626" s="1"/>
      <c r="AS626" s="1"/>
      <c r="AT626" s="1"/>
      <c r="AU626" s="1"/>
    </row>
    <row r="627" spans="1:47" ht="14.7" thickBot="1" x14ac:dyDescent="0.6">
      <c r="A627" s="32"/>
      <c r="B627" s="1"/>
      <c r="C627" s="1"/>
      <c r="D627" s="1"/>
      <c r="E627" s="1"/>
      <c r="F627" s="1"/>
      <c r="G627" s="1"/>
      <c r="H627" s="1"/>
      <c r="I627" s="1"/>
      <c r="J627" s="1"/>
      <c r="K627" s="1"/>
      <c r="L627" s="1"/>
      <c r="M627" s="1"/>
      <c r="N627" s="1"/>
      <c r="O627" s="1"/>
      <c r="P627" s="1"/>
      <c r="Q627" s="1"/>
      <c r="R627" s="1"/>
      <c r="S627" s="1"/>
      <c r="T627" s="1"/>
      <c r="U627" s="6"/>
      <c r="V627" s="23"/>
      <c r="W627" s="14"/>
      <c r="X627" s="11"/>
      <c r="Y627" s="1"/>
      <c r="Z627" s="1"/>
      <c r="AA627" s="1"/>
      <c r="AB627" s="1"/>
      <c r="AC627" s="1"/>
      <c r="AD627" s="1"/>
      <c r="AE627" s="1"/>
      <c r="AF627" s="1"/>
      <c r="AG627" s="1"/>
      <c r="AH627" s="1"/>
      <c r="AI627" s="1"/>
      <c r="AJ627" s="1"/>
      <c r="AK627" s="1"/>
      <c r="AL627" s="1"/>
      <c r="AM627" s="1"/>
      <c r="AN627" s="1"/>
      <c r="AO627" s="1"/>
      <c r="AP627" s="1"/>
      <c r="AQ627" s="1"/>
      <c r="AR627" s="1"/>
      <c r="AS627" s="1"/>
      <c r="AT627" s="1"/>
      <c r="AU627" s="1"/>
    </row>
    <row r="628" spans="1:47" ht="14.7" thickBot="1" x14ac:dyDescent="0.6">
      <c r="A628" s="32"/>
      <c r="B628" s="1"/>
      <c r="C628" s="1"/>
      <c r="D628" s="1"/>
      <c r="E628" s="1"/>
      <c r="F628" s="1"/>
      <c r="G628" s="1"/>
      <c r="H628" s="1"/>
      <c r="I628" s="1"/>
      <c r="J628" s="1"/>
      <c r="K628" s="1"/>
      <c r="L628" s="1"/>
      <c r="M628" s="1"/>
      <c r="N628" s="1"/>
      <c r="O628" s="1"/>
      <c r="P628" s="1"/>
      <c r="Q628" s="1"/>
      <c r="R628" s="1"/>
      <c r="S628" s="1"/>
      <c r="T628" s="1"/>
      <c r="U628" s="6"/>
      <c r="V628" s="23"/>
      <c r="W628" s="14"/>
      <c r="X628" s="11"/>
      <c r="Y628" s="1"/>
      <c r="Z628" s="1"/>
      <c r="AA628" s="1"/>
      <c r="AB628" s="1"/>
      <c r="AC628" s="1"/>
      <c r="AD628" s="1"/>
      <c r="AE628" s="1"/>
      <c r="AF628" s="1"/>
      <c r="AG628" s="1"/>
      <c r="AH628" s="1"/>
      <c r="AI628" s="1"/>
      <c r="AJ628" s="1"/>
      <c r="AK628" s="1"/>
      <c r="AL628" s="1"/>
      <c r="AM628" s="1"/>
      <c r="AN628" s="1"/>
      <c r="AO628" s="1"/>
      <c r="AP628" s="1"/>
      <c r="AQ628" s="1"/>
      <c r="AR628" s="1"/>
      <c r="AS628" s="1"/>
      <c r="AT628" s="1"/>
      <c r="AU628" s="1"/>
    </row>
    <row r="629" spans="1:47" ht="14.7" thickBot="1" x14ac:dyDescent="0.6">
      <c r="A629" s="32"/>
      <c r="B629" s="1"/>
      <c r="C629" s="1"/>
      <c r="D629" s="1"/>
      <c r="E629" s="1"/>
      <c r="F629" s="1"/>
      <c r="G629" s="1"/>
      <c r="H629" s="1"/>
      <c r="I629" s="1"/>
      <c r="J629" s="1"/>
      <c r="K629" s="1"/>
      <c r="L629" s="1"/>
      <c r="M629" s="1"/>
      <c r="N629" s="1"/>
      <c r="O629" s="1"/>
      <c r="P629" s="1"/>
      <c r="Q629" s="1"/>
      <c r="R629" s="1"/>
      <c r="S629" s="1"/>
      <c r="T629" s="1"/>
      <c r="U629" s="6"/>
      <c r="V629" s="23"/>
      <c r="W629" s="14"/>
      <c r="X629" s="11"/>
      <c r="Y629" s="1"/>
      <c r="Z629" s="1"/>
      <c r="AA629" s="1"/>
      <c r="AB629" s="1"/>
      <c r="AC629" s="1"/>
      <c r="AD629" s="1"/>
      <c r="AE629" s="1"/>
      <c r="AF629" s="1"/>
      <c r="AG629" s="1"/>
      <c r="AH629" s="1"/>
      <c r="AI629" s="1"/>
      <c r="AJ629" s="1"/>
      <c r="AK629" s="1"/>
      <c r="AL629" s="1"/>
      <c r="AM629" s="1"/>
      <c r="AN629" s="1"/>
      <c r="AO629" s="1"/>
      <c r="AP629" s="1"/>
      <c r="AQ629" s="1"/>
      <c r="AR629" s="1"/>
      <c r="AS629" s="1"/>
      <c r="AT629" s="1"/>
      <c r="AU629" s="1"/>
    </row>
    <row r="630" spans="1:47" ht="14.7" thickBot="1" x14ac:dyDescent="0.6">
      <c r="A630" s="32"/>
      <c r="B630" s="1"/>
      <c r="C630" s="1"/>
      <c r="D630" s="1"/>
      <c r="E630" s="1"/>
      <c r="F630" s="1"/>
      <c r="G630" s="1"/>
      <c r="H630" s="1"/>
      <c r="I630" s="1"/>
      <c r="J630" s="1"/>
      <c r="K630" s="1"/>
      <c r="L630" s="1"/>
      <c r="M630" s="1"/>
      <c r="N630" s="1"/>
      <c r="O630" s="1"/>
      <c r="P630" s="1"/>
      <c r="Q630" s="1"/>
      <c r="R630" s="1"/>
      <c r="S630" s="1"/>
      <c r="T630" s="1"/>
      <c r="U630" s="6"/>
      <c r="V630" s="23"/>
      <c r="W630" s="14"/>
      <c r="X630" s="11"/>
      <c r="Y630" s="1"/>
      <c r="Z630" s="1"/>
      <c r="AA630" s="1"/>
      <c r="AB630" s="1"/>
      <c r="AC630" s="1"/>
      <c r="AD630" s="1"/>
      <c r="AE630" s="1"/>
      <c r="AF630" s="1"/>
      <c r="AG630" s="1"/>
      <c r="AH630" s="1"/>
      <c r="AI630" s="1"/>
      <c r="AJ630" s="1"/>
      <c r="AK630" s="1"/>
      <c r="AL630" s="1"/>
      <c r="AM630" s="1"/>
      <c r="AN630" s="1"/>
      <c r="AO630" s="1"/>
      <c r="AP630" s="1"/>
      <c r="AQ630" s="1"/>
      <c r="AR630" s="1"/>
      <c r="AS630" s="1"/>
      <c r="AT630" s="1"/>
      <c r="AU630" s="1"/>
    </row>
    <row r="631" spans="1:47" ht="14.7" thickBot="1" x14ac:dyDescent="0.6">
      <c r="A631" s="32"/>
      <c r="B631" s="1"/>
      <c r="C631" s="1"/>
      <c r="D631" s="1"/>
      <c r="E631" s="1"/>
      <c r="F631" s="1"/>
      <c r="G631" s="1"/>
      <c r="H631" s="1"/>
      <c r="I631" s="1"/>
      <c r="J631" s="1"/>
      <c r="K631" s="1"/>
      <c r="L631" s="1"/>
      <c r="M631" s="1"/>
      <c r="N631" s="1"/>
      <c r="O631" s="1"/>
      <c r="P631" s="1"/>
      <c r="Q631" s="1"/>
      <c r="R631" s="1"/>
      <c r="S631" s="1"/>
      <c r="T631" s="1"/>
      <c r="U631" s="6"/>
      <c r="V631" s="23"/>
      <c r="W631" s="14"/>
      <c r="X631" s="11"/>
      <c r="Y631" s="1"/>
      <c r="Z631" s="1"/>
      <c r="AA631" s="1"/>
      <c r="AB631" s="1"/>
      <c r="AC631" s="1"/>
      <c r="AD631" s="1"/>
      <c r="AE631" s="1"/>
      <c r="AF631" s="1"/>
      <c r="AG631" s="1"/>
      <c r="AH631" s="1"/>
      <c r="AI631" s="1"/>
      <c r="AJ631" s="1"/>
      <c r="AK631" s="1"/>
      <c r="AL631" s="1"/>
      <c r="AM631" s="1"/>
      <c r="AN631" s="1"/>
      <c r="AO631" s="1"/>
      <c r="AP631" s="1"/>
      <c r="AQ631" s="1"/>
      <c r="AR631" s="1"/>
      <c r="AS631" s="1"/>
      <c r="AT631" s="1"/>
      <c r="AU631" s="1"/>
    </row>
    <row r="632" spans="1:47" ht="14.7" thickBot="1" x14ac:dyDescent="0.6">
      <c r="A632" s="32"/>
      <c r="B632" s="1"/>
      <c r="C632" s="1"/>
      <c r="D632" s="1"/>
      <c r="E632" s="1"/>
      <c r="F632" s="1"/>
      <c r="G632" s="1"/>
      <c r="H632" s="1"/>
      <c r="I632" s="1"/>
      <c r="J632" s="1"/>
      <c r="K632" s="1"/>
      <c r="L632" s="1"/>
      <c r="M632" s="1"/>
      <c r="N632" s="1"/>
      <c r="O632" s="1"/>
      <c r="P632" s="1"/>
      <c r="Q632" s="1"/>
      <c r="R632" s="1"/>
      <c r="S632" s="1"/>
      <c r="T632" s="1"/>
      <c r="U632" s="6"/>
      <c r="V632" s="23"/>
      <c r="W632" s="14"/>
      <c r="X632" s="11"/>
      <c r="Y632" s="1"/>
      <c r="Z632" s="1"/>
      <c r="AA632" s="1"/>
      <c r="AB632" s="1"/>
      <c r="AC632" s="1"/>
      <c r="AD632" s="1"/>
      <c r="AE632" s="1"/>
      <c r="AF632" s="1"/>
      <c r="AG632" s="1"/>
      <c r="AH632" s="1"/>
      <c r="AI632" s="1"/>
      <c r="AJ632" s="1"/>
      <c r="AK632" s="1"/>
      <c r="AL632" s="1"/>
      <c r="AM632" s="1"/>
      <c r="AN632" s="1"/>
      <c r="AO632" s="1"/>
      <c r="AP632" s="1"/>
      <c r="AQ632" s="1"/>
      <c r="AR632" s="1"/>
      <c r="AS632" s="1"/>
      <c r="AT632" s="1"/>
      <c r="AU632" s="1"/>
    </row>
    <row r="633" spans="1:47" ht="14.7" thickBot="1" x14ac:dyDescent="0.6">
      <c r="A633" s="32"/>
      <c r="B633" s="1"/>
      <c r="C633" s="1"/>
      <c r="D633" s="1"/>
      <c r="E633" s="1"/>
      <c r="F633" s="1"/>
      <c r="G633" s="1"/>
      <c r="H633" s="1"/>
      <c r="I633" s="1"/>
      <c r="J633" s="1"/>
      <c r="K633" s="1"/>
      <c r="L633" s="1"/>
      <c r="M633" s="1"/>
      <c r="N633" s="1"/>
      <c r="O633" s="1"/>
      <c r="P633" s="1"/>
      <c r="Q633" s="1"/>
      <c r="R633" s="1"/>
      <c r="S633" s="1"/>
      <c r="T633" s="1"/>
      <c r="U633" s="6"/>
      <c r="V633" s="23"/>
      <c r="W633" s="14"/>
      <c r="X633" s="11"/>
      <c r="Y633" s="1"/>
      <c r="Z633" s="1"/>
      <c r="AA633" s="1"/>
      <c r="AB633" s="1"/>
      <c r="AC633" s="1"/>
      <c r="AD633" s="1"/>
      <c r="AE633" s="1"/>
      <c r="AF633" s="1"/>
      <c r="AG633" s="1"/>
      <c r="AH633" s="1"/>
      <c r="AI633" s="1"/>
      <c r="AJ633" s="1"/>
      <c r="AK633" s="1"/>
      <c r="AL633" s="1"/>
      <c r="AM633" s="1"/>
      <c r="AN633" s="1"/>
      <c r="AO633" s="1"/>
      <c r="AP633" s="1"/>
      <c r="AQ633" s="1"/>
      <c r="AR633" s="1"/>
      <c r="AS633" s="1"/>
      <c r="AT633" s="1"/>
      <c r="AU633" s="1"/>
    </row>
    <row r="634" spans="1:47" ht="14.7" thickBot="1" x14ac:dyDescent="0.6">
      <c r="A634" s="32"/>
      <c r="B634" s="1"/>
      <c r="C634" s="1"/>
      <c r="D634" s="1"/>
      <c r="E634" s="1"/>
      <c r="F634" s="1"/>
      <c r="G634" s="1"/>
      <c r="H634" s="1"/>
      <c r="I634" s="1"/>
      <c r="J634" s="1"/>
      <c r="K634" s="1"/>
      <c r="L634" s="1"/>
      <c r="M634" s="1"/>
      <c r="N634" s="1"/>
      <c r="O634" s="1"/>
      <c r="P634" s="1"/>
      <c r="Q634" s="1"/>
      <c r="R634" s="1"/>
      <c r="S634" s="1"/>
      <c r="T634" s="1"/>
      <c r="U634" s="6"/>
      <c r="V634" s="23"/>
      <c r="W634" s="14"/>
      <c r="X634" s="11"/>
      <c r="Y634" s="1"/>
      <c r="Z634" s="1"/>
      <c r="AA634" s="1"/>
      <c r="AB634" s="1"/>
      <c r="AC634" s="1"/>
      <c r="AD634" s="1"/>
      <c r="AE634" s="1"/>
      <c r="AF634" s="1"/>
      <c r="AG634" s="1"/>
      <c r="AH634" s="1"/>
      <c r="AI634" s="1"/>
      <c r="AJ634" s="1"/>
      <c r="AK634" s="1"/>
      <c r="AL634" s="1"/>
      <c r="AM634" s="1"/>
      <c r="AN634" s="1"/>
      <c r="AO634" s="1"/>
      <c r="AP634" s="1"/>
      <c r="AQ634" s="1"/>
      <c r="AR634" s="1"/>
      <c r="AS634" s="1"/>
      <c r="AT634" s="1"/>
      <c r="AU634" s="1"/>
    </row>
    <row r="635" spans="1:47" ht="14.7" thickBot="1" x14ac:dyDescent="0.6">
      <c r="A635" s="32"/>
      <c r="B635" s="1"/>
      <c r="C635" s="1"/>
      <c r="D635" s="1"/>
      <c r="E635" s="1"/>
      <c r="F635" s="1"/>
      <c r="G635" s="1"/>
      <c r="H635" s="1"/>
      <c r="I635" s="1"/>
      <c r="J635" s="1"/>
      <c r="K635" s="1"/>
      <c r="L635" s="1"/>
      <c r="M635" s="1"/>
      <c r="N635" s="1"/>
      <c r="O635" s="1"/>
      <c r="P635" s="1"/>
      <c r="Q635" s="1"/>
      <c r="R635" s="1"/>
      <c r="S635" s="1"/>
      <c r="T635" s="1"/>
      <c r="U635" s="6"/>
      <c r="V635" s="23"/>
      <c r="W635" s="14"/>
      <c r="X635" s="11"/>
      <c r="Y635" s="1"/>
      <c r="Z635" s="1"/>
      <c r="AA635" s="1"/>
      <c r="AB635" s="1"/>
      <c r="AC635" s="1"/>
      <c r="AD635" s="1"/>
      <c r="AE635" s="1"/>
      <c r="AF635" s="1"/>
      <c r="AG635" s="1"/>
      <c r="AH635" s="1"/>
      <c r="AI635" s="1"/>
      <c r="AJ635" s="1"/>
      <c r="AK635" s="1"/>
      <c r="AL635" s="1"/>
      <c r="AM635" s="1"/>
      <c r="AN635" s="1"/>
      <c r="AO635" s="1"/>
      <c r="AP635" s="1"/>
      <c r="AQ635" s="1"/>
      <c r="AR635" s="1"/>
      <c r="AS635" s="1"/>
      <c r="AT635" s="1"/>
      <c r="AU635" s="1"/>
    </row>
    <row r="636" spans="1:47" ht="14.7" thickBot="1" x14ac:dyDescent="0.6">
      <c r="A636" s="32"/>
      <c r="B636" s="1"/>
      <c r="C636" s="1"/>
      <c r="D636" s="1"/>
      <c r="E636" s="1"/>
      <c r="F636" s="1"/>
      <c r="G636" s="1"/>
      <c r="H636" s="1"/>
      <c r="I636" s="1"/>
      <c r="J636" s="1"/>
      <c r="K636" s="1"/>
      <c r="L636" s="1"/>
      <c r="M636" s="1"/>
      <c r="N636" s="1"/>
      <c r="O636" s="1"/>
      <c r="P636" s="1"/>
      <c r="Q636" s="1"/>
      <c r="R636" s="1"/>
      <c r="S636" s="1"/>
      <c r="T636" s="1"/>
      <c r="U636" s="6"/>
      <c r="V636" s="23"/>
      <c r="W636" s="14"/>
      <c r="X636" s="11"/>
      <c r="Y636" s="1"/>
      <c r="Z636" s="1"/>
      <c r="AA636" s="1"/>
      <c r="AB636" s="1"/>
      <c r="AC636" s="1"/>
      <c r="AD636" s="1"/>
      <c r="AE636" s="1"/>
      <c r="AF636" s="1"/>
      <c r="AG636" s="1"/>
      <c r="AH636" s="1"/>
      <c r="AI636" s="1"/>
      <c r="AJ636" s="1"/>
      <c r="AK636" s="1"/>
      <c r="AL636" s="1"/>
      <c r="AM636" s="1"/>
      <c r="AN636" s="1"/>
      <c r="AO636" s="1"/>
      <c r="AP636" s="1"/>
      <c r="AQ636" s="1"/>
      <c r="AR636" s="1"/>
      <c r="AS636" s="1"/>
      <c r="AT636" s="1"/>
      <c r="AU636" s="1"/>
    </row>
    <row r="637" spans="1:47" ht="14.7" thickBot="1" x14ac:dyDescent="0.6">
      <c r="A637" s="32"/>
      <c r="B637" s="1"/>
      <c r="C637" s="1"/>
      <c r="D637" s="1"/>
      <c r="E637" s="1"/>
      <c r="F637" s="1"/>
      <c r="G637" s="1"/>
      <c r="H637" s="1"/>
      <c r="I637" s="1"/>
      <c r="J637" s="1"/>
      <c r="K637" s="1"/>
      <c r="L637" s="1"/>
      <c r="M637" s="1"/>
      <c r="N637" s="1"/>
      <c r="O637" s="1"/>
      <c r="P637" s="1"/>
      <c r="Q637" s="1"/>
      <c r="R637" s="1"/>
      <c r="S637" s="1"/>
      <c r="T637" s="1"/>
      <c r="U637" s="6"/>
      <c r="V637" s="23"/>
      <c r="W637" s="14"/>
      <c r="X637" s="11"/>
      <c r="Y637" s="1"/>
      <c r="Z637" s="1"/>
      <c r="AA637" s="1"/>
      <c r="AB637" s="1"/>
      <c r="AC637" s="1"/>
      <c r="AD637" s="1"/>
      <c r="AE637" s="1"/>
      <c r="AF637" s="1"/>
      <c r="AG637" s="1"/>
      <c r="AH637" s="1"/>
      <c r="AI637" s="1"/>
      <c r="AJ637" s="1"/>
      <c r="AK637" s="1"/>
      <c r="AL637" s="1"/>
      <c r="AM637" s="1"/>
      <c r="AN637" s="1"/>
      <c r="AO637" s="1"/>
      <c r="AP637" s="1"/>
      <c r="AQ637" s="1"/>
      <c r="AR637" s="1"/>
      <c r="AS637" s="1"/>
      <c r="AT637" s="1"/>
      <c r="AU637" s="1"/>
    </row>
    <row r="638" spans="1:47" ht="14.7" thickBot="1" x14ac:dyDescent="0.6">
      <c r="A638" s="32"/>
      <c r="B638" s="1"/>
      <c r="C638" s="1"/>
      <c r="D638" s="1"/>
      <c r="E638" s="1"/>
      <c r="F638" s="1"/>
      <c r="G638" s="1"/>
      <c r="H638" s="1"/>
      <c r="I638" s="1"/>
      <c r="J638" s="1"/>
      <c r="K638" s="1"/>
      <c r="L638" s="1"/>
      <c r="M638" s="1"/>
      <c r="N638" s="1"/>
      <c r="O638" s="1"/>
      <c r="P638" s="1"/>
      <c r="Q638" s="1"/>
      <c r="R638" s="1"/>
      <c r="S638" s="1"/>
      <c r="T638" s="1"/>
      <c r="U638" s="6"/>
      <c r="V638" s="23"/>
      <c r="W638" s="14"/>
      <c r="X638" s="11"/>
      <c r="Y638" s="1"/>
      <c r="Z638" s="1"/>
      <c r="AA638" s="1"/>
      <c r="AB638" s="1"/>
      <c r="AC638" s="1"/>
      <c r="AD638" s="1"/>
      <c r="AE638" s="1"/>
      <c r="AF638" s="1"/>
      <c r="AG638" s="1"/>
      <c r="AH638" s="1"/>
      <c r="AI638" s="1"/>
      <c r="AJ638" s="1"/>
      <c r="AK638" s="1"/>
      <c r="AL638" s="1"/>
      <c r="AM638" s="1"/>
      <c r="AN638" s="1"/>
      <c r="AO638" s="1"/>
      <c r="AP638" s="1"/>
      <c r="AQ638" s="1"/>
      <c r="AR638" s="1"/>
      <c r="AS638" s="1"/>
      <c r="AT638" s="1"/>
      <c r="AU638" s="1"/>
    </row>
    <row r="639" spans="1:47" ht="14.7" thickBot="1" x14ac:dyDescent="0.6">
      <c r="A639" s="32"/>
      <c r="B639" s="1"/>
      <c r="C639" s="1"/>
      <c r="D639" s="1"/>
      <c r="E639" s="1"/>
      <c r="F639" s="1"/>
      <c r="G639" s="1"/>
      <c r="H639" s="1"/>
      <c r="I639" s="1"/>
      <c r="J639" s="1"/>
      <c r="K639" s="1"/>
      <c r="L639" s="1"/>
      <c r="M639" s="1"/>
      <c r="N639" s="1"/>
      <c r="O639" s="1"/>
      <c r="P639" s="1"/>
      <c r="Q639" s="1"/>
      <c r="R639" s="1"/>
      <c r="S639" s="1"/>
      <c r="T639" s="1"/>
      <c r="U639" s="6"/>
      <c r="V639" s="23"/>
      <c r="W639" s="14"/>
      <c r="X639" s="11"/>
      <c r="Y639" s="1"/>
      <c r="Z639" s="1"/>
      <c r="AA639" s="1"/>
      <c r="AB639" s="1"/>
      <c r="AC639" s="1"/>
      <c r="AD639" s="1"/>
      <c r="AE639" s="1"/>
      <c r="AF639" s="1"/>
      <c r="AG639" s="1"/>
      <c r="AH639" s="1"/>
      <c r="AI639" s="1"/>
      <c r="AJ639" s="1"/>
      <c r="AK639" s="1"/>
      <c r="AL639" s="1"/>
      <c r="AM639" s="1"/>
      <c r="AN639" s="1"/>
      <c r="AO639" s="1"/>
      <c r="AP639" s="1"/>
      <c r="AQ639" s="1"/>
      <c r="AR639" s="1"/>
      <c r="AS639" s="1"/>
      <c r="AT639" s="1"/>
      <c r="AU639" s="1"/>
    </row>
    <row r="640" spans="1:47" ht="14.7" thickBot="1" x14ac:dyDescent="0.6">
      <c r="A640" s="32"/>
      <c r="B640" s="1"/>
      <c r="C640" s="1"/>
      <c r="D640" s="1"/>
      <c r="E640" s="1"/>
      <c r="F640" s="1"/>
      <c r="G640" s="1"/>
      <c r="H640" s="1"/>
      <c r="I640" s="1"/>
      <c r="J640" s="1"/>
      <c r="K640" s="1"/>
      <c r="L640" s="1"/>
      <c r="M640" s="1"/>
      <c r="N640" s="1"/>
      <c r="O640" s="1"/>
      <c r="P640" s="1"/>
      <c r="Q640" s="1"/>
      <c r="R640" s="1"/>
      <c r="S640" s="1"/>
      <c r="T640" s="1"/>
      <c r="U640" s="6"/>
      <c r="V640" s="23"/>
      <c r="W640" s="14"/>
      <c r="X640" s="11"/>
      <c r="Y640" s="1"/>
      <c r="Z640" s="1"/>
      <c r="AA640" s="1"/>
      <c r="AB640" s="1"/>
      <c r="AC640" s="1"/>
      <c r="AD640" s="1"/>
      <c r="AE640" s="1"/>
      <c r="AF640" s="1"/>
      <c r="AG640" s="1"/>
      <c r="AH640" s="1"/>
      <c r="AI640" s="1"/>
      <c r="AJ640" s="1"/>
      <c r="AK640" s="1"/>
      <c r="AL640" s="1"/>
      <c r="AM640" s="1"/>
      <c r="AN640" s="1"/>
      <c r="AO640" s="1"/>
      <c r="AP640" s="1"/>
      <c r="AQ640" s="1"/>
      <c r="AR640" s="1"/>
      <c r="AS640" s="1"/>
      <c r="AT640" s="1"/>
      <c r="AU640" s="1"/>
    </row>
    <row r="641" spans="1:47" ht="14.7" thickBot="1" x14ac:dyDescent="0.6">
      <c r="A641" s="32"/>
      <c r="B641" s="1"/>
      <c r="C641" s="1"/>
      <c r="D641" s="1"/>
      <c r="E641" s="1"/>
      <c r="F641" s="1"/>
      <c r="G641" s="1"/>
      <c r="H641" s="1"/>
      <c r="I641" s="1"/>
      <c r="J641" s="1"/>
      <c r="K641" s="1"/>
      <c r="L641" s="1"/>
      <c r="M641" s="1"/>
      <c r="N641" s="1"/>
      <c r="O641" s="1"/>
      <c r="P641" s="1"/>
      <c r="Q641" s="1"/>
      <c r="R641" s="1"/>
      <c r="S641" s="1"/>
      <c r="T641" s="1"/>
      <c r="U641" s="6"/>
      <c r="V641" s="23"/>
      <c r="W641" s="14"/>
      <c r="X641" s="11"/>
      <c r="Y641" s="1"/>
      <c r="Z641" s="1"/>
      <c r="AA641" s="1"/>
      <c r="AB641" s="1"/>
      <c r="AC641" s="1"/>
      <c r="AD641" s="1"/>
      <c r="AE641" s="1"/>
      <c r="AF641" s="1"/>
      <c r="AG641" s="1"/>
      <c r="AH641" s="1"/>
      <c r="AI641" s="1"/>
      <c r="AJ641" s="1"/>
      <c r="AK641" s="1"/>
      <c r="AL641" s="1"/>
      <c r="AM641" s="1"/>
      <c r="AN641" s="1"/>
      <c r="AO641" s="1"/>
      <c r="AP641" s="1"/>
      <c r="AQ641" s="1"/>
      <c r="AR641" s="1"/>
      <c r="AS641" s="1"/>
      <c r="AT641" s="1"/>
      <c r="AU641" s="1"/>
    </row>
    <row r="642" spans="1:47" ht="14.7" thickBot="1" x14ac:dyDescent="0.6">
      <c r="A642" s="32"/>
      <c r="B642" s="1"/>
      <c r="C642" s="1"/>
      <c r="D642" s="1"/>
      <c r="E642" s="1"/>
      <c r="F642" s="1"/>
      <c r="G642" s="1"/>
      <c r="H642" s="1"/>
      <c r="I642" s="1"/>
      <c r="J642" s="1"/>
      <c r="K642" s="1"/>
      <c r="L642" s="1"/>
      <c r="M642" s="1"/>
      <c r="N642" s="1"/>
      <c r="O642" s="1"/>
      <c r="P642" s="1"/>
      <c r="Q642" s="1"/>
      <c r="R642" s="1"/>
      <c r="S642" s="1"/>
      <c r="T642" s="1"/>
      <c r="U642" s="6"/>
      <c r="V642" s="23"/>
      <c r="W642" s="14"/>
      <c r="X642" s="11"/>
      <c r="Y642" s="1"/>
      <c r="Z642" s="1"/>
      <c r="AA642" s="1"/>
      <c r="AB642" s="1"/>
      <c r="AC642" s="1"/>
      <c r="AD642" s="1"/>
      <c r="AE642" s="1"/>
      <c r="AF642" s="1"/>
      <c r="AG642" s="1"/>
      <c r="AH642" s="1"/>
      <c r="AI642" s="1"/>
      <c r="AJ642" s="1"/>
      <c r="AK642" s="1"/>
      <c r="AL642" s="1"/>
      <c r="AM642" s="1"/>
      <c r="AN642" s="1"/>
      <c r="AO642" s="1"/>
      <c r="AP642" s="1"/>
      <c r="AQ642" s="1"/>
      <c r="AR642" s="1"/>
      <c r="AS642" s="1"/>
      <c r="AT642" s="1"/>
      <c r="AU642" s="1"/>
    </row>
    <row r="643" spans="1:47" ht="14.7" thickBot="1" x14ac:dyDescent="0.6">
      <c r="A643" s="32"/>
      <c r="B643" s="1"/>
      <c r="C643" s="1"/>
      <c r="D643" s="1"/>
      <c r="E643" s="1"/>
      <c r="F643" s="1"/>
      <c r="G643" s="1"/>
      <c r="H643" s="1"/>
      <c r="I643" s="1"/>
      <c r="J643" s="1"/>
      <c r="K643" s="1"/>
      <c r="L643" s="1"/>
      <c r="M643" s="1"/>
      <c r="N643" s="1"/>
      <c r="O643" s="1"/>
      <c r="P643" s="1"/>
      <c r="Q643" s="1"/>
      <c r="R643" s="1"/>
      <c r="S643" s="1"/>
      <c r="T643" s="1"/>
      <c r="U643" s="6"/>
      <c r="V643" s="23"/>
      <c r="W643" s="14"/>
      <c r="X643" s="11"/>
      <c r="Y643" s="1"/>
      <c r="Z643" s="1"/>
      <c r="AA643" s="1"/>
      <c r="AB643" s="1"/>
      <c r="AC643" s="1"/>
      <c r="AD643" s="1"/>
      <c r="AE643" s="1"/>
      <c r="AF643" s="1"/>
      <c r="AG643" s="1"/>
      <c r="AH643" s="1"/>
      <c r="AI643" s="1"/>
      <c r="AJ643" s="1"/>
      <c r="AK643" s="1"/>
      <c r="AL643" s="1"/>
      <c r="AM643" s="1"/>
      <c r="AN643" s="1"/>
      <c r="AO643" s="1"/>
      <c r="AP643" s="1"/>
      <c r="AQ643" s="1"/>
      <c r="AR643" s="1"/>
      <c r="AS643" s="1"/>
      <c r="AT643" s="1"/>
      <c r="AU643" s="1"/>
    </row>
    <row r="644" spans="1:47" ht="14.7" thickBot="1" x14ac:dyDescent="0.6">
      <c r="A644" s="32"/>
      <c r="B644" s="1"/>
      <c r="C644" s="1"/>
      <c r="D644" s="1"/>
      <c r="E644" s="1"/>
      <c r="F644" s="1"/>
      <c r="G644" s="1"/>
      <c r="H644" s="1"/>
      <c r="I644" s="1"/>
      <c r="J644" s="1"/>
      <c r="K644" s="1"/>
      <c r="L644" s="1"/>
      <c r="M644" s="1"/>
      <c r="N644" s="1"/>
      <c r="O644" s="1"/>
      <c r="P644" s="1"/>
      <c r="Q644" s="1"/>
      <c r="R644" s="1"/>
      <c r="S644" s="1"/>
      <c r="T644" s="1"/>
      <c r="U644" s="6"/>
      <c r="V644" s="23"/>
      <c r="W644" s="14"/>
      <c r="X644" s="11"/>
      <c r="Y644" s="1"/>
      <c r="Z644" s="1"/>
      <c r="AA644" s="1"/>
      <c r="AB644" s="1"/>
      <c r="AC644" s="1"/>
      <c r="AD644" s="1"/>
      <c r="AE644" s="1"/>
      <c r="AF644" s="1"/>
      <c r="AG644" s="1"/>
      <c r="AH644" s="1"/>
      <c r="AI644" s="1"/>
      <c r="AJ644" s="1"/>
      <c r="AK644" s="1"/>
      <c r="AL644" s="1"/>
      <c r="AM644" s="1"/>
      <c r="AN644" s="1"/>
      <c r="AO644" s="1"/>
      <c r="AP644" s="1"/>
      <c r="AQ644" s="1"/>
      <c r="AR644" s="1"/>
      <c r="AS644" s="1"/>
      <c r="AT644" s="1"/>
      <c r="AU644" s="1"/>
    </row>
    <row r="645" spans="1:47" ht="14.7" thickBot="1" x14ac:dyDescent="0.6">
      <c r="A645" s="32"/>
      <c r="B645" s="1"/>
      <c r="C645" s="1"/>
      <c r="D645" s="1"/>
      <c r="E645" s="1"/>
      <c r="F645" s="1"/>
      <c r="G645" s="1"/>
      <c r="H645" s="1"/>
      <c r="I645" s="1"/>
      <c r="J645" s="1"/>
      <c r="K645" s="1"/>
      <c r="L645" s="1"/>
      <c r="M645" s="1"/>
      <c r="N645" s="1"/>
      <c r="O645" s="1"/>
      <c r="P645" s="1"/>
      <c r="Q645" s="1"/>
      <c r="R645" s="1"/>
      <c r="S645" s="1"/>
      <c r="T645" s="1"/>
      <c r="U645" s="6"/>
      <c r="V645" s="23"/>
      <c r="W645" s="14"/>
      <c r="X645" s="11"/>
      <c r="Y645" s="1"/>
      <c r="Z645" s="1"/>
      <c r="AA645" s="1"/>
      <c r="AB645" s="1"/>
      <c r="AC645" s="1"/>
      <c r="AD645" s="1"/>
      <c r="AE645" s="1"/>
      <c r="AF645" s="1"/>
      <c r="AG645" s="1"/>
      <c r="AH645" s="1"/>
      <c r="AI645" s="1"/>
      <c r="AJ645" s="1"/>
      <c r="AK645" s="1"/>
      <c r="AL645" s="1"/>
      <c r="AM645" s="1"/>
      <c r="AN645" s="1"/>
      <c r="AO645" s="1"/>
      <c r="AP645" s="1"/>
      <c r="AQ645" s="1"/>
      <c r="AR645" s="1"/>
      <c r="AS645" s="1"/>
      <c r="AT645" s="1"/>
      <c r="AU645" s="1"/>
    </row>
    <row r="646" spans="1:47" ht="14.7" thickBot="1" x14ac:dyDescent="0.6">
      <c r="A646" s="32"/>
      <c r="B646" s="1"/>
      <c r="C646" s="1"/>
      <c r="D646" s="1"/>
      <c r="E646" s="1"/>
      <c r="F646" s="1"/>
      <c r="G646" s="1"/>
      <c r="H646" s="1"/>
      <c r="I646" s="1"/>
      <c r="J646" s="1"/>
      <c r="K646" s="1"/>
      <c r="L646" s="1"/>
      <c r="M646" s="1"/>
      <c r="N646" s="1"/>
      <c r="O646" s="1"/>
      <c r="P646" s="1"/>
      <c r="Q646" s="1"/>
      <c r="R646" s="1"/>
      <c r="S646" s="1"/>
      <c r="T646" s="1"/>
      <c r="U646" s="6"/>
      <c r="V646" s="23"/>
      <c r="W646" s="14"/>
      <c r="X646" s="11"/>
      <c r="Y646" s="1"/>
      <c r="Z646" s="1"/>
      <c r="AA646" s="1"/>
      <c r="AB646" s="1"/>
      <c r="AC646" s="1"/>
      <c r="AD646" s="1"/>
      <c r="AE646" s="1"/>
      <c r="AF646" s="1"/>
      <c r="AG646" s="1"/>
      <c r="AH646" s="1"/>
      <c r="AI646" s="1"/>
      <c r="AJ646" s="1"/>
      <c r="AK646" s="1"/>
      <c r="AL646" s="1"/>
      <c r="AM646" s="1"/>
      <c r="AN646" s="1"/>
      <c r="AO646" s="1"/>
      <c r="AP646" s="1"/>
      <c r="AQ646" s="1"/>
      <c r="AR646" s="1"/>
      <c r="AS646" s="1"/>
      <c r="AT646" s="1"/>
      <c r="AU646" s="1"/>
    </row>
    <row r="647" spans="1:47" ht="14.7" thickBot="1" x14ac:dyDescent="0.6">
      <c r="A647" s="32"/>
      <c r="B647" s="1"/>
      <c r="C647" s="1"/>
      <c r="D647" s="1"/>
      <c r="E647" s="1"/>
      <c r="F647" s="1"/>
      <c r="G647" s="1"/>
      <c r="H647" s="1"/>
      <c r="I647" s="1"/>
      <c r="J647" s="1"/>
      <c r="K647" s="1"/>
      <c r="L647" s="1"/>
      <c r="M647" s="1"/>
      <c r="N647" s="1"/>
      <c r="O647" s="1"/>
      <c r="P647" s="1"/>
      <c r="Q647" s="1"/>
      <c r="R647" s="1"/>
      <c r="S647" s="1"/>
      <c r="T647" s="1"/>
      <c r="U647" s="6"/>
      <c r="V647" s="23"/>
      <c r="W647" s="14"/>
      <c r="X647" s="11"/>
      <c r="Y647" s="1"/>
      <c r="Z647" s="1"/>
      <c r="AA647" s="1"/>
      <c r="AB647" s="1"/>
      <c r="AC647" s="1"/>
      <c r="AD647" s="1"/>
      <c r="AE647" s="1"/>
      <c r="AF647" s="1"/>
      <c r="AG647" s="1"/>
      <c r="AH647" s="1"/>
      <c r="AI647" s="1"/>
      <c r="AJ647" s="1"/>
      <c r="AK647" s="1"/>
      <c r="AL647" s="1"/>
      <c r="AM647" s="1"/>
      <c r="AN647" s="1"/>
      <c r="AO647" s="1"/>
      <c r="AP647" s="1"/>
      <c r="AQ647" s="1"/>
      <c r="AR647" s="1"/>
      <c r="AS647" s="1"/>
      <c r="AT647" s="1"/>
      <c r="AU647" s="1"/>
    </row>
    <row r="648" spans="1:47" ht="14.7" thickBot="1" x14ac:dyDescent="0.6">
      <c r="A648" s="32"/>
      <c r="B648" s="1"/>
      <c r="C648" s="1"/>
      <c r="D648" s="1"/>
      <c r="E648" s="1"/>
      <c r="F648" s="1"/>
      <c r="G648" s="1"/>
      <c r="H648" s="1"/>
      <c r="I648" s="1"/>
      <c r="J648" s="1"/>
      <c r="K648" s="1"/>
      <c r="L648" s="1"/>
      <c r="M648" s="1"/>
      <c r="N648" s="1"/>
      <c r="O648" s="1"/>
      <c r="P648" s="1"/>
      <c r="Q648" s="1"/>
      <c r="R648" s="1"/>
      <c r="S648" s="1"/>
      <c r="T648" s="1"/>
      <c r="U648" s="6"/>
      <c r="V648" s="23"/>
      <c r="W648" s="14"/>
      <c r="X648" s="11"/>
      <c r="Y648" s="1"/>
      <c r="Z648" s="1"/>
      <c r="AA648" s="1"/>
      <c r="AB648" s="1"/>
      <c r="AC648" s="1"/>
      <c r="AD648" s="1"/>
      <c r="AE648" s="1"/>
      <c r="AF648" s="1"/>
      <c r="AG648" s="1"/>
      <c r="AH648" s="1"/>
      <c r="AI648" s="1"/>
      <c r="AJ648" s="1"/>
      <c r="AK648" s="1"/>
      <c r="AL648" s="1"/>
      <c r="AM648" s="1"/>
      <c r="AN648" s="1"/>
      <c r="AO648" s="1"/>
      <c r="AP648" s="1"/>
      <c r="AQ648" s="1"/>
      <c r="AR648" s="1"/>
      <c r="AS648" s="1"/>
      <c r="AT648" s="1"/>
      <c r="AU648" s="1"/>
    </row>
    <row r="649" spans="1:47" ht="14.7" thickBot="1" x14ac:dyDescent="0.6">
      <c r="A649" s="32"/>
      <c r="B649" s="1"/>
      <c r="C649" s="1"/>
      <c r="D649" s="1"/>
      <c r="E649" s="1"/>
      <c r="F649" s="1"/>
      <c r="G649" s="1"/>
      <c r="H649" s="1"/>
      <c r="I649" s="1"/>
      <c r="J649" s="1"/>
      <c r="K649" s="1"/>
      <c r="L649" s="1"/>
      <c r="M649" s="1"/>
      <c r="N649" s="1"/>
      <c r="O649" s="1"/>
      <c r="P649" s="1"/>
      <c r="Q649" s="1"/>
      <c r="R649" s="1"/>
      <c r="S649" s="1"/>
      <c r="T649" s="1"/>
      <c r="U649" s="6"/>
      <c r="V649" s="23"/>
      <c r="W649" s="14"/>
      <c r="X649" s="11"/>
      <c r="Y649" s="1"/>
      <c r="Z649" s="1"/>
      <c r="AA649" s="1"/>
      <c r="AB649" s="1"/>
      <c r="AC649" s="1"/>
      <c r="AD649" s="1"/>
      <c r="AE649" s="1"/>
      <c r="AF649" s="1"/>
      <c r="AG649" s="1"/>
      <c r="AH649" s="1"/>
      <c r="AI649" s="1"/>
      <c r="AJ649" s="1"/>
      <c r="AK649" s="1"/>
      <c r="AL649" s="1"/>
      <c r="AM649" s="1"/>
      <c r="AN649" s="1"/>
      <c r="AO649" s="1"/>
      <c r="AP649" s="1"/>
      <c r="AQ649" s="1"/>
      <c r="AR649" s="1"/>
      <c r="AS649" s="1"/>
      <c r="AT649" s="1"/>
      <c r="AU649" s="1"/>
    </row>
    <row r="650" spans="1:47" ht="14.7" thickBot="1" x14ac:dyDescent="0.6">
      <c r="A650" s="32"/>
      <c r="B650" s="1"/>
      <c r="C650" s="1"/>
      <c r="D650" s="1"/>
      <c r="E650" s="1"/>
      <c r="F650" s="1"/>
      <c r="G650" s="1"/>
      <c r="H650" s="1"/>
      <c r="I650" s="1"/>
      <c r="J650" s="1"/>
      <c r="K650" s="1"/>
      <c r="L650" s="1"/>
      <c r="M650" s="1"/>
      <c r="N650" s="1"/>
      <c r="O650" s="1"/>
      <c r="P650" s="1"/>
      <c r="Q650" s="1"/>
      <c r="R650" s="1"/>
      <c r="S650" s="1"/>
      <c r="T650" s="1"/>
      <c r="U650" s="6"/>
      <c r="V650" s="23"/>
      <c r="W650" s="14"/>
      <c r="X650" s="11"/>
      <c r="Y650" s="1"/>
      <c r="Z650" s="1"/>
      <c r="AA650" s="1"/>
      <c r="AB650" s="1"/>
      <c r="AC650" s="1"/>
      <c r="AD650" s="1"/>
      <c r="AE650" s="1"/>
      <c r="AF650" s="1"/>
      <c r="AG650" s="1"/>
      <c r="AH650" s="1"/>
      <c r="AI650" s="1"/>
      <c r="AJ650" s="1"/>
      <c r="AK650" s="1"/>
      <c r="AL650" s="1"/>
      <c r="AM650" s="1"/>
      <c r="AN650" s="1"/>
      <c r="AO650" s="1"/>
      <c r="AP650" s="1"/>
      <c r="AQ650" s="1"/>
      <c r="AR650" s="1"/>
      <c r="AS650" s="1"/>
      <c r="AT650" s="1"/>
      <c r="AU650" s="1"/>
    </row>
    <row r="651" spans="1:47" ht="14.7" thickBot="1" x14ac:dyDescent="0.6">
      <c r="A651" s="32"/>
      <c r="B651" s="1"/>
      <c r="C651" s="1"/>
      <c r="D651" s="1"/>
      <c r="E651" s="1"/>
      <c r="F651" s="1"/>
      <c r="G651" s="1"/>
      <c r="H651" s="1"/>
      <c r="I651" s="1"/>
      <c r="J651" s="1"/>
      <c r="K651" s="1"/>
      <c r="L651" s="1"/>
      <c r="M651" s="1"/>
      <c r="N651" s="1"/>
      <c r="O651" s="1"/>
      <c r="P651" s="1"/>
      <c r="Q651" s="1"/>
      <c r="R651" s="1"/>
      <c r="S651" s="1"/>
      <c r="T651" s="1"/>
      <c r="U651" s="6"/>
      <c r="V651" s="23"/>
      <c r="W651" s="14"/>
      <c r="X651" s="11"/>
      <c r="Y651" s="1"/>
      <c r="Z651" s="1"/>
      <c r="AA651" s="1"/>
      <c r="AB651" s="1"/>
      <c r="AC651" s="1"/>
      <c r="AD651" s="1"/>
      <c r="AE651" s="1"/>
      <c r="AF651" s="1"/>
      <c r="AG651" s="1"/>
      <c r="AH651" s="1"/>
      <c r="AI651" s="1"/>
      <c r="AJ651" s="1"/>
      <c r="AK651" s="1"/>
      <c r="AL651" s="1"/>
      <c r="AM651" s="1"/>
      <c r="AN651" s="1"/>
      <c r="AO651" s="1"/>
      <c r="AP651" s="1"/>
      <c r="AQ651" s="1"/>
      <c r="AR651" s="1"/>
      <c r="AS651" s="1"/>
      <c r="AT651" s="1"/>
      <c r="AU651" s="1"/>
    </row>
    <row r="652" spans="1:47" ht="14.7" thickBot="1" x14ac:dyDescent="0.6">
      <c r="A652" s="32"/>
      <c r="B652" s="1"/>
      <c r="C652" s="1"/>
      <c r="D652" s="1"/>
      <c r="E652" s="1"/>
      <c r="F652" s="1"/>
      <c r="G652" s="1"/>
      <c r="H652" s="1"/>
      <c r="I652" s="1"/>
      <c r="J652" s="1"/>
      <c r="K652" s="1"/>
      <c r="L652" s="1"/>
      <c r="M652" s="1"/>
      <c r="N652" s="1"/>
      <c r="O652" s="1"/>
      <c r="P652" s="1"/>
      <c r="Q652" s="1"/>
      <c r="R652" s="1"/>
      <c r="S652" s="1"/>
      <c r="T652" s="1"/>
      <c r="U652" s="6"/>
      <c r="V652" s="23"/>
      <c r="W652" s="14"/>
      <c r="X652" s="11"/>
      <c r="Y652" s="1"/>
      <c r="Z652" s="1"/>
      <c r="AA652" s="1"/>
      <c r="AB652" s="1"/>
      <c r="AC652" s="1"/>
      <c r="AD652" s="1"/>
      <c r="AE652" s="1"/>
      <c r="AF652" s="1"/>
      <c r="AG652" s="1"/>
      <c r="AH652" s="1"/>
      <c r="AI652" s="1"/>
      <c r="AJ652" s="1"/>
      <c r="AK652" s="1"/>
      <c r="AL652" s="1"/>
      <c r="AM652" s="1"/>
      <c r="AN652" s="1"/>
      <c r="AO652" s="1"/>
      <c r="AP652" s="1"/>
      <c r="AQ652" s="1"/>
      <c r="AR652" s="1"/>
      <c r="AS652" s="1"/>
      <c r="AT652" s="1"/>
      <c r="AU652" s="1"/>
    </row>
    <row r="653" spans="1:47" ht="14.7" thickBot="1" x14ac:dyDescent="0.6">
      <c r="A653" s="32"/>
      <c r="B653" s="1"/>
      <c r="C653" s="1"/>
      <c r="D653" s="1"/>
      <c r="E653" s="1"/>
      <c r="F653" s="1"/>
      <c r="G653" s="1"/>
      <c r="H653" s="1"/>
      <c r="I653" s="1"/>
      <c r="J653" s="1"/>
      <c r="K653" s="1"/>
      <c r="L653" s="1"/>
      <c r="M653" s="1"/>
      <c r="N653" s="1"/>
      <c r="O653" s="1"/>
      <c r="P653" s="1"/>
      <c r="Q653" s="1"/>
      <c r="R653" s="1"/>
      <c r="S653" s="1"/>
      <c r="T653" s="1"/>
      <c r="U653" s="6"/>
      <c r="V653" s="23"/>
      <c r="W653" s="14"/>
      <c r="X653" s="11"/>
      <c r="Y653" s="1"/>
      <c r="Z653" s="1"/>
      <c r="AA653" s="1"/>
      <c r="AB653" s="1"/>
      <c r="AC653" s="1"/>
      <c r="AD653" s="1"/>
      <c r="AE653" s="1"/>
      <c r="AF653" s="1"/>
      <c r="AG653" s="1"/>
      <c r="AH653" s="1"/>
      <c r="AI653" s="1"/>
      <c r="AJ653" s="1"/>
      <c r="AK653" s="1"/>
      <c r="AL653" s="1"/>
      <c r="AM653" s="1"/>
      <c r="AN653" s="1"/>
      <c r="AO653" s="1"/>
      <c r="AP653" s="1"/>
      <c r="AQ653" s="1"/>
      <c r="AR653" s="1"/>
      <c r="AS653" s="1"/>
      <c r="AT653" s="1"/>
      <c r="AU653" s="1"/>
    </row>
    <row r="654" spans="1:47" ht="14.7" thickBot="1" x14ac:dyDescent="0.6">
      <c r="A654" s="32"/>
      <c r="B654" s="1"/>
      <c r="C654" s="1"/>
      <c r="D654" s="1"/>
      <c r="E654" s="1"/>
      <c r="F654" s="1"/>
      <c r="G654" s="1"/>
      <c r="H654" s="1"/>
      <c r="I654" s="1"/>
      <c r="J654" s="1"/>
      <c r="K654" s="1"/>
      <c r="L654" s="1"/>
      <c r="M654" s="1"/>
      <c r="N654" s="1"/>
      <c r="O654" s="1"/>
      <c r="P654" s="1"/>
      <c r="Q654" s="1"/>
      <c r="R654" s="1"/>
      <c r="S654" s="1"/>
      <c r="T654" s="1"/>
      <c r="U654" s="6"/>
      <c r="V654" s="23"/>
      <c r="W654" s="14"/>
      <c r="X654" s="11"/>
      <c r="Y654" s="1"/>
      <c r="Z654" s="1"/>
      <c r="AA654" s="1"/>
      <c r="AB654" s="1"/>
      <c r="AC654" s="1"/>
      <c r="AD654" s="1"/>
      <c r="AE654" s="1"/>
      <c r="AF654" s="1"/>
      <c r="AG654" s="1"/>
      <c r="AH654" s="1"/>
      <c r="AI654" s="1"/>
      <c r="AJ654" s="1"/>
      <c r="AK654" s="1"/>
      <c r="AL654" s="1"/>
      <c r="AM654" s="1"/>
      <c r="AN654" s="1"/>
      <c r="AO654" s="1"/>
      <c r="AP654" s="1"/>
      <c r="AQ654" s="1"/>
      <c r="AR654" s="1"/>
      <c r="AS654" s="1"/>
      <c r="AT654" s="1"/>
      <c r="AU654" s="1"/>
    </row>
    <row r="655" spans="1:47" ht="14.7" thickBot="1" x14ac:dyDescent="0.6">
      <c r="A655" s="32"/>
      <c r="B655" s="1"/>
      <c r="C655" s="1"/>
      <c r="D655" s="1"/>
      <c r="E655" s="1"/>
      <c r="F655" s="1"/>
      <c r="G655" s="1"/>
      <c r="H655" s="1"/>
      <c r="I655" s="1"/>
      <c r="J655" s="1"/>
      <c r="K655" s="1"/>
      <c r="L655" s="1"/>
      <c r="M655" s="1"/>
      <c r="N655" s="1"/>
      <c r="O655" s="1"/>
      <c r="P655" s="1"/>
      <c r="Q655" s="1"/>
      <c r="R655" s="1"/>
      <c r="S655" s="1"/>
      <c r="T655" s="1"/>
      <c r="U655" s="6"/>
      <c r="V655" s="23"/>
      <c r="W655" s="14"/>
      <c r="X655" s="11"/>
      <c r="Y655" s="1"/>
      <c r="Z655" s="1"/>
      <c r="AA655" s="1"/>
      <c r="AB655" s="1"/>
      <c r="AC655" s="1"/>
      <c r="AD655" s="1"/>
      <c r="AE655" s="1"/>
      <c r="AF655" s="1"/>
      <c r="AG655" s="1"/>
      <c r="AH655" s="1"/>
      <c r="AI655" s="1"/>
      <c r="AJ655" s="1"/>
      <c r="AK655" s="1"/>
      <c r="AL655" s="1"/>
      <c r="AM655" s="1"/>
      <c r="AN655" s="1"/>
      <c r="AO655" s="1"/>
      <c r="AP655" s="1"/>
      <c r="AQ655" s="1"/>
      <c r="AR655" s="1"/>
      <c r="AS655" s="1"/>
      <c r="AT655" s="1"/>
      <c r="AU655" s="1"/>
    </row>
    <row r="656" spans="1:47" ht="14.7" thickBot="1" x14ac:dyDescent="0.6">
      <c r="A656" s="32"/>
      <c r="B656" s="1"/>
      <c r="C656" s="1"/>
      <c r="D656" s="1"/>
      <c r="E656" s="1"/>
      <c r="F656" s="1"/>
      <c r="G656" s="1"/>
      <c r="H656" s="1"/>
      <c r="I656" s="1"/>
      <c r="J656" s="1"/>
      <c r="K656" s="1"/>
      <c r="L656" s="1"/>
      <c r="M656" s="1"/>
      <c r="N656" s="1"/>
      <c r="O656" s="1"/>
      <c r="P656" s="1"/>
      <c r="Q656" s="1"/>
      <c r="R656" s="1"/>
      <c r="S656" s="1"/>
      <c r="T656" s="1"/>
      <c r="U656" s="6"/>
      <c r="V656" s="23"/>
      <c r="W656" s="14"/>
      <c r="X656" s="11"/>
      <c r="Y656" s="1"/>
      <c r="Z656" s="1"/>
      <c r="AA656" s="1"/>
      <c r="AB656" s="1"/>
      <c r="AC656" s="1"/>
      <c r="AD656" s="1"/>
      <c r="AE656" s="1"/>
      <c r="AF656" s="1"/>
      <c r="AG656" s="1"/>
      <c r="AH656" s="1"/>
      <c r="AI656" s="1"/>
      <c r="AJ656" s="1"/>
      <c r="AK656" s="1"/>
      <c r="AL656" s="1"/>
      <c r="AM656" s="1"/>
      <c r="AN656" s="1"/>
      <c r="AO656" s="1"/>
      <c r="AP656" s="1"/>
      <c r="AQ656" s="1"/>
      <c r="AR656" s="1"/>
      <c r="AS656" s="1"/>
      <c r="AT656" s="1"/>
      <c r="AU656" s="1"/>
    </row>
    <row r="657" spans="1:47" ht="14.7" thickBot="1" x14ac:dyDescent="0.6">
      <c r="A657" s="32"/>
      <c r="B657" s="1"/>
      <c r="C657" s="1"/>
      <c r="D657" s="1"/>
      <c r="E657" s="1"/>
      <c r="F657" s="1"/>
      <c r="G657" s="1"/>
      <c r="H657" s="1"/>
      <c r="I657" s="1"/>
      <c r="J657" s="1"/>
      <c r="K657" s="1"/>
      <c r="L657" s="1"/>
      <c r="M657" s="1"/>
      <c r="N657" s="1"/>
      <c r="O657" s="1"/>
      <c r="P657" s="1"/>
      <c r="Q657" s="1"/>
      <c r="R657" s="1"/>
      <c r="S657" s="1"/>
      <c r="T657" s="1"/>
      <c r="U657" s="6"/>
      <c r="V657" s="23"/>
      <c r="W657" s="14"/>
      <c r="X657" s="11"/>
      <c r="Y657" s="1"/>
      <c r="Z657" s="1"/>
      <c r="AA657" s="1"/>
      <c r="AB657" s="1"/>
      <c r="AC657" s="1"/>
      <c r="AD657" s="1"/>
      <c r="AE657" s="1"/>
      <c r="AF657" s="1"/>
      <c r="AG657" s="1"/>
      <c r="AH657" s="1"/>
      <c r="AI657" s="1"/>
      <c r="AJ657" s="1"/>
      <c r="AK657" s="1"/>
      <c r="AL657" s="1"/>
      <c r="AM657" s="1"/>
      <c r="AN657" s="1"/>
      <c r="AO657" s="1"/>
      <c r="AP657" s="1"/>
      <c r="AQ657" s="1"/>
      <c r="AR657" s="1"/>
      <c r="AS657" s="1"/>
      <c r="AT657" s="1"/>
      <c r="AU657" s="1"/>
    </row>
    <row r="658" spans="1:47" ht="14.7" thickBot="1" x14ac:dyDescent="0.6">
      <c r="A658" s="32"/>
      <c r="B658" s="1"/>
      <c r="C658" s="1"/>
      <c r="D658" s="1"/>
      <c r="E658" s="1"/>
      <c r="F658" s="1"/>
      <c r="G658" s="1"/>
      <c r="H658" s="1"/>
      <c r="I658" s="1"/>
      <c r="J658" s="1"/>
      <c r="K658" s="1"/>
      <c r="L658" s="1"/>
      <c r="M658" s="1"/>
      <c r="N658" s="1"/>
      <c r="O658" s="1"/>
      <c r="P658" s="1"/>
      <c r="Q658" s="1"/>
      <c r="R658" s="1"/>
      <c r="S658" s="1"/>
      <c r="T658" s="1"/>
      <c r="U658" s="6"/>
      <c r="V658" s="23"/>
      <c r="W658" s="14"/>
      <c r="X658" s="11"/>
      <c r="Y658" s="1"/>
      <c r="Z658" s="1"/>
      <c r="AA658" s="1"/>
      <c r="AB658" s="1"/>
      <c r="AC658" s="1"/>
      <c r="AD658" s="1"/>
      <c r="AE658" s="1"/>
      <c r="AF658" s="1"/>
      <c r="AG658" s="1"/>
      <c r="AH658" s="1"/>
      <c r="AI658" s="1"/>
      <c r="AJ658" s="1"/>
      <c r="AK658" s="1"/>
      <c r="AL658" s="1"/>
      <c r="AM658" s="1"/>
      <c r="AN658" s="1"/>
      <c r="AO658" s="1"/>
      <c r="AP658" s="1"/>
      <c r="AQ658" s="1"/>
      <c r="AR658" s="1"/>
      <c r="AS658" s="1"/>
      <c r="AT658" s="1"/>
      <c r="AU658" s="1"/>
    </row>
    <row r="659" spans="1:47" ht="14.7" thickBot="1" x14ac:dyDescent="0.6">
      <c r="A659" s="32"/>
      <c r="B659" s="1"/>
      <c r="C659" s="1"/>
      <c r="D659" s="1"/>
      <c r="E659" s="1"/>
      <c r="F659" s="1"/>
      <c r="G659" s="1"/>
      <c r="H659" s="1"/>
      <c r="I659" s="1"/>
      <c r="J659" s="1"/>
      <c r="K659" s="1"/>
      <c r="L659" s="1"/>
      <c r="M659" s="1"/>
      <c r="N659" s="1"/>
      <c r="O659" s="1"/>
      <c r="P659" s="1"/>
      <c r="Q659" s="1"/>
      <c r="R659" s="1"/>
      <c r="S659" s="1"/>
      <c r="T659" s="1"/>
      <c r="U659" s="6"/>
      <c r="V659" s="23"/>
      <c r="W659" s="14"/>
      <c r="X659" s="11"/>
      <c r="Y659" s="1"/>
      <c r="Z659" s="1"/>
      <c r="AA659" s="1"/>
      <c r="AB659" s="1"/>
      <c r="AC659" s="1"/>
      <c r="AD659" s="1"/>
      <c r="AE659" s="1"/>
      <c r="AF659" s="1"/>
      <c r="AG659" s="1"/>
      <c r="AH659" s="1"/>
      <c r="AI659" s="1"/>
      <c r="AJ659" s="1"/>
      <c r="AK659" s="1"/>
      <c r="AL659" s="1"/>
      <c r="AM659" s="1"/>
      <c r="AN659" s="1"/>
      <c r="AO659" s="1"/>
      <c r="AP659" s="1"/>
      <c r="AQ659" s="1"/>
      <c r="AR659" s="1"/>
      <c r="AS659" s="1"/>
      <c r="AT659" s="1"/>
      <c r="AU659" s="1"/>
    </row>
    <row r="660" spans="1:47" ht="14.7" thickBot="1" x14ac:dyDescent="0.6">
      <c r="A660" s="32"/>
      <c r="B660" s="1"/>
      <c r="C660" s="1"/>
      <c r="D660" s="1"/>
      <c r="E660" s="1"/>
      <c r="F660" s="1"/>
      <c r="G660" s="1"/>
      <c r="H660" s="1"/>
      <c r="I660" s="1"/>
      <c r="J660" s="1"/>
      <c r="K660" s="1"/>
      <c r="L660" s="1"/>
      <c r="M660" s="1"/>
      <c r="N660" s="1"/>
      <c r="O660" s="1"/>
      <c r="P660" s="1"/>
      <c r="Q660" s="1"/>
      <c r="R660" s="1"/>
      <c r="S660" s="1"/>
      <c r="T660" s="1"/>
      <c r="U660" s="6"/>
      <c r="V660" s="23"/>
      <c r="W660" s="14"/>
      <c r="X660" s="11"/>
      <c r="Y660" s="1"/>
      <c r="Z660" s="1"/>
      <c r="AA660" s="1"/>
      <c r="AB660" s="1"/>
      <c r="AC660" s="1"/>
      <c r="AD660" s="1"/>
      <c r="AE660" s="1"/>
      <c r="AF660" s="1"/>
      <c r="AG660" s="1"/>
      <c r="AH660" s="1"/>
      <c r="AI660" s="1"/>
      <c r="AJ660" s="1"/>
      <c r="AK660" s="1"/>
      <c r="AL660" s="1"/>
      <c r="AM660" s="1"/>
      <c r="AN660" s="1"/>
      <c r="AO660" s="1"/>
      <c r="AP660" s="1"/>
      <c r="AQ660" s="1"/>
      <c r="AR660" s="1"/>
      <c r="AS660" s="1"/>
      <c r="AT660" s="1"/>
      <c r="AU660" s="1"/>
    </row>
    <row r="661" spans="1:47" ht="14.7" thickBot="1" x14ac:dyDescent="0.6">
      <c r="A661" s="32"/>
      <c r="B661" s="1"/>
      <c r="C661" s="1"/>
      <c r="D661" s="1"/>
      <c r="E661" s="1"/>
      <c r="F661" s="1"/>
      <c r="G661" s="1"/>
      <c r="H661" s="1"/>
      <c r="I661" s="1"/>
      <c r="J661" s="1"/>
      <c r="K661" s="1"/>
      <c r="L661" s="1"/>
      <c r="M661" s="1"/>
      <c r="N661" s="1"/>
      <c r="O661" s="1"/>
      <c r="P661" s="1"/>
      <c r="Q661" s="1"/>
      <c r="R661" s="1"/>
      <c r="S661" s="1"/>
      <c r="T661" s="1"/>
      <c r="U661" s="6"/>
      <c r="V661" s="23"/>
      <c r="W661" s="14"/>
      <c r="X661" s="11"/>
      <c r="Y661" s="1"/>
      <c r="Z661" s="1"/>
      <c r="AA661" s="1"/>
      <c r="AB661" s="1"/>
      <c r="AC661" s="1"/>
      <c r="AD661" s="1"/>
      <c r="AE661" s="1"/>
      <c r="AF661" s="1"/>
      <c r="AG661" s="1"/>
      <c r="AH661" s="1"/>
      <c r="AI661" s="1"/>
      <c r="AJ661" s="1"/>
      <c r="AK661" s="1"/>
      <c r="AL661" s="1"/>
      <c r="AM661" s="1"/>
      <c r="AN661" s="1"/>
      <c r="AO661" s="1"/>
      <c r="AP661" s="1"/>
      <c r="AQ661" s="1"/>
      <c r="AR661" s="1"/>
      <c r="AS661" s="1"/>
      <c r="AT661" s="1"/>
      <c r="AU661" s="1"/>
    </row>
    <row r="662" spans="1:47" ht="14.7" thickBot="1" x14ac:dyDescent="0.6">
      <c r="A662" s="32"/>
      <c r="B662" s="1"/>
      <c r="C662" s="1"/>
      <c r="D662" s="1"/>
      <c r="E662" s="1"/>
      <c r="F662" s="1"/>
      <c r="G662" s="1"/>
      <c r="H662" s="1"/>
      <c r="I662" s="1"/>
      <c r="J662" s="1"/>
      <c r="K662" s="1"/>
      <c r="L662" s="1"/>
      <c r="M662" s="1"/>
      <c r="N662" s="1"/>
      <c r="O662" s="1"/>
      <c r="P662" s="1"/>
      <c r="Q662" s="1"/>
      <c r="R662" s="1"/>
      <c r="S662" s="1"/>
      <c r="T662" s="1"/>
      <c r="U662" s="6"/>
      <c r="V662" s="23"/>
      <c r="W662" s="14"/>
      <c r="X662" s="11"/>
      <c r="Y662" s="1"/>
      <c r="Z662" s="1"/>
      <c r="AA662" s="1"/>
      <c r="AB662" s="1"/>
      <c r="AC662" s="1"/>
      <c r="AD662" s="1"/>
      <c r="AE662" s="1"/>
      <c r="AF662" s="1"/>
      <c r="AG662" s="1"/>
      <c r="AH662" s="1"/>
      <c r="AI662" s="1"/>
      <c r="AJ662" s="1"/>
      <c r="AK662" s="1"/>
      <c r="AL662" s="1"/>
      <c r="AM662" s="1"/>
      <c r="AN662" s="1"/>
      <c r="AO662" s="1"/>
      <c r="AP662" s="1"/>
      <c r="AQ662" s="1"/>
      <c r="AR662" s="1"/>
      <c r="AS662" s="1"/>
      <c r="AT662" s="1"/>
      <c r="AU662" s="1"/>
    </row>
    <row r="663" spans="1:47" ht="14.7" thickBot="1" x14ac:dyDescent="0.6">
      <c r="A663" s="32"/>
      <c r="B663" s="1"/>
      <c r="C663" s="1"/>
      <c r="D663" s="1"/>
      <c r="E663" s="1"/>
      <c r="F663" s="1"/>
      <c r="G663" s="1"/>
      <c r="H663" s="1"/>
      <c r="I663" s="1"/>
      <c r="J663" s="1"/>
      <c r="K663" s="1"/>
      <c r="L663" s="1"/>
      <c r="M663" s="1"/>
      <c r="N663" s="1"/>
      <c r="O663" s="1"/>
      <c r="P663" s="1"/>
      <c r="Q663" s="1"/>
      <c r="R663" s="1"/>
      <c r="S663" s="1"/>
      <c r="T663" s="1"/>
      <c r="U663" s="6"/>
      <c r="V663" s="23"/>
      <c r="W663" s="14"/>
      <c r="X663" s="11"/>
      <c r="Y663" s="1"/>
      <c r="Z663" s="1"/>
      <c r="AA663" s="1"/>
      <c r="AB663" s="1"/>
      <c r="AC663" s="1"/>
      <c r="AD663" s="1"/>
      <c r="AE663" s="1"/>
      <c r="AF663" s="1"/>
      <c r="AG663" s="1"/>
      <c r="AH663" s="1"/>
      <c r="AI663" s="1"/>
      <c r="AJ663" s="1"/>
      <c r="AK663" s="1"/>
      <c r="AL663" s="1"/>
      <c r="AM663" s="1"/>
      <c r="AN663" s="1"/>
      <c r="AO663" s="1"/>
      <c r="AP663" s="1"/>
      <c r="AQ663" s="1"/>
      <c r="AR663" s="1"/>
      <c r="AS663" s="1"/>
      <c r="AT663" s="1"/>
      <c r="AU663" s="1"/>
    </row>
    <row r="664" spans="1:47" ht="14.7" thickBot="1" x14ac:dyDescent="0.6">
      <c r="A664" s="32"/>
      <c r="B664" s="1"/>
      <c r="C664" s="1"/>
      <c r="D664" s="1"/>
      <c r="E664" s="1"/>
      <c r="F664" s="1"/>
      <c r="G664" s="1"/>
      <c r="H664" s="1"/>
      <c r="I664" s="1"/>
      <c r="J664" s="1"/>
      <c r="K664" s="1"/>
      <c r="L664" s="1"/>
      <c r="M664" s="1"/>
      <c r="N664" s="1"/>
      <c r="O664" s="1"/>
      <c r="P664" s="1"/>
      <c r="Q664" s="1"/>
      <c r="R664" s="1"/>
      <c r="S664" s="1"/>
      <c r="T664" s="1"/>
      <c r="U664" s="6"/>
      <c r="V664" s="23"/>
      <c r="W664" s="14"/>
      <c r="X664" s="11"/>
      <c r="Y664" s="1"/>
      <c r="Z664" s="1"/>
      <c r="AA664" s="1"/>
      <c r="AB664" s="1"/>
      <c r="AC664" s="1"/>
      <c r="AD664" s="1"/>
      <c r="AE664" s="1"/>
      <c r="AF664" s="1"/>
      <c r="AG664" s="1"/>
      <c r="AH664" s="1"/>
      <c r="AI664" s="1"/>
      <c r="AJ664" s="1"/>
      <c r="AK664" s="1"/>
      <c r="AL664" s="1"/>
      <c r="AM664" s="1"/>
      <c r="AN664" s="1"/>
      <c r="AO664" s="1"/>
      <c r="AP664" s="1"/>
      <c r="AQ664" s="1"/>
      <c r="AR664" s="1"/>
      <c r="AS664" s="1"/>
      <c r="AT664" s="1"/>
      <c r="AU664" s="1"/>
    </row>
    <row r="665" spans="1:47" ht="14.7" thickBot="1" x14ac:dyDescent="0.6">
      <c r="A665" s="32"/>
      <c r="B665" s="1"/>
      <c r="C665" s="1"/>
      <c r="D665" s="1"/>
      <c r="E665" s="1"/>
      <c r="F665" s="1"/>
      <c r="G665" s="1"/>
      <c r="H665" s="1"/>
      <c r="I665" s="1"/>
      <c r="J665" s="1"/>
      <c r="K665" s="1"/>
      <c r="L665" s="1"/>
      <c r="M665" s="1"/>
      <c r="N665" s="1"/>
      <c r="O665" s="1"/>
      <c r="P665" s="1"/>
      <c r="Q665" s="1"/>
      <c r="R665" s="1"/>
      <c r="S665" s="1"/>
      <c r="T665" s="1"/>
      <c r="U665" s="6"/>
      <c r="V665" s="23"/>
      <c r="W665" s="14"/>
      <c r="X665" s="11"/>
      <c r="Y665" s="1"/>
      <c r="Z665" s="1"/>
      <c r="AA665" s="1"/>
      <c r="AB665" s="1"/>
      <c r="AC665" s="1"/>
      <c r="AD665" s="1"/>
      <c r="AE665" s="1"/>
      <c r="AF665" s="1"/>
      <c r="AG665" s="1"/>
      <c r="AH665" s="1"/>
      <c r="AI665" s="1"/>
      <c r="AJ665" s="1"/>
      <c r="AK665" s="1"/>
      <c r="AL665" s="1"/>
      <c r="AM665" s="1"/>
      <c r="AN665" s="1"/>
      <c r="AO665" s="1"/>
      <c r="AP665" s="1"/>
      <c r="AQ665" s="1"/>
      <c r="AR665" s="1"/>
      <c r="AS665" s="1"/>
      <c r="AT665" s="1"/>
      <c r="AU665" s="1"/>
    </row>
    <row r="666" spans="1:47" ht="14.7" thickBot="1" x14ac:dyDescent="0.6">
      <c r="A666" s="32"/>
      <c r="B666" s="1"/>
      <c r="C666" s="1"/>
      <c r="D666" s="1"/>
      <c r="E666" s="1"/>
      <c r="F666" s="1"/>
      <c r="G666" s="1"/>
      <c r="H666" s="1"/>
      <c r="I666" s="1"/>
      <c r="J666" s="1"/>
      <c r="K666" s="1"/>
      <c r="L666" s="1"/>
      <c r="M666" s="1"/>
      <c r="N666" s="1"/>
      <c r="O666" s="1"/>
      <c r="P666" s="1"/>
      <c r="Q666" s="1"/>
      <c r="R666" s="1"/>
      <c r="S666" s="1"/>
      <c r="T666" s="1"/>
      <c r="U666" s="6"/>
      <c r="V666" s="23"/>
      <c r="W666" s="14"/>
      <c r="X666" s="11"/>
      <c r="Y666" s="1"/>
      <c r="Z666" s="1"/>
      <c r="AA666" s="1"/>
      <c r="AB666" s="1"/>
      <c r="AC666" s="1"/>
      <c r="AD666" s="1"/>
      <c r="AE666" s="1"/>
      <c r="AF666" s="1"/>
      <c r="AG666" s="1"/>
      <c r="AH666" s="1"/>
      <c r="AI666" s="1"/>
      <c r="AJ666" s="1"/>
      <c r="AK666" s="1"/>
      <c r="AL666" s="1"/>
      <c r="AM666" s="1"/>
      <c r="AN666" s="1"/>
      <c r="AO666" s="1"/>
      <c r="AP666" s="1"/>
      <c r="AQ666" s="1"/>
      <c r="AR666" s="1"/>
      <c r="AS666" s="1"/>
      <c r="AT666" s="1"/>
      <c r="AU666" s="1"/>
    </row>
    <row r="667" spans="1:47" ht="14.7" thickBot="1" x14ac:dyDescent="0.6">
      <c r="A667" s="32"/>
      <c r="B667" s="1"/>
      <c r="C667" s="1"/>
      <c r="D667" s="1"/>
      <c r="E667" s="1"/>
      <c r="F667" s="1"/>
      <c r="G667" s="1"/>
      <c r="H667" s="1"/>
      <c r="I667" s="1"/>
      <c r="J667" s="1"/>
      <c r="K667" s="1"/>
      <c r="L667" s="1"/>
      <c r="M667" s="1"/>
      <c r="N667" s="1"/>
      <c r="O667" s="1"/>
      <c r="P667" s="1"/>
      <c r="Q667" s="1"/>
      <c r="R667" s="1"/>
      <c r="S667" s="1"/>
      <c r="T667" s="1"/>
      <c r="U667" s="6"/>
      <c r="V667" s="23"/>
      <c r="W667" s="14"/>
      <c r="X667" s="11"/>
      <c r="Y667" s="1"/>
      <c r="Z667" s="1"/>
      <c r="AA667" s="1"/>
      <c r="AB667" s="1"/>
      <c r="AC667" s="1"/>
      <c r="AD667" s="1"/>
      <c r="AE667" s="1"/>
      <c r="AF667" s="1"/>
      <c r="AG667" s="1"/>
      <c r="AH667" s="1"/>
      <c r="AI667" s="1"/>
      <c r="AJ667" s="1"/>
      <c r="AK667" s="1"/>
      <c r="AL667" s="1"/>
      <c r="AM667" s="1"/>
      <c r="AN667" s="1"/>
      <c r="AO667" s="1"/>
      <c r="AP667" s="1"/>
      <c r="AQ667" s="1"/>
      <c r="AR667" s="1"/>
      <c r="AS667" s="1"/>
      <c r="AT667" s="1"/>
      <c r="AU667" s="1"/>
    </row>
    <row r="668" spans="1:47" ht="14.7" thickBot="1" x14ac:dyDescent="0.6">
      <c r="A668" s="32"/>
      <c r="B668" s="1"/>
      <c r="C668" s="1"/>
      <c r="D668" s="1"/>
      <c r="E668" s="1"/>
      <c r="F668" s="1"/>
      <c r="G668" s="1"/>
      <c r="H668" s="1"/>
      <c r="I668" s="1"/>
      <c r="J668" s="1"/>
      <c r="K668" s="1"/>
      <c r="L668" s="1"/>
      <c r="M668" s="1"/>
      <c r="N668" s="1"/>
      <c r="O668" s="1"/>
      <c r="P668" s="1"/>
      <c r="Q668" s="1"/>
      <c r="R668" s="1"/>
      <c r="S668" s="1"/>
      <c r="T668" s="1"/>
      <c r="U668" s="6"/>
      <c r="V668" s="23"/>
      <c r="W668" s="14"/>
      <c r="X668" s="11"/>
      <c r="Y668" s="1"/>
      <c r="Z668" s="1"/>
      <c r="AA668" s="1"/>
      <c r="AB668" s="1"/>
      <c r="AC668" s="1"/>
      <c r="AD668" s="1"/>
      <c r="AE668" s="1"/>
      <c r="AF668" s="1"/>
      <c r="AG668" s="1"/>
      <c r="AH668" s="1"/>
      <c r="AI668" s="1"/>
      <c r="AJ668" s="1"/>
      <c r="AK668" s="1"/>
      <c r="AL668" s="1"/>
      <c r="AM668" s="1"/>
      <c r="AN668" s="1"/>
      <c r="AO668" s="1"/>
      <c r="AP668" s="1"/>
      <c r="AQ668" s="1"/>
      <c r="AR668" s="1"/>
      <c r="AS668" s="1"/>
      <c r="AT668" s="1"/>
      <c r="AU668" s="1"/>
    </row>
    <row r="669" spans="1:47" ht="14.7" thickBot="1" x14ac:dyDescent="0.6">
      <c r="A669" s="32"/>
      <c r="B669" s="1"/>
      <c r="C669" s="1"/>
      <c r="D669" s="1"/>
      <c r="E669" s="1"/>
      <c r="F669" s="1"/>
      <c r="G669" s="1"/>
      <c r="H669" s="1"/>
      <c r="I669" s="1"/>
      <c r="J669" s="1"/>
      <c r="K669" s="1"/>
      <c r="L669" s="1"/>
      <c r="M669" s="1"/>
      <c r="N669" s="1"/>
      <c r="O669" s="1"/>
      <c r="P669" s="1"/>
      <c r="Q669" s="1"/>
      <c r="R669" s="1"/>
      <c r="S669" s="1"/>
      <c r="T669" s="1"/>
      <c r="U669" s="6"/>
      <c r="V669" s="23"/>
      <c r="W669" s="14"/>
      <c r="X669" s="11"/>
      <c r="Y669" s="1"/>
      <c r="Z669" s="1"/>
      <c r="AA669" s="1"/>
      <c r="AB669" s="1"/>
      <c r="AC669" s="1"/>
      <c r="AD669" s="1"/>
      <c r="AE669" s="1"/>
      <c r="AF669" s="1"/>
      <c r="AG669" s="1"/>
      <c r="AH669" s="1"/>
      <c r="AI669" s="1"/>
      <c r="AJ669" s="1"/>
      <c r="AK669" s="1"/>
      <c r="AL669" s="1"/>
      <c r="AM669" s="1"/>
      <c r="AN669" s="1"/>
      <c r="AO669" s="1"/>
      <c r="AP669" s="1"/>
      <c r="AQ669" s="1"/>
      <c r="AR669" s="1"/>
      <c r="AS669" s="1"/>
      <c r="AT669" s="1"/>
      <c r="AU669" s="1"/>
    </row>
    <row r="670" spans="1:47" ht="14.7" thickBot="1" x14ac:dyDescent="0.6">
      <c r="A670" s="32"/>
      <c r="B670" s="1"/>
      <c r="C670" s="1"/>
      <c r="D670" s="1"/>
      <c r="E670" s="1"/>
      <c r="F670" s="1"/>
      <c r="G670" s="1"/>
      <c r="H670" s="1"/>
      <c r="I670" s="1"/>
      <c r="J670" s="1"/>
      <c r="K670" s="1"/>
      <c r="L670" s="1"/>
      <c r="M670" s="1"/>
      <c r="N670" s="1"/>
      <c r="O670" s="1"/>
      <c r="P670" s="1"/>
      <c r="Q670" s="1"/>
      <c r="R670" s="1"/>
      <c r="S670" s="1"/>
      <c r="T670" s="1"/>
      <c r="U670" s="6"/>
      <c r="V670" s="23"/>
      <c r="W670" s="14"/>
      <c r="X670" s="11"/>
      <c r="Y670" s="1"/>
      <c r="Z670" s="1"/>
      <c r="AA670" s="1"/>
      <c r="AB670" s="1"/>
      <c r="AC670" s="1"/>
      <c r="AD670" s="1"/>
      <c r="AE670" s="1"/>
      <c r="AF670" s="1"/>
      <c r="AG670" s="1"/>
      <c r="AH670" s="1"/>
      <c r="AI670" s="1"/>
      <c r="AJ670" s="1"/>
      <c r="AK670" s="1"/>
      <c r="AL670" s="1"/>
      <c r="AM670" s="1"/>
      <c r="AN670" s="1"/>
      <c r="AO670" s="1"/>
      <c r="AP670" s="1"/>
      <c r="AQ670" s="1"/>
      <c r="AR670" s="1"/>
      <c r="AS670" s="1"/>
      <c r="AT670" s="1"/>
      <c r="AU670" s="1"/>
    </row>
    <row r="671" spans="1:47" ht="14.7" thickBot="1" x14ac:dyDescent="0.6">
      <c r="A671" s="32"/>
      <c r="B671" s="1"/>
      <c r="C671" s="1"/>
      <c r="D671" s="1"/>
      <c r="E671" s="1"/>
      <c r="F671" s="1"/>
      <c r="G671" s="1"/>
      <c r="H671" s="1"/>
      <c r="I671" s="1"/>
      <c r="J671" s="1"/>
      <c r="K671" s="1"/>
      <c r="L671" s="1"/>
      <c r="M671" s="1"/>
      <c r="N671" s="1"/>
      <c r="O671" s="1"/>
      <c r="P671" s="1"/>
      <c r="Q671" s="1"/>
      <c r="R671" s="1"/>
      <c r="S671" s="1"/>
      <c r="T671" s="1"/>
      <c r="U671" s="6"/>
      <c r="V671" s="23"/>
      <c r="W671" s="14"/>
      <c r="X671" s="11"/>
      <c r="Y671" s="1"/>
      <c r="Z671" s="1"/>
      <c r="AA671" s="1"/>
      <c r="AB671" s="1"/>
      <c r="AC671" s="1"/>
      <c r="AD671" s="1"/>
      <c r="AE671" s="1"/>
      <c r="AF671" s="1"/>
      <c r="AG671" s="1"/>
      <c r="AH671" s="1"/>
      <c r="AI671" s="1"/>
      <c r="AJ671" s="1"/>
      <c r="AK671" s="1"/>
      <c r="AL671" s="1"/>
      <c r="AM671" s="1"/>
      <c r="AN671" s="1"/>
      <c r="AO671" s="1"/>
      <c r="AP671" s="1"/>
      <c r="AQ671" s="1"/>
      <c r="AR671" s="1"/>
      <c r="AS671" s="1"/>
      <c r="AT671" s="1"/>
      <c r="AU671" s="1"/>
    </row>
    <row r="672" spans="1:47" ht="14.7" thickBot="1" x14ac:dyDescent="0.6">
      <c r="A672" s="32"/>
      <c r="B672" s="1"/>
      <c r="C672" s="1"/>
      <c r="D672" s="1"/>
      <c r="E672" s="1"/>
      <c r="F672" s="1"/>
      <c r="G672" s="1"/>
      <c r="H672" s="1"/>
      <c r="I672" s="1"/>
      <c r="J672" s="1"/>
      <c r="K672" s="1"/>
      <c r="L672" s="1"/>
      <c r="M672" s="1"/>
      <c r="N672" s="1"/>
      <c r="O672" s="1"/>
      <c r="P672" s="1"/>
      <c r="Q672" s="1"/>
      <c r="R672" s="1"/>
      <c r="S672" s="1"/>
      <c r="T672" s="1"/>
      <c r="U672" s="6"/>
      <c r="V672" s="23"/>
      <c r="W672" s="14"/>
      <c r="X672" s="11"/>
      <c r="Y672" s="1"/>
      <c r="Z672" s="1"/>
      <c r="AA672" s="1"/>
      <c r="AB672" s="1"/>
      <c r="AC672" s="1"/>
      <c r="AD672" s="1"/>
      <c r="AE672" s="1"/>
      <c r="AF672" s="1"/>
      <c r="AG672" s="1"/>
      <c r="AH672" s="1"/>
      <c r="AI672" s="1"/>
      <c r="AJ672" s="1"/>
      <c r="AK672" s="1"/>
      <c r="AL672" s="1"/>
      <c r="AM672" s="1"/>
      <c r="AN672" s="1"/>
      <c r="AO672" s="1"/>
      <c r="AP672" s="1"/>
      <c r="AQ672" s="1"/>
      <c r="AR672" s="1"/>
      <c r="AS672" s="1"/>
      <c r="AT672" s="1"/>
      <c r="AU672" s="1"/>
    </row>
    <row r="673" spans="1:47" ht="14.7" thickBot="1" x14ac:dyDescent="0.6">
      <c r="A673" s="32"/>
      <c r="B673" s="1"/>
      <c r="C673" s="1"/>
      <c r="D673" s="1"/>
      <c r="E673" s="1"/>
      <c r="F673" s="1"/>
      <c r="G673" s="1"/>
      <c r="H673" s="1"/>
      <c r="I673" s="1"/>
      <c r="J673" s="1"/>
      <c r="K673" s="1"/>
      <c r="L673" s="1"/>
      <c r="M673" s="1"/>
      <c r="N673" s="1"/>
      <c r="O673" s="1"/>
      <c r="P673" s="1"/>
      <c r="Q673" s="1"/>
      <c r="R673" s="1"/>
      <c r="S673" s="1"/>
      <c r="T673" s="1"/>
      <c r="U673" s="6"/>
      <c r="V673" s="23"/>
      <c r="W673" s="14"/>
      <c r="X673" s="11"/>
      <c r="Y673" s="1"/>
      <c r="Z673" s="1"/>
      <c r="AA673" s="1"/>
      <c r="AB673" s="1"/>
      <c r="AC673" s="1"/>
      <c r="AD673" s="1"/>
      <c r="AE673" s="1"/>
      <c r="AF673" s="1"/>
      <c r="AG673" s="1"/>
      <c r="AH673" s="1"/>
      <c r="AI673" s="1"/>
      <c r="AJ673" s="1"/>
      <c r="AK673" s="1"/>
      <c r="AL673" s="1"/>
      <c r="AM673" s="1"/>
      <c r="AN673" s="1"/>
      <c r="AO673" s="1"/>
      <c r="AP673" s="1"/>
      <c r="AQ673" s="1"/>
      <c r="AR673" s="1"/>
      <c r="AS673" s="1"/>
      <c r="AT673" s="1"/>
      <c r="AU673" s="1"/>
    </row>
    <row r="674" spans="1:47" ht="14.7" thickBot="1" x14ac:dyDescent="0.6">
      <c r="A674" s="32"/>
      <c r="B674" s="1"/>
      <c r="C674" s="1"/>
      <c r="D674" s="1"/>
      <c r="E674" s="1"/>
      <c r="F674" s="1"/>
      <c r="G674" s="1"/>
      <c r="H674" s="1"/>
      <c r="I674" s="1"/>
      <c r="J674" s="1"/>
      <c r="K674" s="1"/>
      <c r="L674" s="1"/>
      <c r="M674" s="1"/>
      <c r="N674" s="1"/>
      <c r="O674" s="1"/>
      <c r="P674" s="1"/>
      <c r="Q674" s="1"/>
      <c r="R674" s="1"/>
      <c r="S674" s="1"/>
      <c r="T674" s="1"/>
      <c r="U674" s="6"/>
      <c r="V674" s="23"/>
      <c r="W674" s="14"/>
      <c r="X674" s="11"/>
      <c r="Y674" s="1"/>
      <c r="Z674" s="1"/>
      <c r="AA674" s="1"/>
      <c r="AB674" s="1"/>
      <c r="AC674" s="1"/>
      <c r="AD674" s="1"/>
      <c r="AE674" s="1"/>
      <c r="AF674" s="1"/>
      <c r="AG674" s="1"/>
      <c r="AH674" s="1"/>
      <c r="AI674" s="1"/>
      <c r="AJ674" s="1"/>
      <c r="AK674" s="1"/>
      <c r="AL674" s="1"/>
      <c r="AM674" s="1"/>
      <c r="AN674" s="1"/>
      <c r="AO674" s="1"/>
      <c r="AP674" s="1"/>
      <c r="AQ674" s="1"/>
      <c r="AR674" s="1"/>
      <c r="AS674" s="1"/>
      <c r="AT674" s="1"/>
      <c r="AU674" s="1"/>
    </row>
    <row r="675" spans="1:47" ht="14.7" thickBot="1" x14ac:dyDescent="0.6">
      <c r="A675" s="32"/>
      <c r="B675" s="1"/>
      <c r="C675" s="1"/>
      <c r="D675" s="1"/>
      <c r="E675" s="1"/>
      <c r="F675" s="1"/>
      <c r="G675" s="1"/>
      <c r="H675" s="1"/>
      <c r="I675" s="1"/>
      <c r="J675" s="1"/>
      <c r="K675" s="1"/>
      <c r="L675" s="1"/>
      <c r="M675" s="1"/>
      <c r="N675" s="1"/>
      <c r="O675" s="1"/>
      <c r="P675" s="1"/>
      <c r="Q675" s="1"/>
      <c r="R675" s="1"/>
      <c r="S675" s="1"/>
      <c r="T675" s="1"/>
      <c r="U675" s="6"/>
      <c r="V675" s="23"/>
      <c r="W675" s="14"/>
      <c r="X675" s="11"/>
      <c r="Y675" s="1"/>
      <c r="Z675" s="1"/>
      <c r="AA675" s="1"/>
      <c r="AB675" s="1"/>
      <c r="AC675" s="1"/>
      <c r="AD675" s="1"/>
      <c r="AE675" s="1"/>
      <c r="AF675" s="1"/>
      <c r="AG675" s="1"/>
      <c r="AH675" s="1"/>
      <c r="AI675" s="1"/>
      <c r="AJ675" s="1"/>
      <c r="AK675" s="1"/>
      <c r="AL675" s="1"/>
      <c r="AM675" s="1"/>
      <c r="AN675" s="1"/>
      <c r="AO675" s="1"/>
      <c r="AP675" s="1"/>
      <c r="AQ675" s="1"/>
      <c r="AR675" s="1"/>
      <c r="AS675" s="1"/>
      <c r="AT675" s="1"/>
      <c r="AU675" s="1"/>
    </row>
    <row r="676" spans="1:47" ht="14.7" thickBot="1" x14ac:dyDescent="0.6">
      <c r="A676" s="32"/>
      <c r="B676" s="1"/>
      <c r="C676" s="1"/>
      <c r="D676" s="1"/>
      <c r="E676" s="1"/>
      <c r="F676" s="1"/>
      <c r="G676" s="1"/>
      <c r="H676" s="1"/>
      <c r="I676" s="1"/>
      <c r="J676" s="1"/>
      <c r="K676" s="1"/>
      <c r="L676" s="1"/>
      <c r="M676" s="1"/>
      <c r="N676" s="1"/>
      <c r="O676" s="1"/>
      <c r="P676" s="1"/>
      <c r="Q676" s="1"/>
      <c r="R676" s="1"/>
      <c r="S676" s="1"/>
      <c r="T676" s="1"/>
      <c r="U676" s="6"/>
      <c r="V676" s="23"/>
      <c r="W676" s="14"/>
      <c r="X676" s="11"/>
      <c r="Y676" s="1"/>
      <c r="Z676" s="1"/>
      <c r="AA676" s="1"/>
      <c r="AB676" s="1"/>
      <c r="AC676" s="1"/>
      <c r="AD676" s="1"/>
      <c r="AE676" s="1"/>
      <c r="AF676" s="1"/>
      <c r="AG676" s="1"/>
      <c r="AH676" s="1"/>
      <c r="AI676" s="1"/>
      <c r="AJ676" s="1"/>
      <c r="AK676" s="1"/>
      <c r="AL676" s="1"/>
      <c r="AM676" s="1"/>
      <c r="AN676" s="1"/>
      <c r="AO676" s="1"/>
      <c r="AP676" s="1"/>
      <c r="AQ676" s="1"/>
      <c r="AR676" s="1"/>
      <c r="AS676" s="1"/>
      <c r="AT676" s="1"/>
      <c r="AU676" s="1"/>
    </row>
    <row r="677" spans="1:47" ht="14.7" thickBot="1" x14ac:dyDescent="0.6">
      <c r="A677" s="32"/>
      <c r="B677" s="1"/>
      <c r="C677" s="1"/>
      <c r="D677" s="1"/>
      <c r="E677" s="1"/>
      <c r="F677" s="1"/>
      <c r="G677" s="1"/>
      <c r="H677" s="1"/>
      <c r="I677" s="1"/>
      <c r="J677" s="1"/>
      <c r="K677" s="1"/>
      <c r="L677" s="1"/>
      <c r="M677" s="1"/>
      <c r="N677" s="1"/>
      <c r="O677" s="1"/>
      <c r="P677" s="1"/>
      <c r="Q677" s="1"/>
      <c r="R677" s="1"/>
      <c r="S677" s="1"/>
      <c r="T677" s="1"/>
      <c r="U677" s="6"/>
      <c r="V677" s="23"/>
      <c r="W677" s="14"/>
      <c r="X677" s="11"/>
      <c r="Y677" s="1"/>
      <c r="Z677" s="1"/>
      <c r="AA677" s="1"/>
      <c r="AB677" s="1"/>
      <c r="AC677" s="1"/>
      <c r="AD677" s="1"/>
      <c r="AE677" s="1"/>
      <c r="AF677" s="1"/>
      <c r="AG677" s="1"/>
      <c r="AH677" s="1"/>
      <c r="AI677" s="1"/>
      <c r="AJ677" s="1"/>
      <c r="AK677" s="1"/>
      <c r="AL677" s="1"/>
      <c r="AM677" s="1"/>
      <c r="AN677" s="1"/>
      <c r="AO677" s="1"/>
      <c r="AP677" s="1"/>
      <c r="AQ677" s="1"/>
      <c r="AR677" s="1"/>
      <c r="AS677" s="1"/>
      <c r="AT677" s="1"/>
      <c r="AU677" s="1"/>
    </row>
    <row r="678" spans="1:47" ht="14.7" thickBot="1" x14ac:dyDescent="0.6">
      <c r="A678" s="32"/>
      <c r="B678" s="1"/>
      <c r="C678" s="1"/>
      <c r="D678" s="1"/>
      <c r="E678" s="1"/>
      <c r="F678" s="1"/>
      <c r="G678" s="1"/>
      <c r="H678" s="1"/>
      <c r="I678" s="1"/>
      <c r="J678" s="1"/>
      <c r="K678" s="1"/>
      <c r="L678" s="1"/>
      <c r="M678" s="1"/>
      <c r="N678" s="1"/>
      <c r="O678" s="1"/>
      <c r="P678" s="1"/>
      <c r="Q678" s="1"/>
      <c r="R678" s="1"/>
      <c r="S678" s="1"/>
      <c r="T678" s="1"/>
      <c r="U678" s="6"/>
      <c r="V678" s="23"/>
      <c r="W678" s="14"/>
      <c r="X678" s="11"/>
      <c r="Y678" s="1"/>
      <c r="Z678" s="1"/>
      <c r="AA678" s="1"/>
      <c r="AB678" s="1"/>
      <c r="AC678" s="1"/>
      <c r="AD678" s="1"/>
      <c r="AE678" s="1"/>
      <c r="AF678" s="1"/>
      <c r="AG678" s="1"/>
      <c r="AH678" s="1"/>
      <c r="AI678" s="1"/>
      <c r="AJ678" s="1"/>
      <c r="AK678" s="1"/>
      <c r="AL678" s="1"/>
      <c r="AM678" s="1"/>
      <c r="AN678" s="1"/>
      <c r="AO678" s="1"/>
      <c r="AP678" s="1"/>
      <c r="AQ678" s="1"/>
      <c r="AR678" s="1"/>
      <c r="AS678" s="1"/>
      <c r="AT678" s="1"/>
      <c r="AU678" s="1"/>
    </row>
    <row r="679" spans="1:47" ht="14.7" thickBot="1" x14ac:dyDescent="0.6">
      <c r="A679" s="32"/>
      <c r="B679" s="1"/>
      <c r="C679" s="1"/>
      <c r="D679" s="1"/>
      <c r="E679" s="1"/>
      <c r="F679" s="1"/>
      <c r="G679" s="1"/>
      <c r="H679" s="1"/>
      <c r="I679" s="1"/>
      <c r="J679" s="1"/>
      <c r="K679" s="1"/>
      <c r="L679" s="1"/>
      <c r="M679" s="1"/>
      <c r="N679" s="1"/>
      <c r="O679" s="1"/>
      <c r="P679" s="1"/>
      <c r="Q679" s="1"/>
      <c r="R679" s="1"/>
      <c r="S679" s="1"/>
      <c r="T679" s="1"/>
      <c r="U679" s="6"/>
      <c r="V679" s="23"/>
      <c r="W679" s="14"/>
      <c r="X679" s="11"/>
      <c r="Y679" s="1"/>
      <c r="Z679" s="1"/>
      <c r="AA679" s="1"/>
      <c r="AB679" s="1"/>
      <c r="AC679" s="1"/>
      <c r="AD679" s="1"/>
      <c r="AE679" s="1"/>
      <c r="AF679" s="1"/>
      <c r="AG679" s="1"/>
      <c r="AH679" s="1"/>
      <c r="AI679" s="1"/>
      <c r="AJ679" s="1"/>
      <c r="AK679" s="1"/>
      <c r="AL679" s="1"/>
      <c r="AM679" s="1"/>
      <c r="AN679" s="1"/>
      <c r="AO679" s="1"/>
      <c r="AP679" s="1"/>
      <c r="AQ679" s="1"/>
      <c r="AR679" s="1"/>
      <c r="AS679" s="1"/>
      <c r="AT679" s="1"/>
      <c r="AU679" s="1"/>
    </row>
    <row r="680" spans="1:47" ht="14.7" thickBot="1" x14ac:dyDescent="0.6">
      <c r="A680" s="32"/>
      <c r="B680" s="1"/>
      <c r="C680" s="1"/>
      <c r="D680" s="1"/>
      <c r="E680" s="1"/>
      <c r="F680" s="1"/>
      <c r="G680" s="1"/>
      <c r="H680" s="1"/>
      <c r="I680" s="1"/>
      <c r="J680" s="1"/>
      <c r="K680" s="1"/>
      <c r="L680" s="1"/>
      <c r="M680" s="1"/>
      <c r="N680" s="1"/>
      <c r="O680" s="1"/>
      <c r="P680" s="1"/>
      <c r="Q680" s="1"/>
      <c r="R680" s="1"/>
      <c r="S680" s="1"/>
      <c r="T680" s="1"/>
      <c r="U680" s="6"/>
      <c r="V680" s="23"/>
      <c r="W680" s="14"/>
      <c r="X680" s="11"/>
      <c r="Y680" s="1"/>
      <c r="Z680" s="1"/>
      <c r="AA680" s="1"/>
      <c r="AB680" s="1"/>
      <c r="AC680" s="1"/>
      <c r="AD680" s="1"/>
      <c r="AE680" s="1"/>
      <c r="AF680" s="1"/>
      <c r="AG680" s="1"/>
      <c r="AH680" s="1"/>
      <c r="AI680" s="1"/>
      <c r="AJ680" s="1"/>
      <c r="AK680" s="1"/>
      <c r="AL680" s="1"/>
      <c r="AM680" s="1"/>
      <c r="AN680" s="1"/>
      <c r="AO680" s="1"/>
      <c r="AP680" s="1"/>
      <c r="AQ680" s="1"/>
      <c r="AR680" s="1"/>
      <c r="AS680" s="1"/>
      <c r="AT680" s="1"/>
      <c r="AU680" s="1"/>
    </row>
    <row r="681" spans="1:47" ht="14.7" thickBot="1" x14ac:dyDescent="0.6">
      <c r="A681" s="32"/>
      <c r="B681" s="1"/>
      <c r="C681" s="1"/>
      <c r="D681" s="1"/>
      <c r="E681" s="1"/>
      <c r="F681" s="1"/>
      <c r="G681" s="1"/>
      <c r="H681" s="1"/>
      <c r="I681" s="1"/>
      <c r="J681" s="1"/>
      <c r="K681" s="1"/>
      <c r="L681" s="1"/>
      <c r="M681" s="1"/>
      <c r="N681" s="1"/>
      <c r="O681" s="1"/>
      <c r="P681" s="1"/>
      <c r="Q681" s="1"/>
      <c r="R681" s="1"/>
      <c r="S681" s="1"/>
      <c r="T681" s="1"/>
      <c r="U681" s="6"/>
      <c r="V681" s="23"/>
      <c r="W681" s="14"/>
      <c r="X681" s="11"/>
      <c r="Y681" s="1"/>
      <c r="Z681" s="1"/>
      <c r="AA681" s="1"/>
      <c r="AB681" s="1"/>
      <c r="AC681" s="1"/>
      <c r="AD681" s="1"/>
      <c r="AE681" s="1"/>
      <c r="AF681" s="1"/>
      <c r="AG681" s="1"/>
      <c r="AH681" s="1"/>
      <c r="AI681" s="1"/>
      <c r="AJ681" s="1"/>
      <c r="AK681" s="1"/>
      <c r="AL681" s="1"/>
      <c r="AM681" s="1"/>
      <c r="AN681" s="1"/>
      <c r="AO681" s="1"/>
      <c r="AP681" s="1"/>
      <c r="AQ681" s="1"/>
      <c r="AR681" s="1"/>
      <c r="AS681" s="1"/>
      <c r="AT681" s="1"/>
      <c r="AU681" s="1"/>
    </row>
    <row r="682" spans="1:47" ht="14.7" thickBot="1" x14ac:dyDescent="0.6">
      <c r="A682" s="32"/>
      <c r="B682" s="1"/>
      <c r="C682" s="1"/>
      <c r="D682" s="1"/>
      <c r="E682" s="1"/>
      <c r="F682" s="1"/>
      <c r="G682" s="1"/>
      <c r="H682" s="1"/>
      <c r="I682" s="1"/>
      <c r="J682" s="1"/>
      <c r="K682" s="1"/>
      <c r="L682" s="1"/>
      <c r="M682" s="1"/>
      <c r="N682" s="1"/>
      <c r="O682" s="1"/>
      <c r="P682" s="1"/>
      <c r="Q682" s="1"/>
      <c r="R682" s="1"/>
      <c r="S682" s="1"/>
      <c r="T682" s="1"/>
      <c r="U682" s="6"/>
      <c r="V682" s="23"/>
      <c r="W682" s="14"/>
      <c r="X682" s="11"/>
      <c r="Y682" s="1"/>
      <c r="Z682" s="1"/>
      <c r="AA682" s="1"/>
      <c r="AB682" s="1"/>
      <c r="AC682" s="1"/>
      <c r="AD682" s="1"/>
      <c r="AE682" s="1"/>
      <c r="AF682" s="1"/>
      <c r="AG682" s="1"/>
      <c r="AH682" s="1"/>
      <c r="AI682" s="1"/>
      <c r="AJ682" s="1"/>
      <c r="AK682" s="1"/>
      <c r="AL682" s="1"/>
      <c r="AM682" s="1"/>
      <c r="AN682" s="1"/>
      <c r="AO682" s="1"/>
      <c r="AP682" s="1"/>
      <c r="AQ682" s="1"/>
      <c r="AR682" s="1"/>
      <c r="AS682" s="1"/>
      <c r="AT682" s="1"/>
      <c r="AU682" s="1"/>
    </row>
    <row r="683" spans="1:47" ht="14.7" thickBot="1" x14ac:dyDescent="0.6">
      <c r="A683" s="32"/>
      <c r="B683" s="1"/>
      <c r="C683" s="1"/>
      <c r="D683" s="1"/>
      <c r="E683" s="1"/>
      <c r="F683" s="1"/>
      <c r="G683" s="1"/>
      <c r="H683" s="1"/>
      <c r="I683" s="1"/>
      <c r="J683" s="1"/>
      <c r="K683" s="1"/>
      <c r="L683" s="1"/>
      <c r="M683" s="1"/>
      <c r="N683" s="1"/>
      <c r="O683" s="1"/>
      <c r="P683" s="1"/>
      <c r="Q683" s="1"/>
      <c r="R683" s="1"/>
      <c r="S683" s="1"/>
      <c r="T683" s="1"/>
      <c r="U683" s="6"/>
      <c r="V683" s="23"/>
      <c r="W683" s="14"/>
      <c r="X683" s="11"/>
      <c r="Y683" s="1"/>
      <c r="Z683" s="1"/>
      <c r="AA683" s="1"/>
      <c r="AB683" s="1"/>
      <c r="AC683" s="1"/>
      <c r="AD683" s="1"/>
      <c r="AE683" s="1"/>
      <c r="AF683" s="1"/>
      <c r="AG683" s="1"/>
      <c r="AH683" s="1"/>
      <c r="AI683" s="1"/>
      <c r="AJ683" s="1"/>
      <c r="AK683" s="1"/>
      <c r="AL683" s="1"/>
      <c r="AM683" s="1"/>
      <c r="AN683" s="1"/>
      <c r="AO683" s="1"/>
      <c r="AP683" s="1"/>
      <c r="AQ683" s="1"/>
      <c r="AR683" s="1"/>
      <c r="AS683" s="1"/>
      <c r="AT683" s="1"/>
      <c r="AU683" s="1"/>
    </row>
    <row r="684" spans="1:47" ht="14.7" thickBot="1" x14ac:dyDescent="0.6">
      <c r="A684" s="32"/>
      <c r="B684" s="1"/>
      <c r="C684" s="1"/>
      <c r="D684" s="1"/>
      <c r="E684" s="1"/>
      <c r="F684" s="1"/>
      <c r="G684" s="1"/>
      <c r="H684" s="1"/>
      <c r="I684" s="1"/>
      <c r="J684" s="1"/>
      <c r="K684" s="1"/>
      <c r="L684" s="1"/>
      <c r="M684" s="1"/>
      <c r="N684" s="1"/>
      <c r="O684" s="1"/>
      <c r="P684" s="1"/>
      <c r="Q684" s="1"/>
      <c r="R684" s="1"/>
      <c r="S684" s="1"/>
      <c r="T684" s="1"/>
      <c r="U684" s="6"/>
      <c r="V684" s="23"/>
      <c r="W684" s="14"/>
      <c r="X684" s="11"/>
      <c r="Y684" s="1"/>
      <c r="Z684" s="1"/>
      <c r="AA684" s="1"/>
      <c r="AB684" s="1"/>
      <c r="AC684" s="1"/>
      <c r="AD684" s="1"/>
      <c r="AE684" s="1"/>
      <c r="AF684" s="1"/>
      <c r="AG684" s="1"/>
      <c r="AH684" s="1"/>
      <c r="AI684" s="1"/>
      <c r="AJ684" s="1"/>
      <c r="AK684" s="1"/>
      <c r="AL684" s="1"/>
      <c r="AM684" s="1"/>
      <c r="AN684" s="1"/>
      <c r="AO684" s="1"/>
      <c r="AP684" s="1"/>
      <c r="AQ684" s="1"/>
      <c r="AR684" s="1"/>
      <c r="AS684" s="1"/>
      <c r="AT684" s="1"/>
      <c r="AU684" s="1"/>
    </row>
    <row r="685" spans="1:47" ht="14.7" thickBot="1" x14ac:dyDescent="0.6">
      <c r="A685" s="32"/>
      <c r="B685" s="1"/>
      <c r="C685" s="1"/>
      <c r="D685" s="1"/>
      <c r="E685" s="1"/>
      <c r="F685" s="1"/>
      <c r="G685" s="1"/>
      <c r="H685" s="1"/>
      <c r="I685" s="1"/>
      <c r="J685" s="1"/>
      <c r="K685" s="1"/>
      <c r="L685" s="1"/>
      <c r="M685" s="1"/>
      <c r="N685" s="1"/>
      <c r="O685" s="1"/>
      <c r="P685" s="1"/>
      <c r="Q685" s="1"/>
      <c r="R685" s="1"/>
      <c r="S685" s="1"/>
      <c r="T685" s="1"/>
      <c r="U685" s="6"/>
      <c r="V685" s="23"/>
      <c r="W685" s="14"/>
      <c r="X685" s="11"/>
      <c r="Y685" s="1"/>
      <c r="Z685" s="1"/>
      <c r="AA685" s="1"/>
      <c r="AB685" s="1"/>
      <c r="AC685" s="1"/>
      <c r="AD685" s="1"/>
      <c r="AE685" s="1"/>
      <c r="AF685" s="1"/>
      <c r="AG685" s="1"/>
      <c r="AH685" s="1"/>
      <c r="AI685" s="1"/>
      <c r="AJ685" s="1"/>
      <c r="AK685" s="1"/>
      <c r="AL685" s="1"/>
      <c r="AM685" s="1"/>
      <c r="AN685" s="1"/>
      <c r="AO685" s="1"/>
      <c r="AP685" s="1"/>
      <c r="AQ685" s="1"/>
      <c r="AR685" s="1"/>
      <c r="AS685" s="1"/>
      <c r="AT685" s="1"/>
      <c r="AU685" s="1"/>
    </row>
    <row r="686" spans="1:47" ht="14.7" thickBot="1" x14ac:dyDescent="0.6">
      <c r="A686" s="32"/>
      <c r="B686" s="1"/>
      <c r="C686" s="1"/>
      <c r="D686" s="1"/>
      <c r="E686" s="1"/>
      <c r="F686" s="1"/>
      <c r="G686" s="1"/>
      <c r="H686" s="1"/>
      <c r="I686" s="1"/>
      <c r="J686" s="1"/>
      <c r="K686" s="1"/>
      <c r="L686" s="1"/>
      <c r="M686" s="1"/>
      <c r="N686" s="1"/>
      <c r="O686" s="1"/>
      <c r="P686" s="1"/>
      <c r="Q686" s="1"/>
      <c r="R686" s="1"/>
      <c r="S686" s="1"/>
      <c r="T686" s="1"/>
      <c r="U686" s="6"/>
      <c r="V686" s="23"/>
      <c r="W686" s="14"/>
      <c r="X686" s="11"/>
      <c r="Y686" s="1"/>
      <c r="Z686" s="1"/>
      <c r="AA686" s="1"/>
      <c r="AB686" s="1"/>
      <c r="AC686" s="1"/>
      <c r="AD686" s="1"/>
      <c r="AE686" s="1"/>
      <c r="AF686" s="1"/>
      <c r="AG686" s="1"/>
      <c r="AH686" s="1"/>
      <c r="AI686" s="1"/>
      <c r="AJ686" s="1"/>
      <c r="AK686" s="1"/>
      <c r="AL686" s="1"/>
      <c r="AM686" s="1"/>
      <c r="AN686" s="1"/>
      <c r="AO686" s="1"/>
      <c r="AP686" s="1"/>
      <c r="AQ686" s="1"/>
      <c r="AR686" s="1"/>
      <c r="AS686" s="1"/>
      <c r="AT686" s="1"/>
      <c r="AU686" s="1"/>
    </row>
    <row r="687" spans="1:47" ht="14.7" thickBot="1" x14ac:dyDescent="0.6">
      <c r="A687" s="32"/>
      <c r="B687" s="1"/>
      <c r="C687" s="1"/>
      <c r="D687" s="1"/>
      <c r="E687" s="1"/>
      <c r="F687" s="1"/>
      <c r="G687" s="1"/>
      <c r="H687" s="1"/>
      <c r="I687" s="1"/>
      <c r="J687" s="1"/>
      <c r="K687" s="1"/>
      <c r="L687" s="1"/>
      <c r="M687" s="1"/>
      <c r="N687" s="1"/>
      <c r="O687" s="1"/>
      <c r="P687" s="1"/>
      <c r="Q687" s="1"/>
      <c r="R687" s="1"/>
      <c r="S687" s="1"/>
      <c r="T687" s="1"/>
      <c r="U687" s="6"/>
      <c r="V687" s="23"/>
      <c r="W687" s="14"/>
      <c r="X687" s="11"/>
      <c r="Y687" s="1"/>
      <c r="Z687" s="1"/>
      <c r="AA687" s="1"/>
      <c r="AB687" s="1"/>
      <c r="AC687" s="1"/>
      <c r="AD687" s="1"/>
      <c r="AE687" s="1"/>
      <c r="AF687" s="1"/>
      <c r="AG687" s="1"/>
      <c r="AH687" s="1"/>
      <c r="AI687" s="1"/>
      <c r="AJ687" s="1"/>
      <c r="AK687" s="1"/>
      <c r="AL687" s="1"/>
      <c r="AM687" s="1"/>
      <c r="AN687" s="1"/>
      <c r="AO687" s="1"/>
      <c r="AP687" s="1"/>
      <c r="AQ687" s="1"/>
      <c r="AR687" s="1"/>
      <c r="AS687" s="1"/>
      <c r="AT687" s="1"/>
      <c r="AU687" s="1"/>
    </row>
    <row r="688" spans="1:47" ht="14.7" thickBot="1" x14ac:dyDescent="0.6">
      <c r="A688" s="32"/>
      <c r="B688" s="1"/>
      <c r="C688" s="1"/>
      <c r="D688" s="1"/>
      <c r="E688" s="1"/>
      <c r="F688" s="1"/>
      <c r="G688" s="1"/>
      <c r="H688" s="1"/>
      <c r="I688" s="1"/>
      <c r="J688" s="1"/>
      <c r="K688" s="1"/>
      <c r="L688" s="1"/>
      <c r="M688" s="1"/>
      <c r="N688" s="1"/>
      <c r="O688" s="1"/>
      <c r="P688" s="1"/>
      <c r="Q688" s="1"/>
      <c r="R688" s="1"/>
      <c r="S688" s="1"/>
      <c r="T688" s="1"/>
      <c r="U688" s="6"/>
      <c r="V688" s="23"/>
      <c r="W688" s="14"/>
      <c r="X688" s="11"/>
      <c r="Y688" s="1"/>
      <c r="Z688" s="1"/>
      <c r="AA688" s="1"/>
      <c r="AB688" s="1"/>
      <c r="AC688" s="1"/>
      <c r="AD688" s="1"/>
      <c r="AE688" s="1"/>
      <c r="AF688" s="1"/>
      <c r="AG688" s="1"/>
      <c r="AH688" s="1"/>
      <c r="AI688" s="1"/>
      <c r="AJ688" s="1"/>
      <c r="AK688" s="1"/>
      <c r="AL688" s="1"/>
      <c r="AM688" s="1"/>
      <c r="AN688" s="1"/>
      <c r="AO688" s="1"/>
      <c r="AP688" s="1"/>
      <c r="AQ688" s="1"/>
      <c r="AR688" s="1"/>
      <c r="AS688" s="1"/>
      <c r="AT688" s="1"/>
      <c r="AU688" s="1"/>
    </row>
    <row r="689" spans="1:47" ht="14.7" thickBot="1" x14ac:dyDescent="0.6">
      <c r="A689" s="32"/>
      <c r="B689" s="1"/>
      <c r="C689" s="1"/>
      <c r="D689" s="1"/>
      <c r="E689" s="1"/>
      <c r="F689" s="1"/>
      <c r="G689" s="1"/>
      <c r="H689" s="1"/>
      <c r="I689" s="1"/>
      <c r="J689" s="1"/>
      <c r="K689" s="1"/>
      <c r="L689" s="1"/>
      <c r="M689" s="1"/>
      <c r="N689" s="1"/>
      <c r="O689" s="1"/>
      <c r="P689" s="1"/>
      <c r="Q689" s="1"/>
      <c r="R689" s="1"/>
      <c r="S689" s="1"/>
      <c r="T689" s="1"/>
      <c r="U689" s="6"/>
      <c r="V689" s="23"/>
      <c r="W689" s="14"/>
      <c r="X689" s="11"/>
      <c r="Y689" s="1"/>
      <c r="Z689" s="1"/>
      <c r="AA689" s="1"/>
      <c r="AB689" s="1"/>
      <c r="AC689" s="1"/>
      <c r="AD689" s="1"/>
      <c r="AE689" s="1"/>
      <c r="AF689" s="1"/>
      <c r="AG689" s="1"/>
      <c r="AH689" s="1"/>
      <c r="AI689" s="1"/>
      <c r="AJ689" s="1"/>
      <c r="AK689" s="1"/>
      <c r="AL689" s="1"/>
      <c r="AM689" s="1"/>
      <c r="AN689" s="1"/>
      <c r="AO689" s="1"/>
      <c r="AP689" s="1"/>
      <c r="AQ689" s="1"/>
      <c r="AR689" s="1"/>
      <c r="AS689" s="1"/>
      <c r="AT689" s="1"/>
      <c r="AU689" s="1"/>
    </row>
    <row r="690" spans="1:47" ht="14.7" thickBot="1" x14ac:dyDescent="0.6">
      <c r="A690" s="32"/>
      <c r="B690" s="1"/>
      <c r="C690" s="1"/>
      <c r="D690" s="1"/>
      <c r="E690" s="1"/>
      <c r="F690" s="1"/>
      <c r="G690" s="1"/>
      <c r="H690" s="1"/>
      <c r="I690" s="1"/>
      <c r="J690" s="1"/>
      <c r="K690" s="1"/>
      <c r="L690" s="1"/>
      <c r="M690" s="1"/>
      <c r="N690" s="1"/>
      <c r="O690" s="1"/>
      <c r="P690" s="1"/>
      <c r="Q690" s="1"/>
      <c r="R690" s="1"/>
      <c r="S690" s="1"/>
      <c r="T690" s="1"/>
      <c r="U690" s="6"/>
      <c r="V690" s="23"/>
      <c r="W690" s="14"/>
      <c r="X690" s="11"/>
      <c r="Y690" s="1"/>
      <c r="Z690" s="1"/>
      <c r="AA690" s="1"/>
      <c r="AB690" s="1"/>
      <c r="AC690" s="1"/>
      <c r="AD690" s="1"/>
      <c r="AE690" s="1"/>
      <c r="AF690" s="1"/>
      <c r="AG690" s="1"/>
      <c r="AH690" s="1"/>
      <c r="AI690" s="1"/>
      <c r="AJ690" s="1"/>
      <c r="AK690" s="1"/>
      <c r="AL690" s="1"/>
      <c r="AM690" s="1"/>
      <c r="AN690" s="1"/>
      <c r="AO690" s="1"/>
      <c r="AP690" s="1"/>
      <c r="AQ690" s="1"/>
      <c r="AR690" s="1"/>
      <c r="AS690" s="1"/>
      <c r="AT690" s="1"/>
      <c r="AU690" s="1"/>
    </row>
    <row r="691" spans="1:47" ht="14.7" thickBot="1" x14ac:dyDescent="0.6">
      <c r="A691" s="32"/>
      <c r="B691" s="1"/>
      <c r="C691" s="1"/>
      <c r="D691" s="1"/>
      <c r="E691" s="1"/>
      <c r="F691" s="1"/>
      <c r="G691" s="1"/>
      <c r="H691" s="1"/>
      <c r="I691" s="1"/>
      <c r="J691" s="1"/>
      <c r="K691" s="1"/>
      <c r="L691" s="1"/>
      <c r="M691" s="1"/>
      <c r="N691" s="1"/>
      <c r="O691" s="1"/>
      <c r="P691" s="1"/>
      <c r="Q691" s="1"/>
      <c r="R691" s="1"/>
      <c r="S691" s="1"/>
      <c r="T691" s="1"/>
      <c r="U691" s="6"/>
      <c r="V691" s="23"/>
      <c r="W691" s="14"/>
      <c r="X691" s="11"/>
      <c r="Y691" s="1"/>
      <c r="Z691" s="1"/>
      <c r="AA691" s="1"/>
      <c r="AB691" s="1"/>
      <c r="AC691" s="1"/>
      <c r="AD691" s="1"/>
      <c r="AE691" s="1"/>
      <c r="AF691" s="1"/>
      <c r="AG691" s="1"/>
      <c r="AH691" s="1"/>
      <c r="AI691" s="1"/>
      <c r="AJ691" s="1"/>
      <c r="AK691" s="1"/>
      <c r="AL691" s="1"/>
      <c r="AM691" s="1"/>
      <c r="AN691" s="1"/>
      <c r="AO691" s="1"/>
      <c r="AP691" s="1"/>
      <c r="AQ691" s="1"/>
      <c r="AR691" s="1"/>
      <c r="AS691" s="1"/>
      <c r="AT691" s="1"/>
      <c r="AU691" s="1"/>
    </row>
    <row r="692" spans="1:47" ht="14.7" thickBot="1" x14ac:dyDescent="0.6">
      <c r="A692" s="32"/>
      <c r="B692" s="1"/>
      <c r="C692" s="1"/>
      <c r="D692" s="1"/>
      <c r="E692" s="1"/>
      <c r="F692" s="1"/>
      <c r="G692" s="1"/>
      <c r="H692" s="1"/>
      <c r="I692" s="1"/>
      <c r="J692" s="1"/>
      <c r="K692" s="1"/>
      <c r="L692" s="1"/>
      <c r="M692" s="1"/>
      <c r="N692" s="1"/>
      <c r="O692" s="1"/>
      <c r="P692" s="1"/>
      <c r="Q692" s="1"/>
      <c r="R692" s="1"/>
      <c r="S692" s="1"/>
      <c r="T692" s="1"/>
      <c r="U692" s="6"/>
      <c r="V692" s="23"/>
      <c r="W692" s="14"/>
      <c r="X692" s="11"/>
      <c r="Y692" s="1"/>
      <c r="Z692" s="1"/>
      <c r="AA692" s="1"/>
      <c r="AB692" s="1"/>
      <c r="AC692" s="1"/>
      <c r="AD692" s="1"/>
      <c r="AE692" s="1"/>
      <c r="AF692" s="1"/>
      <c r="AG692" s="1"/>
      <c r="AH692" s="1"/>
      <c r="AI692" s="1"/>
      <c r="AJ692" s="1"/>
      <c r="AK692" s="1"/>
      <c r="AL692" s="1"/>
      <c r="AM692" s="1"/>
      <c r="AN692" s="1"/>
      <c r="AO692" s="1"/>
      <c r="AP692" s="1"/>
      <c r="AQ692" s="1"/>
      <c r="AR692" s="1"/>
      <c r="AS692" s="1"/>
      <c r="AT692" s="1"/>
      <c r="AU692" s="1"/>
    </row>
    <row r="693" spans="1:47" ht="14.7" thickBot="1" x14ac:dyDescent="0.6">
      <c r="A693" s="32"/>
      <c r="B693" s="1"/>
      <c r="C693" s="1"/>
      <c r="D693" s="1"/>
      <c r="E693" s="1"/>
      <c r="F693" s="1"/>
      <c r="G693" s="1"/>
      <c r="H693" s="1"/>
      <c r="I693" s="1"/>
      <c r="J693" s="1"/>
      <c r="K693" s="1"/>
      <c r="L693" s="1"/>
      <c r="M693" s="1"/>
      <c r="N693" s="1"/>
      <c r="O693" s="1"/>
      <c r="P693" s="1"/>
      <c r="Q693" s="1"/>
      <c r="R693" s="1"/>
      <c r="S693" s="1"/>
      <c r="T693" s="1"/>
      <c r="U693" s="6"/>
      <c r="V693" s="23"/>
      <c r="W693" s="14"/>
      <c r="X693" s="11"/>
      <c r="Y693" s="1"/>
      <c r="Z693" s="1"/>
      <c r="AA693" s="1"/>
      <c r="AB693" s="1"/>
      <c r="AC693" s="1"/>
      <c r="AD693" s="1"/>
      <c r="AE693" s="1"/>
      <c r="AF693" s="1"/>
      <c r="AG693" s="1"/>
      <c r="AH693" s="1"/>
      <c r="AI693" s="1"/>
      <c r="AJ693" s="1"/>
      <c r="AK693" s="1"/>
      <c r="AL693" s="1"/>
      <c r="AM693" s="1"/>
      <c r="AN693" s="1"/>
      <c r="AO693" s="1"/>
      <c r="AP693" s="1"/>
      <c r="AQ693" s="1"/>
      <c r="AR693" s="1"/>
      <c r="AS693" s="1"/>
      <c r="AT693" s="1"/>
      <c r="AU693" s="1"/>
    </row>
    <row r="694" spans="1:47" ht="14.7" thickBot="1" x14ac:dyDescent="0.6">
      <c r="A694" s="32"/>
      <c r="B694" s="1"/>
      <c r="C694" s="1"/>
      <c r="D694" s="1"/>
      <c r="E694" s="1"/>
      <c r="F694" s="1"/>
      <c r="G694" s="1"/>
      <c r="H694" s="1"/>
      <c r="I694" s="1"/>
      <c r="J694" s="1"/>
      <c r="K694" s="1"/>
      <c r="L694" s="1"/>
      <c r="M694" s="1"/>
      <c r="N694" s="1"/>
      <c r="O694" s="1"/>
      <c r="P694" s="1"/>
      <c r="Q694" s="1"/>
      <c r="R694" s="1"/>
      <c r="S694" s="1"/>
      <c r="T694" s="1"/>
      <c r="U694" s="6"/>
      <c r="V694" s="23"/>
      <c r="W694" s="14"/>
      <c r="X694" s="11"/>
      <c r="Y694" s="1"/>
      <c r="Z694" s="1"/>
      <c r="AA694" s="1"/>
      <c r="AB694" s="1"/>
      <c r="AC694" s="1"/>
      <c r="AD694" s="1"/>
      <c r="AE694" s="1"/>
      <c r="AF694" s="1"/>
      <c r="AG694" s="1"/>
      <c r="AH694" s="1"/>
      <c r="AI694" s="1"/>
      <c r="AJ694" s="1"/>
      <c r="AK694" s="1"/>
      <c r="AL694" s="1"/>
      <c r="AM694" s="1"/>
      <c r="AN694" s="1"/>
      <c r="AO694" s="1"/>
      <c r="AP694" s="1"/>
      <c r="AQ694" s="1"/>
      <c r="AR694" s="1"/>
      <c r="AS694" s="1"/>
      <c r="AT694" s="1"/>
      <c r="AU694" s="1"/>
    </row>
    <row r="695" spans="1:47" ht="14.7" thickBot="1" x14ac:dyDescent="0.6">
      <c r="A695" s="32"/>
      <c r="B695" s="1"/>
      <c r="C695" s="1"/>
      <c r="D695" s="1"/>
      <c r="E695" s="1"/>
      <c r="F695" s="1"/>
      <c r="G695" s="1"/>
      <c r="H695" s="1"/>
      <c r="I695" s="1"/>
      <c r="J695" s="1"/>
      <c r="K695" s="1"/>
      <c r="L695" s="1"/>
      <c r="M695" s="1"/>
      <c r="N695" s="1"/>
      <c r="O695" s="1"/>
      <c r="P695" s="1"/>
      <c r="Q695" s="1"/>
      <c r="R695" s="1"/>
      <c r="S695" s="1"/>
      <c r="T695" s="1"/>
      <c r="U695" s="6"/>
      <c r="V695" s="23"/>
      <c r="W695" s="14"/>
      <c r="X695" s="11"/>
      <c r="Y695" s="1"/>
      <c r="Z695" s="1"/>
      <c r="AA695" s="1"/>
      <c r="AB695" s="1"/>
      <c r="AC695" s="1"/>
      <c r="AD695" s="1"/>
      <c r="AE695" s="1"/>
      <c r="AF695" s="1"/>
      <c r="AG695" s="1"/>
      <c r="AH695" s="1"/>
      <c r="AI695" s="1"/>
      <c r="AJ695" s="1"/>
      <c r="AK695" s="1"/>
      <c r="AL695" s="1"/>
      <c r="AM695" s="1"/>
      <c r="AN695" s="1"/>
      <c r="AO695" s="1"/>
      <c r="AP695" s="1"/>
      <c r="AQ695" s="1"/>
      <c r="AR695" s="1"/>
      <c r="AS695" s="1"/>
      <c r="AT695" s="1"/>
      <c r="AU695" s="1"/>
    </row>
    <row r="696" spans="1:47" ht="14.7" thickBot="1" x14ac:dyDescent="0.6">
      <c r="A696" s="32"/>
      <c r="B696" s="1"/>
      <c r="C696" s="1"/>
      <c r="D696" s="1"/>
      <c r="E696" s="1"/>
      <c r="F696" s="1"/>
      <c r="G696" s="1"/>
      <c r="H696" s="1"/>
      <c r="I696" s="1"/>
      <c r="J696" s="1"/>
      <c r="K696" s="1"/>
      <c r="L696" s="1"/>
      <c r="M696" s="1"/>
      <c r="N696" s="1"/>
      <c r="O696" s="1"/>
      <c r="P696" s="1"/>
      <c r="Q696" s="1"/>
      <c r="R696" s="1"/>
      <c r="S696" s="1"/>
      <c r="T696" s="1"/>
      <c r="U696" s="6"/>
      <c r="V696" s="23"/>
      <c r="W696" s="14"/>
      <c r="X696" s="11"/>
      <c r="Y696" s="1"/>
      <c r="Z696" s="1"/>
      <c r="AA696" s="1"/>
      <c r="AB696" s="1"/>
      <c r="AC696" s="1"/>
      <c r="AD696" s="1"/>
      <c r="AE696" s="1"/>
      <c r="AF696" s="1"/>
      <c r="AG696" s="1"/>
      <c r="AH696" s="1"/>
      <c r="AI696" s="1"/>
      <c r="AJ696" s="1"/>
      <c r="AK696" s="1"/>
      <c r="AL696" s="1"/>
      <c r="AM696" s="1"/>
      <c r="AN696" s="1"/>
      <c r="AO696" s="1"/>
      <c r="AP696" s="1"/>
      <c r="AQ696" s="1"/>
      <c r="AR696" s="1"/>
      <c r="AS696" s="1"/>
      <c r="AT696" s="1"/>
      <c r="AU696" s="1"/>
    </row>
    <row r="697" spans="1:47" ht="14.7" thickBot="1" x14ac:dyDescent="0.6">
      <c r="A697" s="32"/>
      <c r="B697" s="1"/>
      <c r="C697" s="1"/>
      <c r="D697" s="1"/>
      <c r="E697" s="1"/>
      <c r="F697" s="1"/>
      <c r="G697" s="1"/>
      <c r="H697" s="1"/>
      <c r="I697" s="1"/>
      <c r="J697" s="1"/>
      <c r="K697" s="1"/>
      <c r="L697" s="1"/>
      <c r="M697" s="1"/>
      <c r="N697" s="1"/>
      <c r="O697" s="1"/>
      <c r="P697" s="1"/>
      <c r="Q697" s="1"/>
      <c r="R697" s="1"/>
      <c r="S697" s="1"/>
      <c r="T697" s="1"/>
      <c r="U697" s="6"/>
      <c r="V697" s="23"/>
      <c r="W697" s="14"/>
      <c r="X697" s="11"/>
      <c r="Y697" s="1"/>
      <c r="Z697" s="1"/>
      <c r="AA697" s="1"/>
      <c r="AB697" s="1"/>
      <c r="AC697" s="1"/>
      <c r="AD697" s="1"/>
      <c r="AE697" s="1"/>
      <c r="AF697" s="1"/>
      <c r="AG697" s="1"/>
      <c r="AH697" s="1"/>
      <c r="AI697" s="1"/>
      <c r="AJ697" s="1"/>
      <c r="AK697" s="1"/>
      <c r="AL697" s="1"/>
      <c r="AM697" s="1"/>
      <c r="AN697" s="1"/>
      <c r="AO697" s="1"/>
      <c r="AP697" s="1"/>
      <c r="AQ697" s="1"/>
      <c r="AR697" s="1"/>
      <c r="AS697" s="1"/>
      <c r="AT697" s="1"/>
      <c r="AU697" s="1"/>
    </row>
    <row r="698" spans="1:47" ht="14.7" thickBot="1" x14ac:dyDescent="0.6">
      <c r="A698" s="32"/>
      <c r="B698" s="1"/>
      <c r="C698" s="1"/>
      <c r="D698" s="1"/>
      <c r="E698" s="1"/>
      <c r="F698" s="1"/>
      <c r="G698" s="1"/>
      <c r="H698" s="1"/>
      <c r="I698" s="1"/>
      <c r="J698" s="1"/>
      <c r="K698" s="1"/>
      <c r="L698" s="1"/>
      <c r="M698" s="1"/>
      <c r="N698" s="1"/>
      <c r="O698" s="1"/>
      <c r="P698" s="1"/>
      <c r="Q698" s="1"/>
      <c r="R698" s="1"/>
      <c r="S698" s="1"/>
      <c r="T698" s="1"/>
      <c r="U698" s="6"/>
      <c r="V698" s="23"/>
      <c r="W698" s="14"/>
      <c r="X698" s="11"/>
      <c r="Y698" s="1"/>
      <c r="Z698" s="1"/>
      <c r="AA698" s="1"/>
      <c r="AB698" s="1"/>
      <c r="AC698" s="1"/>
      <c r="AD698" s="1"/>
      <c r="AE698" s="1"/>
      <c r="AF698" s="1"/>
      <c r="AG698" s="1"/>
      <c r="AH698" s="1"/>
      <c r="AI698" s="1"/>
      <c r="AJ698" s="1"/>
      <c r="AK698" s="1"/>
      <c r="AL698" s="1"/>
      <c r="AM698" s="1"/>
      <c r="AN698" s="1"/>
      <c r="AO698" s="1"/>
      <c r="AP698" s="1"/>
      <c r="AQ698" s="1"/>
      <c r="AR698" s="1"/>
      <c r="AS698" s="1"/>
      <c r="AT698" s="1"/>
      <c r="AU698" s="1"/>
    </row>
    <row r="699" spans="1:47" ht="14.7" thickBot="1" x14ac:dyDescent="0.6">
      <c r="A699" s="32"/>
      <c r="B699" s="1"/>
      <c r="C699" s="1"/>
      <c r="D699" s="1"/>
      <c r="E699" s="1"/>
      <c r="F699" s="1"/>
      <c r="G699" s="1"/>
      <c r="H699" s="1"/>
      <c r="I699" s="1"/>
      <c r="J699" s="1"/>
      <c r="K699" s="1"/>
      <c r="L699" s="1"/>
      <c r="M699" s="1"/>
      <c r="N699" s="1"/>
      <c r="O699" s="1"/>
      <c r="P699" s="1"/>
      <c r="Q699" s="1"/>
      <c r="R699" s="1"/>
      <c r="S699" s="1"/>
      <c r="T699" s="1"/>
      <c r="U699" s="6"/>
      <c r="V699" s="23"/>
      <c r="W699" s="14"/>
      <c r="X699" s="11"/>
      <c r="Y699" s="1"/>
      <c r="Z699" s="1"/>
      <c r="AA699" s="1"/>
      <c r="AB699" s="1"/>
      <c r="AC699" s="1"/>
      <c r="AD699" s="1"/>
      <c r="AE699" s="1"/>
      <c r="AF699" s="1"/>
      <c r="AG699" s="1"/>
      <c r="AH699" s="1"/>
      <c r="AI699" s="1"/>
      <c r="AJ699" s="1"/>
      <c r="AK699" s="1"/>
      <c r="AL699" s="1"/>
      <c r="AM699" s="1"/>
      <c r="AN699" s="1"/>
      <c r="AO699" s="1"/>
      <c r="AP699" s="1"/>
      <c r="AQ699" s="1"/>
      <c r="AR699" s="1"/>
      <c r="AS699" s="1"/>
      <c r="AT699" s="1"/>
      <c r="AU699" s="1"/>
    </row>
    <row r="700" spans="1:47" ht="14.7" thickBot="1" x14ac:dyDescent="0.6">
      <c r="A700" s="32"/>
      <c r="B700" s="1"/>
      <c r="C700" s="1"/>
      <c r="D700" s="1"/>
      <c r="E700" s="1"/>
      <c r="F700" s="1"/>
      <c r="G700" s="1"/>
      <c r="H700" s="1"/>
      <c r="I700" s="1"/>
      <c r="J700" s="1"/>
      <c r="K700" s="1"/>
      <c r="L700" s="1"/>
      <c r="M700" s="1"/>
      <c r="N700" s="1"/>
      <c r="O700" s="1"/>
      <c r="P700" s="1"/>
      <c r="Q700" s="1"/>
      <c r="R700" s="1"/>
      <c r="S700" s="1"/>
      <c r="T700" s="1"/>
      <c r="U700" s="6"/>
      <c r="V700" s="23"/>
      <c r="W700" s="14"/>
      <c r="X700" s="11"/>
      <c r="Y700" s="1"/>
      <c r="Z700" s="1"/>
      <c r="AA700" s="1"/>
      <c r="AB700" s="1"/>
      <c r="AC700" s="1"/>
      <c r="AD700" s="1"/>
      <c r="AE700" s="1"/>
      <c r="AF700" s="1"/>
      <c r="AG700" s="1"/>
      <c r="AH700" s="1"/>
      <c r="AI700" s="1"/>
      <c r="AJ700" s="1"/>
      <c r="AK700" s="1"/>
      <c r="AL700" s="1"/>
      <c r="AM700" s="1"/>
      <c r="AN700" s="1"/>
      <c r="AO700" s="1"/>
      <c r="AP700" s="1"/>
      <c r="AQ700" s="1"/>
      <c r="AR700" s="1"/>
      <c r="AS700" s="1"/>
      <c r="AT700" s="1"/>
      <c r="AU700" s="1"/>
    </row>
    <row r="701" spans="1:47" ht="14.7" thickBot="1" x14ac:dyDescent="0.6">
      <c r="A701" s="32"/>
      <c r="B701" s="1"/>
      <c r="C701" s="1"/>
      <c r="D701" s="1"/>
      <c r="E701" s="1"/>
      <c r="F701" s="1"/>
      <c r="G701" s="1"/>
      <c r="H701" s="1"/>
      <c r="I701" s="1"/>
      <c r="J701" s="1"/>
      <c r="K701" s="1"/>
      <c r="L701" s="1"/>
      <c r="M701" s="1"/>
      <c r="N701" s="1"/>
      <c r="O701" s="1"/>
      <c r="P701" s="1"/>
      <c r="Q701" s="1"/>
      <c r="R701" s="1"/>
      <c r="S701" s="1"/>
      <c r="T701" s="1"/>
      <c r="U701" s="6"/>
      <c r="V701" s="23"/>
      <c r="W701" s="14"/>
      <c r="X701" s="11"/>
      <c r="Y701" s="1"/>
      <c r="Z701" s="1"/>
      <c r="AA701" s="1"/>
      <c r="AB701" s="1"/>
      <c r="AC701" s="1"/>
      <c r="AD701" s="1"/>
      <c r="AE701" s="1"/>
      <c r="AF701" s="1"/>
      <c r="AG701" s="1"/>
      <c r="AH701" s="1"/>
      <c r="AI701" s="1"/>
      <c r="AJ701" s="1"/>
      <c r="AK701" s="1"/>
      <c r="AL701" s="1"/>
      <c r="AM701" s="1"/>
      <c r="AN701" s="1"/>
      <c r="AO701" s="1"/>
      <c r="AP701" s="1"/>
      <c r="AQ701" s="1"/>
      <c r="AR701" s="1"/>
      <c r="AS701" s="1"/>
      <c r="AT701" s="1"/>
      <c r="AU701" s="1"/>
    </row>
    <row r="702" spans="1:47" ht="14.7" thickBot="1" x14ac:dyDescent="0.6">
      <c r="A702" s="32"/>
      <c r="B702" s="1"/>
      <c r="C702" s="1"/>
      <c r="D702" s="1"/>
      <c r="E702" s="1"/>
      <c r="F702" s="1"/>
      <c r="G702" s="1"/>
      <c r="H702" s="1"/>
      <c r="I702" s="1"/>
      <c r="J702" s="1"/>
      <c r="K702" s="1"/>
      <c r="L702" s="1"/>
      <c r="M702" s="1"/>
      <c r="N702" s="1"/>
      <c r="O702" s="1"/>
      <c r="P702" s="1"/>
      <c r="Q702" s="1"/>
      <c r="R702" s="1"/>
      <c r="S702" s="1"/>
      <c r="T702" s="1"/>
      <c r="U702" s="6"/>
      <c r="V702" s="23"/>
      <c r="W702" s="14"/>
      <c r="X702" s="11"/>
      <c r="Y702" s="1"/>
      <c r="Z702" s="1"/>
      <c r="AA702" s="1"/>
      <c r="AB702" s="1"/>
      <c r="AC702" s="1"/>
      <c r="AD702" s="1"/>
      <c r="AE702" s="1"/>
      <c r="AF702" s="1"/>
      <c r="AG702" s="1"/>
      <c r="AH702" s="1"/>
      <c r="AI702" s="1"/>
      <c r="AJ702" s="1"/>
      <c r="AK702" s="1"/>
      <c r="AL702" s="1"/>
      <c r="AM702" s="1"/>
      <c r="AN702" s="1"/>
      <c r="AO702" s="1"/>
      <c r="AP702" s="1"/>
      <c r="AQ702" s="1"/>
      <c r="AR702" s="1"/>
      <c r="AS702" s="1"/>
      <c r="AT702" s="1"/>
      <c r="AU702" s="1"/>
    </row>
    <row r="703" spans="1:47" ht="14.7" thickBot="1" x14ac:dyDescent="0.6">
      <c r="A703" s="32"/>
      <c r="B703" s="1"/>
      <c r="C703" s="1"/>
      <c r="D703" s="1"/>
      <c r="E703" s="1"/>
      <c r="F703" s="1"/>
      <c r="G703" s="1"/>
      <c r="H703" s="1"/>
      <c r="I703" s="1"/>
      <c r="J703" s="1"/>
      <c r="K703" s="1"/>
      <c r="L703" s="1"/>
      <c r="M703" s="1"/>
      <c r="N703" s="1"/>
      <c r="O703" s="1"/>
      <c r="P703" s="1"/>
      <c r="Q703" s="1"/>
      <c r="R703" s="1"/>
      <c r="S703" s="1"/>
      <c r="T703" s="1"/>
      <c r="U703" s="6"/>
      <c r="V703" s="23"/>
      <c r="W703" s="14"/>
      <c r="X703" s="11"/>
      <c r="Y703" s="1"/>
      <c r="Z703" s="1"/>
      <c r="AA703" s="1"/>
      <c r="AB703" s="1"/>
      <c r="AC703" s="1"/>
      <c r="AD703" s="1"/>
      <c r="AE703" s="1"/>
      <c r="AF703" s="1"/>
      <c r="AG703" s="1"/>
      <c r="AH703" s="1"/>
      <c r="AI703" s="1"/>
      <c r="AJ703" s="1"/>
      <c r="AK703" s="1"/>
      <c r="AL703" s="1"/>
      <c r="AM703" s="1"/>
      <c r="AN703" s="1"/>
      <c r="AO703" s="1"/>
      <c r="AP703" s="1"/>
      <c r="AQ703" s="1"/>
      <c r="AR703" s="1"/>
      <c r="AS703" s="1"/>
      <c r="AT703" s="1"/>
      <c r="AU703" s="1"/>
    </row>
    <row r="704" spans="1:47" ht="14.7" thickBot="1" x14ac:dyDescent="0.6">
      <c r="A704" s="32"/>
      <c r="B704" s="1"/>
      <c r="C704" s="1"/>
      <c r="D704" s="1"/>
      <c r="E704" s="1"/>
      <c r="F704" s="1"/>
      <c r="G704" s="1"/>
      <c r="H704" s="1"/>
      <c r="I704" s="1"/>
      <c r="J704" s="1"/>
      <c r="K704" s="1"/>
      <c r="L704" s="1"/>
      <c r="M704" s="1"/>
      <c r="N704" s="1"/>
      <c r="O704" s="1"/>
      <c r="P704" s="1"/>
      <c r="Q704" s="1"/>
      <c r="R704" s="1"/>
      <c r="S704" s="1"/>
      <c r="T704" s="1"/>
      <c r="U704" s="6"/>
      <c r="V704" s="23"/>
      <c r="W704" s="14"/>
      <c r="X704" s="11"/>
      <c r="Y704" s="1"/>
      <c r="Z704" s="1"/>
      <c r="AA704" s="1"/>
      <c r="AB704" s="1"/>
      <c r="AC704" s="1"/>
      <c r="AD704" s="1"/>
      <c r="AE704" s="1"/>
      <c r="AF704" s="1"/>
      <c r="AG704" s="1"/>
      <c r="AH704" s="1"/>
      <c r="AI704" s="1"/>
      <c r="AJ704" s="1"/>
      <c r="AK704" s="1"/>
      <c r="AL704" s="1"/>
      <c r="AM704" s="1"/>
      <c r="AN704" s="1"/>
      <c r="AO704" s="1"/>
      <c r="AP704" s="1"/>
      <c r="AQ704" s="1"/>
      <c r="AR704" s="1"/>
      <c r="AS704" s="1"/>
      <c r="AT704" s="1"/>
      <c r="AU704" s="1"/>
    </row>
    <row r="705" spans="1:47" ht="14.7" thickBot="1" x14ac:dyDescent="0.6">
      <c r="A705" s="32"/>
      <c r="B705" s="1"/>
      <c r="C705" s="1"/>
      <c r="D705" s="1"/>
      <c r="E705" s="1"/>
      <c r="F705" s="1"/>
      <c r="G705" s="1"/>
      <c r="H705" s="1"/>
      <c r="I705" s="1"/>
      <c r="J705" s="1"/>
      <c r="K705" s="1"/>
      <c r="L705" s="1"/>
      <c r="M705" s="1"/>
      <c r="N705" s="1"/>
      <c r="O705" s="1"/>
      <c r="P705" s="1"/>
      <c r="Q705" s="1"/>
      <c r="R705" s="1"/>
      <c r="S705" s="1"/>
      <c r="T705" s="1"/>
      <c r="U705" s="6"/>
      <c r="V705" s="23"/>
      <c r="W705" s="14"/>
      <c r="X705" s="11"/>
      <c r="Y705" s="1"/>
      <c r="Z705" s="1"/>
      <c r="AA705" s="1"/>
      <c r="AB705" s="1"/>
      <c r="AC705" s="1"/>
      <c r="AD705" s="1"/>
      <c r="AE705" s="1"/>
      <c r="AF705" s="1"/>
      <c r="AG705" s="1"/>
      <c r="AH705" s="1"/>
      <c r="AI705" s="1"/>
      <c r="AJ705" s="1"/>
      <c r="AK705" s="1"/>
      <c r="AL705" s="1"/>
      <c r="AM705" s="1"/>
      <c r="AN705" s="1"/>
      <c r="AO705" s="1"/>
      <c r="AP705" s="1"/>
      <c r="AQ705" s="1"/>
      <c r="AR705" s="1"/>
      <c r="AS705" s="1"/>
      <c r="AT705" s="1"/>
      <c r="AU705" s="1"/>
    </row>
    <row r="706" spans="1:47" ht="14.7" thickBot="1" x14ac:dyDescent="0.6">
      <c r="A706" s="32"/>
      <c r="B706" s="1"/>
      <c r="C706" s="1"/>
      <c r="D706" s="1"/>
      <c r="E706" s="1"/>
      <c r="F706" s="1"/>
      <c r="G706" s="1"/>
      <c r="H706" s="1"/>
      <c r="I706" s="1"/>
      <c r="J706" s="1"/>
      <c r="K706" s="1"/>
      <c r="L706" s="1"/>
      <c r="M706" s="1"/>
      <c r="N706" s="1"/>
      <c r="O706" s="1"/>
      <c r="P706" s="1"/>
      <c r="Q706" s="1"/>
      <c r="R706" s="1"/>
      <c r="S706" s="1"/>
      <c r="T706" s="1"/>
      <c r="U706" s="6"/>
      <c r="V706" s="23"/>
      <c r="W706" s="14"/>
      <c r="X706" s="11"/>
      <c r="Y706" s="1"/>
      <c r="Z706" s="1"/>
      <c r="AA706" s="1"/>
      <c r="AB706" s="1"/>
      <c r="AC706" s="1"/>
      <c r="AD706" s="1"/>
      <c r="AE706" s="1"/>
      <c r="AF706" s="1"/>
      <c r="AG706" s="1"/>
      <c r="AH706" s="1"/>
      <c r="AI706" s="1"/>
      <c r="AJ706" s="1"/>
      <c r="AK706" s="1"/>
      <c r="AL706" s="1"/>
      <c r="AM706" s="1"/>
      <c r="AN706" s="1"/>
      <c r="AO706" s="1"/>
      <c r="AP706" s="1"/>
      <c r="AQ706" s="1"/>
      <c r="AR706" s="1"/>
      <c r="AS706" s="1"/>
      <c r="AT706" s="1"/>
      <c r="AU706" s="1"/>
    </row>
    <row r="707" spans="1:47" ht="14.7" thickBot="1" x14ac:dyDescent="0.6">
      <c r="A707" s="32"/>
      <c r="B707" s="1"/>
      <c r="C707" s="1"/>
      <c r="D707" s="1"/>
      <c r="E707" s="1"/>
      <c r="F707" s="1"/>
      <c r="G707" s="1"/>
      <c r="H707" s="1"/>
      <c r="I707" s="1"/>
      <c r="J707" s="1"/>
      <c r="K707" s="1"/>
      <c r="L707" s="1"/>
      <c r="M707" s="1"/>
      <c r="N707" s="1"/>
      <c r="O707" s="1"/>
      <c r="P707" s="1"/>
      <c r="Q707" s="1"/>
      <c r="R707" s="1"/>
      <c r="S707" s="1"/>
      <c r="T707" s="1"/>
      <c r="U707" s="6"/>
      <c r="V707" s="23"/>
      <c r="W707" s="14"/>
      <c r="X707" s="11"/>
      <c r="Y707" s="1"/>
      <c r="Z707" s="1"/>
      <c r="AA707" s="1"/>
      <c r="AB707" s="1"/>
      <c r="AC707" s="1"/>
      <c r="AD707" s="1"/>
      <c r="AE707" s="1"/>
      <c r="AF707" s="1"/>
      <c r="AG707" s="1"/>
      <c r="AH707" s="1"/>
      <c r="AI707" s="1"/>
      <c r="AJ707" s="1"/>
      <c r="AK707" s="1"/>
      <c r="AL707" s="1"/>
      <c r="AM707" s="1"/>
      <c r="AN707" s="1"/>
      <c r="AO707" s="1"/>
      <c r="AP707" s="1"/>
      <c r="AQ707" s="1"/>
      <c r="AR707" s="1"/>
      <c r="AS707" s="1"/>
      <c r="AT707" s="1"/>
      <c r="AU707" s="1"/>
    </row>
    <row r="708" spans="1:47" ht="14.7" thickBot="1" x14ac:dyDescent="0.6">
      <c r="A708" s="32"/>
      <c r="B708" s="1"/>
      <c r="C708" s="1"/>
      <c r="D708" s="1"/>
      <c r="E708" s="1"/>
      <c r="F708" s="1"/>
      <c r="G708" s="1"/>
      <c r="H708" s="1"/>
      <c r="I708" s="1"/>
      <c r="J708" s="1"/>
      <c r="K708" s="1"/>
      <c r="L708" s="1"/>
      <c r="M708" s="1"/>
      <c r="N708" s="1"/>
      <c r="O708" s="1"/>
      <c r="P708" s="1"/>
      <c r="Q708" s="1"/>
      <c r="R708" s="1"/>
      <c r="S708" s="1"/>
      <c r="T708" s="1"/>
      <c r="U708" s="6"/>
      <c r="V708" s="23"/>
      <c r="W708" s="14"/>
      <c r="X708" s="11"/>
      <c r="Y708" s="1"/>
      <c r="Z708" s="1"/>
      <c r="AA708" s="1"/>
      <c r="AB708" s="1"/>
      <c r="AC708" s="1"/>
      <c r="AD708" s="1"/>
      <c r="AE708" s="1"/>
      <c r="AF708" s="1"/>
      <c r="AG708" s="1"/>
      <c r="AH708" s="1"/>
      <c r="AI708" s="1"/>
      <c r="AJ708" s="1"/>
      <c r="AK708" s="1"/>
      <c r="AL708" s="1"/>
      <c r="AM708" s="1"/>
      <c r="AN708" s="1"/>
      <c r="AO708" s="1"/>
      <c r="AP708" s="1"/>
      <c r="AQ708" s="1"/>
      <c r="AR708" s="1"/>
      <c r="AS708" s="1"/>
      <c r="AT708" s="1"/>
      <c r="AU708" s="1"/>
    </row>
    <row r="709" spans="1:47" ht="14.7" thickBot="1" x14ac:dyDescent="0.6">
      <c r="A709" s="32"/>
      <c r="B709" s="1"/>
      <c r="C709" s="1"/>
      <c r="D709" s="1"/>
      <c r="E709" s="1"/>
      <c r="F709" s="1"/>
      <c r="G709" s="1"/>
      <c r="H709" s="1"/>
      <c r="I709" s="1"/>
      <c r="J709" s="1"/>
      <c r="K709" s="1"/>
      <c r="L709" s="1"/>
      <c r="M709" s="1"/>
      <c r="N709" s="1"/>
      <c r="O709" s="1"/>
      <c r="P709" s="1"/>
      <c r="Q709" s="1"/>
      <c r="R709" s="1"/>
      <c r="S709" s="1"/>
      <c r="T709" s="1"/>
      <c r="U709" s="6"/>
      <c r="V709" s="23"/>
      <c r="W709" s="14"/>
      <c r="X709" s="11"/>
      <c r="Y709" s="1"/>
      <c r="Z709" s="1"/>
      <c r="AA709" s="1"/>
      <c r="AB709" s="1"/>
      <c r="AC709" s="1"/>
      <c r="AD709" s="1"/>
      <c r="AE709" s="1"/>
      <c r="AF709" s="1"/>
      <c r="AG709" s="1"/>
      <c r="AH709" s="1"/>
      <c r="AI709" s="1"/>
      <c r="AJ709" s="1"/>
      <c r="AK709" s="1"/>
      <c r="AL709" s="1"/>
      <c r="AM709" s="1"/>
      <c r="AN709" s="1"/>
      <c r="AO709" s="1"/>
      <c r="AP709" s="1"/>
      <c r="AQ709" s="1"/>
      <c r="AR709" s="1"/>
      <c r="AS709" s="1"/>
      <c r="AT709" s="1"/>
      <c r="AU709" s="1"/>
    </row>
    <row r="710" spans="1:47" ht="14.7" thickBot="1" x14ac:dyDescent="0.6">
      <c r="A710" s="32"/>
      <c r="B710" s="1"/>
      <c r="C710" s="1"/>
      <c r="D710" s="1"/>
      <c r="E710" s="1"/>
      <c r="F710" s="1"/>
      <c r="G710" s="1"/>
      <c r="H710" s="1"/>
      <c r="I710" s="1"/>
      <c r="J710" s="1"/>
      <c r="K710" s="1"/>
      <c r="L710" s="1"/>
      <c r="M710" s="1"/>
      <c r="N710" s="1"/>
      <c r="O710" s="1"/>
      <c r="P710" s="1"/>
      <c r="Q710" s="1"/>
      <c r="R710" s="1"/>
      <c r="S710" s="1"/>
      <c r="T710" s="1"/>
      <c r="U710" s="6"/>
      <c r="V710" s="23"/>
      <c r="W710" s="14"/>
      <c r="X710" s="11"/>
      <c r="Y710" s="1"/>
      <c r="Z710" s="1"/>
      <c r="AA710" s="1"/>
      <c r="AB710" s="1"/>
      <c r="AC710" s="1"/>
      <c r="AD710" s="1"/>
      <c r="AE710" s="1"/>
      <c r="AF710" s="1"/>
      <c r="AG710" s="1"/>
      <c r="AH710" s="1"/>
      <c r="AI710" s="1"/>
      <c r="AJ710" s="1"/>
      <c r="AK710" s="1"/>
      <c r="AL710" s="1"/>
      <c r="AM710" s="1"/>
      <c r="AN710" s="1"/>
      <c r="AO710" s="1"/>
      <c r="AP710" s="1"/>
      <c r="AQ710" s="1"/>
      <c r="AR710" s="1"/>
      <c r="AS710" s="1"/>
      <c r="AT710" s="1"/>
      <c r="AU710" s="1"/>
    </row>
    <row r="711" spans="1:47" ht="14.7" thickBot="1" x14ac:dyDescent="0.6">
      <c r="A711" s="32"/>
      <c r="B711" s="1"/>
      <c r="C711" s="1"/>
      <c r="D711" s="1"/>
      <c r="E711" s="1"/>
      <c r="F711" s="1"/>
      <c r="G711" s="1"/>
      <c r="H711" s="1"/>
      <c r="I711" s="1"/>
      <c r="J711" s="1"/>
      <c r="K711" s="1"/>
      <c r="L711" s="1"/>
      <c r="M711" s="1"/>
      <c r="N711" s="1"/>
      <c r="O711" s="1"/>
      <c r="P711" s="1"/>
      <c r="Q711" s="1"/>
      <c r="R711" s="1"/>
      <c r="S711" s="1"/>
      <c r="T711" s="1"/>
      <c r="U711" s="6"/>
      <c r="V711" s="23"/>
      <c r="W711" s="14"/>
      <c r="X711" s="11"/>
      <c r="Y711" s="1"/>
      <c r="Z711" s="1"/>
      <c r="AA711" s="1"/>
      <c r="AB711" s="1"/>
      <c r="AC711" s="1"/>
      <c r="AD711" s="1"/>
      <c r="AE711" s="1"/>
      <c r="AF711" s="1"/>
      <c r="AG711" s="1"/>
      <c r="AH711" s="1"/>
      <c r="AI711" s="1"/>
      <c r="AJ711" s="1"/>
      <c r="AK711" s="1"/>
      <c r="AL711" s="1"/>
      <c r="AM711" s="1"/>
      <c r="AN711" s="1"/>
      <c r="AO711" s="1"/>
      <c r="AP711" s="1"/>
      <c r="AQ711" s="1"/>
      <c r="AR711" s="1"/>
      <c r="AS711" s="1"/>
      <c r="AT711" s="1"/>
      <c r="AU711" s="1"/>
    </row>
    <row r="712" spans="1:47" ht="14.7" thickBot="1" x14ac:dyDescent="0.6">
      <c r="A712" s="32"/>
      <c r="B712" s="1"/>
      <c r="C712" s="1"/>
      <c r="D712" s="1"/>
      <c r="E712" s="1"/>
      <c r="F712" s="1"/>
      <c r="G712" s="1"/>
      <c r="H712" s="1"/>
      <c r="I712" s="1"/>
      <c r="J712" s="1"/>
      <c r="K712" s="1"/>
      <c r="L712" s="1"/>
      <c r="M712" s="1"/>
      <c r="N712" s="1"/>
      <c r="O712" s="1"/>
      <c r="P712" s="1"/>
      <c r="Q712" s="1"/>
      <c r="R712" s="1"/>
      <c r="S712" s="1"/>
      <c r="T712" s="1"/>
      <c r="U712" s="6"/>
      <c r="V712" s="23"/>
      <c r="W712" s="14"/>
      <c r="X712" s="11"/>
      <c r="Y712" s="1"/>
      <c r="Z712" s="1"/>
      <c r="AA712" s="1"/>
      <c r="AB712" s="1"/>
      <c r="AC712" s="1"/>
      <c r="AD712" s="1"/>
      <c r="AE712" s="1"/>
      <c r="AF712" s="1"/>
      <c r="AG712" s="1"/>
      <c r="AH712" s="1"/>
      <c r="AI712" s="1"/>
      <c r="AJ712" s="1"/>
      <c r="AK712" s="1"/>
      <c r="AL712" s="1"/>
      <c r="AM712" s="1"/>
      <c r="AN712" s="1"/>
      <c r="AO712" s="1"/>
      <c r="AP712" s="1"/>
      <c r="AQ712" s="1"/>
      <c r="AR712" s="1"/>
      <c r="AS712" s="1"/>
      <c r="AT712" s="1"/>
      <c r="AU712" s="1"/>
    </row>
    <row r="713" spans="1:47" ht="14.7" thickBot="1" x14ac:dyDescent="0.6">
      <c r="A713" s="32"/>
      <c r="B713" s="1"/>
      <c r="C713" s="1"/>
      <c r="D713" s="1"/>
      <c r="E713" s="1"/>
      <c r="F713" s="1"/>
      <c r="G713" s="1"/>
      <c r="H713" s="1"/>
      <c r="I713" s="1"/>
      <c r="J713" s="1"/>
      <c r="K713" s="1"/>
      <c r="L713" s="1"/>
      <c r="M713" s="1"/>
      <c r="N713" s="1"/>
      <c r="O713" s="1"/>
      <c r="P713" s="1"/>
      <c r="Q713" s="1"/>
      <c r="R713" s="1"/>
      <c r="S713" s="1"/>
      <c r="T713" s="1"/>
      <c r="U713" s="6"/>
      <c r="V713" s="23"/>
      <c r="W713" s="14"/>
      <c r="X713" s="11"/>
      <c r="Y713" s="1"/>
      <c r="Z713" s="1"/>
      <c r="AA713" s="1"/>
      <c r="AB713" s="1"/>
      <c r="AC713" s="1"/>
      <c r="AD713" s="1"/>
      <c r="AE713" s="1"/>
      <c r="AF713" s="1"/>
      <c r="AG713" s="1"/>
      <c r="AH713" s="1"/>
      <c r="AI713" s="1"/>
      <c r="AJ713" s="1"/>
      <c r="AK713" s="1"/>
      <c r="AL713" s="1"/>
      <c r="AM713" s="1"/>
      <c r="AN713" s="1"/>
      <c r="AO713" s="1"/>
      <c r="AP713" s="1"/>
      <c r="AQ713" s="1"/>
      <c r="AR713" s="1"/>
      <c r="AS713" s="1"/>
      <c r="AT713" s="1"/>
      <c r="AU713" s="1"/>
    </row>
    <row r="714" spans="1:47" ht="14.7" thickBot="1" x14ac:dyDescent="0.6">
      <c r="A714" s="32"/>
      <c r="B714" s="1"/>
      <c r="C714" s="1"/>
      <c r="D714" s="1"/>
      <c r="E714" s="1"/>
      <c r="F714" s="1"/>
      <c r="G714" s="1"/>
      <c r="H714" s="1"/>
      <c r="I714" s="1"/>
      <c r="J714" s="1"/>
      <c r="K714" s="1"/>
      <c r="L714" s="1"/>
      <c r="M714" s="1"/>
      <c r="N714" s="1"/>
      <c r="O714" s="1"/>
      <c r="P714" s="1"/>
      <c r="Q714" s="1"/>
      <c r="R714" s="1"/>
      <c r="S714" s="1"/>
      <c r="T714" s="1"/>
      <c r="U714" s="6"/>
      <c r="V714" s="23"/>
      <c r="W714" s="14"/>
      <c r="X714" s="11"/>
      <c r="Y714" s="1"/>
      <c r="Z714" s="1"/>
      <c r="AA714" s="1"/>
      <c r="AB714" s="1"/>
      <c r="AC714" s="1"/>
      <c r="AD714" s="1"/>
      <c r="AE714" s="1"/>
      <c r="AF714" s="1"/>
      <c r="AG714" s="1"/>
      <c r="AH714" s="1"/>
      <c r="AI714" s="1"/>
      <c r="AJ714" s="1"/>
      <c r="AK714" s="1"/>
      <c r="AL714" s="1"/>
      <c r="AM714" s="1"/>
      <c r="AN714" s="1"/>
      <c r="AO714" s="1"/>
      <c r="AP714" s="1"/>
      <c r="AQ714" s="1"/>
      <c r="AR714" s="1"/>
      <c r="AS714" s="1"/>
      <c r="AT714" s="1"/>
      <c r="AU714" s="1"/>
    </row>
    <row r="715" spans="1:47" ht="14.7" thickBot="1" x14ac:dyDescent="0.6">
      <c r="A715" s="32"/>
      <c r="B715" s="1"/>
      <c r="C715" s="1"/>
      <c r="D715" s="1"/>
      <c r="E715" s="1"/>
      <c r="F715" s="1"/>
      <c r="G715" s="1"/>
      <c r="H715" s="1"/>
      <c r="I715" s="1"/>
      <c r="J715" s="1"/>
      <c r="K715" s="1"/>
      <c r="L715" s="1"/>
      <c r="M715" s="1"/>
      <c r="N715" s="1"/>
      <c r="O715" s="1"/>
      <c r="P715" s="1"/>
      <c r="Q715" s="1"/>
      <c r="R715" s="1"/>
      <c r="S715" s="1"/>
      <c r="T715" s="1"/>
      <c r="U715" s="6"/>
      <c r="V715" s="23"/>
      <c r="W715" s="14"/>
      <c r="X715" s="11"/>
      <c r="Y715" s="1"/>
      <c r="Z715" s="1"/>
      <c r="AA715" s="1"/>
      <c r="AB715" s="1"/>
      <c r="AC715" s="1"/>
      <c r="AD715" s="1"/>
      <c r="AE715" s="1"/>
      <c r="AF715" s="1"/>
      <c r="AG715" s="1"/>
      <c r="AH715" s="1"/>
      <c r="AI715" s="1"/>
      <c r="AJ715" s="1"/>
      <c r="AK715" s="1"/>
      <c r="AL715" s="1"/>
      <c r="AM715" s="1"/>
      <c r="AN715" s="1"/>
      <c r="AO715" s="1"/>
      <c r="AP715" s="1"/>
      <c r="AQ715" s="1"/>
      <c r="AR715" s="1"/>
      <c r="AS715" s="1"/>
      <c r="AT715" s="1"/>
      <c r="AU715" s="1"/>
    </row>
    <row r="716" spans="1:47" ht="14.7" thickBot="1" x14ac:dyDescent="0.6">
      <c r="A716" s="32"/>
      <c r="B716" s="1"/>
      <c r="C716" s="1"/>
      <c r="D716" s="1"/>
      <c r="E716" s="1"/>
      <c r="F716" s="1"/>
      <c r="G716" s="1"/>
      <c r="H716" s="1"/>
      <c r="I716" s="1"/>
      <c r="J716" s="1"/>
      <c r="K716" s="1"/>
      <c r="L716" s="1"/>
      <c r="M716" s="1"/>
      <c r="N716" s="1"/>
      <c r="O716" s="1"/>
      <c r="P716" s="1"/>
      <c r="Q716" s="1"/>
      <c r="R716" s="1"/>
      <c r="S716" s="1"/>
      <c r="T716" s="1"/>
      <c r="U716" s="6"/>
      <c r="V716" s="23"/>
      <c r="W716" s="14"/>
      <c r="X716" s="11"/>
      <c r="Y716" s="1"/>
      <c r="Z716" s="1"/>
      <c r="AA716" s="1"/>
      <c r="AB716" s="1"/>
      <c r="AC716" s="1"/>
      <c r="AD716" s="1"/>
      <c r="AE716" s="1"/>
      <c r="AF716" s="1"/>
      <c r="AG716" s="1"/>
      <c r="AH716" s="1"/>
      <c r="AI716" s="1"/>
      <c r="AJ716" s="1"/>
      <c r="AK716" s="1"/>
      <c r="AL716" s="1"/>
      <c r="AM716" s="1"/>
      <c r="AN716" s="1"/>
      <c r="AO716" s="1"/>
      <c r="AP716" s="1"/>
      <c r="AQ716" s="1"/>
      <c r="AR716" s="1"/>
      <c r="AS716" s="1"/>
      <c r="AT716" s="1"/>
      <c r="AU716" s="1"/>
    </row>
    <row r="717" spans="1:47" ht="14.7" thickBot="1" x14ac:dyDescent="0.6">
      <c r="A717" s="32"/>
      <c r="B717" s="1"/>
      <c r="C717" s="1"/>
      <c r="D717" s="1"/>
      <c r="E717" s="1"/>
      <c r="F717" s="1"/>
      <c r="G717" s="1"/>
      <c r="H717" s="1"/>
      <c r="I717" s="1"/>
      <c r="J717" s="1"/>
      <c r="K717" s="1"/>
      <c r="L717" s="1"/>
      <c r="M717" s="1"/>
      <c r="N717" s="1"/>
      <c r="O717" s="1"/>
      <c r="P717" s="1"/>
      <c r="Q717" s="1"/>
      <c r="R717" s="1"/>
      <c r="S717" s="1"/>
      <c r="T717" s="1"/>
      <c r="U717" s="6"/>
      <c r="V717" s="23"/>
      <c r="W717" s="14"/>
      <c r="X717" s="11"/>
      <c r="Y717" s="1"/>
      <c r="Z717" s="1"/>
      <c r="AA717" s="1"/>
      <c r="AB717" s="1"/>
      <c r="AC717" s="1"/>
      <c r="AD717" s="1"/>
      <c r="AE717" s="1"/>
      <c r="AF717" s="1"/>
      <c r="AG717" s="1"/>
      <c r="AH717" s="1"/>
      <c r="AI717" s="1"/>
      <c r="AJ717" s="1"/>
      <c r="AK717" s="1"/>
      <c r="AL717" s="1"/>
      <c r="AM717" s="1"/>
      <c r="AN717" s="1"/>
      <c r="AO717" s="1"/>
      <c r="AP717" s="1"/>
      <c r="AQ717" s="1"/>
      <c r="AR717" s="1"/>
      <c r="AS717" s="1"/>
      <c r="AT717" s="1"/>
      <c r="AU717" s="1"/>
    </row>
    <row r="718" spans="1:47" ht="14.7" thickBot="1" x14ac:dyDescent="0.6">
      <c r="A718" s="32"/>
      <c r="B718" s="1"/>
      <c r="C718" s="1"/>
      <c r="D718" s="1"/>
      <c r="E718" s="1"/>
      <c r="F718" s="1"/>
      <c r="G718" s="1"/>
      <c r="H718" s="1"/>
      <c r="I718" s="1"/>
      <c r="J718" s="1"/>
      <c r="K718" s="1"/>
      <c r="L718" s="1"/>
      <c r="M718" s="1"/>
      <c r="N718" s="1"/>
      <c r="O718" s="1"/>
      <c r="P718" s="1"/>
      <c r="Q718" s="1"/>
      <c r="R718" s="1"/>
      <c r="S718" s="1"/>
      <c r="T718" s="1"/>
      <c r="U718" s="6"/>
      <c r="V718" s="23"/>
      <c r="W718" s="14"/>
      <c r="X718" s="11"/>
      <c r="Y718" s="1"/>
      <c r="Z718" s="1"/>
      <c r="AA718" s="1"/>
      <c r="AB718" s="1"/>
      <c r="AC718" s="1"/>
      <c r="AD718" s="1"/>
      <c r="AE718" s="1"/>
      <c r="AF718" s="1"/>
      <c r="AG718" s="1"/>
      <c r="AH718" s="1"/>
      <c r="AI718" s="1"/>
      <c r="AJ718" s="1"/>
      <c r="AK718" s="1"/>
      <c r="AL718" s="1"/>
      <c r="AM718" s="1"/>
      <c r="AN718" s="1"/>
      <c r="AO718" s="1"/>
      <c r="AP718" s="1"/>
      <c r="AQ718" s="1"/>
      <c r="AR718" s="1"/>
      <c r="AS718" s="1"/>
      <c r="AT718" s="1"/>
      <c r="AU718" s="1"/>
    </row>
    <row r="719" spans="1:47" ht="14.7" thickBot="1" x14ac:dyDescent="0.6">
      <c r="A719" s="32"/>
      <c r="B719" s="1"/>
      <c r="C719" s="1"/>
      <c r="D719" s="1"/>
      <c r="E719" s="1"/>
      <c r="F719" s="1"/>
      <c r="G719" s="1"/>
      <c r="H719" s="1"/>
      <c r="I719" s="1"/>
      <c r="J719" s="1"/>
      <c r="K719" s="1"/>
      <c r="L719" s="1"/>
      <c r="M719" s="1"/>
      <c r="N719" s="1"/>
      <c r="O719" s="1"/>
      <c r="P719" s="1"/>
      <c r="Q719" s="1"/>
      <c r="R719" s="1"/>
      <c r="S719" s="1"/>
      <c r="T719" s="1"/>
      <c r="U719" s="6"/>
      <c r="V719" s="23"/>
      <c r="W719" s="14"/>
      <c r="X719" s="11"/>
      <c r="Y719" s="1"/>
      <c r="Z719" s="1"/>
      <c r="AA719" s="1"/>
      <c r="AB719" s="1"/>
      <c r="AC719" s="1"/>
      <c r="AD719" s="1"/>
      <c r="AE719" s="1"/>
      <c r="AF719" s="1"/>
      <c r="AG719" s="1"/>
      <c r="AH719" s="1"/>
      <c r="AI719" s="1"/>
      <c r="AJ719" s="1"/>
      <c r="AK719" s="1"/>
      <c r="AL719" s="1"/>
      <c r="AM719" s="1"/>
      <c r="AN719" s="1"/>
      <c r="AO719" s="1"/>
      <c r="AP719" s="1"/>
      <c r="AQ719" s="1"/>
      <c r="AR719" s="1"/>
      <c r="AS719" s="1"/>
      <c r="AT719" s="1"/>
      <c r="AU719" s="1"/>
    </row>
    <row r="720" spans="1:47" ht="14.7" thickBot="1" x14ac:dyDescent="0.6">
      <c r="A720" s="32"/>
      <c r="B720" s="1"/>
      <c r="C720" s="1"/>
      <c r="D720" s="1"/>
      <c r="E720" s="1"/>
      <c r="F720" s="1"/>
      <c r="G720" s="1"/>
      <c r="H720" s="1"/>
      <c r="I720" s="1"/>
      <c r="J720" s="1"/>
      <c r="K720" s="1"/>
      <c r="L720" s="1"/>
      <c r="M720" s="1"/>
      <c r="N720" s="1"/>
      <c r="O720" s="1"/>
      <c r="P720" s="1"/>
      <c r="Q720" s="1"/>
      <c r="R720" s="1"/>
      <c r="S720" s="1"/>
      <c r="T720" s="1"/>
      <c r="U720" s="6"/>
      <c r="V720" s="23"/>
      <c r="W720" s="14"/>
      <c r="X720" s="11"/>
      <c r="Y720" s="1"/>
      <c r="Z720" s="1"/>
      <c r="AA720" s="1"/>
      <c r="AB720" s="1"/>
      <c r="AC720" s="1"/>
      <c r="AD720" s="1"/>
      <c r="AE720" s="1"/>
      <c r="AF720" s="1"/>
      <c r="AG720" s="1"/>
      <c r="AH720" s="1"/>
      <c r="AI720" s="1"/>
      <c r="AJ720" s="1"/>
      <c r="AK720" s="1"/>
      <c r="AL720" s="1"/>
      <c r="AM720" s="1"/>
      <c r="AN720" s="1"/>
      <c r="AO720" s="1"/>
      <c r="AP720" s="1"/>
      <c r="AQ720" s="1"/>
      <c r="AR720" s="1"/>
      <c r="AS720" s="1"/>
      <c r="AT720" s="1"/>
      <c r="AU720" s="1"/>
    </row>
    <row r="721" spans="1:47" ht="14.7" thickBot="1" x14ac:dyDescent="0.6">
      <c r="A721" s="32"/>
      <c r="B721" s="1"/>
      <c r="C721" s="1"/>
      <c r="D721" s="1"/>
      <c r="E721" s="1"/>
      <c r="F721" s="1"/>
      <c r="G721" s="1"/>
      <c r="H721" s="1"/>
      <c r="I721" s="1"/>
      <c r="J721" s="1"/>
      <c r="K721" s="1"/>
      <c r="L721" s="1"/>
      <c r="M721" s="1"/>
      <c r="N721" s="1"/>
      <c r="O721" s="1"/>
      <c r="P721" s="1"/>
      <c r="Q721" s="1"/>
      <c r="R721" s="1"/>
      <c r="S721" s="1"/>
      <c r="T721" s="1"/>
      <c r="U721" s="6"/>
      <c r="V721" s="23"/>
      <c r="W721" s="14"/>
      <c r="X721" s="11"/>
      <c r="Y721" s="1"/>
      <c r="Z721" s="1"/>
      <c r="AA721" s="1"/>
      <c r="AB721" s="1"/>
      <c r="AC721" s="1"/>
      <c r="AD721" s="1"/>
      <c r="AE721" s="1"/>
      <c r="AF721" s="1"/>
      <c r="AG721" s="1"/>
      <c r="AH721" s="1"/>
      <c r="AI721" s="1"/>
      <c r="AJ721" s="1"/>
      <c r="AK721" s="1"/>
      <c r="AL721" s="1"/>
      <c r="AM721" s="1"/>
      <c r="AN721" s="1"/>
      <c r="AO721" s="1"/>
      <c r="AP721" s="1"/>
      <c r="AQ721" s="1"/>
      <c r="AR721" s="1"/>
      <c r="AS721" s="1"/>
      <c r="AT721" s="1"/>
      <c r="AU721" s="1"/>
    </row>
    <row r="722" spans="1:47" ht="14.7" thickBot="1" x14ac:dyDescent="0.6">
      <c r="A722" s="32"/>
      <c r="B722" s="1"/>
      <c r="C722" s="1"/>
      <c r="D722" s="1"/>
      <c r="E722" s="1"/>
      <c r="F722" s="1"/>
      <c r="G722" s="1"/>
      <c r="H722" s="1"/>
      <c r="I722" s="1"/>
      <c r="J722" s="1"/>
      <c r="K722" s="1"/>
      <c r="L722" s="1"/>
      <c r="M722" s="1"/>
      <c r="N722" s="1"/>
      <c r="O722" s="1"/>
      <c r="P722" s="1"/>
      <c r="Q722" s="1"/>
      <c r="R722" s="1"/>
      <c r="S722" s="1"/>
      <c r="T722" s="1"/>
      <c r="U722" s="6"/>
      <c r="V722" s="23"/>
      <c r="W722" s="14"/>
      <c r="X722" s="11"/>
      <c r="Y722" s="1"/>
      <c r="Z722" s="1"/>
      <c r="AA722" s="1"/>
      <c r="AB722" s="1"/>
      <c r="AC722" s="1"/>
      <c r="AD722" s="1"/>
      <c r="AE722" s="1"/>
      <c r="AF722" s="1"/>
      <c r="AG722" s="1"/>
      <c r="AH722" s="1"/>
      <c r="AI722" s="1"/>
      <c r="AJ722" s="1"/>
      <c r="AK722" s="1"/>
      <c r="AL722" s="1"/>
      <c r="AM722" s="1"/>
      <c r="AN722" s="1"/>
      <c r="AO722" s="1"/>
      <c r="AP722" s="1"/>
      <c r="AQ722" s="1"/>
      <c r="AR722" s="1"/>
      <c r="AS722" s="1"/>
      <c r="AT722" s="1"/>
      <c r="AU722" s="1"/>
    </row>
    <row r="723" spans="1:47" ht="14.7" thickBot="1" x14ac:dyDescent="0.6">
      <c r="A723" s="32"/>
      <c r="B723" s="1"/>
      <c r="C723" s="1"/>
      <c r="D723" s="1"/>
      <c r="E723" s="1"/>
      <c r="F723" s="1"/>
      <c r="G723" s="1"/>
      <c r="H723" s="1"/>
      <c r="I723" s="1"/>
      <c r="J723" s="1"/>
      <c r="K723" s="1"/>
      <c r="L723" s="1"/>
      <c r="M723" s="1"/>
      <c r="N723" s="1"/>
      <c r="O723" s="1"/>
      <c r="P723" s="1"/>
      <c r="Q723" s="1"/>
      <c r="R723" s="1"/>
      <c r="S723" s="1"/>
      <c r="T723" s="1"/>
      <c r="U723" s="6"/>
      <c r="V723" s="23"/>
      <c r="W723" s="14"/>
      <c r="X723" s="11"/>
      <c r="Y723" s="1"/>
      <c r="Z723" s="1"/>
      <c r="AA723" s="1"/>
      <c r="AB723" s="1"/>
      <c r="AC723" s="1"/>
      <c r="AD723" s="1"/>
      <c r="AE723" s="1"/>
      <c r="AF723" s="1"/>
      <c r="AG723" s="1"/>
      <c r="AH723" s="1"/>
      <c r="AI723" s="1"/>
      <c r="AJ723" s="1"/>
      <c r="AK723" s="1"/>
      <c r="AL723" s="1"/>
      <c r="AM723" s="1"/>
      <c r="AN723" s="1"/>
      <c r="AO723" s="1"/>
      <c r="AP723" s="1"/>
      <c r="AQ723" s="1"/>
      <c r="AR723" s="1"/>
      <c r="AS723" s="1"/>
      <c r="AT723" s="1"/>
      <c r="AU723" s="1"/>
    </row>
    <row r="724" spans="1:47" ht="14.7" thickBot="1" x14ac:dyDescent="0.6">
      <c r="A724" s="32"/>
      <c r="B724" s="1"/>
      <c r="C724" s="1"/>
      <c r="D724" s="1"/>
      <c r="E724" s="1"/>
      <c r="F724" s="1"/>
      <c r="G724" s="1"/>
      <c r="H724" s="1"/>
      <c r="I724" s="1"/>
      <c r="J724" s="1"/>
      <c r="K724" s="1"/>
      <c r="L724" s="1"/>
      <c r="M724" s="1"/>
      <c r="N724" s="1"/>
      <c r="O724" s="1"/>
      <c r="P724" s="1"/>
      <c r="Q724" s="1"/>
      <c r="R724" s="1"/>
      <c r="S724" s="1"/>
      <c r="T724" s="1"/>
      <c r="U724" s="6"/>
      <c r="V724" s="23"/>
      <c r="W724" s="14"/>
      <c r="X724" s="11"/>
      <c r="Y724" s="1"/>
      <c r="Z724" s="1"/>
      <c r="AA724" s="1"/>
      <c r="AB724" s="1"/>
      <c r="AC724" s="1"/>
      <c r="AD724" s="1"/>
      <c r="AE724" s="1"/>
      <c r="AF724" s="1"/>
      <c r="AG724" s="1"/>
      <c r="AH724" s="1"/>
      <c r="AI724" s="1"/>
      <c r="AJ724" s="1"/>
      <c r="AK724" s="1"/>
      <c r="AL724" s="1"/>
      <c r="AM724" s="1"/>
      <c r="AN724" s="1"/>
      <c r="AO724" s="1"/>
      <c r="AP724" s="1"/>
      <c r="AQ724" s="1"/>
      <c r="AR724" s="1"/>
      <c r="AS724" s="1"/>
      <c r="AT724" s="1"/>
      <c r="AU724" s="1"/>
    </row>
    <row r="725" spans="1:47" ht="14.7" thickBot="1" x14ac:dyDescent="0.6">
      <c r="A725" s="32"/>
      <c r="B725" s="1"/>
      <c r="C725" s="1"/>
      <c r="D725" s="1"/>
      <c r="E725" s="1"/>
      <c r="F725" s="1"/>
      <c r="G725" s="1"/>
      <c r="H725" s="1"/>
      <c r="I725" s="1"/>
      <c r="J725" s="1"/>
      <c r="K725" s="1"/>
      <c r="L725" s="1"/>
      <c r="M725" s="1"/>
      <c r="N725" s="1"/>
      <c r="O725" s="1"/>
      <c r="P725" s="1"/>
      <c r="Q725" s="1"/>
      <c r="R725" s="1"/>
      <c r="S725" s="1"/>
      <c r="T725" s="1"/>
      <c r="U725" s="6"/>
      <c r="V725" s="23"/>
      <c r="W725" s="14"/>
      <c r="X725" s="11"/>
      <c r="Y725" s="1"/>
      <c r="Z725" s="1"/>
      <c r="AA725" s="1"/>
      <c r="AB725" s="1"/>
      <c r="AC725" s="1"/>
      <c r="AD725" s="1"/>
      <c r="AE725" s="1"/>
      <c r="AF725" s="1"/>
      <c r="AG725" s="1"/>
      <c r="AH725" s="1"/>
      <c r="AI725" s="1"/>
      <c r="AJ725" s="1"/>
      <c r="AK725" s="1"/>
      <c r="AL725" s="1"/>
      <c r="AM725" s="1"/>
      <c r="AN725" s="1"/>
      <c r="AO725" s="1"/>
      <c r="AP725" s="1"/>
      <c r="AQ725" s="1"/>
      <c r="AR725" s="1"/>
      <c r="AS725" s="1"/>
      <c r="AT725" s="1"/>
      <c r="AU725" s="1"/>
    </row>
    <row r="726" spans="1:47" ht="14.7" thickBot="1" x14ac:dyDescent="0.6">
      <c r="A726" s="32"/>
      <c r="B726" s="1"/>
      <c r="C726" s="1"/>
      <c r="D726" s="1"/>
      <c r="E726" s="1"/>
      <c r="F726" s="1"/>
      <c r="G726" s="1"/>
      <c r="H726" s="1"/>
      <c r="I726" s="1"/>
      <c r="J726" s="1"/>
      <c r="K726" s="1"/>
      <c r="L726" s="1"/>
      <c r="M726" s="1"/>
      <c r="N726" s="1"/>
      <c r="O726" s="1"/>
      <c r="P726" s="1"/>
      <c r="Q726" s="1"/>
      <c r="R726" s="1"/>
      <c r="S726" s="1"/>
      <c r="T726" s="1"/>
      <c r="U726" s="6"/>
      <c r="V726" s="23"/>
      <c r="W726" s="14"/>
      <c r="X726" s="11"/>
      <c r="Y726" s="1"/>
      <c r="Z726" s="1"/>
      <c r="AA726" s="1"/>
      <c r="AB726" s="1"/>
      <c r="AC726" s="1"/>
      <c r="AD726" s="1"/>
      <c r="AE726" s="1"/>
      <c r="AF726" s="1"/>
      <c r="AG726" s="1"/>
      <c r="AH726" s="1"/>
      <c r="AI726" s="1"/>
      <c r="AJ726" s="1"/>
      <c r="AK726" s="1"/>
      <c r="AL726" s="1"/>
      <c r="AM726" s="1"/>
      <c r="AN726" s="1"/>
      <c r="AO726" s="1"/>
      <c r="AP726" s="1"/>
      <c r="AQ726" s="1"/>
      <c r="AR726" s="1"/>
      <c r="AS726" s="1"/>
      <c r="AT726" s="1"/>
      <c r="AU726" s="1"/>
    </row>
    <row r="727" spans="1:47" ht="14.7" thickBot="1" x14ac:dyDescent="0.6">
      <c r="A727" s="32"/>
      <c r="B727" s="1"/>
      <c r="C727" s="1"/>
      <c r="D727" s="1"/>
      <c r="E727" s="1"/>
      <c r="F727" s="1"/>
      <c r="G727" s="1"/>
      <c r="H727" s="1"/>
      <c r="I727" s="1"/>
      <c r="J727" s="1"/>
      <c r="K727" s="1"/>
      <c r="L727" s="1"/>
      <c r="M727" s="1"/>
      <c r="N727" s="1"/>
      <c r="O727" s="1"/>
      <c r="P727" s="1"/>
      <c r="Q727" s="1"/>
      <c r="R727" s="1"/>
      <c r="S727" s="1"/>
      <c r="T727" s="1"/>
      <c r="U727" s="6"/>
      <c r="V727" s="23"/>
      <c r="W727" s="14"/>
      <c r="X727" s="11"/>
      <c r="Y727" s="1"/>
      <c r="Z727" s="1"/>
      <c r="AA727" s="1"/>
      <c r="AB727" s="1"/>
      <c r="AC727" s="1"/>
      <c r="AD727" s="1"/>
      <c r="AE727" s="1"/>
      <c r="AF727" s="1"/>
      <c r="AG727" s="1"/>
      <c r="AH727" s="1"/>
      <c r="AI727" s="1"/>
      <c r="AJ727" s="1"/>
      <c r="AK727" s="1"/>
      <c r="AL727" s="1"/>
      <c r="AM727" s="1"/>
      <c r="AN727" s="1"/>
      <c r="AO727" s="1"/>
      <c r="AP727" s="1"/>
      <c r="AQ727" s="1"/>
      <c r="AR727" s="1"/>
      <c r="AS727" s="1"/>
      <c r="AT727" s="1"/>
      <c r="AU727" s="1"/>
    </row>
    <row r="728" spans="1:47" ht="14.7" thickBot="1" x14ac:dyDescent="0.6">
      <c r="A728" s="32"/>
      <c r="B728" s="1"/>
      <c r="C728" s="1"/>
      <c r="D728" s="1"/>
      <c r="E728" s="1"/>
      <c r="F728" s="1"/>
      <c r="G728" s="1"/>
      <c r="H728" s="1"/>
      <c r="I728" s="1"/>
      <c r="J728" s="1"/>
      <c r="K728" s="1"/>
      <c r="L728" s="1"/>
      <c r="M728" s="1"/>
      <c r="N728" s="1"/>
      <c r="O728" s="1"/>
      <c r="P728" s="1"/>
      <c r="Q728" s="1"/>
      <c r="R728" s="1"/>
      <c r="S728" s="1"/>
      <c r="T728" s="1"/>
      <c r="U728" s="6"/>
      <c r="V728" s="23"/>
      <c r="W728" s="14"/>
      <c r="X728" s="11"/>
      <c r="Y728" s="1"/>
      <c r="Z728" s="1"/>
      <c r="AA728" s="1"/>
      <c r="AB728" s="1"/>
      <c r="AC728" s="1"/>
      <c r="AD728" s="1"/>
      <c r="AE728" s="1"/>
      <c r="AF728" s="1"/>
      <c r="AG728" s="1"/>
      <c r="AH728" s="1"/>
      <c r="AI728" s="1"/>
      <c r="AJ728" s="1"/>
      <c r="AK728" s="1"/>
      <c r="AL728" s="1"/>
      <c r="AM728" s="1"/>
      <c r="AN728" s="1"/>
      <c r="AO728" s="1"/>
      <c r="AP728" s="1"/>
      <c r="AQ728" s="1"/>
      <c r="AR728" s="1"/>
      <c r="AS728" s="1"/>
      <c r="AT728" s="1"/>
      <c r="AU728" s="1"/>
    </row>
    <row r="729" spans="1:47" ht="14.7" thickBot="1" x14ac:dyDescent="0.6">
      <c r="A729" s="32"/>
      <c r="B729" s="1"/>
      <c r="C729" s="1"/>
      <c r="D729" s="1"/>
      <c r="E729" s="1"/>
      <c r="F729" s="1"/>
      <c r="G729" s="1"/>
      <c r="H729" s="1"/>
      <c r="I729" s="1"/>
      <c r="J729" s="1"/>
      <c r="K729" s="1"/>
      <c r="L729" s="1"/>
      <c r="M729" s="1"/>
      <c r="N729" s="1"/>
      <c r="O729" s="1"/>
      <c r="P729" s="1"/>
      <c r="Q729" s="1"/>
      <c r="R729" s="1"/>
      <c r="S729" s="1"/>
      <c r="T729" s="1"/>
      <c r="U729" s="6"/>
      <c r="V729" s="23"/>
      <c r="W729" s="14"/>
      <c r="X729" s="11"/>
      <c r="Y729" s="1"/>
      <c r="Z729" s="1"/>
      <c r="AA729" s="1"/>
      <c r="AB729" s="1"/>
      <c r="AC729" s="1"/>
      <c r="AD729" s="1"/>
      <c r="AE729" s="1"/>
      <c r="AF729" s="1"/>
      <c r="AG729" s="1"/>
      <c r="AH729" s="1"/>
      <c r="AI729" s="1"/>
      <c r="AJ729" s="1"/>
      <c r="AK729" s="1"/>
      <c r="AL729" s="1"/>
      <c r="AM729" s="1"/>
      <c r="AN729" s="1"/>
      <c r="AO729" s="1"/>
      <c r="AP729" s="1"/>
      <c r="AQ729" s="1"/>
      <c r="AR729" s="1"/>
      <c r="AS729" s="1"/>
      <c r="AT729" s="1"/>
      <c r="AU729" s="1"/>
    </row>
    <row r="730" spans="1:47" ht="14.7" thickBot="1" x14ac:dyDescent="0.6">
      <c r="A730" s="32"/>
      <c r="B730" s="1"/>
      <c r="C730" s="1"/>
      <c r="D730" s="1"/>
      <c r="E730" s="1"/>
      <c r="F730" s="1"/>
      <c r="G730" s="1"/>
      <c r="H730" s="1"/>
      <c r="I730" s="1"/>
      <c r="J730" s="1"/>
      <c r="K730" s="1"/>
      <c r="L730" s="1"/>
      <c r="M730" s="1"/>
      <c r="N730" s="1"/>
      <c r="O730" s="1"/>
      <c r="P730" s="1"/>
      <c r="Q730" s="1"/>
      <c r="R730" s="1"/>
      <c r="S730" s="1"/>
      <c r="T730" s="1"/>
      <c r="U730" s="6"/>
      <c r="V730" s="23"/>
      <c r="W730" s="14"/>
      <c r="X730" s="11"/>
      <c r="Y730" s="1"/>
      <c r="Z730" s="1"/>
      <c r="AA730" s="1"/>
      <c r="AB730" s="1"/>
      <c r="AC730" s="1"/>
      <c r="AD730" s="1"/>
      <c r="AE730" s="1"/>
      <c r="AF730" s="1"/>
      <c r="AG730" s="1"/>
      <c r="AH730" s="1"/>
      <c r="AI730" s="1"/>
      <c r="AJ730" s="1"/>
      <c r="AK730" s="1"/>
      <c r="AL730" s="1"/>
      <c r="AM730" s="1"/>
      <c r="AN730" s="1"/>
      <c r="AO730" s="1"/>
      <c r="AP730" s="1"/>
      <c r="AQ730" s="1"/>
      <c r="AR730" s="1"/>
      <c r="AS730" s="1"/>
      <c r="AT730" s="1"/>
      <c r="AU730" s="1"/>
    </row>
    <row r="731" spans="1:47" ht="14.7" thickBot="1" x14ac:dyDescent="0.6">
      <c r="A731" s="32"/>
      <c r="B731" s="1"/>
      <c r="C731" s="1"/>
      <c r="D731" s="1"/>
      <c r="E731" s="1"/>
      <c r="F731" s="1"/>
      <c r="G731" s="1"/>
      <c r="H731" s="1"/>
      <c r="I731" s="1"/>
      <c r="J731" s="1"/>
      <c r="K731" s="1"/>
      <c r="L731" s="1"/>
      <c r="M731" s="1"/>
      <c r="N731" s="1"/>
      <c r="O731" s="1"/>
      <c r="P731" s="1"/>
      <c r="Q731" s="1"/>
      <c r="R731" s="1"/>
      <c r="S731" s="1"/>
      <c r="T731" s="1"/>
      <c r="U731" s="6"/>
      <c r="V731" s="23"/>
      <c r="W731" s="14"/>
      <c r="X731" s="11"/>
      <c r="Y731" s="1"/>
      <c r="Z731" s="1"/>
      <c r="AA731" s="1"/>
      <c r="AB731" s="1"/>
      <c r="AC731" s="1"/>
      <c r="AD731" s="1"/>
      <c r="AE731" s="1"/>
      <c r="AF731" s="1"/>
      <c r="AG731" s="1"/>
      <c r="AH731" s="1"/>
      <c r="AI731" s="1"/>
      <c r="AJ731" s="1"/>
      <c r="AK731" s="1"/>
      <c r="AL731" s="1"/>
      <c r="AM731" s="1"/>
      <c r="AN731" s="1"/>
      <c r="AO731" s="1"/>
      <c r="AP731" s="1"/>
      <c r="AQ731" s="1"/>
      <c r="AR731" s="1"/>
      <c r="AS731" s="1"/>
      <c r="AT731" s="1"/>
      <c r="AU731" s="1"/>
    </row>
    <row r="732" spans="1:47" ht="14.7" thickBot="1" x14ac:dyDescent="0.6">
      <c r="A732" s="32"/>
      <c r="B732" s="1"/>
      <c r="C732" s="1"/>
      <c r="D732" s="1"/>
      <c r="E732" s="1"/>
      <c r="F732" s="1"/>
      <c r="G732" s="1"/>
      <c r="H732" s="1"/>
      <c r="I732" s="1"/>
      <c r="J732" s="1"/>
      <c r="K732" s="1"/>
      <c r="L732" s="1"/>
      <c r="M732" s="1"/>
      <c r="N732" s="1"/>
      <c r="O732" s="1"/>
      <c r="P732" s="1"/>
      <c r="Q732" s="1"/>
      <c r="R732" s="1"/>
      <c r="S732" s="1"/>
      <c r="T732" s="1"/>
      <c r="U732" s="6"/>
      <c r="V732" s="23"/>
      <c r="W732" s="14"/>
      <c r="X732" s="11"/>
      <c r="Y732" s="1"/>
      <c r="Z732" s="1"/>
      <c r="AA732" s="1"/>
      <c r="AB732" s="1"/>
      <c r="AC732" s="1"/>
      <c r="AD732" s="1"/>
      <c r="AE732" s="1"/>
      <c r="AF732" s="1"/>
      <c r="AG732" s="1"/>
      <c r="AH732" s="1"/>
      <c r="AI732" s="1"/>
      <c r="AJ732" s="1"/>
      <c r="AK732" s="1"/>
      <c r="AL732" s="1"/>
      <c r="AM732" s="1"/>
      <c r="AN732" s="1"/>
      <c r="AO732" s="1"/>
      <c r="AP732" s="1"/>
      <c r="AQ732" s="1"/>
      <c r="AR732" s="1"/>
      <c r="AS732" s="1"/>
      <c r="AT732" s="1"/>
      <c r="AU732" s="1"/>
    </row>
    <row r="733" spans="1:47" ht="14.7" thickBot="1" x14ac:dyDescent="0.6">
      <c r="A733" s="32"/>
      <c r="B733" s="1"/>
      <c r="C733" s="1"/>
      <c r="D733" s="1"/>
      <c r="E733" s="1"/>
      <c r="F733" s="1"/>
      <c r="G733" s="1"/>
      <c r="H733" s="1"/>
      <c r="I733" s="1"/>
      <c r="J733" s="1"/>
      <c r="K733" s="1"/>
      <c r="L733" s="1"/>
      <c r="M733" s="1"/>
      <c r="N733" s="1"/>
      <c r="O733" s="1"/>
      <c r="P733" s="1"/>
      <c r="Q733" s="1"/>
      <c r="R733" s="1"/>
      <c r="S733" s="1"/>
      <c r="T733" s="1"/>
      <c r="U733" s="6"/>
      <c r="V733" s="23"/>
      <c r="W733" s="14"/>
      <c r="X733" s="11"/>
      <c r="Y733" s="1"/>
      <c r="Z733" s="1"/>
      <c r="AA733" s="1"/>
      <c r="AB733" s="1"/>
      <c r="AC733" s="1"/>
      <c r="AD733" s="1"/>
      <c r="AE733" s="1"/>
      <c r="AF733" s="1"/>
      <c r="AG733" s="1"/>
      <c r="AH733" s="1"/>
      <c r="AI733" s="1"/>
      <c r="AJ733" s="1"/>
      <c r="AK733" s="1"/>
      <c r="AL733" s="1"/>
      <c r="AM733" s="1"/>
      <c r="AN733" s="1"/>
      <c r="AO733" s="1"/>
      <c r="AP733" s="1"/>
      <c r="AQ733" s="1"/>
      <c r="AR733" s="1"/>
      <c r="AS733" s="1"/>
      <c r="AT733" s="1"/>
      <c r="AU733" s="1"/>
    </row>
    <row r="734" spans="1:47" ht="14.7" thickBot="1" x14ac:dyDescent="0.6">
      <c r="A734" s="32"/>
      <c r="B734" s="1"/>
      <c r="C734" s="1"/>
      <c r="D734" s="1"/>
      <c r="E734" s="1"/>
      <c r="F734" s="1"/>
      <c r="G734" s="1"/>
      <c r="H734" s="1"/>
      <c r="I734" s="1"/>
      <c r="J734" s="1"/>
      <c r="K734" s="1"/>
      <c r="L734" s="1"/>
      <c r="M734" s="1"/>
      <c r="N734" s="1"/>
      <c r="O734" s="1"/>
      <c r="P734" s="1"/>
      <c r="Q734" s="1"/>
      <c r="R734" s="1"/>
      <c r="S734" s="1"/>
      <c r="T734" s="1"/>
      <c r="U734" s="6"/>
      <c r="V734" s="23"/>
      <c r="W734" s="14"/>
      <c r="X734" s="11"/>
      <c r="Y734" s="1"/>
      <c r="Z734" s="1"/>
      <c r="AA734" s="1"/>
      <c r="AB734" s="1"/>
      <c r="AC734" s="1"/>
      <c r="AD734" s="1"/>
      <c r="AE734" s="1"/>
      <c r="AF734" s="1"/>
      <c r="AG734" s="1"/>
      <c r="AH734" s="1"/>
      <c r="AI734" s="1"/>
      <c r="AJ734" s="1"/>
      <c r="AK734" s="1"/>
      <c r="AL734" s="1"/>
      <c r="AM734" s="1"/>
      <c r="AN734" s="1"/>
      <c r="AO734" s="1"/>
      <c r="AP734" s="1"/>
      <c r="AQ734" s="1"/>
      <c r="AR734" s="1"/>
      <c r="AS734" s="1"/>
      <c r="AT734" s="1"/>
      <c r="AU734" s="1"/>
    </row>
    <row r="735" spans="1:47" ht="14.7" thickBot="1" x14ac:dyDescent="0.6">
      <c r="A735" s="32"/>
      <c r="B735" s="1"/>
      <c r="C735" s="1"/>
      <c r="D735" s="1"/>
      <c r="E735" s="1"/>
      <c r="F735" s="1"/>
      <c r="G735" s="1"/>
      <c r="H735" s="1"/>
      <c r="I735" s="1"/>
      <c r="J735" s="1"/>
      <c r="K735" s="1"/>
      <c r="L735" s="1"/>
      <c r="M735" s="1"/>
      <c r="N735" s="1"/>
      <c r="O735" s="1"/>
      <c r="P735" s="1"/>
      <c r="Q735" s="1"/>
      <c r="R735" s="1"/>
      <c r="S735" s="1"/>
      <c r="T735" s="1"/>
      <c r="U735" s="6"/>
      <c r="V735" s="23"/>
      <c r="W735" s="14"/>
      <c r="X735" s="11"/>
      <c r="Y735" s="1"/>
      <c r="Z735" s="1"/>
      <c r="AA735" s="1"/>
      <c r="AB735" s="1"/>
      <c r="AC735" s="1"/>
      <c r="AD735" s="1"/>
      <c r="AE735" s="1"/>
      <c r="AF735" s="1"/>
      <c r="AG735" s="1"/>
      <c r="AH735" s="1"/>
      <c r="AI735" s="1"/>
      <c r="AJ735" s="1"/>
      <c r="AK735" s="1"/>
      <c r="AL735" s="1"/>
      <c r="AM735" s="1"/>
      <c r="AN735" s="1"/>
      <c r="AO735" s="1"/>
      <c r="AP735" s="1"/>
      <c r="AQ735" s="1"/>
      <c r="AR735" s="1"/>
      <c r="AS735" s="1"/>
      <c r="AT735" s="1"/>
      <c r="AU735" s="1"/>
    </row>
    <row r="736" spans="1:47" ht="14.7" thickBot="1" x14ac:dyDescent="0.6">
      <c r="A736" s="32"/>
      <c r="B736" s="1"/>
      <c r="C736" s="1"/>
      <c r="D736" s="1"/>
      <c r="E736" s="1"/>
      <c r="F736" s="1"/>
      <c r="G736" s="1"/>
      <c r="H736" s="1"/>
      <c r="I736" s="1"/>
      <c r="J736" s="1"/>
      <c r="K736" s="1"/>
      <c r="L736" s="1"/>
      <c r="M736" s="1"/>
      <c r="N736" s="1"/>
      <c r="O736" s="1"/>
      <c r="P736" s="1"/>
      <c r="Q736" s="1"/>
      <c r="R736" s="1"/>
      <c r="S736" s="1"/>
      <c r="T736" s="1"/>
      <c r="U736" s="6"/>
      <c r="V736" s="23"/>
      <c r="W736" s="14"/>
      <c r="X736" s="11"/>
      <c r="Y736" s="1"/>
      <c r="Z736" s="1"/>
      <c r="AA736" s="1"/>
      <c r="AB736" s="1"/>
      <c r="AC736" s="1"/>
      <c r="AD736" s="1"/>
      <c r="AE736" s="1"/>
      <c r="AF736" s="1"/>
      <c r="AG736" s="1"/>
      <c r="AH736" s="1"/>
      <c r="AI736" s="1"/>
      <c r="AJ736" s="1"/>
      <c r="AK736" s="1"/>
      <c r="AL736" s="1"/>
      <c r="AM736" s="1"/>
      <c r="AN736" s="1"/>
      <c r="AO736" s="1"/>
      <c r="AP736" s="1"/>
      <c r="AQ736" s="1"/>
      <c r="AR736" s="1"/>
      <c r="AS736" s="1"/>
      <c r="AT736" s="1"/>
      <c r="AU736" s="1"/>
    </row>
    <row r="737" spans="1:47" ht="14.7" thickBot="1" x14ac:dyDescent="0.6">
      <c r="A737" s="32"/>
      <c r="B737" s="1"/>
      <c r="C737" s="1"/>
      <c r="D737" s="1"/>
      <c r="E737" s="1"/>
      <c r="F737" s="1"/>
      <c r="G737" s="1"/>
      <c r="H737" s="1"/>
      <c r="I737" s="1"/>
      <c r="J737" s="1"/>
      <c r="K737" s="1"/>
      <c r="L737" s="1"/>
      <c r="M737" s="1"/>
      <c r="N737" s="1"/>
      <c r="O737" s="1"/>
      <c r="P737" s="1"/>
      <c r="Q737" s="1"/>
      <c r="R737" s="1"/>
      <c r="S737" s="1"/>
      <c r="T737" s="1"/>
      <c r="U737" s="6"/>
      <c r="V737" s="23"/>
      <c r="W737" s="14"/>
      <c r="X737" s="11"/>
      <c r="Y737" s="1"/>
      <c r="Z737" s="1"/>
      <c r="AA737" s="1"/>
      <c r="AB737" s="1"/>
      <c r="AC737" s="1"/>
      <c r="AD737" s="1"/>
      <c r="AE737" s="1"/>
      <c r="AF737" s="1"/>
      <c r="AG737" s="1"/>
      <c r="AH737" s="1"/>
      <c r="AI737" s="1"/>
      <c r="AJ737" s="1"/>
      <c r="AK737" s="1"/>
      <c r="AL737" s="1"/>
      <c r="AM737" s="1"/>
      <c r="AN737" s="1"/>
      <c r="AO737" s="1"/>
      <c r="AP737" s="1"/>
      <c r="AQ737" s="1"/>
      <c r="AR737" s="1"/>
      <c r="AS737" s="1"/>
      <c r="AT737" s="1"/>
      <c r="AU737" s="1"/>
    </row>
    <row r="738" spans="1:47" ht="14.7" thickBot="1" x14ac:dyDescent="0.6">
      <c r="A738" s="32"/>
      <c r="B738" s="1"/>
      <c r="C738" s="1"/>
      <c r="D738" s="1"/>
      <c r="E738" s="1"/>
      <c r="F738" s="1"/>
      <c r="G738" s="1"/>
      <c r="H738" s="1"/>
      <c r="I738" s="1"/>
      <c r="J738" s="1"/>
      <c r="K738" s="1"/>
      <c r="L738" s="1"/>
      <c r="M738" s="1"/>
      <c r="N738" s="1"/>
      <c r="O738" s="1"/>
      <c r="P738" s="1"/>
      <c r="Q738" s="1"/>
      <c r="R738" s="1"/>
      <c r="S738" s="1"/>
      <c r="T738" s="1"/>
      <c r="U738" s="6"/>
      <c r="V738" s="23"/>
      <c r="W738" s="14"/>
      <c r="X738" s="11"/>
      <c r="Y738" s="1"/>
      <c r="Z738" s="1"/>
      <c r="AA738" s="1"/>
      <c r="AB738" s="1"/>
      <c r="AC738" s="1"/>
      <c r="AD738" s="1"/>
      <c r="AE738" s="1"/>
      <c r="AF738" s="1"/>
      <c r="AG738" s="1"/>
      <c r="AH738" s="1"/>
      <c r="AI738" s="1"/>
      <c r="AJ738" s="1"/>
      <c r="AK738" s="1"/>
      <c r="AL738" s="1"/>
      <c r="AM738" s="1"/>
      <c r="AN738" s="1"/>
      <c r="AO738" s="1"/>
      <c r="AP738" s="1"/>
      <c r="AQ738" s="1"/>
      <c r="AR738" s="1"/>
      <c r="AS738" s="1"/>
      <c r="AT738" s="1"/>
      <c r="AU738" s="1"/>
    </row>
    <row r="739" spans="1:47" ht="14.7" thickBot="1" x14ac:dyDescent="0.6">
      <c r="A739" s="32"/>
      <c r="B739" s="1"/>
      <c r="C739" s="1"/>
      <c r="D739" s="1"/>
      <c r="E739" s="1"/>
      <c r="F739" s="1"/>
      <c r="G739" s="1"/>
      <c r="H739" s="1"/>
      <c r="I739" s="1"/>
      <c r="J739" s="1"/>
      <c r="K739" s="1"/>
      <c r="L739" s="1"/>
      <c r="M739" s="1"/>
      <c r="N739" s="1"/>
      <c r="O739" s="1"/>
      <c r="P739" s="1"/>
      <c r="Q739" s="1"/>
      <c r="R739" s="1"/>
      <c r="S739" s="1"/>
      <c r="T739" s="1"/>
      <c r="U739" s="6"/>
      <c r="V739" s="23"/>
      <c r="W739" s="14"/>
      <c r="X739" s="11"/>
      <c r="Y739" s="1"/>
      <c r="Z739" s="1"/>
      <c r="AA739" s="1"/>
      <c r="AB739" s="1"/>
      <c r="AC739" s="1"/>
      <c r="AD739" s="1"/>
      <c r="AE739" s="1"/>
      <c r="AF739" s="1"/>
      <c r="AG739" s="1"/>
      <c r="AH739" s="1"/>
      <c r="AI739" s="1"/>
      <c r="AJ739" s="1"/>
      <c r="AK739" s="1"/>
      <c r="AL739" s="1"/>
      <c r="AM739" s="1"/>
      <c r="AN739" s="1"/>
      <c r="AO739" s="1"/>
      <c r="AP739" s="1"/>
      <c r="AQ739" s="1"/>
      <c r="AR739" s="1"/>
      <c r="AS739" s="1"/>
      <c r="AT739" s="1"/>
      <c r="AU739" s="1"/>
    </row>
    <row r="740" spans="1:47" ht="14.7" thickBot="1" x14ac:dyDescent="0.6">
      <c r="A740" s="32"/>
      <c r="B740" s="1"/>
      <c r="C740" s="1"/>
      <c r="D740" s="1"/>
      <c r="E740" s="1"/>
      <c r="F740" s="1"/>
      <c r="G740" s="1"/>
      <c r="H740" s="1"/>
      <c r="I740" s="1"/>
      <c r="J740" s="1"/>
      <c r="K740" s="1"/>
      <c r="L740" s="1"/>
      <c r="M740" s="1"/>
      <c r="N740" s="1"/>
      <c r="O740" s="1"/>
      <c r="P740" s="1"/>
      <c r="Q740" s="1"/>
      <c r="R740" s="1"/>
      <c r="S740" s="1"/>
      <c r="T740" s="1"/>
      <c r="U740" s="6"/>
      <c r="V740" s="23"/>
      <c r="W740" s="14"/>
      <c r="X740" s="11"/>
      <c r="Y740" s="1"/>
      <c r="Z740" s="1"/>
      <c r="AA740" s="1"/>
      <c r="AB740" s="1"/>
      <c r="AC740" s="1"/>
      <c r="AD740" s="1"/>
      <c r="AE740" s="1"/>
      <c r="AF740" s="1"/>
      <c r="AG740" s="1"/>
      <c r="AH740" s="1"/>
      <c r="AI740" s="1"/>
      <c r="AJ740" s="1"/>
      <c r="AK740" s="1"/>
      <c r="AL740" s="1"/>
      <c r="AM740" s="1"/>
      <c r="AN740" s="1"/>
      <c r="AO740" s="1"/>
      <c r="AP740" s="1"/>
      <c r="AQ740" s="1"/>
      <c r="AR740" s="1"/>
      <c r="AS740" s="1"/>
      <c r="AT740" s="1"/>
      <c r="AU740" s="1"/>
    </row>
    <row r="741" spans="1:47" ht="14.7" thickBot="1" x14ac:dyDescent="0.6">
      <c r="A741" s="32"/>
      <c r="B741" s="1"/>
      <c r="C741" s="1"/>
      <c r="D741" s="1"/>
      <c r="E741" s="1"/>
      <c r="F741" s="1"/>
      <c r="G741" s="1"/>
      <c r="H741" s="1"/>
      <c r="I741" s="1"/>
      <c r="J741" s="1"/>
      <c r="K741" s="1"/>
      <c r="L741" s="1"/>
      <c r="M741" s="1"/>
      <c r="N741" s="1"/>
      <c r="O741" s="1"/>
      <c r="P741" s="1"/>
      <c r="Q741" s="1"/>
      <c r="R741" s="1"/>
      <c r="S741" s="1"/>
      <c r="T741" s="1"/>
      <c r="U741" s="6"/>
      <c r="V741" s="23"/>
      <c r="W741" s="14"/>
      <c r="X741" s="11"/>
      <c r="Y741" s="1"/>
      <c r="Z741" s="1"/>
      <c r="AA741" s="1"/>
      <c r="AB741" s="1"/>
      <c r="AC741" s="1"/>
      <c r="AD741" s="1"/>
      <c r="AE741" s="1"/>
      <c r="AF741" s="1"/>
      <c r="AG741" s="1"/>
      <c r="AH741" s="1"/>
      <c r="AI741" s="1"/>
      <c r="AJ741" s="1"/>
      <c r="AK741" s="1"/>
      <c r="AL741" s="1"/>
      <c r="AM741" s="1"/>
      <c r="AN741" s="1"/>
      <c r="AO741" s="1"/>
      <c r="AP741" s="1"/>
      <c r="AQ741" s="1"/>
      <c r="AR741" s="1"/>
      <c r="AS741" s="1"/>
      <c r="AT741" s="1"/>
      <c r="AU741" s="1"/>
    </row>
    <row r="742" spans="1:47" ht="14.7" thickBot="1" x14ac:dyDescent="0.6">
      <c r="A742" s="32"/>
      <c r="B742" s="1"/>
      <c r="C742" s="1"/>
      <c r="D742" s="1"/>
      <c r="E742" s="1"/>
      <c r="F742" s="1"/>
      <c r="G742" s="1"/>
      <c r="H742" s="1"/>
      <c r="I742" s="1"/>
      <c r="J742" s="1"/>
      <c r="K742" s="1"/>
      <c r="L742" s="1"/>
      <c r="M742" s="1"/>
      <c r="N742" s="1"/>
      <c r="O742" s="1"/>
      <c r="P742" s="1"/>
      <c r="Q742" s="1"/>
      <c r="R742" s="1"/>
      <c r="S742" s="1"/>
      <c r="T742" s="1"/>
      <c r="U742" s="6"/>
      <c r="V742" s="23"/>
      <c r="W742" s="14"/>
      <c r="X742" s="11"/>
      <c r="Y742" s="1"/>
      <c r="Z742" s="1"/>
      <c r="AA742" s="1"/>
      <c r="AB742" s="1"/>
      <c r="AC742" s="1"/>
      <c r="AD742" s="1"/>
      <c r="AE742" s="1"/>
      <c r="AF742" s="1"/>
      <c r="AG742" s="1"/>
      <c r="AH742" s="1"/>
      <c r="AI742" s="1"/>
      <c r="AJ742" s="1"/>
      <c r="AK742" s="1"/>
      <c r="AL742" s="1"/>
      <c r="AM742" s="1"/>
      <c r="AN742" s="1"/>
      <c r="AO742" s="1"/>
      <c r="AP742" s="1"/>
      <c r="AQ742" s="1"/>
      <c r="AR742" s="1"/>
      <c r="AS742" s="1"/>
      <c r="AT742" s="1"/>
      <c r="AU742" s="1"/>
    </row>
    <row r="743" spans="1:47" ht="14.7" thickBot="1" x14ac:dyDescent="0.6">
      <c r="A743" s="32"/>
      <c r="B743" s="1"/>
      <c r="C743" s="1"/>
      <c r="D743" s="1"/>
      <c r="E743" s="1"/>
      <c r="F743" s="1"/>
      <c r="G743" s="1"/>
      <c r="H743" s="1"/>
      <c r="I743" s="1"/>
      <c r="J743" s="1"/>
      <c r="K743" s="1"/>
      <c r="L743" s="1"/>
      <c r="M743" s="1"/>
      <c r="N743" s="1"/>
      <c r="O743" s="1"/>
      <c r="P743" s="1"/>
      <c r="Q743" s="1"/>
      <c r="R743" s="1"/>
      <c r="S743" s="1"/>
      <c r="T743" s="1"/>
      <c r="U743" s="6"/>
      <c r="V743" s="23"/>
      <c r="W743" s="14"/>
      <c r="X743" s="11"/>
      <c r="Y743" s="1"/>
      <c r="Z743" s="1"/>
      <c r="AA743" s="1"/>
      <c r="AB743" s="1"/>
      <c r="AC743" s="1"/>
      <c r="AD743" s="1"/>
      <c r="AE743" s="1"/>
      <c r="AF743" s="1"/>
      <c r="AG743" s="1"/>
      <c r="AH743" s="1"/>
      <c r="AI743" s="1"/>
      <c r="AJ743" s="1"/>
      <c r="AK743" s="1"/>
      <c r="AL743" s="1"/>
      <c r="AM743" s="1"/>
      <c r="AN743" s="1"/>
      <c r="AO743" s="1"/>
      <c r="AP743" s="1"/>
      <c r="AQ743" s="1"/>
      <c r="AR743" s="1"/>
      <c r="AS743" s="1"/>
      <c r="AT743" s="1"/>
      <c r="AU743" s="1"/>
    </row>
    <row r="744" spans="1:47" ht="14.7" thickBot="1" x14ac:dyDescent="0.6">
      <c r="A744" s="32"/>
      <c r="B744" s="1"/>
      <c r="C744" s="1"/>
      <c r="D744" s="1"/>
      <c r="E744" s="1"/>
      <c r="F744" s="1"/>
      <c r="G744" s="1"/>
      <c r="H744" s="1"/>
      <c r="I744" s="1"/>
      <c r="J744" s="1"/>
      <c r="K744" s="1"/>
      <c r="L744" s="1"/>
      <c r="M744" s="1"/>
      <c r="N744" s="1"/>
      <c r="O744" s="1"/>
      <c r="P744" s="1"/>
      <c r="Q744" s="1"/>
      <c r="R744" s="1"/>
      <c r="S744" s="1"/>
      <c r="T744" s="1"/>
      <c r="U744" s="6"/>
      <c r="V744" s="23"/>
      <c r="W744" s="14"/>
      <c r="X744" s="11"/>
      <c r="Y744" s="1"/>
      <c r="Z744" s="1"/>
      <c r="AA744" s="1"/>
      <c r="AB744" s="1"/>
      <c r="AC744" s="1"/>
      <c r="AD744" s="1"/>
      <c r="AE744" s="1"/>
      <c r="AF744" s="1"/>
      <c r="AG744" s="1"/>
      <c r="AH744" s="1"/>
      <c r="AI744" s="1"/>
      <c r="AJ744" s="1"/>
      <c r="AK744" s="1"/>
      <c r="AL744" s="1"/>
      <c r="AM744" s="1"/>
      <c r="AN744" s="1"/>
      <c r="AO744" s="1"/>
      <c r="AP744" s="1"/>
      <c r="AQ744" s="1"/>
      <c r="AR744" s="1"/>
      <c r="AS744" s="1"/>
      <c r="AT744" s="1"/>
      <c r="AU744" s="1"/>
    </row>
    <row r="745" spans="1:47" ht="14.7" thickBot="1" x14ac:dyDescent="0.6">
      <c r="A745" s="32"/>
      <c r="B745" s="1"/>
      <c r="C745" s="1"/>
      <c r="D745" s="1"/>
      <c r="E745" s="1"/>
      <c r="F745" s="1"/>
      <c r="G745" s="1"/>
      <c r="H745" s="1"/>
      <c r="I745" s="1"/>
      <c r="J745" s="1"/>
      <c r="K745" s="1"/>
      <c r="L745" s="1"/>
      <c r="M745" s="1"/>
      <c r="N745" s="1"/>
      <c r="O745" s="1"/>
      <c r="P745" s="1"/>
      <c r="Q745" s="1"/>
      <c r="R745" s="1"/>
      <c r="S745" s="1"/>
      <c r="T745" s="1"/>
      <c r="U745" s="6"/>
      <c r="V745" s="23"/>
      <c r="W745" s="14"/>
      <c r="X745" s="11"/>
      <c r="Y745" s="1"/>
      <c r="Z745" s="1"/>
      <c r="AA745" s="1"/>
      <c r="AB745" s="1"/>
      <c r="AC745" s="1"/>
      <c r="AD745" s="1"/>
      <c r="AE745" s="1"/>
      <c r="AF745" s="1"/>
      <c r="AG745" s="1"/>
      <c r="AH745" s="1"/>
      <c r="AI745" s="1"/>
      <c r="AJ745" s="1"/>
      <c r="AK745" s="1"/>
      <c r="AL745" s="1"/>
      <c r="AM745" s="1"/>
      <c r="AN745" s="1"/>
      <c r="AO745" s="1"/>
      <c r="AP745" s="1"/>
      <c r="AQ745" s="1"/>
      <c r="AR745" s="1"/>
      <c r="AS745" s="1"/>
      <c r="AT745" s="1"/>
      <c r="AU745" s="1"/>
    </row>
    <row r="746" spans="1:47" ht="14.7" thickBot="1" x14ac:dyDescent="0.6">
      <c r="A746" s="32"/>
      <c r="B746" s="1"/>
      <c r="C746" s="1"/>
      <c r="D746" s="1"/>
      <c r="E746" s="1"/>
      <c r="F746" s="1"/>
      <c r="G746" s="1"/>
      <c r="H746" s="1"/>
      <c r="I746" s="1"/>
      <c r="J746" s="1"/>
      <c r="K746" s="1"/>
      <c r="L746" s="1"/>
      <c r="M746" s="1"/>
      <c r="N746" s="1"/>
      <c r="O746" s="1"/>
      <c r="P746" s="1"/>
      <c r="Q746" s="1"/>
      <c r="R746" s="1"/>
      <c r="S746" s="1"/>
      <c r="T746" s="1"/>
      <c r="U746" s="6"/>
      <c r="V746" s="23"/>
      <c r="W746" s="14"/>
      <c r="X746" s="11"/>
      <c r="Y746" s="1"/>
      <c r="Z746" s="1"/>
      <c r="AA746" s="1"/>
      <c r="AB746" s="1"/>
      <c r="AC746" s="1"/>
      <c r="AD746" s="1"/>
      <c r="AE746" s="1"/>
      <c r="AF746" s="1"/>
      <c r="AG746" s="1"/>
      <c r="AH746" s="1"/>
      <c r="AI746" s="1"/>
      <c r="AJ746" s="1"/>
      <c r="AK746" s="1"/>
      <c r="AL746" s="1"/>
      <c r="AM746" s="1"/>
      <c r="AN746" s="1"/>
      <c r="AO746" s="1"/>
      <c r="AP746" s="1"/>
      <c r="AQ746" s="1"/>
      <c r="AR746" s="1"/>
      <c r="AS746" s="1"/>
      <c r="AT746" s="1"/>
      <c r="AU746" s="1"/>
    </row>
    <row r="747" spans="1:47" ht="14.7" thickBot="1" x14ac:dyDescent="0.6">
      <c r="A747" s="32"/>
      <c r="B747" s="1"/>
      <c r="C747" s="1"/>
      <c r="D747" s="1"/>
      <c r="E747" s="1"/>
      <c r="F747" s="1"/>
      <c r="G747" s="1"/>
      <c r="H747" s="1"/>
      <c r="I747" s="1"/>
      <c r="J747" s="1"/>
      <c r="K747" s="1"/>
      <c r="L747" s="1"/>
      <c r="M747" s="1"/>
      <c r="N747" s="1"/>
      <c r="O747" s="1"/>
      <c r="P747" s="1"/>
      <c r="Q747" s="1"/>
      <c r="R747" s="1"/>
      <c r="S747" s="1"/>
      <c r="T747" s="1"/>
      <c r="U747" s="6"/>
      <c r="V747" s="23"/>
      <c r="W747" s="14"/>
      <c r="X747" s="11"/>
      <c r="Y747" s="1"/>
      <c r="Z747" s="1"/>
      <c r="AA747" s="1"/>
      <c r="AB747" s="1"/>
      <c r="AC747" s="1"/>
      <c r="AD747" s="1"/>
      <c r="AE747" s="1"/>
      <c r="AF747" s="1"/>
      <c r="AG747" s="1"/>
      <c r="AH747" s="1"/>
      <c r="AI747" s="1"/>
      <c r="AJ747" s="1"/>
      <c r="AK747" s="1"/>
      <c r="AL747" s="1"/>
      <c r="AM747" s="1"/>
      <c r="AN747" s="1"/>
      <c r="AO747" s="1"/>
      <c r="AP747" s="1"/>
      <c r="AQ747" s="1"/>
      <c r="AR747" s="1"/>
      <c r="AS747" s="1"/>
      <c r="AT747" s="1"/>
      <c r="AU747" s="1"/>
    </row>
    <row r="748" spans="1:47" ht="14.7" thickBot="1" x14ac:dyDescent="0.6">
      <c r="A748" s="32"/>
      <c r="B748" s="1"/>
      <c r="C748" s="1"/>
      <c r="D748" s="1"/>
      <c r="E748" s="1"/>
      <c r="F748" s="1"/>
      <c r="G748" s="1"/>
      <c r="H748" s="1"/>
      <c r="I748" s="1"/>
      <c r="J748" s="1"/>
      <c r="K748" s="1"/>
      <c r="L748" s="1"/>
      <c r="M748" s="1"/>
      <c r="N748" s="1"/>
      <c r="O748" s="1"/>
      <c r="P748" s="1"/>
      <c r="Q748" s="1"/>
      <c r="R748" s="1"/>
      <c r="S748" s="1"/>
      <c r="T748" s="1"/>
      <c r="U748" s="6"/>
      <c r="V748" s="23"/>
      <c r="W748" s="14"/>
      <c r="X748" s="11"/>
      <c r="Y748" s="1"/>
      <c r="Z748" s="1"/>
      <c r="AA748" s="1"/>
      <c r="AB748" s="1"/>
      <c r="AC748" s="1"/>
      <c r="AD748" s="1"/>
      <c r="AE748" s="1"/>
      <c r="AF748" s="1"/>
      <c r="AG748" s="1"/>
      <c r="AH748" s="1"/>
      <c r="AI748" s="1"/>
      <c r="AJ748" s="1"/>
      <c r="AK748" s="1"/>
      <c r="AL748" s="1"/>
      <c r="AM748" s="1"/>
      <c r="AN748" s="1"/>
      <c r="AO748" s="1"/>
      <c r="AP748" s="1"/>
      <c r="AQ748" s="1"/>
      <c r="AR748" s="1"/>
      <c r="AS748" s="1"/>
      <c r="AT748" s="1"/>
      <c r="AU748" s="1"/>
    </row>
    <row r="749" spans="1:47" ht="14.7" thickBot="1" x14ac:dyDescent="0.6">
      <c r="A749" s="32"/>
      <c r="B749" s="1"/>
      <c r="C749" s="1"/>
      <c r="D749" s="1"/>
      <c r="E749" s="1"/>
      <c r="F749" s="1"/>
      <c r="G749" s="1"/>
      <c r="H749" s="1"/>
      <c r="I749" s="1"/>
      <c r="J749" s="1"/>
      <c r="K749" s="1"/>
      <c r="L749" s="1"/>
      <c r="M749" s="1"/>
      <c r="N749" s="1"/>
      <c r="O749" s="1"/>
      <c r="P749" s="1"/>
      <c r="Q749" s="1"/>
      <c r="R749" s="1"/>
      <c r="S749" s="1"/>
      <c r="T749" s="1"/>
      <c r="U749" s="6"/>
      <c r="V749" s="23"/>
      <c r="W749" s="14"/>
      <c r="X749" s="11"/>
      <c r="Y749" s="1"/>
      <c r="Z749" s="1"/>
      <c r="AA749" s="1"/>
      <c r="AB749" s="1"/>
      <c r="AC749" s="1"/>
      <c r="AD749" s="1"/>
      <c r="AE749" s="1"/>
      <c r="AF749" s="1"/>
      <c r="AG749" s="1"/>
      <c r="AH749" s="1"/>
      <c r="AI749" s="1"/>
      <c r="AJ749" s="1"/>
      <c r="AK749" s="1"/>
      <c r="AL749" s="1"/>
      <c r="AM749" s="1"/>
      <c r="AN749" s="1"/>
      <c r="AO749" s="1"/>
      <c r="AP749" s="1"/>
      <c r="AQ749" s="1"/>
      <c r="AR749" s="1"/>
      <c r="AS749" s="1"/>
      <c r="AT749" s="1"/>
      <c r="AU749" s="1"/>
    </row>
    <row r="750" spans="1:47" ht="14.7" thickBot="1" x14ac:dyDescent="0.6">
      <c r="A750" s="32"/>
      <c r="B750" s="1"/>
      <c r="C750" s="1"/>
      <c r="D750" s="1"/>
      <c r="E750" s="1"/>
      <c r="F750" s="1"/>
      <c r="G750" s="1"/>
      <c r="H750" s="1"/>
      <c r="I750" s="1"/>
      <c r="J750" s="1"/>
      <c r="K750" s="1"/>
      <c r="L750" s="1"/>
      <c r="M750" s="1"/>
      <c r="N750" s="1"/>
      <c r="O750" s="1"/>
      <c r="P750" s="1"/>
      <c r="Q750" s="1"/>
      <c r="R750" s="1"/>
      <c r="S750" s="1"/>
      <c r="T750" s="1"/>
      <c r="U750" s="6"/>
      <c r="V750" s="23"/>
      <c r="W750" s="14"/>
      <c r="X750" s="11"/>
      <c r="Y750" s="1"/>
      <c r="Z750" s="1"/>
      <c r="AA750" s="1"/>
      <c r="AB750" s="1"/>
      <c r="AC750" s="1"/>
      <c r="AD750" s="1"/>
      <c r="AE750" s="1"/>
      <c r="AF750" s="1"/>
      <c r="AG750" s="1"/>
      <c r="AH750" s="1"/>
      <c r="AI750" s="1"/>
      <c r="AJ750" s="1"/>
      <c r="AK750" s="1"/>
      <c r="AL750" s="1"/>
      <c r="AM750" s="1"/>
      <c r="AN750" s="1"/>
      <c r="AO750" s="1"/>
      <c r="AP750" s="1"/>
      <c r="AQ750" s="1"/>
      <c r="AR750" s="1"/>
      <c r="AS750" s="1"/>
      <c r="AT750" s="1"/>
      <c r="AU750" s="1"/>
    </row>
    <row r="751" spans="1:47" ht="14.7" thickBot="1" x14ac:dyDescent="0.6">
      <c r="A751" s="32"/>
      <c r="B751" s="1"/>
      <c r="C751" s="1"/>
      <c r="D751" s="1"/>
      <c r="E751" s="1"/>
      <c r="F751" s="1"/>
      <c r="G751" s="1"/>
      <c r="H751" s="1"/>
      <c r="I751" s="1"/>
      <c r="J751" s="1"/>
      <c r="K751" s="1"/>
      <c r="L751" s="1"/>
      <c r="M751" s="1"/>
      <c r="N751" s="1"/>
      <c r="O751" s="1"/>
      <c r="P751" s="1"/>
      <c r="Q751" s="1"/>
      <c r="R751" s="1"/>
      <c r="S751" s="1"/>
      <c r="T751" s="1"/>
      <c r="U751" s="6"/>
      <c r="V751" s="23"/>
      <c r="W751" s="14"/>
      <c r="X751" s="11"/>
      <c r="Y751" s="1"/>
      <c r="Z751" s="1"/>
      <c r="AA751" s="1"/>
      <c r="AB751" s="1"/>
      <c r="AC751" s="1"/>
      <c r="AD751" s="1"/>
      <c r="AE751" s="1"/>
      <c r="AF751" s="1"/>
      <c r="AG751" s="1"/>
      <c r="AH751" s="1"/>
      <c r="AI751" s="1"/>
      <c r="AJ751" s="1"/>
      <c r="AK751" s="1"/>
      <c r="AL751" s="1"/>
      <c r="AM751" s="1"/>
      <c r="AN751" s="1"/>
      <c r="AO751" s="1"/>
      <c r="AP751" s="1"/>
      <c r="AQ751" s="1"/>
      <c r="AR751" s="1"/>
      <c r="AS751" s="1"/>
      <c r="AT751" s="1"/>
      <c r="AU751" s="1"/>
    </row>
    <row r="752" spans="1:47" ht="14.7" thickBot="1" x14ac:dyDescent="0.6">
      <c r="A752" s="32"/>
      <c r="B752" s="1"/>
      <c r="C752" s="1"/>
      <c r="D752" s="1"/>
      <c r="E752" s="1"/>
      <c r="F752" s="1"/>
      <c r="G752" s="1"/>
      <c r="H752" s="1"/>
      <c r="I752" s="1"/>
      <c r="J752" s="1"/>
      <c r="K752" s="1"/>
      <c r="L752" s="1"/>
      <c r="M752" s="1"/>
      <c r="N752" s="1"/>
      <c r="O752" s="1"/>
      <c r="P752" s="1"/>
      <c r="Q752" s="1"/>
      <c r="R752" s="1"/>
      <c r="S752" s="1"/>
      <c r="T752" s="1"/>
      <c r="U752" s="6"/>
      <c r="V752" s="23"/>
      <c r="W752" s="14"/>
      <c r="X752" s="11"/>
      <c r="Y752" s="1"/>
      <c r="Z752" s="1"/>
      <c r="AA752" s="1"/>
      <c r="AB752" s="1"/>
      <c r="AC752" s="1"/>
      <c r="AD752" s="1"/>
      <c r="AE752" s="1"/>
      <c r="AF752" s="1"/>
      <c r="AG752" s="1"/>
      <c r="AH752" s="1"/>
      <c r="AI752" s="1"/>
      <c r="AJ752" s="1"/>
      <c r="AK752" s="1"/>
      <c r="AL752" s="1"/>
      <c r="AM752" s="1"/>
      <c r="AN752" s="1"/>
      <c r="AO752" s="1"/>
      <c r="AP752" s="1"/>
      <c r="AQ752" s="1"/>
      <c r="AR752" s="1"/>
      <c r="AS752" s="1"/>
      <c r="AT752" s="1"/>
      <c r="AU752" s="1"/>
    </row>
    <row r="753" spans="1:47" ht="14.7" thickBot="1" x14ac:dyDescent="0.6">
      <c r="A753" s="32"/>
      <c r="B753" s="1"/>
      <c r="C753" s="1"/>
      <c r="D753" s="1"/>
      <c r="E753" s="1"/>
      <c r="F753" s="1"/>
      <c r="G753" s="1"/>
      <c r="H753" s="1"/>
      <c r="I753" s="1"/>
      <c r="J753" s="1"/>
      <c r="K753" s="1"/>
      <c r="L753" s="1"/>
      <c r="M753" s="1"/>
      <c r="N753" s="1"/>
      <c r="O753" s="1"/>
      <c r="P753" s="1"/>
      <c r="Q753" s="1"/>
      <c r="R753" s="1"/>
      <c r="S753" s="1"/>
      <c r="T753" s="1"/>
      <c r="U753" s="6"/>
      <c r="V753" s="23"/>
      <c r="W753" s="14"/>
      <c r="X753" s="11"/>
      <c r="Y753" s="1"/>
      <c r="Z753" s="1"/>
      <c r="AA753" s="1"/>
      <c r="AB753" s="1"/>
      <c r="AC753" s="1"/>
      <c r="AD753" s="1"/>
      <c r="AE753" s="1"/>
      <c r="AF753" s="1"/>
      <c r="AG753" s="1"/>
      <c r="AH753" s="1"/>
      <c r="AI753" s="1"/>
      <c r="AJ753" s="1"/>
      <c r="AK753" s="1"/>
      <c r="AL753" s="1"/>
      <c r="AM753" s="1"/>
      <c r="AN753" s="1"/>
      <c r="AO753" s="1"/>
      <c r="AP753" s="1"/>
      <c r="AQ753" s="1"/>
      <c r="AR753" s="1"/>
      <c r="AS753" s="1"/>
      <c r="AT753" s="1"/>
      <c r="AU753" s="1"/>
    </row>
    <row r="754" spans="1:47" ht="14.7" thickBot="1" x14ac:dyDescent="0.6">
      <c r="A754" s="32"/>
      <c r="B754" s="1"/>
      <c r="C754" s="1"/>
      <c r="D754" s="1"/>
      <c r="E754" s="1"/>
      <c r="F754" s="1"/>
      <c r="G754" s="1"/>
      <c r="H754" s="1"/>
      <c r="I754" s="1"/>
      <c r="J754" s="1"/>
      <c r="K754" s="1"/>
      <c r="L754" s="1"/>
      <c r="M754" s="1"/>
      <c r="N754" s="1"/>
      <c r="O754" s="1"/>
      <c r="P754" s="1"/>
      <c r="Q754" s="1"/>
      <c r="R754" s="1"/>
      <c r="S754" s="1"/>
      <c r="T754" s="1"/>
      <c r="U754" s="6"/>
      <c r="V754" s="23"/>
      <c r="W754" s="14"/>
      <c r="X754" s="11"/>
      <c r="Y754" s="1"/>
      <c r="Z754" s="1"/>
      <c r="AA754" s="1"/>
      <c r="AB754" s="1"/>
      <c r="AC754" s="1"/>
      <c r="AD754" s="1"/>
      <c r="AE754" s="1"/>
      <c r="AF754" s="1"/>
      <c r="AG754" s="1"/>
      <c r="AH754" s="1"/>
      <c r="AI754" s="1"/>
      <c r="AJ754" s="1"/>
      <c r="AK754" s="1"/>
      <c r="AL754" s="1"/>
      <c r="AM754" s="1"/>
      <c r="AN754" s="1"/>
      <c r="AO754" s="1"/>
      <c r="AP754" s="1"/>
      <c r="AQ754" s="1"/>
      <c r="AR754" s="1"/>
      <c r="AS754" s="1"/>
      <c r="AT754" s="1"/>
      <c r="AU754" s="1"/>
    </row>
    <row r="755" spans="1:47" ht="14.7" thickBot="1" x14ac:dyDescent="0.6">
      <c r="A755" s="32"/>
      <c r="B755" s="1"/>
      <c r="C755" s="1"/>
      <c r="D755" s="1"/>
      <c r="E755" s="1"/>
      <c r="F755" s="1"/>
      <c r="G755" s="1"/>
      <c r="H755" s="1"/>
      <c r="I755" s="1"/>
      <c r="J755" s="1"/>
      <c r="K755" s="1"/>
      <c r="L755" s="1"/>
      <c r="M755" s="1"/>
      <c r="N755" s="1"/>
      <c r="O755" s="1"/>
      <c r="P755" s="1"/>
      <c r="Q755" s="1"/>
      <c r="R755" s="1"/>
      <c r="S755" s="1"/>
      <c r="T755" s="1"/>
      <c r="U755" s="6"/>
      <c r="V755" s="23"/>
      <c r="W755" s="14"/>
      <c r="X755" s="11"/>
      <c r="Y755" s="1"/>
      <c r="Z755" s="1"/>
      <c r="AA755" s="1"/>
      <c r="AB755" s="1"/>
      <c r="AC755" s="1"/>
      <c r="AD755" s="1"/>
      <c r="AE755" s="1"/>
      <c r="AF755" s="1"/>
      <c r="AG755" s="1"/>
      <c r="AH755" s="1"/>
      <c r="AI755" s="1"/>
      <c r="AJ755" s="1"/>
      <c r="AK755" s="1"/>
      <c r="AL755" s="1"/>
      <c r="AM755" s="1"/>
      <c r="AN755" s="1"/>
      <c r="AO755" s="1"/>
      <c r="AP755" s="1"/>
      <c r="AQ755" s="1"/>
      <c r="AR755" s="1"/>
      <c r="AS755" s="1"/>
      <c r="AT755" s="1"/>
      <c r="AU755" s="1"/>
    </row>
    <row r="756" spans="1:47" ht="14.7" thickBot="1" x14ac:dyDescent="0.6">
      <c r="A756" s="32"/>
      <c r="B756" s="1"/>
      <c r="C756" s="1"/>
      <c r="D756" s="1"/>
      <c r="E756" s="1"/>
      <c r="F756" s="1"/>
      <c r="G756" s="1"/>
      <c r="H756" s="1"/>
      <c r="I756" s="1"/>
      <c r="J756" s="1"/>
      <c r="K756" s="1"/>
      <c r="L756" s="1"/>
      <c r="M756" s="1"/>
      <c r="N756" s="1"/>
      <c r="O756" s="1"/>
      <c r="P756" s="1"/>
      <c r="Q756" s="1"/>
      <c r="R756" s="1"/>
      <c r="S756" s="1"/>
      <c r="T756" s="1"/>
      <c r="U756" s="6"/>
      <c r="V756" s="23"/>
      <c r="W756" s="14"/>
      <c r="X756" s="11"/>
      <c r="Y756" s="1"/>
      <c r="Z756" s="1"/>
      <c r="AA756" s="1"/>
      <c r="AB756" s="1"/>
      <c r="AC756" s="1"/>
      <c r="AD756" s="1"/>
      <c r="AE756" s="1"/>
      <c r="AF756" s="1"/>
      <c r="AG756" s="1"/>
      <c r="AH756" s="1"/>
      <c r="AI756" s="1"/>
      <c r="AJ756" s="1"/>
      <c r="AK756" s="1"/>
      <c r="AL756" s="1"/>
      <c r="AM756" s="1"/>
      <c r="AN756" s="1"/>
      <c r="AO756" s="1"/>
      <c r="AP756" s="1"/>
      <c r="AQ756" s="1"/>
      <c r="AR756" s="1"/>
      <c r="AS756" s="1"/>
      <c r="AT756" s="1"/>
      <c r="AU756" s="1"/>
    </row>
    <row r="757" spans="1:47" ht="14.7" thickBot="1" x14ac:dyDescent="0.6">
      <c r="A757" s="32"/>
      <c r="B757" s="1"/>
      <c r="C757" s="1"/>
      <c r="D757" s="1"/>
      <c r="E757" s="1"/>
      <c r="F757" s="1"/>
      <c r="G757" s="1"/>
      <c r="H757" s="1"/>
      <c r="I757" s="1"/>
      <c r="J757" s="1"/>
      <c r="K757" s="1"/>
      <c r="L757" s="1"/>
      <c r="M757" s="1"/>
      <c r="N757" s="1"/>
      <c r="O757" s="1"/>
      <c r="P757" s="1"/>
      <c r="Q757" s="1"/>
      <c r="R757" s="1"/>
      <c r="S757" s="1"/>
      <c r="T757" s="1"/>
      <c r="U757" s="6"/>
      <c r="V757" s="23"/>
      <c r="W757" s="14"/>
      <c r="X757" s="11"/>
      <c r="Y757" s="1"/>
      <c r="Z757" s="1"/>
      <c r="AA757" s="1"/>
      <c r="AB757" s="1"/>
      <c r="AC757" s="1"/>
      <c r="AD757" s="1"/>
      <c r="AE757" s="1"/>
      <c r="AF757" s="1"/>
      <c r="AG757" s="1"/>
      <c r="AH757" s="1"/>
      <c r="AI757" s="1"/>
      <c r="AJ757" s="1"/>
      <c r="AK757" s="1"/>
      <c r="AL757" s="1"/>
      <c r="AM757" s="1"/>
      <c r="AN757" s="1"/>
      <c r="AO757" s="1"/>
      <c r="AP757" s="1"/>
      <c r="AQ757" s="1"/>
      <c r="AR757" s="1"/>
      <c r="AS757" s="1"/>
      <c r="AT757" s="1"/>
      <c r="AU757" s="1"/>
    </row>
    <row r="758" spans="1:47" ht="14.7" thickBot="1" x14ac:dyDescent="0.6">
      <c r="A758" s="32"/>
      <c r="B758" s="1"/>
      <c r="C758" s="1"/>
      <c r="D758" s="1"/>
      <c r="E758" s="1"/>
      <c r="F758" s="1"/>
      <c r="G758" s="1"/>
      <c r="H758" s="1"/>
      <c r="I758" s="1"/>
      <c r="J758" s="1"/>
      <c r="K758" s="1"/>
      <c r="L758" s="1"/>
      <c r="M758" s="1"/>
      <c r="N758" s="1"/>
      <c r="O758" s="1"/>
      <c r="P758" s="1"/>
      <c r="Q758" s="1"/>
      <c r="R758" s="1"/>
      <c r="S758" s="1"/>
      <c r="T758" s="1"/>
      <c r="U758" s="6"/>
      <c r="V758" s="23"/>
      <c r="W758" s="14"/>
      <c r="X758" s="11"/>
      <c r="Y758" s="1"/>
      <c r="Z758" s="1"/>
      <c r="AA758" s="1"/>
      <c r="AB758" s="1"/>
      <c r="AC758" s="1"/>
      <c r="AD758" s="1"/>
      <c r="AE758" s="1"/>
      <c r="AF758" s="1"/>
      <c r="AG758" s="1"/>
      <c r="AH758" s="1"/>
      <c r="AI758" s="1"/>
      <c r="AJ758" s="1"/>
      <c r="AK758" s="1"/>
      <c r="AL758" s="1"/>
      <c r="AM758" s="1"/>
      <c r="AN758" s="1"/>
      <c r="AO758" s="1"/>
      <c r="AP758" s="1"/>
      <c r="AQ758" s="1"/>
      <c r="AR758" s="1"/>
      <c r="AS758" s="1"/>
      <c r="AT758" s="1"/>
      <c r="AU758" s="1"/>
    </row>
    <row r="759" spans="1:47" ht="14.7" thickBot="1" x14ac:dyDescent="0.6">
      <c r="A759" s="32"/>
      <c r="B759" s="1"/>
      <c r="C759" s="1"/>
      <c r="D759" s="1"/>
      <c r="E759" s="1"/>
      <c r="F759" s="1"/>
      <c r="G759" s="1"/>
      <c r="H759" s="1"/>
      <c r="I759" s="1"/>
      <c r="J759" s="1"/>
      <c r="K759" s="1"/>
      <c r="L759" s="1"/>
      <c r="M759" s="1"/>
      <c r="N759" s="1"/>
      <c r="O759" s="1"/>
      <c r="P759" s="1"/>
      <c r="Q759" s="1"/>
      <c r="R759" s="1"/>
      <c r="S759" s="1"/>
      <c r="T759" s="1"/>
      <c r="U759" s="6"/>
      <c r="V759" s="23"/>
      <c r="W759" s="14"/>
      <c r="X759" s="11"/>
      <c r="Y759" s="1"/>
      <c r="Z759" s="1"/>
      <c r="AA759" s="1"/>
      <c r="AB759" s="1"/>
      <c r="AC759" s="1"/>
      <c r="AD759" s="1"/>
      <c r="AE759" s="1"/>
      <c r="AF759" s="1"/>
      <c r="AG759" s="1"/>
      <c r="AH759" s="1"/>
      <c r="AI759" s="1"/>
      <c r="AJ759" s="1"/>
      <c r="AK759" s="1"/>
      <c r="AL759" s="1"/>
      <c r="AM759" s="1"/>
      <c r="AN759" s="1"/>
      <c r="AO759" s="1"/>
      <c r="AP759" s="1"/>
      <c r="AQ759" s="1"/>
      <c r="AR759" s="1"/>
      <c r="AS759" s="1"/>
      <c r="AT759" s="1"/>
      <c r="AU759" s="1"/>
    </row>
    <row r="760" spans="1:47" ht="14.7" thickBot="1" x14ac:dyDescent="0.6">
      <c r="A760" s="32"/>
      <c r="B760" s="1"/>
      <c r="C760" s="1"/>
      <c r="D760" s="1"/>
      <c r="E760" s="1"/>
      <c r="F760" s="1"/>
      <c r="G760" s="1"/>
      <c r="H760" s="1"/>
      <c r="I760" s="1"/>
      <c r="J760" s="1"/>
      <c r="K760" s="1"/>
      <c r="L760" s="1"/>
      <c r="M760" s="1"/>
      <c r="N760" s="1"/>
      <c r="O760" s="1"/>
      <c r="P760" s="1"/>
      <c r="Q760" s="1"/>
      <c r="R760" s="1"/>
      <c r="S760" s="1"/>
      <c r="T760" s="1"/>
      <c r="U760" s="6"/>
      <c r="V760" s="23"/>
      <c r="W760" s="14"/>
      <c r="X760" s="11"/>
      <c r="Y760" s="1"/>
      <c r="Z760" s="1"/>
      <c r="AA760" s="1"/>
      <c r="AB760" s="1"/>
      <c r="AC760" s="1"/>
      <c r="AD760" s="1"/>
      <c r="AE760" s="1"/>
      <c r="AF760" s="1"/>
      <c r="AG760" s="1"/>
      <c r="AH760" s="1"/>
      <c r="AI760" s="1"/>
      <c r="AJ760" s="1"/>
      <c r="AK760" s="1"/>
      <c r="AL760" s="1"/>
      <c r="AM760" s="1"/>
      <c r="AN760" s="1"/>
      <c r="AO760" s="1"/>
      <c r="AP760" s="1"/>
      <c r="AQ760" s="1"/>
      <c r="AR760" s="1"/>
      <c r="AS760" s="1"/>
      <c r="AT760" s="1"/>
      <c r="AU760" s="1"/>
    </row>
    <row r="761" spans="1:47" ht="14.7" thickBot="1" x14ac:dyDescent="0.6">
      <c r="A761" s="32"/>
      <c r="B761" s="1"/>
      <c r="C761" s="1"/>
      <c r="D761" s="1"/>
      <c r="E761" s="1"/>
      <c r="F761" s="1"/>
      <c r="G761" s="1"/>
      <c r="H761" s="1"/>
      <c r="I761" s="1"/>
      <c r="J761" s="1"/>
      <c r="K761" s="1"/>
      <c r="L761" s="1"/>
      <c r="M761" s="1"/>
      <c r="N761" s="1"/>
      <c r="O761" s="1"/>
      <c r="P761" s="1"/>
      <c r="Q761" s="1"/>
      <c r="R761" s="1"/>
      <c r="S761" s="1"/>
      <c r="T761" s="1"/>
      <c r="U761" s="6"/>
      <c r="V761" s="23"/>
      <c r="W761" s="14"/>
      <c r="X761" s="11"/>
      <c r="Y761" s="1"/>
      <c r="Z761" s="1"/>
      <c r="AA761" s="1"/>
      <c r="AB761" s="1"/>
      <c r="AC761" s="1"/>
      <c r="AD761" s="1"/>
      <c r="AE761" s="1"/>
      <c r="AF761" s="1"/>
      <c r="AG761" s="1"/>
      <c r="AH761" s="1"/>
      <c r="AI761" s="1"/>
      <c r="AJ761" s="1"/>
      <c r="AK761" s="1"/>
      <c r="AL761" s="1"/>
      <c r="AM761" s="1"/>
      <c r="AN761" s="1"/>
      <c r="AO761" s="1"/>
      <c r="AP761" s="1"/>
      <c r="AQ761" s="1"/>
      <c r="AR761" s="1"/>
      <c r="AS761" s="1"/>
      <c r="AT761" s="1"/>
      <c r="AU761" s="1"/>
    </row>
    <row r="762" spans="1:47" ht="14.7" thickBot="1" x14ac:dyDescent="0.6">
      <c r="A762" s="32"/>
      <c r="B762" s="1"/>
      <c r="C762" s="1"/>
      <c r="D762" s="1"/>
      <c r="E762" s="1"/>
      <c r="F762" s="1"/>
      <c r="G762" s="1"/>
      <c r="H762" s="1"/>
      <c r="I762" s="1"/>
      <c r="J762" s="1"/>
      <c r="K762" s="1"/>
      <c r="L762" s="1"/>
      <c r="M762" s="1"/>
      <c r="N762" s="1"/>
      <c r="O762" s="1"/>
      <c r="P762" s="1"/>
      <c r="Q762" s="1"/>
      <c r="R762" s="1"/>
      <c r="S762" s="1"/>
      <c r="T762" s="1"/>
      <c r="U762" s="6"/>
      <c r="V762" s="23"/>
      <c r="W762" s="14"/>
      <c r="X762" s="11"/>
      <c r="Y762" s="1"/>
      <c r="Z762" s="1"/>
      <c r="AA762" s="1"/>
      <c r="AB762" s="1"/>
      <c r="AC762" s="1"/>
      <c r="AD762" s="1"/>
      <c r="AE762" s="1"/>
      <c r="AF762" s="1"/>
      <c r="AG762" s="1"/>
      <c r="AH762" s="1"/>
      <c r="AI762" s="1"/>
      <c r="AJ762" s="1"/>
      <c r="AK762" s="1"/>
      <c r="AL762" s="1"/>
      <c r="AM762" s="1"/>
      <c r="AN762" s="1"/>
      <c r="AO762" s="1"/>
      <c r="AP762" s="1"/>
      <c r="AQ762" s="1"/>
      <c r="AR762" s="1"/>
      <c r="AS762" s="1"/>
      <c r="AT762" s="1"/>
      <c r="AU762" s="1"/>
    </row>
    <row r="763" spans="1:47" ht="14.7" thickBot="1" x14ac:dyDescent="0.6">
      <c r="A763" s="32"/>
      <c r="B763" s="1"/>
      <c r="C763" s="1"/>
      <c r="D763" s="1"/>
      <c r="E763" s="1"/>
      <c r="F763" s="1"/>
      <c r="G763" s="1"/>
      <c r="H763" s="1"/>
      <c r="I763" s="1"/>
      <c r="J763" s="1"/>
      <c r="K763" s="1"/>
      <c r="L763" s="1"/>
      <c r="M763" s="1"/>
      <c r="N763" s="1"/>
      <c r="O763" s="1"/>
      <c r="P763" s="1"/>
      <c r="Q763" s="1"/>
      <c r="R763" s="1"/>
      <c r="S763" s="1"/>
      <c r="T763" s="1"/>
      <c r="U763" s="6"/>
      <c r="V763" s="23"/>
      <c r="W763" s="14"/>
      <c r="X763" s="11"/>
      <c r="Y763" s="1"/>
      <c r="Z763" s="1"/>
      <c r="AA763" s="1"/>
      <c r="AB763" s="1"/>
      <c r="AC763" s="1"/>
      <c r="AD763" s="1"/>
      <c r="AE763" s="1"/>
      <c r="AF763" s="1"/>
      <c r="AG763" s="1"/>
      <c r="AH763" s="1"/>
      <c r="AI763" s="1"/>
      <c r="AJ763" s="1"/>
      <c r="AK763" s="1"/>
      <c r="AL763" s="1"/>
      <c r="AM763" s="1"/>
      <c r="AN763" s="1"/>
      <c r="AO763" s="1"/>
      <c r="AP763" s="1"/>
      <c r="AQ763" s="1"/>
      <c r="AR763" s="1"/>
      <c r="AS763" s="1"/>
      <c r="AT763" s="1"/>
      <c r="AU763" s="1"/>
    </row>
    <row r="764" spans="1:47" ht="14.7" thickBot="1" x14ac:dyDescent="0.6">
      <c r="A764" s="32"/>
      <c r="B764" s="1"/>
      <c r="C764" s="1"/>
      <c r="D764" s="1"/>
      <c r="E764" s="1"/>
      <c r="F764" s="1"/>
      <c r="G764" s="1"/>
      <c r="H764" s="1"/>
      <c r="I764" s="1"/>
      <c r="J764" s="1"/>
      <c r="K764" s="1"/>
      <c r="L764" s="1"/>
      <c r="M764" s="1"/>
      <c r="N764" s="1"/>
      <c r="O764" s="1"/>
      <c r="P764" s="1"/>
      <c r="Q764" s="1"/>
      <c r="R764" s="1"/>
      <c r="S764" s="1"/>
      <c r="T764" s="1"/>
      <c r="U764" s="6"/>
      <c r="V764" s="23"/>
      <c r="W764" s="14"/>
      <c r="X764" s="11"/>
      <c r="Y764" s="1"/>
      <c r="Z764" s="1"/>
      <c r="AA764" s="1"/>
      <c r="AB764" s="1"/>
      <c r="AC764" s="1"/>
      <c r="AD764" s="1"/>
      <c r="AE764" s="1"/>
      <c r="AF764" s="1"/>
      <c r="AG764" s="1"/>
      <c r="AH764" s="1"/>
      <c r="AI764" s="1"/>
      <c r="AJ764" s="1"/>
      <c r="AK764" s="1"/>
      <c r="AL764" s="1"/>
      <c r="AM764" s="1"/>
      <c r="AN764" s="1"/>
      <c r="AO764" s="1"/>
      <c r="AP764" s="1"/>
      <c r="AQ764" s="1"/>
      <c r="AR764" s="1"/>
      <c r="AS764" s="1"/>
      <c r="AT764" s="1"/>
      <c r="AU764" s="1"/>
    </row>
    <row r="765" spans="1:47" ht="14.7" thickBot="1" x14ac:dyDescent="0.6">
      <c r="A765" s="32"/>
      <c r="B765" s="1"/>
      <c r="C765" s="1"/>
      <c r="D765" s="1"/>
      <c r="E765" s="1"/>
      <c r="F765" s="1"/>
      <c r="G765" s="1"/>
      <c r="H765" s="1"/>
      <c r="I765" s="1"/>
      <c r="J765" s="1"/>
      <c r="K765" s="1"/>
      <c r="L765" s="1"/>
      <c r="M765" s="1"/>
      <c r="N765" s="1"/>
      <c r="O765" s="1"/>
      <c r="P765" s="1"/>
      <c r="Q765" s="1"/>
      <c r="R765" s="1"/>
      <c r="S765" s="1"/>
      <c r="T765" s="1"/>
      <c r="U765" s="6"/>
      <c r="V765" s="23"/>
      <c r="W765" s="14"/>
      <c r="X765" s="11"/>
      <c r="Y765" s="1"/>
      <c r="Z765" s="1"/>
      <c r="AA765" s="1"/>
      <c r="AB765" s="1"/>
      <c r="AC765" s="1"/>
      <c r="AD765" s="1"/>
      <c r="AE765" s="1"/>
      <c r="AF765" s="1"/>
      <c r="AG765" s="1"/>
      <c r="AH765" s="1"/>
      <c r="AI765" s="1"/>
      <c r="AJ765" s="1"/>
      <c r="AK765" s="1"/>
      <c r="AL765" s="1"/>
      <c r="AM765" s="1"/>
      <c r="AN765" s="1"/>
      <c r="AO765" s="1"/>
      <c r="AP765" s="1"/>
      <c r="AQ765" s="1"/>
      <c r="AR765" s="1"/>
      <c r="AS765" s="1"/>
      <c r="AT765" s="1"/>
      <c r="AU765" s="1"/>
    </row>
    <row r="766" spans="1:47" ht="14.7" thickBot="1" x14ac:dyDescent="0.6">
      <c r="A766" s="32"/>
      <c r="B766" s="1"/>
      <c r="C766" s="1"/>
      <c r="D766" s="1"/>
      <c r="E766" s="1"/>
      <c r="F766" s="1"/>
      <c r="G766" s="1"/>
      <c r="H766" s="1"/>
      <c r="I766" s="1"/>
      <c r="J766" s="1"/>
      <c r="K766" s="1"/>
      <c r="L766" s="1"/>
      <c r="M766" s="1"/>
      <c r="N766" s="1"/>
      <c r="O766" s="1"/>
      <c r="P766" s="1"/>
      <c r="Q766" s="1"/>
      <c r="R766" s="1"/>
      <c r="S766" s="1"/>
      <c r="T766" s="1"/>
      <c r="U766" s="6"/>
      <c r="V766" s="23"/>
      <c r="W766" s="14"/>
      <c r="X766" s="11"/>
      <c r="Y766" s="1"/>
      <c r="Z766" s="1"/>
      <c r="AA766" s="1"/>
      <c r="AB766" s="1"/>
      <c r="AC766" s="1"/>
      <c r="AD766" s="1"/>
      <c r="AE766" s="1"/>
      <c r="AF766" s="1"/>
      <c r="AG766" s="1"/>
      <c r="AH766" s="1"/>
      <c r="AI766" s="1"/>
      <c r="AJ766" s="1"/>
      <c r="AK766" s="1"/>
      <c r="AL766" s="1"/>
      <c r="AM766" s="1"/>
      <c r="AN766" s="1"/>
      <c r="AO766" s="1"/>
      <c r="AP766" s="1"/>
      <c r="AQ766" s="1"/>
      <c r="AR766" s="1"/>
      <c r="AS766" s="1"/>
      <c r="AT766" s="1"/>
      <c r="AU766" s="1"/>
    </row>
    <row r="767" spans="1:47" ht="14.7" thickBot="1" x14ac:dyDescent="0.6">
      <c r="A767" s="32"/>
      <c r="B767" s="1"/>
      <c r="C767" s="1"/>
      <c r="D767" s="1"/>
      <c r="E767" s="1"/>
      <c r="F767" s="1"/>
      <c r="G767" s="1"/>
      <c r="H767" s="1"/>
      <c r="I767" s="1"/>
      <c r="J767" s="1"/>
      <c r="K767" s="1"/>
      <c r="L767" s="1"/>
      <c r="M767" s="1"/>
      <c r="N767" s="1"/>
      <c r="O767" s="1"/>
      <c r="P767" s="1"/>
      <c r="Q767" s="1"/>
      <c r="R767" s="1"/>
      <c r="S767" s="1"/>
      <c r="T767" s="1"/>
      <c r="U767" s="6"/>
      <c r="V767" s="23"/>
      <c r="W767" s="14"/>
      <c r="X767" s="11"/>
      <c r="Y767" s="1"/>
      <c r="Z767" s="1"/>
      <c r="AA767" s="1"/>
      <c r="AB767" s="1"/>
      <c r="AC767" s="1"/>
      <c r="AD767" s="1"/>
      <c r="AE767" s="1"/>
      <c r="AF767" s="1"/>
      <c r="AG767" s="1"/>
      <c r="AH767" s="1"/>
      <c r="AI767" s="1"/>
      <c r="AJ767" s="1"/>
      <c r="AK767" s="1"/>
      <c r="AL767" s="1"/>
      <c r="AM767" s="1"/>
      <c r="AN767" s="1"/>
      <c r="AO767" s="1"/>
      <c r="AP767" s="1"/>
      <c r="AQ767" s="1"/>
      <c r="AR767" s="1"/>
      <c r="AS767" s="1"/>
      <c r="AT767" s="1"/>
      <c r="AU767" s="1"/>
    </row>
    <row r="768" spans="1:47" ht="14.7" thickBot="1" x14ac:dyDescent="0.6">
      <c r="A768" s="32"/>
      <c r="B768" s="1"/>
      <c r="C768" s="1"/>
      <c r="D768" s="1"/>
      <c r="E768" s="1"/>
      <c r="F768" s="1"/>
      <c r="G768" s="1"/>
      <c r="H768" s="1"/>
      <c r="I768" s="1"/>
      <c r="J768" s="1"/>
      <c r="K768" s="1"/>
      <c r="L768" s="1"/>
      <c r="M768" s="1"/>
      <c r="N768" s="1"/>
      <c r="O768" s="1"/>
      <c r="P768" s="1"/>
      <c r="Q768" s="1"/>
      <c r="R768" s="1"/>
      <c r="S768" s="1"/>
      <c r="T768" s="1"/>
      <c r="U768" s="6"/>
      <c r="V768" s="23"/>
      <c r="W768" s="14"/>
      <c r="X768" s="11"/>
      <c r="Y768" s="1"/>
      <c r="Z768" s="1"/>
      <c r="AA768" s="1"/>
      <c r="AB768" s="1"/>
      <c r="AC768" s="1"/>
      <c r="AD768" s="1"/>
      <c r="AE768" s="1"/>
      <c r="AF768" s="1"/>
      <c r="AG768" s="1"/>
      <c r="AH768" s="1"/>
      <c r="AI768" s="1"/>
      <c r="AJ768" s="1"/>
      <c r="AK768" s="1"/>
      <c r="AL768" s="1"/>
      <c r="AM768" s="1"/>
      <c r="AN768" s="1"/>
      <c r="AO768" s="1"/>
      <c r="AP768" s="1"/>
      <c r="AQ768" s="1"/>
      <c r="AR768" s="1"/>
      <c r="AS768" s="1"/>
      <c r="AT768" s="1"/>
      <c r="AU768" s="1"/>
    </row>
    <row r="769" spans="1:47" ht="14.7" thickBot="1" x14ac:dyDescent="0.6">
      <c r="A769" s="32"/>
      <c r="B769" s="1"/>
      <c r="C769" s="1"/>
      <c r="D769" s="1"/>
      <c r="E769" s="1"/>
      <c r="F769" s="1"/>
      <c r="G769" s="1"/>
      <c r="H769" s="1"/>
      <c r="I769" s="1"/>
      <c r="J769" s="1"/>
      <c r="K769" s="1"/>
      <c r="L769" s="1"/>
      <c r="M769" s="1"/>
      <c r="N769" s="1"/>
      <c r="O769" s="1"/>
      <c r="P769" s="1"/>
      <c r="Q769" s="1"/>
      <c r="R769" s="1"/>
      <c r="S769" s="1"/>
      <c r="T769" s="1"/>
      <c r="U769" s="6"/>
      <c r="V769" s="23"/>
      <c r="W769" s="14"/>
      <c r="X769" s="11"/>
      <c r="Y769" s="1"/>
      <c r="Z769" s="1"/>
      <c r="AA769" s="1"/>
      <c r="AB769" s="1"/>
      <c r="AC769" s="1"/>
      <c r="AD769" s="1"/>
      <c r="AE769" s="1"/>
      <c r="AF769" s="1"/>
      <c r="AG769" s="1"/>
      <c r="AH769" s="1"/>
      <c r="AI769" s="1"/>
      <c r="AJ769" s="1"/>
      <c r="AK769" s="1"/>
      <c r="AL769" s="1"/>
      <c r="AM769" s="1"/>
      <c r="AN769" s="1"/>
      <c r="AO769" s="1"/>
      <c r="AP769" s="1"/>
      <c r="AQ769" s="1"/>
      <c r="AR769" s="1"/>
      <c r="AS769" s="1"/>
      <c r="AT769" s="1"/>
      <c r="AU769" s="1"/>
    </row>
    <row r="770" spans="1:47" ht="14.7" thickBot="1" x14ac:dyDescent="0.6">
      <c r="A770" s="32"/>
      <c r="B770" s="1"/>
      <c r="C770" s="1"/>
      <c r="D770" s="1"/>
      <c r="E770" s="1"/>
      <c r="F770" s="1"/>
      <c r="G770" s="1"/>
      <c r="H770" s="1"/>
      <c r="I770" s="1"/>
      <c r="J770" s="1"/>
      <c r="K770" s="1"/>
      <c r="L770" s="1"/>
      <c r="M770" s="1"/>
      <c r="N770" s="1"/>
      <c r="O770" s="1"/>
      <c r="P770" s="1"/>
      <c r="Q770" s="1"/>
      <c r="R770" s="1"/>
      <c r="S770" s="1"/>
      <c r="T770" s="1"/>
      <c r="U770" s="6"/>
      <c r="V770" s="23"/>
      <c r="W770" s="14"/>
      <c r="X770" s="11"/>
      <c r="Y770" s="1"/>
      <c r="Z770" s="1"/>
      <c r="AA770" s="1"/>
      <c r="AB770" s="1"/>
      <c r="AC770" s="1"/>
      <c r="AD770" s="1"/>
      <c r="AE770" s="1"/>
      <c r="AF770" s="1"/>
      <c r="AG770" s="1"/>
      <c r="AH770" s="1"/>
      <c r="AI770" s="1"/>
      <c r="AJ770" s="1"/>
      <c r="AK770" s="1"/>
      <c r="AL770" s="1"/>
      <c r="AM770" s="1"/>
      <c r="AN770" s="1"/>
      <c r="AO770" s="1"/>
      <c r="AP770" s="1"/>
      <c r="AQ770" s="1"/>
      <c r="AR770" s="1"/>
      <c r="AS770" s="1"/>
      <c r="AT770" s="1"/>
      <c r="AU770" s="1"/>
    </row>
    <row r="771" spans="1:47" ht="14.7" thickBot="1" x14ac:dyDescent="0.6">
      <c r="A771" s="32"/>
      <c r="B771" s="1"/>
      <c r="C771" s="1"/>
      <c r="D771" s="1"/>
      <c r="E771" s="1"/>
      <c r="F771" s="1"/>
      <c r="G771" s="1"/>
      <c r="H771" s="1"/>
      <c r="I771" s="1"/>
      <c r="J771" s="1"/>
      <c r="K771" s="1"/>
      <c r="L771" s="1"/>
      <c r="M771" s="1"/>
      <c r="N771" s="1"/>
      <c r="O771" s="1"/>
      <c r="P771" s="1"/>
      <c r="Q771" s="1"/>
      <c r="R771" s="1"/>
      <c r="S771" s="1"/>
      <c r="T771" s="1"/>
      <c r="U771" s="6"/>
      <c r="V771" s="23"/>
      <c r="W771" s="14"/>
      <c r="X771" s="11"/>
      <c r="Y771" s="1"/>
      <c r="Z771" s="1"/>
      <c r="AA771" s="1"/>
      <c r="AB771" s="1"/>
      <c r="AC771" s="1"/>
      <c r="AD771" s="1"/>
      <c r="AE771" s="1"/>
      <c r="AF771" s="1"/>
      <c r="AG771" s="1"/>
      <c r="AH771" s="1"/>
      <c r="AI771" s="1"/>
      <c r="AJ771" s="1"/>
      <c r="AK771" s="1"/>
      <c r="AL771" s="1"/>
      <c r="AM771" s="1"/>
      <c r="AN771" s="1"/>
      <c r="AO771" s="1"/>
      <c r="AP771" s="1"/>
      <c r="AQ771" s="1"/>
      <c r="AR771" s="1"/>
      <c r="AS771" s="1"/>
      <c r="AT771" s="1"/>
      <c r="AU771" s="1"/>
    </row>
    <row r="772" spans="1:47" ht="14.7" thickBot="1" x14ac:dyDescent="0.6">
      <c r="A772" s="32"/>
      <c r="B772" s="1"/>
      <c r="C772" s="1"/>
      <c r="D772" s="1"/>
      <c r="E772" s="1"/>
      <c r="F772" s="1"/>
      <c r="G772" s="1"/>
      <c r="H772" s="1"/>
      <c r="I772" s="1"/>
      <c r="J772" s="1"/>
      <c r="K772" s="1"/>
      <c r="L772" s="1"/>
      <c r="M772" s="1"/>
      <c r="N772" s="1"/>
      <c r="O772" s="1"/>
      <c r="P772" s="1"/>
      <c r="Q772" s="1"/>
      <c r="R772" s="1"/>
      <c r="S772" s="1"/>
      <c r="T772" s="1"/>
      <c r="U772" s="6"/>
      <c r="V772" s="23"/>
      <c r="W772" s="14"/>
      <c r="X772" s="11"/>
      <c r="Y772" s="1"/>
      <c r="Z772" s="1"/>
      <c r="AA772" s="1"/>
      <c r="AB772" s="1"/>
      <c r="AC772" s="1"/>
      <c r="AD772" s="1"/>
      <c r="AE772" s="1"/>
      <c r="AF772" s="1"/>
      <c r="AG772" s="1"/>
      <c r="AH772" s="1"/>
      <c r="AI772" s="1"/>
      <c r="AJ772" s="1"/>
      <c r="AK772" s="1"/>
      <c r="AL772" s="1"/>
      <c r="AM772" s="1"/>
      <c r="AN772" s="1"/>
      <c r="AO772" s="1"/>
      <c r="AP772" s="1"/>
      <c r="AQ772" s="1"/>
      <c r="AR772" s="1"/>
      <c r="AS772" s="1"/>
      <c r="AT772" s="1"/>
      <c r="AU772" s="1"/>
    </row>
    <row r="773" spans="1:47" ht="14.7" thickBot="1" x14ac:dyDescent="0.6">
      <c r="A773" s="32"/>
      <c r="B773" s="1"/>
      <c r="C773" s="1"/>
      <c r="D773" s="1"/>
      <c r="E773" s="1"/>
      <c r="F773" s="1"/>
      <c r="G773" s="1"/>
      <c r="H773" s="1"/>
      <c r="I773" s="1"/>
      <c r="J773" s="1"/>
      <c r="K773" s="1"/>
      <c r="L773" s="1"/>
      <c r="M773" s="1"/>
      <c r="N773" s="1"/>
      <c r="O773" s="1"/>
      <c r="P773" s="1"/>
      <c r="Q773" s="1"/>
      <c r="R773" s="1"/>
      <c r="S773" s="1"/>
      <c r="T773" s="1"/>
      <c r="U773" s="6"/>
      <c r="V773" s="23"/>
      <c r="W773" s="14"/>
      <c r="X773" s="11"/>
      <c r="Y773" s="1"/>
      <c r="Z773" s="1"/>
      <c r="AA773" s="1"/>
      <c r="AB773" s="1"/>
      <c r="AC773" s="1"/>
      <c r="AD773" s="1"/>
      <c r="AE773" s="1"/>
      <c r="AF773" s="1"/>
      <c r="AG773" s="1"/>
      <c r="AH773" s="1"/>
      <c r="AI773" s="1"/>
      <c r="AJ773" s="1"/>
      <c r="AK773" s="1"/>
      <c r="AL773" s="1"/>
      <c r="AM773" s="1"/>
      <c r="AN773" s="1"/>
      <c r="AO773" s="1"/>
      <c r="AP773" s="1"/>
      <c r="AQ773" s="1"/>
      <c r="AR773" s="1"/>
      <c r="AS773" s="1"/>
      <c r="AT773" s="1"/>
      <c r="AU773" s="1"/>
    </row>
    <row r="774" spans="1:47" ht="14.7" thickBot="1" x14ac:dyDescent="0.6">
      <c r="A774" s="32"/>
      <c r="B774" s="1"/>
      <c r="C774" s="1"/>
      <c r="D774" s="1"/>
      <c r="E774" s="1"/>
      <c r="F774" s="1"/>
      <c r="G774" s="1"/>
      <c r="H774" s="1"/>
      <c r="I774" s="1"/>
      <c r="J774" s="1"/>
      <c r="K774" s="1"/>
      <c r="L774" s="1"/>
      <c r="M774" s="1"/>
      <c r="N774" s="1"/>
      <c r="O774" s="1"/>
      <c r="P774" s="1"/>
      <c r="Q774" s="1"/>
      <c r="R774" s="1"/>
      <c r="S774" s="1"/>
      <c r="T774" s="1"/>
      <c r="U774" s="6"/>
      <c r="V774" s="23"/>
      <c r="W774" s="14"/>
      <c r="X774" s="11"/>
      <c r="Y774" s="1"/>
      <c r="Z774" s="1"/>
      <c r="AA774" s="1"/>
      <c r="AB774" s="1"/>
      <c r="AC774" s="1"/>
      <c r="AD774" s="1"/>
      <c r="AE774" s="1"/>
      <c r="AF774" s="1"/>
      <c r="AG774" s="1"/>
      <c r="AH774" s="1"/>
      <c r="AI774" s="1"/>
      <c r="AJ774" s="1"/>
      <c r="AK774" s="1"/>
      <c r="AL774" s="1"/>
      <c r="AM774" s="1"/>
      <c r="AN774" s="1"/>
      <c r="AO774" s="1"/>
      <c r="AP774" s="1"/>
      <c r="AQ774" s="1"/>
      <c r="AR774" s="1"/>
      <c r="AS774" s="1"/>
      <c r="AT774" s="1"/>
      <c r="AU774" s="1"/>
    </row>
    <row r="775" spans="1:47" ht="14.7" thickBot="1" x14ac:dyDescent="0.6">
      <c r="A775" s="32"/>
      <c r="B775" s="1"/>
      <c r="C775" s="1"/>
      <c r="D775" s="1"/>
      <c r="E775" s="1"/>
      <c r="F775" s="1"/>
      <c r="G775" s="1"/>
      <c r="H775" s="1"/>
      <c r="I775" s="1"/>
      <c r="J775" s="1"/>
      <c r="K775" s="1"/>
      <c r="L775" s="1"/>
      <c r="M775" s="1"/>
      <c r="N775" s="1"/>
      <c r="O775" s="1"/>
      <c r="P775" s="1"/>
      <c r="Q775" s="1"/>
      <c r="R775" s="1"/>
      <c r="S775" s="1"/>
      <c r="T775" s="1"/>
      <c r="U775" s="6"/>
      <c r="V775" s="23"/>
      <c r="W775" s="14"/>
      <c r="X775" s="11"/>
      <c r="Y775" s="1"/>
      <c r="Z775" s="1"/>
      <c r="AA775" s="1"/>
      <c r="AB775" s="1"/>
      <c r="AC775" s="1"/>
      <c r="AD775" s="1"/>
      <c r="AE775" s="1"/>
      <c r="AF775" s="1"/>
      <c r="AG775" s="1"/>
      <c r="AH775" s="1"/>
      <c r="AI775" s="1"/>
      <c r="AJ775" s="1"/>
      <c r="AK775" s="1"/>
      <c r="AL775" s="1"/>
      <c r="AM775" s="1"/>
      <c r="AN775" s="1"/>
      <c r="AO775" s="1"/>
      <c r="AP775" s="1"/>
      <c r="AQ775" s="1"/>
      <c r="AR775" s="1"/>
      <c r="AS775" s="1"/>
      <c r="AT775" s="1"/>
      <c r="AU775" s="1"/>
    </row>
    <row r="776" spans="1:47" ht="14.7" thickBot="1" x14ac:dyDescent="0.6">
      <c r="A776" s="32"/>
      <c r="B776" s="1"/>
      <c r="C776" s="1"/>
      <c r="D776" s="1"/>
      <c r="E776" s="1"/>
      <c r="F776" s="1"/>
      <c r="G776" s="1"/>
      <c r="H776" s="1"/>
      <c r="I776" s="1"/>
      <c r="J776" s="1"/>
      <c r="K776" s="1"/>
      <c r="L776" s="1"/>
      <c r="M776" s="1"/>
      <c r="N776" s="1"/>
      <c r="O776" s="1"/>
      <c r="P776" s="1"/>
      <c r="Q776" s="1"/>
      <c r="R776" s="1"/>
      <c r="S776" s="1"/>
      <c r="T776" s="1"/>
      <c r="U776" s="6"/>
      <c r="V776" s="23"/>
      <c r="W776" s="14"/>
      <c r="X776" s="11"/>
      <c r="Y776" s="1"/>
      <c r="Z776" s="1"/>
      <c r="AA776" s="1"/>
      <c r="AB776" s="1"/>
      <c r="AC776" s="1"/>
      <c r="AD776" s="1"/>
      <c r="AE776" s="1"/>
      <c r="AF776" s="1"/>
      <c r="AG776" s="1"/>
      <c r="AH776" s="1"/>
      <c r="AI776" s="1"/>
      <c r="AJ776" s="1"/>
      <c r="AK776" s="1"/>
      <c r="AL776" s="1"/>
      <c r="AM776" s="1"/>
      <c r="AN776" s="1"/>
      <c r="AO776" s="1"/>
      <c r="AP776" s="1"/>
      <c r="AQ776" s="1"/>
      <c r="AR776" s="1"/>
      <c r="AS776" s="1"/>
      <c r="AT776" s="1"/>
      <c r="AU776" s="1"/>
    </row>
    <row r="777" spans="1:47" ht="14.7" thickBot="1" x14ac:dyDescent="0.6">
      <c r="A777" s="32"/>
      <c r="B777" s="1"/>
      <c r="C777" s="1"/>
      <c r="D777" s="1"/>
      <c r="E777" s="1"/>
      <c r="F777" s="1"/>
      <c r="G777" s="1"/>
      <c r="H777" s="1"/>
      <c r="I777" s="1"/>
      <c r="J777" s="1"/>
      <c r="K777" s="1"/>
      <c r="L777" s="1"/>
      <c r="M777" s="1"/>
      <c r="N777" s="1"/>
      <c r="O777" s="1"/>
      <c r="P777" s="1"/>
      <c r="Q777" s="1"/>
      <c r="R777" s="1"/>
      <c r="S777" s="1"/>
      <c r="T777" s="1"/>
      <c r="U777" s="6"/>
      <c r="V777" s="23"/>
      <c r="W777" s="14"/>
      <c r="X777" s="11"/>
      <c r="Y777" s="1"/>
      <c r="Z777" s="1"/>
      <c r="AA777" s="1"/>
      <c r="AB777" s="1"/>
      <c r="AC777" s="1"/>
      <c r="AD777" s="1"/>
      <c r="AE777" s="1"/>
      <c r="AF777" s="1"/>
      <c r="AG777" s="1"/>
      <c r="AH777" s="1"/>
      <c r="AI777" s="1"/>
      <c r="AJ777" s="1"/>
      <c r="AK777" s="1"/>
      <c r="AL777" s="1"/>
      <c r="AM777" s="1"/>
      <c r="AN777" s="1"/>
      <c r="AO777" s="1"/>
      <c r="AP777" s="1"/>
      <c r="AQ777" s="1"/>
      <c r="AR777" s="1"/>
      <c r="AS777" s="1"/>
      <c r="AT777" s="1"/>
      <c r="AU777" s="1"/>
    </row>
    <row r="778" spans="1:47" ht="14.7" thickBot="1" x14ac:dyDescent="0.6">
      <c r="A778" s="32"/>
      <c r="B778" s="1"/>
      <c r="C778" s="1"/>
      <c r="D778" s="1"/>
      <c r="E778" s="1"/>
      <c r="F778" s="1"/>
      <c r="G778" s="1"/>
      <c r="H778" s="1"/>
      <c r="I778" s="1"/>
      <c r="J778" s="1"/>
      <c r="K778" s="1"/>
      <c r="L778" s="1"/>
      <c r="M778" s="1"/>
      <c r="N778" s="1"/>
      <c r="O778" s="1"/>
      <c r="P778" s="1"/>
      <c r="Q778" s="1"/>
      <c r="R778" s="1"/>
      <c r="S778" s="1"/>
      <c r="T778" s="1"/>
      <c r="U778" s="6"/>
      <c r="V778" s="23"/>
      <c r="W778" s="14"/>
      <c r="X778" s="11"/>
      <c r="Y778" s="1"/>
      <c r="Z778" s="1"/>
      <c r="AA778" s="1"/>
      <c r="AB778" s="1"/>
      <c r="AC778" s="1"/>
      <c r="AD778" s="1"/>
      <c r="AE778" s="1"/>
      <c r="AF778" s="1"/>
      <c r="AG778" s="1"/>
      <c r="AH778" s="1"/>
      <c r="AI778" s="1"/>
      <c r="AJ778" s="1"/>
      <c r="AK778" s="1"/>
      <c r="AL778" s="1"/>
      <c r="AM778" s="1"/>
      <c r="AN778" s="1"/>
      <c r="AO778" s="1"/>
      <c r="AP778" s="1"/>
      <c r="AQ778" s="1"/>
      <c r="AR778" s="1"/>
      <c r="AS778" s="1"/>
      <c r="AT778" s="1"/>
      <c r="AU778" s="1"/>
    </row>
    <row r="779" spans="1:47" ht="14.7" thickBot="1" x14ac:dyDescent="0.6">
      <c r="A779" s="32"/>
      <c r="B779" s="1"/>
      <c r="C779" s="1"/>
      <c r="D779" s="1"/>
      <c r="E779" s="1"/>
      <c r="F779" s="1"/>
      <c r="G779" s="1"/>
      <c r="H779" s="1"/>
      <c r="I779" s="1"/>
      <c r="J779" s="1"/>
      <c r="K779" s="1"/>
      <c r="L779" s="1"/>
      <c r="M779" s="1"/>
      <c r="N779" s="1"/>
      <c r="O779" s="1"/>
      <c r="P779" s="1"/>
      <c r="Q779" s="1"/>
      <c r="R779" s="1"/>
      <c r="S779" s="1"/>
      <c r="T779" s="1"/>
      <c r="U779" s="6"/>
      <c r="V779" s="23"/>
      <c r="W779" s="14"/>
      <c r="X779" s="11"/>
      <c r="Y779" s="1"/>
      <c r="Z779" s="1"/>
      <c r="AA779" s="1"/>
      <c r="AB779" s="1"/>
      <c r="AC779" s="1"/>
      <c r="AD779" s="1"/>
      <c r="AE779" s="1"/>
      <c r="AF779" s="1"/>
      <c r="AG779" s="1"/>
      <c r="AH779" s="1"/>
      <c r="AI779" s="1"/>
      <c r="AJ779" s="1"/>
      <c r="AK779" s="1"/>
      <c r="AL779" s="1"/>
      <c r="AM779" s="1"/>
      <c r="AN779" s="1"/>
      <c r="AO779" s="1"/>
      <c r="AP779" s="1"/>
      <c r="AQ779" s="1"/>
      <c r="AR779" s="1"/>
      <c r="AS779" s="1"/>
      <c r="AT779" s="1"/>
      <c r="AU779" s="1"/>
    </row>
    <row r="780" spans="1:47" ht="14.7" thickBot="1" x14ac:dyDescent="0.6">
      <c r="A780" s="32"/>
      <c r="B780" s="1"/>
      <c r="C780" s="1"/>
      <c r="D780" s="1"/>
      <c r="E780" s="1"/>
      <c r="F780" s="1"/>
      <c r="G780" s="1"/>
      <c r="H780" s="1"/>
      <c r="I780" s="1"/>
      <c r="J780" s="1"/>
      <c r="K780" s="1"/>
      <c r="L780" s="1"/>
      <c r="M780" s="1"/>
      <c r="N780" s="1"/>
      <c r="O780" s="1"/>
      <c r="P780" s="1"/>
      <c r="Q780" s="1"/>
      <c r="R780" s="1"/>
      <c r="S780" s="1"/>
      <c r="T780" s="1"/>
      <c r="U780" s="6"/>
      <c r="V780" s="23"/>
      <c r="W780" s="14"/>
      <c r="X780" s="11"/>
      <c r="Y780" s="1"/>
      <c r="Z780" s="1"/>
      <c r="AA780" s="1"/>
      <c r="AB780" s="1"/>
      <c r="AC780" s="1"/>
      <c r="AD780" s="1"/>
      <c r="AE780" s="1"/>
      <c r="AF780" s="1"/>
      <c r="AG780" s="1"/>
      <c r="AH780" s="1"/>
      <c r="AI780" s="1"/>
      <c r="AJ780" s="1"/>
      <c r="AK780" s="1"/>
      <c r="AL780" s="1"/>
      <c r="AM780" s="1"/>
      <c r="AN780" s="1"/>
      <c r="AO780" s="1"/>
      <c r="AP780" s="1"/>
      <c r="AQ780" s="1"/>
      <c r="AR780" s="1"/>
      <c r="AS780" s="1"/>
      <c r="AT780" s="1"/>
      <c r="AU780" s="1"/>
    </row>
    <row r="781" spans="1:47" ht="14.7" thickBot="1" x14ac:dyDescent="0.6">
      <c r="A781" s="32"/>
      <c r="B781" s="1"/>
      <c r="C781" s="1"/>
      <c r="D781" s="1"/>
      <c r="E781" s="1"/>
      <c r="F781" s="1"/>
      <c r="G781" s="1"/>
      <c r="H781" s="1"/>
      <c r="I781" s="1"/>
      <c r="J781" s="1"/>
      <c r="K781" s="1"/>
      <c r="L781" s="1"/>
      <c r="M781" s="1"/>
      <c r="N781" s="1"/>
      <c r="O781" s="1"/>
      <c r="P781" s="1"/>
      <c r="Q781" s="1"/>
      <c r="R781" s="1"/>
      <c r="S781" s="1"/>
      <c r="T781" s="1"/>
      <c r="U781" s="6"/>
      <c r="V781" s="23"/>
      <c r="W781" s="14"/>
      <c r="X781" s="11"/>
      <c r="Y781" s="1"/>
      <c r="Z781" s="1"/>
      <c r="AA781" s="1"/>
      <c r="AB781" s="1"/>
      <c r="AC781" s="1"/>
      <c r="AD781" s="1"/>
      <c r="AE781" s="1"/>
      <c r="AF781" s="1"/>
      <c r="AG781" s="1"/>
      <c r="AH781" s="1"/>
      <c r="AI781" s="1"/>
      <c r="AJ781" s="1"/>
      <c r="AK781" s="1"/>
      <c r="AL781" s="1"/>
      <c r="AM781" s="1"/>
      <c r="AN781" s="1"/>
      <c r="AO781" s="1"/>
      <c r="AP781" s="1"/>
      <c r="AQ781" s="1"/>
      <c r="AR781" s="1"/>
      <c r="AS781" s="1"/>
      <c r="AT781" s="1"/>
      <c r="AU781" s="1"/>
    </row>
    <row r="782" spans="1:47" ht="14.7" thickBot="1" x14ac:dyDescent="0.6">
      <c r="A782" s="32"/>
      <c r="B782" s="1"/>
      <c r="C782" s="1"/>
      <c r="D782" s="1"/>
      <c r="E782" s="1"/>
      <c r="F782" s="1"/>
      <c r="G782" s="1"/>
      <c r="H782" s="1"/>
      <c r="I782" s="1"/>
      <c r="J782" s="1"/>
      <c r="K782" s="1"/>
      <c r="L782" s="1"/>
      <c r="M782" s="1"/>
      <c r="N782" s="1"/>
      <c r="O782" s="1"/>
      <c r="P782" s="1"/>
      <c r="Q782" s="1"/>
      <c r="R782" s="1"/>
      <c r="S782" s="1"/>
      <c r="T782" s="1"/>
      <c r="U782" s="6"/>
      <c r="V782" s="23"/>
      <c r="W782" s="14"/>
      <c r="X782" s="11"/>
      <c r="Y782" s="1"/>
      <c r="Z782" s="1"/>
      <c r="AA782" s="1"/>
      <c r="AB782" s="1"/>
      <c r="AC782" s="1"/>
      <c r="AD782" s="1"/>
      <c r="AE782" s="1"/>
      <c r="AF782" s="1"/>
      <c r="AG782" s="1"/>
      <c r="AH782" s="1"/>
      <c r="AI782" s="1"/>
      <c r="AJ782" s="1"/>
      <c r="AK782" s="1"/>
      <c r="AL782" s="1"/>
      <c r="AM782" s="1"/>
      <c r="AN782" s="1"/>
      <c r="AO782" s="1"/>
      <c r="AP782" s="1"/>
      <c r="AQ782" s="1"/>
      <c r="AR782" s="1"/>
      <c r="AS782" s="1"/>
      <c r="AT782" s="1"/>
      <c r="AU782" s="1"/>
    </row>
    <row r="783" spans="1:47" ht="14.7" thickBot="1" x14ac:dyDescent="0.6">
      <c r="A783" s="32"/>
      <c r="B783" s="1"/>
      <c r="C783" s="1"/>
      <c r="D783" s="1"/>
      <c r="E783" s="1"/>
      <c r="F783" s="1"/>
      <c r="G783" s="1"/>
      <c r="H783" s="1"/>
      <c r="I783" s="1"/>
      <c r="J783" s="1"/>
      <c r="K783" s="1"/>
      <c r="L783" s="1"/>
      <c r="M783" s="1"/>
      <c r="N783" s="1"/>
      <c r="O783" s="1"/>
      <c r="P783" s="1"/>
      <c r="Q783" s="1"/>
      <c r="R783" s="1"/>
      <c r="S783" s="1"/>
      <c r="T783" s="1"/>
      <c r="U783" s="6"/>
      <c r="V783" s="23"/>
      <c r="W783" s="14"/>
      <c r="X783" s="11"/>
      <c r="Y783" s="1"/>
      <c r="Z783" s="1"/>
      <c r="AA783" s="1"/>
      <c r="AB783" s="1"/>
      <c r="AC783" s="1"/>
      <c r="AD783" s="1"/>
      <c r="AE783" s="1"/>
      <c r="AF783" s="1"/>
      <c r="AG783" s="1"/>
      <c r="AH783" s="1"/>
      <c r="AI783" s="1"/>
      <c r="AJ783" s="1"/>
      <c r="AK783" s="1"/>
      <c r="AL783" s="1"/>
      <c r="AM783" s="1"/>
      <c r="AN783" s="1"/>
      <c r="AO783" s="1"/>
      <c r="AP783" s="1"/>
      <c r="AQ783" s="1"/>
      <c r="AR783" s="1"/>
      <c r="AS783" s="1"/>
      <c r="AT783" s="1"/>
      <c r="AU783" s="1"/>
    </row>
    <row r="784" spans="1:47" ht="14.7" thickBot="1" x14ac:dyDescent="0.6">
      <c r="A784" s="32"/>
      <c r="B784" s="1"/>
      <c r="C784" s="1"/>
      <c r="D784" s="1"/>
      <c r="E784" s="1"/>
      <c r="F784" s="1"/>
      <c r="G784" s="1"/>
      <c r="H784" s="1"/>
      <c r="I784" s="1"/>
      <c r="J784" s="1"/>
      <c r="K784" s="1"/>
      <c r="L784" s="1"/>
      <c r="M784" s="1"/>
      <c r="N784" s="1"/>
      <c r="O784" s="1"/>
      <c r="P784" s="1"/>
      <c r="Q784" s="1"/>
      <c r="R784" s="1"/>
      <c r="S784" s="1"/>
      <c r="T784" s="1"/>
      <c r="U784" s="6"/>
      <c r="V784" s="23"/>
      <c r="W784" s="14"/>
      <c r="X784" s="11"/>
      <c r="Y784" s="1"/>
      <c r="Z784" s="1"/>
      <c r="AA784" s="1"/>
      <c r="AB784" s="1"/>
      <c r="AC784" s="1"/>
      <c r="AD784" s="1"/>
      <c r="AE784" s="1"/>
      <c r="AF784" s="1"/>
      <c r="AG784" s="1"/>
      <c r="AH784" s="1"/>
      <c r="AI784" s="1"/>
      <c r="AJ784" s="1"/>
      <c r="AK784" s="1"/>
      <c r="AL784" s="1"/>
      <c r="AM784" s="1"/>
      <c r="AN784" s="1"/>
      <c r="AO784" s="1"/>
      <c r="AP784" s="1"/>
      <c r="AQ784" s="1"/>
      <c r="AR784" s="1"/>
      <c r="AS784" s="1"/>
      <c r="AT784" s="1"/>
      <c r="AU784" s="1"/>
    </row>
    <row r="785" spans="1:47" ht="14.7" thickBot="1" x14ac:dyDescent="0.6">
      <c r="A785" s="32"/>
      <c r="B785" s="1"/>
      <c r="C785" s="1"/>
      <c r="D785" s="1"/>
      <c r="E785" s="1"/>
      <c r="F785" s="1"/>
      <c r="G785" s="1"/>
      <c r="H785" s="1"/>
      <c r="I785" s="1"/>
      <c r="J785" s="1"/>
      <c r="K785" s="1"/>
      <c r="L785" s="1"/>
      <c r="M785" s="1"/>
      <c r="N785" s="1"/>
      <c r="O785" s="1"/>
      <c r="P785" s="1"/>
      <c r="Q785" s="1"/>
      <c r="R785" s="1"/>
      <c r="S785" s="1"/>
      <c r="T785" s="1"/>
      <c r="U785" s="6"/>
      <c r="V785" s="23"/>
      <c r="W785" s="14"/>
      <c r="X785" s="11"/>
      <c r="Y785" s="1"/>
      <c r="Z785" s="1"/>
      <c r="AA785" s="1"/>
      <c r="AB785" s="1"/>
      <c r="AC785" s="1"/>
      <c r="AD785" s="1"/>
      <c r="AE785" s="1"/>
      <c r="AF785" s="1"/>
      <c r="AG785" s="1"/>
      <c r="AH785" s="1"/>
      <c r="AI785" s="1"/>
      <c r="AJ785" s="1"/>
      <c r="AK785" s="1"/>
      <c r="AL785" s="1"/>
      <c r="AM785" s="1"/>
      <c r="AN785" s="1"/>
      <c r="AO785" s="1"/>
      <c r="AP785" s="1"/>
      <c r="AQ785" s="1"/>
      <c r="AR785" s="1"/>
      <c r="AS785" s="1"/>
      <c r="AT785" s="1"/>
      <c r="AU785" s="1"/>
    </row>
    <row r="786" spans="1:47" ht="14.7" thickBot="1" x14ac:dyDescent="0.6">
      <c r="A786" s="32"/>
      <c r="B786" s="1"/>
      <c r="C786" s="1"/>
      <c r="D786" s="1"/>
      <c r="E786" s="1"/>
      <c r="F786" s="1"/>
      <c r="G786" s="1"/>
      <c r="H786" s="1"/>
      <c r="I786" s="1"/>
      <c r="J786" s="1"/>
      <c r="K786" s="1"/>
      <c r="L786" s="1"/>
      <c r="M786" s="1"/>
      <c r="N786" s="1"/>
      <c r="O786" s="1"/>
      <c r="P786" s="1"/>
      <c r="Q786" s="1"/>
      <c r="R786" s="1"/>
      <c r="S786" s="1"/>
      <c r="T786" s="1"/>
      <c r="U786" s="6"/>
      <c r="V786" s="23"/>
      <c r="W786" s="14"/>
      <c r="X786" s="11"/>
      <c r="Y786" s="1"/>
      <c r="Z786" s="1"/>
      <c r="AA786" s="1"/>
      <c r="AB786" s="1"/>
      <c r="AC786" s="1"/>
      <c r="AD786" s="1"/>
      <c r="AE786" s="1"/>
      <c r="AF786" s="1"/>
      <c r="AG786" s="1"/>
      <c r="AH786" s="1"/>
      <c r="AI786" s="1"/>
      <c r="AJ786" s="1"/>
      <c r="AK786" s="1"/>
      <c r="AL786" s="1"/>
      <c r="AM786" s="1"/>
      <c r="AN786" s="1"/>
      <c r="AO786" s="1"/>
      <c r="AP786" s="1"/>
      <c r="AQ786" s="1"/>
      <c r="AR786" s="1"/>
      <c r="AS786" s="1"/>
      <c r="AT786" s="1"/>
      <c r="AU786" s="1"/>
    </row>
    <row r="787" spans="1:47" ht="14.7" thickBot="1" x14ac:dyDescent="0.6">
      <c r="A787" s="32"/>
      <c r="B787" s="1"/>
      <c r="C787" s="1"/>
      <c r="D787" s="1"/>
      <c r="E787" s="1"/>
      <c r="F787" s="1"/>
      <c r="G787" s="1"/>
      <c r="H787" s="1"/>
      <c r="I787" s="1"/>
      <c r="J787" s="1"/>
      <c r="K787" s="1"/>
      <c r="L787" s="1"/>
      <c r="M787" s="1"/>
      <c r="N787" s="1"/>
      <c r="O787" s="1"/>
      <c r="P787" s="1"/>
      <c r="Q787" s="1"/>
      <c r="R787" s="1"/>
      <c r="S787" s="1"/>
      <c r="T787" s="1"/>
      <c r="U787" s="6"/>
      <c r="V787" s="23"/>
      <c r="W787" s="14"/>
      <c r="X787" s="11"/>
      <c r="Y787" s="1"/>
      <c r="Z787" s="1"/>
      <c r="AA787" s="1"/>
      <c r="AB787" s="1"/>
      <c r="AC787" s="1"/>
      <c r="AD787" s="1"/>
      <c r="AE787" s="1"/>
      <c r="AF787" s="1"/>
      <c r="AG787" s="1"/>
      <c r="AH787" s="1"/>
      <c r="AI787" s="1"/>
      <c r="AJ787" s="1"/>
      <c r="AK787" s="1"/>
      <c r="AL787" s="1"/>
      <c r="AM787" s="1"/>
      <c r="AN787" s="1"/>
      <c r="AO787" s="1"/>
      <c r="AP787" s="1"/>
      <c r="AQ787" s="1"/>
      <c r="AR787" s="1"/>
      <c r="AS787" s="1"/>
      <c r="AT787" s="1"/>
      <c r="AU787" s="1"/>
    </row>
    <row r="788" spans="1:47" ht="14.7" thickBot="1" x14ac:dyDescent="0.6">
      <c r="A788" s="32"/>
      <c r="B788" s="1"/>
      <c r="C788" s="1"/>
      <c r="D788" s="1"/>
      <c r="E788" s="1"/>
      <c r="F788" s="1"/>
      <c r="G788" s="1"/>
      <c r="H788" s="1"/>
      <c r="I788" s="1"/>
      <c r="J788" s="1"/>
      <c r="K788" s="1"/>
      <c r="L788" s="1"/>
      <c r="M788" s="1"/>
      <c r="N788" s="1"/>
      <c r="O788" s="1"/>
      <c r="P788" s="1"/>
      <c r="Q788" s="1"/>
      <c r="R788" s="1"/>
      <c r="S788" s="1"/>
      <c r="T788" s="1"/>
      <c r="U788" s="6"/>
      <c r="V788" s="23"/>
      <c r="W788" s="14"/>
      <c r="X788" s="11"/>
      <c r="Y788" s="1"/>
      <c r="Z788" s="1"/>
      <c r="AA788" s="1"/>
      <c r="AB788" s="1"/>
      <c r="AC788" s="1"/>
      <c r="AD788" s="1"/>
      <c r="AE788" s="1"/>
      <c r="AF788" s="1"/>
      <c r="AG788" s="1"/>
      <c r="AH788" s="1"/>
      <c r="AI788" s="1"/>
      <c r="AJ788" s="1"/>
      <c r="AK788" s="1"/>
      <c r="AL788" s="1"/>
      <c r="AM788" s="1"/>
      <c r="AN788" s="1"/>
      <c r="AO788" s="1"/>
      <c r="AP788" s="1"/>
      <c r="AQ788" s="1"/>
      <c r="AR788" s="1"/>
      <c r="AS788" s="1"/>
      <c r="AT788" s="1"/>
      <c r="AU788" s="1"/>
    </row>
    <row r="789" spans="1:47" ht="14.7" thickBot="1" x14ac:dyDescent="0.6">
      <c r="A789" s="32"/>
      <c r="B789" s="1"/>
      <c r="C789" s="1"/>
      <c r="D789" s="1"/>
      <c r="E789" s="1"/>
      <c r="F789" s="1"/>
      <c r="G789" s="1"/>
      <c r="H789" s="1"/>
      <c r="I789" s="1"/>
      <c r="J789" s="1"/>
      <c r="K789" s="1"/>
      <c r="L789" s="1"/>
      <c r="M789" s="1"/>
      <c r="N789" s="1"/>
      <c r="O789" s="1"/>
      <c r="P789" s="1"/>
      <c r="Q789" s="1"/>
      <c r="R789" s="1"/>
      <c r="S789" s="1"/>
      <c r="T789" s="1"/>
      <c r="U789" s="6"/>
      <c r="V789" s="23"/>
      <c r="W789" s="14"/>
      <c r="X789" s="11"/>
      <c r="Y789" s="1"/>
      <c r="Z789" s="1"/>
      <c r="AA789" s="1"/>
      <c r="AB789" s="1"/>
      <c r="AC789" s="1"/>
      <c r="AD789" s="1"/>
      <c r="AE789" s="1"/>
      <c r="AF789" s="1"/>
      <c r="AG789" s="1"/>
      <c r="AH789" s="1"/>
      <c r="AI789" s="1"/>
      <c r="AJ789" s="1"/>
      <c r="AK789" s="1"/>
      <c r="AL789" s="1"/>
      <c r="AM789" s="1"/>
      <c r="AN789" s="1"/>
      <c r="AO789" s="1"/>
      <c r="AP789" s="1"/>
      <c r="AQ789" s="1"/>
      <c r="AR789" s="1"/>
      <c r="AS789" s="1"/>
      <c r="AT789" s="1"/>
      <c r="AU789" s="1"/>
    </row>
    <row r="790" spans="1:47" ht="14.7" thickBot="1" x14ac:dyDescent="0.6">
      <c r="A790" s="32"/>
      <c r="B790" s="1"/>
      <c r="C790" s="1"/>
      <c r="D790" s="1"/>
      <c r="E790" s="1"/>
      <c r="F790" s="1"/>
      <c r="G790" s="1"/>
      <c r="H790" s="1"/>
      <c r="I790" s="1"/>
      <c r="J790" s="1"/>
      <c r="K790" s="1"/>
      <c r="L790" s="1"/>
      <c r="M790" s="1"/>
      <c r="N790" s="1"/>
      <c r="O790" s="1"/>
      <c r="P790" s="1"/>
      <c r="Q790" s="1"/>
      <c r="R790" s="1"/>
      <c r="S790" s="1"/>
      <c r="T790" s="1"/>
      <c r="U790" s="6"/>
      <c r="V790" s="23"/>
      <c r="W790" s="14"/>
      <c r="X790" s="11"/>
      <c r="Y790" s="1"/>
      <c r="Z790" s="1"/>
      <c r="AA790" s="1"/>
      <c r="AB790" s="1"/>
      <c r="AC790" s="1"/>
      <c r="AD790" s="1"/>
      <c r="AE790" s="1"/>
      <c r="AF790" s="1"/>
      <c r="AG790" s="1"/>
      <c r="AH790" s="1"/>
      <c r="AI790" s="1"/>
      <c r="AJ790" s="1"/>
      <c r="AK790" s="1"/>
      <c r="AL790" s="1"/>
      <c r="AM790" s="1"/>
      <c r="AN790" s="1"/>
      <c r="AO790" s="1"/>
      <c r="AP790" s="1"/>
      <c r="AQ790" s="1"/>
      <c r="AR790" s="1"/>
      <c r="AS790" s="1"/>
      <c r="AT790" s="1"/>
      <c r="AU790" s="1"/>
    </row>
    <row r="791" spans="1:47" ht="14.7" thickBot="1" x14ac:dyDescent="0.6">
      <c r="A791" s="32"/>
      <c r="B791" s="1"/>
      <c r="C791" s="1"/>
      <c r="D791" s="1"/>
      <c r="E791" s="1"/>
      <c r="F791" s="1"/>
      <c r="G791" s="1"/>
      <c r="H791" s="1"/>
      <c r="I791" s="1"/>
      <c r="J791" s="1"/>
      <c r="K791" s="1"/>
      <c r="L791" s="1"/>
      <c r="M791" s="1"/>
      <c r="N791" s="1"/>
      <c r="O791" s="1"/>
      <c r="P791" s="1"/>
      <c r="Q791" s="1"/>
      <c r="R791" s="1"/>
      <c r="S791" s="1"/>
      <c r="T791" s="1"/>
      <c r="U791" s="6"/>
      <c r="V791" s="23"/>
      <c r="W791" s="14"/>
      <c r="X791" s="11"/>
      <c r="Y791" s="1"/>
      <c r="Z791" s="1"/>
      <c r="AA791" s="1"/>
      <c r="AB791" s="1"/>
      <c r="AC791" s="1"/>
      <c r="AD791" s="1"/>
      <c r="AE791" s="1"/>
      <c r="AF791" s="1"/>
      <c r="AG791" s="1"/>
      <c r="AH791" s="1"/>
      <c r="AI791" s="1"/>
      <c r="AJ791" s="1"/>
      <c r="AK791" s="1"/>
      <c r="AL791" s="1"/>
      <c r="AM791" s="1"/>
      <c r="AN791" s="1"/>
      <c r="AO791" s="1"/>
      <c r="AP791" s="1"/>
      <c r="AQ791" s="1"/>
      <c r="AR791" s="1"/>
      <c r="AS791" s="1"/>
      <c r="AT791" s="1"/>
      <c r="AU791" s="1"/>
    </row>
    <row r="792" spans="1:47" ht="14.7" thickBot="1" x14ac:dyDescent="0.6">
      <c r="A792" s="32"/>
      <c r="B792" s="1"/>
      <c r="C792" s="1"/>
      <c r="D792" s="1"/>
      <c r="E792" s="1"/>
      <c r="F792" s="1"/>
      <c r="G792" s="1"/>
      <c r="H792" s="1"/>
      <c r="I792" s="1"/>
      <c r="J792" s="1"/>
      <c r="K792" s="1"/>
      <c r="L792" s="1"/>
      <c r="M792" s="1"/>
      <c r="N792" s="1"/>
      <c r="O792" s="1"/>
      <c r="P792" s="1"/>
      <c r="Q792" s="1"/>
      <c r="R792" s="1"/>
      <c r="S792" s="1"/>
      <c r="T792" s="1"/>
      <c r="U792" s="6"/>
      <c r="V792" s="23"/>
      <c r="W792" s="14"/>
      <c r="X792" s="11"/>
      <c r="Y792" s="1"/>
      <c r="Z792" s="1"/>
      <c r="AA792" s="1"/>
      <c r="AB792" s="1"/>
      <c r="AC792" s="1"/>
      <c r="AD792" s="1"/>
      <c r="AE792" s="1"/>
      <c r="AF792" s="1"/>
      <c r="AG792" s="1"/>
      <c r="AH792" s="1"/>
      <c r="AI792" s="1"/>
      <c r="AJ792" s="1"/>
      <c r="AK792" s="1"/>
      <c r="AL792" s="1"/>
      <c r="AM792" s="1"/>
      <c r="AN792" s="1"/>
      <c r="AO792" s="1"/>
      <c r="AP792" s="1"/>
      <c r="AQ792" s="1"/>
      <c r="AR792" s="1"/>
      <c r="AS792" s="1"/>
      <c r="AT792" s="1"/>
      <c r="AU792" s="1"/>
    </row>
    <row r="793" spans="1:47" ht="14.7" thickBot="1" x14ac:dyDescent="0.6">
      <c r="A793" s="32"/>
      <c r="B793" s="1"/>
      <c r="C793" s="1"/>
      <c r="D793" s="1"/>
      <c r="E793" s="1"/>
      <c r="F793" s="1"/>
      <c r="G793" s="1"/>
      <c r="H793" s="1"/>
      <c r="I793" s="1"/>
      <c r="J793" s="1"/>
      <c r="K793" s="1"/>
      <c r="L793" s="1"/>
      <c r="M793" s="1"/>
      <c r="N793" s="1"/>
      <c r="O793" s="1"/>
      <c r="P793" s="1"/>
      <c r="Q793" s="1"/>
      <c r="R793" s="1"/>
      <c r="S793" s="1"/>
      <c r="T793" s="1"/>
      <c r="U793" s="6"/>
      <c r="V793" s="23"/>
      <c r="W793" s="14"/>
      <c r="X793" s="11"/>
      <c r="Y793" s="1"/>
      <c r="Z793" s="1"/>
      <c r="AA793" s="1"/>
      <c r="AB793" s="1"/>
      <c r="AC793" s="1"/>
      <c r="AD793" s="1"/>
      <c r="AE793" s="1"/>
      <c r="AF793" s="1"/>
      <c r="AG793" s="1"/>
      <c r="AH793" s="1"/>
      <c r="AI793" s="1"/>
      <c r="AJ793" s="1"/>
      <c r="AK793" s="1"/>
      <c r="AL793" s="1"/>
      <c r="AM793" s="1"/>
      <c r="AN793" s="1"/>
      <c r="AO793" s="1"/>
      <c r="AP793" s="1"/>
      <c r="AQ793" s="1"/>
      <c r="AR793" s="1"/>
      <c r="AS793" s="1"/>
      <c r="AT793" s="1"/>
      <c r="AU793" s="1"/>
    </row>
    <row r="794" spans="1:47" ht="14.7" thickBot="1" x14ac:dyDescent="0.6">
      <c r="A794" s="32"/>
      <c r="B794" s="1"/>
      <c r="C794" s="1"/>
      <c r="D794" s="1"/>
      <c r="E794" s="1"/>
      <c r="F794" s="1"/>
      <c r="G794" s="1"/>
      <c r="H794" s="1"/>
      <c r="I794" s="1"/>
      <c r="J794" s="1"/>
      <c r="K794" s="1"/>
      <c r="L794" s="1"/>
      <c r="M794" s="1"/>
      <c r="N794" s="1"/>
      <c r="O794" s="1"/>
      <c r="P794" s="1"/>
      <c r="Q794" s="1"/>
      <c r="R794" s="1"/>
      <c r="S794" s="1"/>
      <c r="T794" s="1"/>
      <c r="U794" s="6"/>
      <c r="V794" s="23"/>
      <c r="W794" s="14"/>
      <c r="X794" s="11"/>
      <c r="Y794" s="1"/>
      <c r="Z794" s="1"/>
      <c r="AA794" s="1"/>
      <c r="AB794" s="1"/>
      <c r="AC794" s="1"/>
      <c r="AD794" s="1"/>
      <c r="AE794" s="1"/>
      <c r="AF794" s="1"/>
      <c r="AG794" s="1"/>
      <c r="AH794" s="1"/>
      <c r="AI794" s="1"/>
      <c r="AJ794" s="1"/>
      <c r="AK794" s="1"/>
      <c r="AL794" s="1"/>
      <c r="AM794" s="1"/>
      <c r="AN794" s="1"/>
      <c r="AO794" s="1"/>
      <c r="AP794" s="1"/>
      <c r="AQ794" s="1"/>
      <c r="AR794" s="1"/>
      <c r="AS794" s="1"/>
      <c r="AT794" s="1"/>
      <c r="AU794" s="1"/>
    </row>
    <row r="795" spans="1:47" ht="14.7" thickBot="1" x14ac:dyDescent="0.6">
      <c r="A795" s="32"/>
      <c r="B795" s="1"/>
      <c r="C795" s="1"/>
      <c r="D795" s="1"/>
      <c r="E795" s="1"/>
      <c r="F795" s="1"/>
      <c r="G795" s="1"/>
      <c r="H795" s="1"/>
      <c r="I795" s="1"/>
      <c r="J795" s="1"/>
      <c r="K795" s="1"/>
      <c r="L795" s="1"/>
      <c r="M795" s="1"/>
      <c r="N795" s="1"/>
      <c r="O795" s="1"/>
      <c r="P795" s="1"/>
      <c r="Q795" s="1"/>
      <c r="R795" s="1"/>
      <c r="S795" s="1"/>
      <c r="T795" s="1"/>
      <c r="U795" s="6"/>
      <c r="V795" s="23"/>
      <c r="W795" s="14"/>
      <c r="X795" s="11"/>
      <c r="Y795" s="1"/>
      <c r="Z795" s="1"/>
      <c r="AA795" s="1"/>
      <c r="AB795" s="1"/>
      <c r="AC795" s="1"/>
      <c r="AD795" s="1"/>
      <c r="AE795" s="1"/>
      <c r="AF795" s="1"/>
      <c r="AG795" s="1"/>
      <c r="AH795" s="1"/>
      <c r="AI795" s="1"/>
      <c r="AJ795" s="1"/>
      <c r="AK795" s="1"/>
      <c r="AL795" s="1"/>
      <c r="AM795" s="1"/>
      <c r="AN795" s="1"/>
      <c r="AO795" s="1"/>
      <c r="AP795" s="1"/>
      <c r="AQ795" s="1"/>
      <c r="AR795" s="1"/>
      <c r="AS795" s="1"/>
      <c r="AT795" s="1"/>
      <c r="AU795" s="1"/>
    </row>
    <row r="796" spans="1:47" ht="14.7" thickBot="1" x14ac:dyDescent="0.6">
      <c r="A796" s="32"/>
      <c r="B796" s="1"/>
      <c r="C796" s="1"/>
      <c r="D796" s="1"/>
      <c r="E796" s="1"/>
      <c r="F796" s="1"/>
      <c r="G796" s="1"/>
      <c r="H796" s="1"/>
      <c r="I796" s="1"/>
      <c r="J796" s="1"/>
      <c r="K796" s="1"/>
      <c r="L796" s="1"/>
      <c r="M796" s="1"/>
      <c r="N796" s="1"/>
      <c r="O796" s="1"/>
      <c r="P796" s="1"/>
      <c r="Q796" s="1"/>
      <c r="R796" s="1"/>
      <c r="S796" s="1"/>
      <c r="T796" s="1"/>
      <c r="U796" s="6"/>
      <c r="V796" s="23"/>
      <c r="W796" s="14"/>
      <c r="X796" s="11"/>
      <c r="Y796" s="1"/>
      <c r="Z796" s="1"/>
      <c r="AA796" s="1"/>
      <c r="AB796" s="1"/>
      <c r="AC796" s="1"/>
      <c r="AD796" s="1"/>
      <c r="AE796" s="1"/>
      <c r="AF796" s="1"/>
      <c r="AG796" s="1"/>
      <c r="AH796" s="1"/>
      <c r="AI796" s="1"/>
      <c r="AJ796" s="1"/>
      <c r="AK796" s="1"/>
      <c r="AL796" s="1"/>
      <c r="AM796" s="1"/>
      <c r="AN796" s="1"/>
      <c r="AO796" s="1"/>
      <c r="AP796" s="1"/>
      <c r="AQ796" s="1"/>
      <c r="AR796" s="1"/>
      <c r="AS796" s="1"/>
      <c r="AT796" s="1"/>
      <c r="AU796" s="1"/>
    </row>
    <row r="797" spans="1:47" ht="14.7" thickBot="1" x14ac:dyDescent="0.6">
      <c r="A797" s="32"/>
      <c r="B797" s="1"/>
      <c r="C797" s="1"/>
      <c r="D797" s="1"/>
      <c r="E797" s="1"/>
      <c r="F797" s="1"/>
      <c r="G797" s="1"/>
      <c r="H797" s="1"/>
      <c r="I797" s="1"/>
      <c r="J797" s="1"/>
      <c r="K797" s="1"/>
      <c r="L797" s="1"/>
      <c r="M797" s="1"/>
      <c r="N797" s="1"/>
      <c r="O797" s="1"/>
      <c r="P797" s="1"/>
      <c r="Q797" s="1"/>
      <c r="R797" s="1"/>
      <c r="S797" s="1"/>
      <c r="T797" s="1"/>
      <c r="U797" s="6"/>
      <c r="V797" s="23"/>
      <c r="W797" s="14"/>
      <c r="X797" s="11"/>
      <c r="Y797" s="1"/>
      <c r="Z797" s="1"/>
      <c r="AA797" s="1"/>
      <c r="AB797" s="1"/>
      <c r="AC797" s="1"/>
      <c r="AD797" s="1"/>
      <c r="AE797" s="1"/>
      <c r="AF797" s="1"/>
      <c r="AG797" s="1"/>
      <c r="AH797" s="1"/>
      <c r="AI797" s="1"/>
      <c r="AJ797" s="1"/>
      <c r="AK797" s="1"/>
      <c r="AL797" s="1"/>
      <c r="AM797" s="1"/>
      <c r="AN797" s="1"/>
      <c r="AO797" s="1"/>
      <c r="AP797" s="1"/>
      <c r="AQ797" s="1"/>
      <c r="AR797" s="1"/>
      <c r="AS797" s="1"/>
      <c r="AT797" s="1"/>
      <c r="AU797" s="1"/>
    </row>
    <row r="798" spans="1:47" ht="14.7" thickBot="1" x14ac:dyDescent="0.6">
      <c r="A798" s="32"/>
      <c r="B798" s="1"/>
      <c r="C798" s="1"/>
      <c r="D798" s="1"/>
      <c r="E798" s="1"/>
      <c r="F798" s="1"/>
      <c r="G798" s="1"/>
      <c r="H798" s="1"/>
      <c r="I798" s="1"/>
      <c r="J798" s="1"/>
      <c r="K798" s="1"/>
      <c r="L798" s="1"/>
      <c r="M798" s="1"/>
      <c r="N798" s="1"/>
      <c r="O798" s="1"/>
      <c r="P798" s="1"/>
      <c r="Q798" s="1"/>
      <c r="R798" s="1"/>
      <c r="S798" s="1"/>
      <c r="T798" s="1"/>
      <c r="U798" s="6"/>
      <c r="V798" s="23"/>
      <c r="W798" s="14"/>
      <c r="X798" s="11"/>
      <c r="Y798" s="1"/>
      <c r="Z798" s="1"/>
      <c r="AA798" s="1"/>
      <c r="AB798" s="1"/>
      <c r="AC798" s="1"/>
      <c r="AD798" s="1"/>
      <c r="AE798" s="1"/>
      <c r="AF798" s="1"/>
      <c r="AG798" s="1"/>
      <c r="AH798" s="1"/>
      <c r="AI798" s="1"/>
      <c r="AJ798" s="1"/>
      <c r="AK798" s="1"/>
      <c r="AL798" s="1"/>
      <c r="AM798" s="1"/>
      <c r="AN798" s="1"/>
      <c r="AO798" s="1"/>
      <c r="AP798" s="1"/>
      <c r="AQ798" s="1"/>
      <c r="AR798" s="1"/>
      <c r="AS798" s="1"/>
      <c r="AT798" s="1"/>
      <c r="AU798" s="1"/>
    </row>
    <row r="799" spans="1:47" ht="14.7" thickBot="1" x14ac:dyDescent="0.6">
      <c r="A799" s="32"/>
      <c r="B799" s="1"/>
      <c r="C799" s="1"/>
      <c r="D799" s="1"/>
      <c r="E799" s="1"/>
      <c r="F799" s="1"/>
      <c r="G799" s="1"/>
      <c r="H799" s="1"/>
      <c r="I799" s="1"/>
      <c r="J799" s="1"/>
      <c r="K799" s="1"/>
      <c r="L799" s="1"/>
      <c r="M799" s="1"/>
      <c r="N799" s="1"/>
      <c r="O799" s="1"/>
      <c r="P799" s="1"/>
      <c r="Q799" s="1"/>
      <c r="R799" s="1"/>
      <c r="S799" s="1"/>
      <c r="T799" s="1"/>
      <c r="U799" s="6"/>
      <c r="V799" s="23"/>
      <c r="W799" s="14"/>
      <c r="X799" s="11"/>
      <c r="Y799" s="1"/>
      <c r="Z799" s="1"/>
      <c r="AA799" s="1"/>
      <c r="AB799" s="1"/>
      <c r="AC799" s="1"/>
      <c r="AD799" s="1"/>
      <c r="AE799" s="1"/>
      <c r="AF799" s="1"/>
      <c r="AG799" s="1"/>
      <c r="AH799" s="1"/>
      <c r="AI799" s="1"/>
      <c r="AJ799" s="1"/>
      <c r="AK799" s="1"/>
      <c r="AL799" s="1"/>
      <c r="AM799" s="1"/>
      <c r="AN799" s="1"/>
      <c r="AO799" s="1"/>
      <c r="AP799" s="1"/>
      <c r="AQ799" s="1"/>
      <c r="AR799" s="1"/>
      <c r="AS799" s="1"/>
      <c r="AT799" s="1"/>
      <c r="AU799" s="1"/>
    </row>
    <row r="800" spans="1:47" ht="14.7" thickBot="1" x14ac:dyDescent="0.6">
      <c r="A800" s="32"/>
      <c r="B800" s="1"/>
      <c r="C800" s="1"/>
      <c r="D800" s="1"/>
      <c r="E800" s="1"/>
      <c r="F800" s="1"/>
      <c r="G800" s="1"/>
      <c r="H800" s="1"/>
      <c r="I800" s="1"/>
      <c r="J800" s="1"/>
      <c r="K800" s="1"/>
      <c r="L800" s="1"/>
      <c r="M800" s="1"/>
      <c r="N800" s="1"/>
      <c r="O800" s="1"/>
      <c r="P800" s="1"/>
      <c r="Q800" s="1"/>
      <c r="R800" s="1"/>
      <c r="S800" s="1"/>
      <c r="T800" s="1"/>
      <c r="U800" s="6"/>
      <c r="V800" s="23"/>
      <c r="W800" s="14"/>
      <c r="X800" s="11"/>
      <c r="Y800" s="1"/>
      <c r="Z800" s="1"/>
      <c r="AA800" s="1"/>
      <c r="AB800" s="1"/>
      <c r="AC800" s="1"/>
      <c r="AD800" s="1"/>
      <c r="AE800" s="1"/>
      <c r="AF800" s="1"/>
      <c r="AG800" s="1"/>
      <c r="AH800" s="1"/>
      <c r="AI800" s="1"/>
      <c r="AJ800" s="1"/>
      <c r="AK800" s="1"/>
      <c r="AL800" s="1"/>
      <c r="AM800" s="1"/>
      <c r="AN800" s="1"/>
      <c r="AO800" s="1"/>
      <c r="AP800" s="1"/>
      <c r="AQ800" s="1"/>
      <c r="AR800" s="1"/>
      <c r="AS800" s="1"/>
      <c r="AT800" s="1"/>
      <c r="AU800" s="1"/>
    </row>
    <row r="801" spans="1:47" ht="14.7" thickBot="1" x14ac:dyDescent="0.6">
      <c r="A801" s="32"/>
      <c r="B801" s="1"/>
      <c r="C801" s="1"/>
      <c r="D801" s="1"/>
      <c r="E801" s="1"/>
      <c r="F801" s="1"/>
      <c r="G801" s="1"/>
      <c r="H801" s="1"/>
      <c r="I801" s="1"/>
      <c r="J801" s="1"/>
      <c r="K801" s="1"/>
      <c r="L801" s="1"/>
      <c r="M801" s="1"/>
      <c r="N801" s="1"/>
      <c r="O801" s="1"/>
      <c r="P801" s="1"/>
      <c r="Q801" s="1"/>
      <c r="R801" s="1"/>
      <c r="S801" s="1"/>
      <c r="T801" s="1"/>
      <c r="U801" s="6"/>
      <c r="V801" s="23"/>
      <c r="W801" s="14"/>
      <c r="X801" s="11"/>
      <c r="Y801" s="1"/>
      <c r="Z801" s="1"/>
      <c r="AA801" s="1"/>
      <c r="AB801" s="1"/>
      <c r="AC801" s="1"/>
      <c r="AD801" s="1"/>
      <c r="AE801" s="1"/>
      <c r="AF801" s="1"/>
      <c r="AG801" s="1"/>
      <c r="AH801" s="1"/>
      <c r="AI801" s="1"/>
      <c r="AJ801" s="1"/>
      <c r="AK801" s="1"/>
      <c r="AL801" s="1"/>
      <c r="AM801" s="1"/>
      <c r="AN801" s="1"/>
      <c r="AO801" s="1"/>
      <c r="AP801" s="1"/>
      <c r="AQ801" s="1"/>
      <c r="AR801" s="1"/>
      <c r="AS801" s="1"/>
      <c r="AT801" s="1"/>
      <c r="AU801" s="1"/>
    </row>
    <row r="802" spans="1:47" ht="14.7" thickBot="1" x14ac:dyDescent="0.6">
      <c r="A802" s="32"/>
      <c r="B802" s="1"/>
      <c r="C802" s="1"/>
      <c r="D802" s="1"/>
      <c r="E802" s="1"/>
      <c r="F802" s="1"/>
      <c r="G802" s="1"/>
      <c r="H802" s="1"/>
      <c r="I802" s="1"/>
      <c r="J802" s="1"/>
      <c r="K802" s="1"/>
      <c r="L802" s="1"/>
      <c r="M802" s="1"/>
      <c r="N802" s="1"/>
      <c r="O802" s="1"/>
      <c r="P802" s="1"/>
      <c r="Q802" s="1"/>
      <c r="R802" s="1"/>
      <c r="S802" s="1"/>
      <c r="T802" s="1"/>
      <c r="U802" s="6"/>
      <c r="V802" s="23"/>
      <c r="W802" s="14"/>
      <c r="X802" s="11"/>
      <c r="Y802" s="1"/>
      <c r="Z802" s="1"/>
      <c r="AA802" s="1"/>
      <c r="AB802" s="1"/>
      <c r="AC802" s="1"/>
      <c r="AD802" s="1"/>
      <c r="AE802" s="1"/>
      <c r="AF802" s="1"/>
      <c r="AG802" s="1"/>
      <c r="AH802" s="1"/>
      <c r="AI802" s="1"/>
      <c r="AJ802" s="1"/>
      <c r="AK802" s="1"/>
      <c r="AL802" s="1"/>
      <c r="AM802" s="1"/>
      <c r="AN802" s="1"/>
      <c r="AO802" s="1"/>
      <c r="AP802" s="1"/>
      <c r="AQ802" s="1"/>
      <c r="AR802" s="1"/>
      <c r="AS802" s="1"/>
      <c r="AT802" s="1"/>
      <c r="AU802" s="1"/>
    </row>
    <row r="803" spans="1:47" ht="14.7" thickBot="1" x14ac:dyDescent="0.6">
      <c r="A803" s="32"/>
      <c r="B803" s="1"/>
      <c r="C803" s="1"/>
      <c r="D803" s="1"/>
      <c r="E803" s="1"/>
      <c r="F803" s="1"/>
      <c r="G803" s="1"/>
      <c r="H803" s="1"/>
      <c r="I803" s="1"/>
      <c r="J803" s="1"/>
      <c r="K803" s="1"/>
      <c r="L803" s="1"/>
      <c r="M803" s="1"/>
      <c r="N803" s="1"/>
      <c r="O803" s="1"/>
      <c r="P803" s="1"/>
      <c r="Q803" s="1"/>
      <c r="R803" s="1"/>
      <c r="S803" s="1"/>
      <c r="T803" s="1"/>
      <c r="U803" s="6"/>
      <c r="V803" s="23"/>
      <c r="W803" s="14"/>
      <c r="X803" s="11"/>
      <c r="Y803" s="1"/>
      <c r="Z803" s="1"/>
      <c r="AA803" s="1"/>
      <c r="AB803" s="1"/>
      <c r="AC803" s="1"/>
      <c r="AD803" s="1"/>
      <c r="AE803" s="1"/>
      <c r="AF803" s="1"/>
      <c r="AG803" s="1"/>
      <c r="AH803" s="1"/>
      <c r="AI803" s="1"/>
      <c r="AJ803" s="1"/>
      <c r="AK803" s="1"/>
      <c r="AL803" s="1"/>
      <c r="AM803" s="1"/>
      <c r="AN803" s="1"/>
      <c r="AO803" s="1"/>
      <c r="AP803" s="1"/>
      <c r="AQ803" s="1"/>
      <c r="AR803" s="1"/>
      <c r="AS803" s="1"/>
      <c r="AT803" s="1"/>
      <c r="AU803" s="1"/>
    </row>
    <row r="804" spans="1:47" ht="14.7" thickBot="1" x14ac:dyDescent="0.6">
      <c r="A804" s="32"/>
      <c r="B804" s="1"/>
      <c r="C804" s="1"/>
      <c r="D804" s="1"/>
      <c r="E804" s="1"/>
      <c r="F804" s="1"/>
      <c r="G804" s="1"/>
      <c r="H804" s="1"/>
      <c r="I804" s="1"/>
      <c r="J804" s="1"/>
      <c r="K804" s="1"/>
      <c r="L804" s="1"/>
      <c r="M804" s="1"/>
      <c r="N804" s="1"/>
      <c r="O804" s="1"/>
      <c r="P804" s="1"/>
      <c r="Q804" s="1"/>
      <c r="R804" s="1"/>
      <c r="S804" s="1"/>
      <c r="T804" s="1"/>
      <c r="U804" s="6"/>
      <c r="V804" s="23"/>
      <c r="W804" s="14"/>
      <c r="X804" s="11"/>
      <c r="Y804" s="1"/>
      <c r="Z804" s="1"/>
      <c r="AA804" s="1"/>
      <c r="AB804" s="1"/>
      <c r="AC804" s="1"/>
      <c r="AD804" s="1"/>
      <c r="AE804" s="1"/>
      <c r="AF804" s="1"/>
      <c r="AG804" s="1"/>
      <c r="AH804" s="1"/>
      <c r="AI804" s="1"/>
      <c r="AJ804" s="1"/>
      <c r="AK804" s="1"/>
      <c r="AL804" s="1"/>
      <c r="AM804" s="1"/>
      <c r="AN804" s="1"/>
      <c r="AO804" s="1"/>
      <c r="AP804" s="1"/>
      <c r="AQ804" s="1"/>
      <c r="AR804" s="1"/>
      <c r="AS804" s="1"/>
      <c r="AT804" s="1"/>
      <c r="AU804" s="1"/>
    </row>
    <row r="805" spans="1:47" ht="14.7" thickBot="1" x14ac:dyDescent="0.6">
      <c r="A805" s="32"/>
      <c r="B805" s="1"/>
      <c r="C805" s="1"/>
      <c r="D805" s="1"/>
      <c r="E805" s="1"/>
      <c r="F805" s="1"/>
      <c r="G805" s="1"/>
      <c r="H805" s="1"/>
      <c r="I805" s="1"/>
      <c r="J805" s="1"/>
      <c r="K805" s="1"/>
      <c r="L805" s="1"/>
      <c r="M805" s="1"/>
      <c r="N805" s="1"/>
      <c r="O805" s="1"/>
      <c r="P805" s="1"/>
      <c r="Q805" s="1"/>
      <c r="R805" s="1"/>
      <c r="S805" s="1"/>
      <c r="T805" s="1"/>
      <c r="U805" s="6"/>
      <c r="V805" s="23"/>
      <c r="W805" s="14"/>
      <c r="X805" s="11"/>
      <c r="Y805" s="1"/>
      <c r="Z805" s="1"/>
      <c r="AA805" s="1"/>
      <c r="AB805" s="1"/>
      <c r="AC805" s="1"/>
      <c r="AD805" s="1"/>
      <c r="AE805" s="1"/>
      <c r="AF805" s="1"/>
      <c r="AG805" s="1"/>
      <c r="AH805" s="1"/>
      <c r="AI805" s="1"/>
      <c r="AJ805" s="1"/>
      <c r="AK805" s="1"/>
      <c r="AL805" s="1"/>
      <c r="AM805" s="1"/>
      <c r="AN805" s="1"/>
      <c r="AO805" s="1"/>
      <c r="AP805" s="1"/>
      <c r="AQ805" s="1"/>
      <c r="AR805" s="1"/>
      <c r="AS805" s="1"/>
      <c r="AT805" s="1"/>
      <c r="AU805" s="1"/>
    </row>
    <row r="806" spans="1:47" ht="14.7" thickBot="1" x14ac:dyDescent="0.6">
      <c r="A806" s="32"/>
      <c r="B806" s="1"/>
      <c r="C806" s="1"/>
      <c r="D806" s="1"/>
      <c r="E806" s="1"/>
      <c r="F806" s="1"/>
      <c r="G806" s="1"/>
      <c r="H806" s="1"/>
      <c r="I806" s="1"/>
      <c r="J806" s="1"/>
      <c r="K806" s="1"/>
      <c r="L806" s="1"/>
      <c r="M806" s="1"/>
      <c r="N806" s="1"/>
      <c r="O806" s="1"/>
      <c r="P806" s="1"/>
      <c r="Q806" s="1"/>
      <c r="R806" s="1"/>
      <c r="S806" s="1"/>
      <c r="T806" s="1"/>
      <c r="U806" s="6"/>
      <c r="V806" s="23"/>
      <c r="W806" s="14"/>
      <c r="X806" s="11"/>
      <c r="Y806" s="1"/>
      <c r="Z806" s="1"/>
      <c r="AA806" s="1"/>
      <c r="AB806" s="1"/>
      <c r="AC806" s="1"/>
      <c r="AD806" s="1"/>
      <c r="AE806" s="1"/>
      <c r="AF806" s="1"/>
      <c r="AG806" s="1"/>
      <c r="AH806" s="1"/>
      <c r="AI806" s="1"/>
      <c r="AJ806" s="1"/>
      <c r="AK806" s="1"/>
      <c r="AL806" s="1"/>
      <c r="AM806" s="1"/>
      <c r="AN806" s="1"/>
      <c r="AO806" s="1"/>
      <c r="AP806" s="1"/>
      <c r="AQ806" s="1"/>
      <c r="AR806" s="1"/>
      <c r="AS806" s="1"/>
      <c r="AT806" s="1"/>
      <c r="AU806" s="1"/>
    </row>
    <row r="807" spans="1:47" ht="14.7" thickBot="1" x14ac:dyDescent="0.6">
      <c r="A807" s="32"/>
      <c r="B807" s="1"/>
      <c r="C807" s="1"/>
      <c r="D807" s="1"/>
      <c r="E807" s="1"/>
      <c r="F807" s="1"/>
      <c r="G807" s="1"/>
      <c r="H807" s="1"/>
      <c r="I807" s="1"/>
      <c r="J807" s="1"/>
      <c r="K807" s="1"/>
      <c r="L807" s="1"/>
      <c r="M807" s="1"/>
      <c r="N807" s="1"/>
      <c r="O807" s="1"/>
      <c r="P807" s="1"/>
      <c r="Q807" s="1"/>
      <c r="R807" s="1"/>
      <c r="S807" s="1"/>
      <c r="T807" s="1"/>
      <c r="U807" s="6"/>
      <c r="V807" s="23"/>
      <c r="W807" s="14"/>
      <c r="X807" s="11"/>
      <c r="Y807" s="1"/>
      <c r="Z807" s="1"/>
      <c r="AA807" s="1"/>
      <c r="AB807" s="1"/>
      <c r="AC807" s="1"/>
      <c r="AD807" s="1"/>
      <c r="AE807" s="1"/>
      <c r="AF807" s="1"/>
      <c r="AG807" s="1"/>
      <c r="AH807" s="1"/>
      <c r="AI807" s="1"/>
      <c r="AJ807" s="1"/>
      <c r="AK807" s="1"/>
      <c r="AL807" s="1"/>
      <c r="AM807" s="1"/>
      <c r="AN807" s="1"/>
      <c r="AO807" s="1"/>
      <c r="AP807" s="1"/>
      <c r="AQ807" s="1"/>
      <c r="AR807" s="1"/>
      <c r="AS807" s="1"/>
      <c r="AT807" s="1"/>
      <c r="AU807" s="1"/>
    </row>
    <row r="808" spans="1:47" ht="14.7" thickBot="1" x14ac:dyDescent="0.6">
      <c r="A808" s="32"/>
      <c r="B808" s="1"/>
      <c r="C808" s="1"/>
      <c r="D808" s="1"/>
      <c r="E808" s="1"/>
      <c r="F808" s="1"/>
      <c r="G808" s="1"/>
      <c r="H808" s="1"/>
      <c r="I808" s="1"/>
      <c r="J808" s="1"/>
      <c r="K808" s="1"/>
      <c r="L808" s="1"/>
      <c r="M808" s="1"/>
      <c r="N808" s="1"/>
      <c r="O808" s="1"/>
      <c r="P808" s="1"/>
      <c r="Q808" s="1"/>
      <c r="R808" s="1"/>
      <c r="S808" s="1"/>
      <c r="T808" s="1"/>
      <c r="U808" s="6"/>
      <c r="V808" s="23"/>
      <c r="W808" s="14"/>
      <c r="X808" s="11"/>
      <c r="Y808" s="1"/>
      <c r="Z808" s="1"/>
      <c r="AA808" s="1"/>
      <c r="AB808" s="1"/>
      <c r="AC808" s="1"/>
      <c r="AD808" s="1"/>
      <c r="AE808" s="1"/>
      <c r="AF808" s="1"/>
      <c r="AG808" s="1"/>
      <c r="AH808" s="1"/>
      <c r="AI808" s="1"/>
      <c r="AJ808" s="1"/>
      <c r="AK808" s="1"/>
      <c r="AL808" s="1"/>
      <c r="AM808" s="1"/>
      <c r="AN808" s="1"/>
      <c r="AO808" s="1"/>
      <c r="AP808" s="1"/>
      <c r="AQ808" s="1"/>
      <c r="AR808" s="1"/>
      <c r="AS808" s="1"/>
      <c r="AT808" s="1"/>
      <c r="AU808" s="1"/>
    </row>
    <row r="809" spans="1:47" ht="14.7" thickBot="1" x14ac:dyDescent="0.6">
      <c r="A809" s="32"/>
      <c r="B809" s="1"/>
      <c r="C809" s="1"/>
      <c r="D809" s="1"/>
      <c r="E809" s="1"/>
      <c r="F809" s="1"/>
      <c r="G809" s="1"/>
      <c r="H809" s="1"/>
      <c r="I809" s="1"/>
      <c r="J809" s="1"/>
      <c r="K809" s="1"/>
      <c r="L809" s="1"/>
      <c r="M809" s="1"/>
      <c r="N809" s="1"/>
      <c r="O809" s="1"/>
      <c r="P809" s="1"/>
      <c r="Q809" s="1"/>
      <c r="R809" s="1"/>
      <c r="S809" s="1"/>
      <c r="T809" s="1"/>
      <c r="U809" s="6"/>
      <c r="V809" s="23"/>
      <c r="W809" s="14"/>
      <c r="X809" s="11"/>
      <c r="Y809" s="1"/>
      <c r="Z809" s="1"/>
      <c r="AA809" s="1"/>
      <c r="AB809" s="1"/>
      <c r="AC809" s="1"/>
      <c r="AD809" s="1"/>
      <c r="AE809" s="1"/>
      <c r="AF809" s="1"/>
      <c r="AG809" s="1"/>
      <c r="AH809" s="1"/>
      <c r="AI809" s="1"/>
      <c r="AJ809" s="1"/>
      <c r="AK809" s="1"/>
      <c r="AL809" s="1"/>
      <c r="AM809" s="1"/>
      <c r="AN809" s="1"/>
      <c r="AO809" s="1"/>
      <c r="AP809" s="1"/>
      <c r="AQ809" s="1"/>
      <c r="AR809" s="1"/>
      <c r="AS809" s="1"/>
      <c r="AT809" s="1"/>
      <c r="AU809" s="1"/>
    </row>
    <row r="810" spans="1:47" ht="14.7" thickBot="1" x14ac:dyDescent="0.6">
      <c r="A810" s="32"/>
      <c r="B810" s="1"/>
      <c r="C810" s="1"/>
      <c r="D810" s="1"/>
      <c r="E810" s="1"/>
      <c r="F810" s="1"/>
      <c r="G810" s="1"/>
      <c r="H810" s="1"/>
      <c r="I810" s="1"/>
      <c r="J810" s="1"/>
      <c r="K810" s="1"/>
      <c r="L810" s="1"/>
      <c r="M810" s="1"/>
      <c r="N810" s="1"/>
      <c r="O810" s="1"/>
      <c r="P810" s="1"/>
      <c r="Q810" s="1"/>
      <c r="R810" s="1"/>
      <c r="S810" s="1"/>
      <c r="T810" s="1"/>
      <c r="U810" s="6"/>
      <c r="V810" s="23"/>
      <c r="W810" s="14"/>
      <c r="X810" s="11"/>
      <c r="Y810" s="1"/>
      <c r="Z810" s="1"/>
      <c r="AA810" s="1"/>
      <c r="AB810" s="1"/>
      <c r="AC810" s="1"/>
      <c r="AD810" s="1"/>
      <c r="AE810" s="1"/>
      <c r="AF810" s="1"/>
      <c r="AG810" s="1"/>
      <c r="AH810" s="1"/>
      <c r="AI810" s="1"/>
      <c r="AJ810" s="1"/>
      <c r="AK810" s="1"/>
      <c r="AL810" s="1"/>
      <c r="AM810" s="1"/>
      <c r="AN810" s="1"/>
      <c r="AO810" s="1"/>
      <c r="AP810" s="1"/>
      <c r="AQ810" s="1"/>
      <c r="AR810" s="1"/>
      <c r="AS810" s="1"/>
      <c r="AT810" s="1"/>
      <c r="AU810" s="1"/>
    </row>
    <row r="811" spans="1:47" ht="14.7" thickBot="1" x14ac:dyDescent="0.6">
      <c r="A811" s="32"/>
      <c r="B811" s="1"/>
      <c r="C811" s="1"/>
      <c r="D811" s="1"/>
      <c r="E811" s="1"/>
      <c r="F811" s="1"/>
      <c r="G811" s="1"/>
      <c r="H811" s="1"/>
      <c r="I811" s="1"/>
      <c r="J811" s="1"/>
      <c r="K811" s="1"/>
      <c r="L811" s="1"/>
      <c r="M811" s="1"/>
      <c r="N811" s="1"/>
      <c r="O811" s="1"/>
      <c r="P811" s="1"/>
      <c r="Q811" s="1"/>
      <c r="R811" s="1"/>
      <c r="S811" s="1"/>
      <c r="T811" s="1"/>
      <c r="U811" s="6"/>
      <c r="V811" s="23"/>
      <c r="W811" s="14"/>
      <c r="X811" s="11"/>
      <c r="Y811" s="1"/>
      <c r="Z811" s="1"/>
      <c r="AA811" s="1"/>
      <c r="AB811" s="1"/>
      <c r="AC811" s="1"/>
      <c r="AD811" s="1"/>
      <c r="AE811" s="1"/>
      <c r="AF811" s="1"/>
      <c r="AG811" s="1"/>
      <c r="AH811" s="1"/>
      <c r="AI811" s="1"/>
      <c r="AJ811" s="1"/>
      <c r="AK811" s="1"/>
      <c r="AL811" s="1"/>
      <c r="AM811" s="1"/>
      <c r="AN811" s="1"/>
      <c r="AO811" s="1"/>
      <c r="AP811" s="1"/>
      <c r="AQ811" s="1"/>
      <c r="AR811" s="1"/>
      <c r="AS811" s="1"/>
      <c r="AT811" s="1"/>
      <c r="AU811" s="1"/>
    </row>
    <row r="812" spans="1:47" ht="14.7" thickBot="1" x14ac:dyDescent="0.6">
      <c r="A812" s="32"/>
      <c r="B812" s="1"/>
      <c r="C812" s="1"/>
      <c r="D812" s="1"/>
      <c r="E812" s="1"/>
      <c r="F812" s="1"/>
      <c r="G812" s="1"/>
      <c r="H812" s="1"/>
      <c r="I812" s="1"/>
      <c r="J812" s="1"/>
      <c r="K812" s="1"/>
      <c r="L812" s="1"/>
      <c r="M812" s="1"/>
      <c r="N812" s="1"/>
      <c r="O812" s="1"/>
      <c r="P812" s="1"/>
      <c r="Q812" s="1"/>
      <c r="R812" s="1"/>
      <c r="S812" s="1"/>
      <c r="T812" s="1"/>
      <c r="U812" s="6"/>
      <c r="V812" s="23"/>
      <c r="W812" s="14"/>
      <c r="X812" s="11"/>
      <c r="Y812" s="1"/>
      <c r="Z812" s="1"/>
      <c r="AA812" s="1"/>
      <c r="AB812" s="1"/>
      <c r="AC812" s="1"/>
      <c r="AD812" s="1"/>
      <c r="AE812" s="1"/>
      <c r="AF812" s="1"/>
      <c r="AG812" s="1"/>
      <c r="AH812" s="1"/>
      <c r="AI812" s="1"/>
      <c r="AJ812" s="1"/>
      <c r="AK812" s="1"/>
      <c r="AL812" s="1"/>
      <c r="AM812" s="1"/>
      <c r="AN812" s="1"/>
      <c r="AO812" s="1"/>
      <c r="AP812" s="1"/>
      <c r="AQ812" s="1"/>
      <c r="AR812" s="1"/>
      <c r="AS812" s="1"/>
      <c r="AT812" s="1"/>
      <c r="AU812" s="1"/>
    </row>
    <row r="813" spans="1:47" ht="14.7" thickBot="1" x14ac:dyDescent="0.6">
      <c r="A813" s="32"/>
      <c r="B813" s="1"/>
      <c r="C813" s="1"/>
      <c r="D813" s="1"/>
      <c r="E813" s="1"/>
      <c r="F813" s="1"/>
      <c r="G813" s="1"/>
      <c r="H813" s="1"/>
      <c r="I813" s="1"/>
      <c r="J813" s="1"/>
      <c r="K813" s="1"/>
      <c r="L813" s="1"/>
      <c r="M813" s="1"/>
      <c r="N813" s="1"/>
      <c r="O813" s="1"/>
      <c r="P813" s="1"/>
      <c r="Q813" s="1"/>
      <c r="R813" s="1"/>
      <c r="S813" s="1"/>
      <c r="T813" s="1"/>
      <c r="U813" s="6"/>
      <c r="V813" s="23"/>
      <c r="W813" s="14"/>
      <c r="X813" s="11"/>
      <c r="Y813" s="1"/>
      <c r="Z813" s="1"/>
      <c r="AA813" s="1"/>
      <c r="AB813" s="1"/>
      <c r="AC813" s="1"/>
      <c r="AD813" s="1"/>
      <c r="AE813" s="1"/>
      <c r="AF813" s="1"/>
      <c r="AG813" s="1"/>
      <c r="AH813" s="1"/>
      <c r="AI813" s="1"/>
      <c r="AJ813" s="1"/>
      <c r="AK813" s="1"/>
      <c r="AL813" s="1"/>
      <c r="AM813" s="1"/>
      <c r="AN813" s="1"/>
      <c r="AO813" s="1"/>
      <c r="AP813" s="1"/>
      <c r="AQ813" s="1"/>
      <c r="AR813" s="1"/>
      <c r="AS813" s="1"/>
      <c r="AT813" s="1"/>
      <c r="AU813" s="1"/>
    </row>
    <row r="814" spans="1:47" ht="14.7" thickBot="1" x14ac:dyDescent="0.6">
      <c r="A814" s="32"/>
      <c r="B814" s="1"/>
      <c r="C814" s="1"/>
      <c r="D814" s="1"/>
      <c r="E814" s="1"/>
      <c r="F814" s="1"/>
      <c r="G814" s="1"/>
      <c r="H814" s="1"/>
      <c r="I814" s="1"/>
      <c r="J814" s="1"/>
      <c r="K814" s="1"/>
      <c r="L814" s="1"/>
      <c r="M814" s="1"/>
      <c r="N814" s="1"/>
      <c r="O814" s="1"/>
      <c r="P814" s="1"/>
      <c r="Q814" s="1"/>
      <c r="R814" s="1"/>
      <c r="S814" s="1"/>
      <c r="T814" s="1"/>
      <c r="U814" s="6"/>
      <c r="V814" s="23"/>
      <c r="W814" s="14"/>
      <c r="X814" s="11"/>
      <c r="Y814" s="1"/>
      <c r="Z814" s="1"/>
      <c r="AA814" s="1"/>
      <c r="AB814" s="1"/>
      <c r="AC814" s="1"/>
      <c r="AD814" s="1"/>
      <c r="AE814" s="1"/>
      <c r="AF814" s="1"/>
      <c r="AG814" s="1"/>
      <c r="AH814" s="1"/>
      <c r="AI814" s="1"/>
      <c r="AJ814" s="1"/>
      <c r="AK814" s="1"/>
      <c r="AL814" s="1"/>
      <c r="AM814" s="1"/>
      <c r="AN814" s="1"/>
      <c r="AO814" s="1"/>
      <c r="AP814" s="1"/>
      <c r="AQ814" s="1"/>
      <c r="AR814" s="1"/>
      <c r="AS814" s="1"/>
      <c r="AT814" s="1"/>
      <c r="AU814" s="1"/>
    </row>
    <row r="815" spans="1:47" ht="14.7" thickBot="1" x14ac:dyDescent="0.6">
      <c r="A815" s="32"/>
      <c r="B815" s="1"/>
      <c r="C815" s="1"/>
      <c r="D815" s="1"/>
      <c r="E815" s="1"/>
      <c r="F815" s="1"/>
      <c r="G815" s="1"/>
      <c r="H815" s="1"/>
      <c r="I815" s="1"/>
      <c r="J815" s="1"/>
      <c r="K815" s="1"/>
      <c r="L815" s="1"/>
      <c r="M815" s="1"/>
      <c r="N815" s="1"/>
      <c r="O815" s="1"/>
      <c r="P815" s="1"/>
      <c r="Q815" s="1"/>
      <c r="R815" s="1"/>
      <c r="S815" s="1"/>
      <c r="T815" s="1"/>
      <c r="U815" s="6"/>
      <c r="V815" s="23"/>
      <c r="W815" s="14"/>
      <c r="X815" s="11"/>
      <c r="Y815" s="1"/>
      <c r="Z815" s="1"/>
      <c r="AA815" s="1"/>
      <c r="AB815" s="1"/>
      <c r="AC815" s="1"/>
      <c r="AD815" s="1"/>
      <c r="AE815" s="1"/>
      <c r="AF815" s="1"/>
      <c r="AG815" s="1"/>
      <c r="AH815" s="1"/>
      <c r="AI815" s="1"/>
      <c r="AJ815" s="1"/>
      <c r="AK815" s="1"/>
      <c r="AL815" s="1"/>
      <c r="AM815" s="1"/>
      <c r="AN815" s="1"/>
      <c r="AO815" s="1"/>
      <c r="AP815" s="1"/>
      <c r="AQ815" s="1"/>
      <c r="AR815" s="1"/>
      <c r="AS815" s="1"/>
      <c r="AT815" s="1"/>
      <c r="AU815" s="1"/>
    </row>
    <row r="816" spans="1:47" ht="14.7" thickBot="1" x14ac:dyDescent="0.6">
      <c r="A816" s="32"/>
      <c r="B816" s="1"/>
      <c r="C816" s="1"/>
      <c r="D816" s="1"/>
      <c r="E816" s="1"/>
      <c r="F816" s="1"/>
      <c r="G816" s="1"/>
      <c r="H816" s="1"/>
      <c r="I816" s="1"/>
      <c r="J816" s="1"/>
      <c r="K816" s="1"/>
      <c r="L816" s="1"/>
      <c r="M816" s="1"/>
      <c r="N816" s="1"/>
      <c r="O816" s="1"/>
      <c r="P816" s="1"/>
      <c r="Q816" s="1"/>
      <c r="R816" s="1"/>
      <c r="S816" s="1"/>
      <c r="T816" s="1"/>
      <c r="U816" s="6"/>
      <c r="V816" s="23"/>
      <c r="W816" s="14"/>
      <c r="X816" s="11"/>
      <c r="Y816" s="1"/>
      <c r="Z816" s="1"/>
      <c r="AA816" s="1"/>
      <c r="AB816" s="1"/>
      <c r="AC816" s="1"/>
      <c r="AD816" s="1"/>
      <c r="AE816" s="1"/>
      <c r="AF816" s="1"/>
      <c r="AG816" s="1"/>
      <c r="AH816" s="1"/>
      <c r="AI816" s="1"/>
      <c r="AJ816" s="1"/>
      <c r="AK816" s="1"/>
      <c r="AL816" s="1"/>
      <c r="AM816" s="1"/>
      <c r="AN816" s="1"/>
      <c r="AO816" s="1"/>
      <c r="AP816" s="1"/>
      <c r="AQ816" s="1"/>
      <c r="AR816" s="1"/>
      <c r="AS816" s="1"/>
      <c r="AT816" s="1"/>
      <c r="AU816" s="1"/>
    </row>
    <row r="817" spans="1:47" ht="14.7" thickBot="1" x14ac:dyDescent="0.6">
      <c r="A817" s="32"/>
      <c r="B817" s="1"/>
      <c r="C817" s="1"/>
      <c r="D817" s="1"/>
      <c r="E817" s="1"/>
      <c r="F817" s="1"/>
      <c r="G817" s="1"/>
      <c r="H817" s="1"/>
      <c r="I817" s="1"/>
      <c r="J817" s="1"/>
      <c r="K817" s="1"/>
      <c r="L817" s="1"/>
      <c r="M817" s="1"/>
      <c r="N817" s="1"/>
      <c r="O817" s="1"/>
      <c r="P817" s="1"/>
      <c r="Q817" s="1"/>
      <c r="R817" s="1"/>
      <c r="S817" s="1"/>
      <c r="T817" s="1"/>
      <c r="U817" s="6"/>
      <c r="V817" s="23"/>
      <c r="W817" s="14"/>
      <c r="X817" s="11"/>
      <c r="Y817" s="1"/>
      <c r="Z817" s="1"/>
      <c r="AA817" s="1"/>
      <c r="AB817" s="1"/>
      <c r="AC817" s="1"/>
      <c r="AD817" s="1"/>
      <c r="AE817" s="1"/>
      <c r="AF817" s="1"/>
      <c r="AG817" s="1"/>
      <c r="AH817" s="1"/>
      <c r="AI817" s="1"/>
      <c r="AJ817" s="1"/>
      <c r="AK817" s="1"/>
      <c r="AL817" s="1"/>
      <c r="AM817" s="1"/>
      <c r="AN817" s="1"/>
      <c r="AO817" s="1"/>
      <c r="AP817" s="1"/>
      <c r="AQ817" s="1"/>
      <c r="AR817" s="1"/>
      <c r="AS817" s="1"/>
      <c r="AT817" s="1"/>
      <c r="AU817" s="1"/>
    </row>
    <row r="818" spans="1:47" ht="14.7" thickBot="1" x14ac:dyDescent="0.6">
      <c r="A818" s="32"/>
      <c r="B818" s="1"/>
      <c r="C818" s="1"/>
      <c r="D818" s="1"/>
      <c r="E818" s="1"/>
      <c r="F818" s="1"/>
      <c r="G818" s="1"/>
      <c r="H818" s="1"/>
      <c r="I818" s="1"/>
      <c r="J818" s="1"/>
      <c r="K818" s="1"/>
      <c r="L818" s="1"/>
      <c r="M818" s="1"/>
      <c r="N818" s="1"/>
      <c r="O818" s="1"/>
      <c r="P818" s="1"/>
      <c r="Q818" s="1"/>
      <c r="R818" s="1"/>
      <c r="S818" s="1"/>
      <c r="T818" s="1"/>
      <c r="U818" s="6"/>
      <c r="V818" s="23"/>
      <c r="W818" s="14"/>
      <c r="X818" s="11"/>
      <c r="Y818" s="1"/>
      <c r="Z818" s="1"/>
      <c r="AA818" s="1"/>
      <c r="AB818" s="1"/>
      <c r="AC818" s="1"/>
      <c r="AD818" s="1"/>
      <c r="AE818" s="1"/>
      <c r="AF818" s="1"/>
      <c r="AG818" s="1"/>
      <c r="AH818" s="1"/>
      <c r="AI818" s="1"/>
      <c r="AJ818" s="1"/>
      <c r="AK818" s="1"/>
      <c r="AL818" s="1"/>
      <c r="AM818" s="1"/>
      <c r="AN818" s="1"/>
      <c r="AO818" s="1"/>
      <c r="AP818" s="1"/>
      <c r="AQ818" s="1"/>
      <c r="AR818" s="1"/>
      <c r="AS818" s="1"/>
      <c r="AT818" s="1"/>
      <c r="AU818" s="1"/>
    </row>
    <row r="819" spans="1:47" ht="14.7" thickBot="1" x14ac:dyDescent="0.6">
      <c r="A819" s="32"/>
      <c r="B819" s="1"/>
      <c r="C819" s="1"/>
      <c r="D819" s="1"/>
      <c r="E819" s="1"/>
      <c r="F819" s="1"/>
      <c r="G819" s="1"/>
      <c r="H819" s="1"/>
      <c r="I819" s="1"/>
      <c r="J819" s="1"/>
      <c r="K819" s="1"/>
      <c r="L819" s="1"/>
      <c r="M819" s="1"/>
      <c r="N819" s="1"/>
      <c r="O819" s="1"/>
      <c r="P819" s="1"/>
      <c r="Q819" s="1"/>
      <c r="R819" s="1"/>
      <c r="S819" s="1"/>
      <c r="T819" s="1"/>
      <c r="U819" s="6"/>
      <c r="V819" s="23"/>
      <c r="W819" s="14"/>
      <c r="X819" s="11"/>
      <c r="Y819" s="1"/>
      <c r="Z819" s="1"/>
      <c r="AA819" s="1"/>
      <c r="AB819" s="1"/>
      <c r="AC819" s="1"/>
      <c r="AD819" s="1"/>
      <c r="AE819" s="1"/>
      <c r="AF819" s="1"/>
      <c r="AG819" s="1"/>
      <c r="AH819" s="1"/>
      <c r="AI819" s="1"/>
      <c r="AJ819" s="1"/>
      <c r="AK819" s="1"/>
      <c r="AL819" s="1"/>
      <c r="AM819" s="1"/>
      <c r="AN819" s="1"/>
      <c r="AO819" s="1"/>
      <c r="AP819" s="1"/>
      <c r="AQ819" s="1"/>
      <c r="AR819" s="1"/>
      <c r="AS819" s="1"/>
      <c r="AT819" s="1"/>
      <c r="AU819" s="1"/>
    </row>
    <row r="820" spans="1:47" ht="14.7" thickBot="1" x14ac:dyDescent="0.6">
      <c r="A820" s="32"/>
      <c r="B820" s="1"/>
      <c r="C820" s="1"/>
      <c r="D820" s="1"/>
      <c r="E820" s="1"/>
      <c r="F820" s="1"/>
      <c r="G820" s="1"/>
      <c r="H820" s="1"/>
      <c r="I820" s="1"/>
      <c r="J820" s="1"/>
      <c r="K820" s="1"/>
      <c r="L820" s="1"/>
      <c r="M820" s="1"/>
      <c r="N820" s="1"/>
      <c r="O820" s="1"/>
      <c r="P820" s="1"/>
      <c r="Q820" s="1"/>
      <c r="R820" s="1"/>
      <c r="S820" s="1"/>
      <c r="T820" s="1"/>
      <c r="U820" s="6"/>
      <c r="V820" s="23"/>
      <c r="W820" s="14"/>
      <c r="X820" s="11"/>
      <c r="Y820" s="1"/>
      <c r="Z820" s="1"/>
      <c r="AA820" s="1"/>
      <c r="AB820" s="1"/>
      <c r="AC820" s="1"/>
      <c r="AD820" s="1"/>
      <c r="AE820" s="1"/>
      <c r="AF820" s="1"/>
      <c r="AG820" s="1"/>
      <c r="AH820" s="1"/>
      <c r="AI820" s="1"/>
      <c r="AJ820" s="1"/>
      <c r="AK820" s="1"/>
      <c r="AL820" s="1"/>
      <c r="AM820" s="1"/>
      <c r="AN820" s="1"/>
      <c r="AO820" s="1"/>
      <c r="AP820" s="1"/>
      <c r="AQ820" s="1"/>
      <c r="AR820" s="1"/>
      <c r="AS820" s="1"/>
      <c r="AT820" s="1"/>
      <c r="AU820" s="1"/>
    </row>
    <row r="821" spans="1:47" ht="14.7" thickBot="1" x14ac:dyDescent="0.6">
      <c r="A821" s="32"/>
      <c r="B821" s="1"/>
      <c r="C821" s="1"/>
      <c r="D821" s="1"/>
      <c r="E821" s="1"/>
      <c r="F821" s="1"/>
      <c r="G821" s="1"/>
      <c r="H821" s="1"/>
      <c r="I821" s="1"/>
      <c r="J821" s="1"/>
      <c r="K821" s="1"/>
      <c r="L821" s="1"/>
      <c r="M821" s="1"/>
      <c r="N821" s="1"/>
      <c r="O821" s="1"/>
      <c r="P821" s="1"/>
      <c r="Q821" s="1"/>
      <c r="R821" s="1"/>
      <c r="S821" s="1"/>
      <c r="T821" s="1"/>
      <c r="U821" s="6"/>
      <c r="V821" s="23"/>
      <c r="W821" s="14"/>
      <c r="X821" s="11"/>
      <c r="Y821" s="1"/>
      <c r="Z821" s="1"/>
      <c r="AA821" s="1"/>
      <c r="AB821" s="1"/>
      <c r="AC821" s="1"/>
      <c r="AD821" s="1"/>
      <c r="AE821" s="1"/>
      <c r="AF821" s="1"/>
      <c r="AG821" s="1"/>
      <c r="AH821" s="1"/>
      <c r="AI821" s="1"/>
      <c r="AJ821" s="1"/>
      <c r="AK821" s="1"/>
      <c r="AL821" s="1"/>
      <c r="AM821" s="1"/>
      <c r="AN821" s="1"/>
      <c r="AO821" s="1"/>
      <c r="AP821" s="1"/>
      <c r="AQ821" s="1"/>
      <c r="AR821" s="1"/>
      <c r="AS821" s="1"/>
      <c r="AT821" s="1"/>
      <c r="AU821" s="1"/>
    </row>
    <row r="822" spans="1:47" ht="14.7" thickBot="1" x14ac:dyDescent="0.6">
      <c r="A822" s="32"/>
      <c r="B822" s="1"/>
      <c r="C822" s="1"/>
      <c r="D822" s="1"/>
      <c r="E822" s="1"/>
      <c r="F822" s="1"/>
      <c r="G822" s="1"/>
      <c r="H822" s="1"/>
      <c r="I822" s="1"/>
      <c r="J822" s="1"/>
      <c r="K822" s="1"/>
      <c r="L822" s="1"/>
      <c r="M822" s="1"/>
      <c r="N822" s="1"/>
      <c r="O822" s="1"/>
      <c r="P822" s="1"/>
      <c r="Q822" s="1"/>
      <c r="R822" s="1"/>
      <c r="S822" s="1"/>
      <c r="T822" s="1"/>
      <c r="U822" s="6"/>
      <c r="V822" s="23"/>
      <c r="W822" s="14"/>
      <c r="X822" s="11"/>
      <c r="Y822" s="1"/>
      <c r="Z822" s="1"/>
      <c r="AA822" s="1"/>
      <c r="AB822" s="1"/>
      <c r="AC822" s="1"/>
      <c r="AD822" s="1"/>
      <c r="AE822" s="1"/>
      <c r="AF822" s="1"/>
      <c r="AG822" s="1"/>
      <c r="AH822" s="1"/>
      <c r="AI822" s="1"/>
      <c r="AJ822" s="1"/>
      <c r="AK822" s="1"/>
      <c r="AL822" s="1"/>
      <c r="AM822" s="1"/>
      <c r="AN822" s="1"/>
      <c r="AO822" s="1"/>
      <c r="AP822" s="1"/>
      <c r="AQ822" s="1"/>
      <c r="AR822" s="1"/>
      <c r="AS822" s="1"/>
      <c r="AT822" s="1"/>
      <c r="AU822" s="1"/>
    </row>
    <row r="823" spans="1:47" ht="14.7" thickBot="1" x14ac:dyDescent="0.6">
      <c r="A823" s="32"/>
      <c r="B823" s="1"/>
      <c r="C823" s="1"/>
      <c r="D823" s="1"/>
      <c r="E823" s="1"/>
      <c r="F823" s="1"/>
      <c r="G823" s="1"/>
      <c r="H823" s="1"/>
      <c r="I823" s="1"/>
      <c r="J823" s="1"/>
      <c r="K823" s="1"/>
      <c r="L823" s="1"/>
      <c r="M823" s="1"/>
      <c r="N823" s="1"/>
      <c r="O823" s="1"/>
      <c r="P823" s="1"/>
      <c r="Q823" s="1"/>
      <c r="R823" s="1"/>
      <c r="S823" s="1"/>
      <c r="T823" s="1"/>
      <c r="U823" s="6"/>
      <c r="V823" s="23"/>
      <c r="W823" s="14"/>
      <c r="X823" s="11"/>
      <c r="Y823" s="1"/>
      <c r="Z823" s="1"/>
      <c r="AA823" s="1"/>
      <c r="AB823" s="1"/>
      <c r="AC823" s="1"/>
      <c r="AD823" s="1"/>
      <c r="AE823" s="1"/>
      <c r="AF823" s="1"/>
      <c r="AG823" s="1"/>
      <c r="AH823" s="1"/>
      <c r="AI823" s="1"/>
      <c r="AJ823" s="1"/>
      <c r="AK823" s="1"/>
      <c r="AL823" s="1"/>
      <c r="AM823" s="1"/>
      <c r="AN823" s="1"/>
      <c r="AO823" s="1"/>
      <c r="AP823" s="1"/>
      <c r="AQ823" s="1"/>
      <c r="AR823" s="1"/>
      <c r="AS823" s="1"/>
      <c r="AT823" s="1"/>
      <c r="AU823" s="1"/>
    </row>
    <row r="824" spans="1:47" ht="14.7" thickBot="1" x14ac:dyDescent="0.6">
      <c r="A824" s="32"/>
      <c r="B824" s="1"/>
      <c r="C824" s="1"/>
      <c r="D824" s="1"/>
      <c r="E824" s="1"/>
      <c r="F824" s="1"/>
      <c r="G824" s="1"/>
      <c r="H824" s="1"/>
      <c r="I824" s="1"/>
      <c r="J824" s="1"/>
      <c r="K824" s="1"/>
      <c r="L824" s="1"/>
      <c r="M824" s="1"/>
      <c r="N824" s="1"/>
      <c r="O824" s="1"/>
      <c r="P824" s="1"/>
      <c r="Q824" s="1"/>
      <c r="R824" s="1"/>
      <c r="S824" s="1"/>
      <c r="T824" s="1"/>
      <c r="U824" s="6"/>
      <c r="V824" s="23"/>
      <c r="W824" s="14"/>
      <c r="X824" s="11"/>
      <c r="Y824" s="1"/>
      <c r="Z824" s="1"/>
      <c r="AA824" s="1"/>
      <c r="AB824" s="1"/>
      <c r="AC824" s="1"/>
      <c r="AD824" s="1"/>
      <c r="AE824" s="1"/>
      <c r="AF824" s="1"/>
      <c r="AG824" s="1"/>
      <c r="AH824" s="1"/>
      <c r="AI824" s="1"/>
      <c r="AJ824" s="1"/>
      <c r="AK824" s="1"/>
      <c r="AL824" s="1"/>
      <c r="AM824" s="1"/>
      <c r="AN824" s="1"/>
      <c r="AO824" s="1"/>
      <c r="AP824" s="1"/>
      <c r="AQ824" s="1"/>
      <c r="AR824" s="1"/>
      <c r="AS824" s="1"/>
      <c r="AT824" s="1"/>
      <c r="AU824" s="1"/>
    </row>
    <row r="825" spans="1:47" ht="14.7" thickBot="1" x14ac:dyDescent="0.6">
      <c r="A825" s="32"/>
      <c r="B825" s="1"/>
      <c r="C825" s="1"/>
      <c r="D825" s="1"/>
      <c r="E825" s="1"/>
      <c r="F825" s="1"/>
      <c r="G825" s="1"/>
      <c r="H825" s="1"/>
      <c r="I825" s="1"/>
      <c r="J825" s="1"/>
      <c r="K825" s="1"/>
      <c r="L825" s="1"/>
      <c r="M825" s="1"/>
      <c r="N825" s="1"/>
      <c r="O825" s="1"/>
      <c r="P825" s="1"/>
      <c r="Q825" s="1"/>
      <c r="R825" s="1"/>
      <c r="S825" s="1"/>
      <c r="T825" s="1"/>
      <c r="U825" s="6"/>
      <c r="V825" s="23"/>
      <c r="W825" s="14"/>
      <c r="X825" s="11"/>
      <c r="Y825" s="1"/>
      <c r="Z825" s="1"/>
      <c r="AA825" s="1"/>
      <c r="AB825" s="1"/>
      <c r="AC825" s="1"/>
      <c r="AD825" s="1"/>
      <c r="AE825" s="1"/>
      <c r="AF825" s="1"/>
      <c r="AG825" s="1"/>
      <c r="AH825" s="1"/>
      <c r="AI825" s="1"/>
      <c r="AJ825" s="1"/>
      <c r="AK825" s="1"/>
      <c r="AL825" s="1"/>
      <c r="AM825" s="1"/>
      <c r="AN825" s="1"/>
      <c r="AO825" s="1"/>
      <c r="AP825" s="1"/>
      <c r="AQ825" s="1"/>
      <c r="AR825" s="1"/>
      <c r="AS825" s="1"/>
      <c r="AT825" s="1"/>
      <c r="AU825" s="1"/>
    </row>
    <row r="826" spans="1:47" ht="14.7" thickBot="1" x14ac:dyDescent="0.6">
      <c r="A826" s="32"/>
      <c r="B826" s="1"/>
      <c r="C826" s="1"/>
      <c r="D826" s="1"/>
      <c r="E826" s="1"/>
      <c r="F826" s="1"/>
      <c r="G826" s="1"/>
      <c r="H826" s="1"/>
      <c r="I826" s="1"/>
      <c r="J826" s="1"/>
      <c r="K826" s="1"/>
      <c r="L826" s="1"/>
      <c r="M826" s="1"/>
      <c r="N826" s="1"/>
      <c r="O826" s="1"/>
      <c r="P826" s="1"/>
      <c r="Q826" s="1"/>
      <c r="R826" s="1"/>
      <c r="S826" s="1"/>
      <c r="T826" s="1"/>
      <c r="U826" s="6"/>
      <c r="V826" s="23"/>
      <c r="W826" s="14"/>
      <c r="X826" s="11"/>
      <c r="Y826" s="1"/>
      <c r="Z826" s="1"/>
      <c r="AA826" s="1"/>
      <c r="AB826" s="1"/>
      <c r="AC826" s="1"/>
      <c r="AD826" s="1"/>
      <c r="AE826" s="1"/>
      <c r="AF826" s="1"/>
      <c r="AG826" s="1"/>
      <c r="AH826" s="1"/>
      <c r="AI826" s="1"/>
      <c r="AJ826" s="1"/>
      <c r="AK826" s="1"/>
      <c r="AL826" s="1"/>
      <c r="AM826" s="1"/>
      <c r="AN826" s="1"/>
      <c r="AO826" s="1"/>
      <c r="AP826" s="1"/>
      <c r="AQ826" s="1"/>
      <c r="AR826" s="1"/>
      <c r="AS826" s="1"/>
      <c r="AT826" s="1"/>
      <c r="AU826" s="1"/>
    </row>
    <row r="827" spans="1:47" ht="14.7" thickBot="1" x14ac:dyDescent="0.6">
      <c r="A827" s="32"/>
      <c r="B827" s="1"/>
      <c r="C827" s="1"/>
      <c r="D827" s="1"/>
      <c r="E827" s="1"/>
      <c r="F827" s="1"/>
      <c r="G827" s="1"/>
      <c r="H827" s="1"/>
      <c r="I827" s="1"/>
      <c r="J827" s="1"/>
      <c r="K827" s="1"/>
      <c r="L827" s="1"/>
      <c r="M827" s="1"/>
      <c r="N827" s="1"/>
      <c r="O827" s="1"/>
      <c r="P827" s="1"/>
      <c r="Q827" s="1"/>
      <c r="R827" s="1"/>
      <c r="S827" s="1"/>
      <c r="T827" s="1"/>
      <c r="U827" s="6"/>
      <c r="V827" s="23"/>
      <c r="W827" s="14"/>
      <c r="X827" s="11"/>
      <c r="Y827" s="1"/>
      <c r="Z827" s="1"/>
      <c r="AA827" s="1"/>
      <c r="AB827" s="1"/>
      <c r="AC827" s="1"/>
      <c r="AD827" s="1"/>
      <c r="AE827" s="1"/>
      <c r="AF827" s="1"/>
      <c r="AG827" s="1"/>
      <c r="AH827" s="1"/>
      <c r="AI827" s="1"/>
      <c r="AJ827" s="1"/>
      <c r="AK827" s="1"/>
      <c r="AL827" s="1"/>
      <c r="AM827" s="1"/>
      <c r="AN827" s="1"/>
      <c r="AO827" s="1"/>
      <c r="AP827" s="1"/>
      <c r="AQ827" s="1"/>
      <c r="AR827" s="1"/>
      <c r="AS827" s="1"/>
      <c r="AT827" s="1"/>
      <c r="AU827" s="1"/>
    </row>
    <row r="828" spans="1:47" ht="14.7" thickBot="1" x14ac:dyDescent="0.6">
      <c r="A828" s="32"/>
      <c r="B828" s="1"/>
      <c r="C828" s="1"/>
      <c r="D828" s="1"/>
      <c r="E828" s="1"/>
      <c r="F828" s="1"/>
      <c r="G828" s="1"/>
      <c r="H828" s="1"/>
      <c r="I828" s="1"/>
      <c r="J828" s="1"/>
      <c r="K828" s="1"/>
      <c r="L828" s="1"/>
      <c r="M828" s="1"/>
      <c r="N828" s="1"/>
      <c r="O828" s="1"/>
      <c r="P828" s="1"/>
      <c r="Q828" s="1"/>
      <c r="R828" s="1"/>
      <c r="S828" s="1"/>
      <c r="T828" s="1"/>
      <c r="U828" s="6"/>
      <c r="V828" s="23"/>
      <c r="W828" s="14"/>
      <c r="X828" s="11"/>
      <c r="Y828" s="1"/>
      <c r="Z828" s="1"/>
      <c r="AA828" s="1"/>
      <c r="AB828" s="1"/>
      <c r="AC828" s="1"/>
      <c r="AD828" s="1"/>
      <c r="AE828" s="1"/>
      <c r="AF828" s="1"/>
      <c r="AG828" s="1"/>
      <c r="AH828" s="1"/>
      <c r="AI828" s="1"/>
      <c r="AJ828" s="1"/>
      <c r="AK828" s="1"/>
      <c r="AL828" s="1"/>
      <c r="AM828" s="1"/>
      <c r="AN828" s="1"/>
      <c r="AO828" s="1"/>
      <c r="AP828" s="1"/>
      <c r="AQ828" s="1"/>
      <c r="AR828" s="1"/>
      <c r="AS828" s="1"/>
      <c r="AT828" s="1"/>
      <c r="AU828" s="1"/>
    </row>
    <row r="829" spans="1:47" ht="14.7" thickBot="1" x14ac:dyDescent="0.6">
      <c r="A829" s="32"/>
      <c r="B829" s="1"/>
      <c r="C829" s="1"/>
      <c r="D829" s="1"/>
      <c r="E829" s="1"/>
      <c r="F829" s="1"/>
      <c r="G829" s="1"/>
      <c r="H829" s="1"/>
      <c r="I829" s="1"/>
      <c r="J829" s="1"/>
      <c r="K829" s="1"/>
      <c r="L829" s="1"/>
      <c r="M829" s="1"/>
      <c r="N829" s="1"/>
      <c r="O829" s="1"/>
      <c r="P829" s="1"/>
      <c r="Q829" s="1"/>
      <c r="R829" s="1"/>
      <c r="S829" s="1"/>
      <c r="T829" s="1"/>
      <c r="U829" s="6"/>
      <c r="V829" s="23"/>
      <c r="W829" s="14"/>
      <c r="X829" s="11"/>
      <c r="Y829" s="1"/>
      <c r="Z829" s="1"/>
      <c r="AA829" s="1"/>
      <c r="AB829" s="1"/>
      <c r="AC829" s="1"/>
      <c r="AD829" s="1"/>
      <c r="AE829" s="1"/>
      <c r="AF829" s="1"/>
      <c r="AG829" s="1"/>
      <c r="AH829" s="1"/>
      <c r="AI829" s="1"/>
      <c r="AJ829" s="1"/>
      <c r="AK829" s="1"/>
      <c r="AL829" s="1"/>
      <c r="AM829" s="1"/>
      <c r="AN829" s="1"/>
      <c r="AO829" s="1"/>
      <c r="AP829" s="1"/>
      <c r="AQ829" s="1"/>
      <c r="AR829" s="1"/>
      <c r="AS829" s="1"/>
      <c r="AT829" s="1"/>
      <c r="AU829" s="1"/>
    </row>
    <row r="830" spans="1:47" ht="14.7" thickBot="1" x14ac:dyDescent="0.6">
      <c r="A830" s="32"/>
      <c r="B830" s="1"/>
      <c r="C830" s="1"/>
      <c r="D830" s="1"/>
      <c r="E830" s="1"/>
      <c r="F830" s="1"/>
      <c r="G830" s="1"/>
      <c r="H830" s="1"/>
      <c r="I830" s="1"/>
      <c r="J830" s="1"/>
      <c r="K830" s="1"/>
      <c r="L830" s="1"/>
      <c r="M830" s="1"/>
      <c r="N830" s="1"/>
      <c r="O830" s="1"/>
      <c r="P830" s="1"/>
      <c r="Q830" s="1"/>
      <c r="R830" s="1"/>
      <c r="S830" s="1"/>
      <c r="T830" s="1"/>
      <c r="U830" s="6"/>
      <c r="V830" s="23"/>
      <c r="W830" s="14"/>
      <c r="X830" s="11"/>
      <c r="Y830" s="1"/>
      <c r="Z830" s="1"/>
      <c r="AA830" s="1"/>
      <c r="AB830" s="1"/>
      <c r="AC830" s="1"/>
      <c r="AD830" s="1"/>
      <c r="AE830" s="1"/>
      <c r="AF830" s="1"/>
      <c r="AG830" s="1"/>
      <c r="AH830" s="1"/>
      <c r="AI830" s="1"/>
      <c r="AJ830" s="1"/>
      <c r="AK830" s="1"/>
      <c r="AL830" s="1"/>
      <c r="AM830" s="1"/>
      <c r="AN830" s="1"/>
      <c r="AO830" s="1"/>
      <c r="AP830" s="1"/>
      <c r="AQ830" s="1"/>
      <c r="AR830" s="1"/>
      <c r="AS830" s="1"/>
      <c r="AT830" s="1"/>
      <c r="AU830" s="1"/>
    </row>
    <row r="831" spans="1:47" ht="14.7" thickBot="1" x14ac:dyDescent="0.6">
      <c r="A831" s="32"/>
      <c r="B831" s="1"/>
      <c r="C831" s="1"/>
      <c r="D831" s="1"/>
      <c r="E831" s="1"/>
      <c r="F831" s="1"/>
      <c r="G831" s="1"/>
      <c r="H831" s="1"/>
      <c r="I831" s="1"/>
      <c r="J831" s="1"/>
      <c r="K831" s="1"/>
      <c r="L831" s="1"/>
      <c r="M831" s="1"/>
      <c r="N831" s="1"/>
      <c r="O831" s="1"/>
      <c r="P831" s="1"/>
      <c r="Q831" s="1"/>
      <c r="R831" s="1"/>
      <c r="S831" s="1"/>
      <c r="T831" s="1"/>
      <c r="U831" s="6"/>
      <c r="V831" s="23"/>
      <c r="W831" s="14"/>
      <c r="X831" s="11"/>
      <c r="Y831" s="1"/>
      <c r="Z831" s="1"/>
      <c r="AA831" s="1"/>
      <c r="AB831" s="1"/>
      <c r="AC831" s="1"/>
      <c r="AD831" s="1"/>
      <c r="AE831" s="1"/>
      <c r="AF831" s="1"/>
      <c r="AG831" s="1"/>
      <c r="AH831" s="1"/>
      <c r="AI831" s="1"/>
      <c r="AJ831" s="1"/>
      <c r="AK831" s="1"/>
      <c r="AL831" s="1"/>
      <c r="AM831" s="1"/>
      <c r="AN831" s="1"/>
      <c r="AO831" s="1"/>
      <c r="AP831" s="1"/>
      <c r="AQ831" s="1"/>
      <c r="AR831" s="1"/>
      <c r="AS831" s="1"/>
      <c r="AT831" s="1"/>
      <c r="AU831" s="1"/>
    </row>
    <row r="832" spans="1:47" ht="14.7" thickBot="1" x14ac:dyDescent="0.6">
      <c r="A832" s="32"/>
      <c r="B832" s="1"/>
      <c r="C832" s="1"/>
      <c r="D832" s="1"/>
      <c r="E832" s="1"/>
      <c r="F832" s="1"/>
      <c r="G832" s="1"/>
      <c r="H832" s="1"/>
      <c r="I832" s="1"/>
      <c r="J832" s="1"/>
      <c r="K832" s="1"/>
      <c r="L832" s="1"/>
      <c r="M832" s="1"/>
      <c r="N832" s="1"/>
      <c r="O832" s="1"/>
      <c r="P832" s="1"/>
      <c r="Q832" s="1"/>
      <c r="R832" s="1"/>
      <c r="S832" s="1"/>
      <c r="T832" s="1"/>
      <c r="U832" s="6"/>
      <c r="V832" s="23"/>
      <c r="W832" s="14"/>
      <c r="X832" s="11"/>
      <c r="Y832" s="1"/>
      <c r="Z832" s="1"/>
      <c r="AA832" s="1"/>
      <c r="AB832" s="1"/>
      <c r="AC832" s="1"/>
      <c r="AD832" s="1"/>
      <c r="AE832" s="1"/>
      <c r="AF832" s="1"/>
      <c r="AG832" s="1"/>
      <c r="AH832" s="1"/>
      <c r="AI832" s="1"/>
      <c r="AJ832" s="1"/>
      <c r="AK832" s="1"/>
      <c r="AL832" s="1"/>
      <c r="AM832" s="1"/>
      <c r="AN832" s="1"/>
      <c r="AO832" s="1"/>
      <c r="AP832" s="1"/>
      <c r="AQ832" s="1"/>
      <c r="AR832" s="1"/>
      <c r="AS832" s="1"/>
      <c r="AT832" s="1"/>
      <c r="AU832" s="1"/>
    </row>
    <row r="833" spans="1:47" ht="14.7" thickBot="1" x14ac:dyDescent="0.6">
      <c r="A833" s="32"/>
      <c r="B833" s="1"/>
      <c r="C833" s="1"/>
      <c r="D833" s="1"/>
      <c r="E833" s="1"/>
      <c r="F833" s="1"/>
      <c r="G833" s="1"/>
      <c r="H833" s="1"/>
      <c r="I833" s="1"/>
      <c r="J833" s="1"/>
      <c r="K833" s="1"/>
      <c r="L833" s="1"/>
      <c r="M833" s="1"/>
      <c r="N833" s="1"/>
      <c r="O833" s="1"/>
      <c r="P833" s="1"/>
      <c r="Q833" s="1"/>
      <c r="R833" s="1"/>
      <c r="S833" s="1"/>
      <c r="T833" s="1"/>
      <c r="U833" s="6"/>
      <c r="V833" s="23"/>
      <c r="W833" s="14"/>
      <c r="X833" s="11"/>
      <c r="Y833" s="1"/>
      <c r="Z833" s="1"/>
      <c r="AA833" s="1"/>
      <c r="AB833" s="1"/>
      <c r="AC833" s="1"/>
      <c r="AD833" s="1"/>
      <c r="AE833" s="1"/>
      <c r="AF833" s="1"/>
      <c r="AG833" s="1"/>
      <c r="AH833" s="1"/>
      <c r="AI833" s="1"/>
      <c r="AJ833" s="1"/>
      <c r="AK833" s="1"/>
      <c r="AL833" s="1"/>
      <c r="AM833" s="1"/>
      <c r="AN833" s="1"/>
      <c r="AO833" s="1"/>
      <c r="AP833" s="1"/>
      <c r="AQ833" s="1"/>
      <c r="AR833" s="1"/>
      <c r="AS833" s="1"/>
      <c r="AT833" s="1"/>
      <c r="AU833" s="1"/>
    </row>
    <row r="834" spans="1:47" ht="14.7" thickBot="1" x14ac:dyDescent="0.6">
      <c r="A834" s="32"/>
      <c r="B834" s="1"/>
      <c r="C834" s="1"/>
      <c r="D834" s="1"/>
      <c r="E834" s="1"/>
      <c r="F834" s="1"/>
      <c r="G834" s="1"/>
      <c r="H834" s="1"/>
      <c r="I834" s="1"/>
      <c r="J834" s="1"/>
      <c r="K834" s="1"/>
      <c r="L834" s="1"/>
      <c r="M834" s="1"/>
      <c r="N834" s="1"/>
      <c r="O834" s="1"/>
      <c r="P834" s="1"/>
      <c r="Q834" s="1"/>
      <c r="R834" s="1"/>
      <c r="S834" s="1"/>
      <c r="T834" s="1"/>
      <c r="U834" s="6"/>
      <c r="V834" s="23"/>
      <c r="W834" s="14"/>
      <c r="X834" s="11"/>
      <c r="Y834" s="1"/>
      <c r="Z834" s="1"/>
      <c r="AA834" s="1"/>
      <c r="AB834" s="1"/>
      <c r="AC834" s="1"/>
      <c r="AD834" s="1"/>
      <c r="AE834" s="1"/>
      <c r="AF834" s="1"/>
      <c r="AG834" s="1"/>
      <c r="AH834" s="1"/>
      <c r="AI834" s="1"/>
      <c r="AJ834" s="1"/>
      <c r="AK834" s="1"/>
      <c r="AL834" s="1"/>
      <c r="AM834" s="1"/>
      <c r="AN834" s="1"/>
      <c r="AO834" s="1"/>
      <c r="AP834" s="1"/>
      <c r="AQ834" s="1"/>
      <c r="AR834" s="1"/>
      <c r="AS834" s="1"/>
      <c r="AT834" s="1"/>
      <c r="AU834" s="1"/>
    </row>
    <row r="835" spans="1:47" ht="14.7" thickBot="1" x14ac:dyDescent="0.6">
      <c r="A835" s="32"/>
      <c r="B835" s="1"/>
      <c r="C835" s="1"/>
      <c r="D835" s="1"/>
      <c r="E835" s="1"/>
      <c r="F835" s="1"/>
      <c r="G835" s="1"/>
      <c r="H835" s="1"/>
      <c r="I835" s="1"/>
      <c r="J835" s="1"/>
      <c r="K835" s="1"/>
      <c r="L835" s="1"/>
      <c r="M835" s="1"/>
      <c r="N835" s="1"/>
      <c r="O835" s="1"/>
      <c r="P835" s="1"/>
      <c r="Q835" s="1"/>
      <c r="R835" s="1"/>
      <c r="S835" s="1"/>
      <c r="T835" s="1"/>
      <c r="U835" s="6"/>
      <c r="V835" s="23"/>
      <c r="W835" s="14"/>
      <c r="X835" s="11"/>
      <c r="Y835" s="1"/>
      <c r="Z835" s="1"/>
      <c r="AA835" s="1"/>
      <c r="AB835" s="1"/>
      <c r="AC835" s="1"/>
      <c r="AD835" s="1"/>
      <c r="AE835" s="1"/>
      <c r="AF835" s="1"/>
      <c r="AG835" s="1"/>
      <c r="AH835" s="1"/>
      <c r="AI835" s="1"/>
      <c r="AJ835" s="1"/>
      <c r="AK835" s="1"/>
      <c r="AL835" s="1"/>
      <c r="AM835" s="1"/>
      <c r="AN835" s="1"/>
      <c r="AO835" s="1"/>
      <c r="AP835" s="1"/>
      <c r="AQ835" s="1"/>
      <c r="AR835" s="1"/>
      <c r="AS835" s="1"/>
      <c r="AT835" s="1"/>
      <c r="AU835" s="1"/>
    </row>
    <row r="836" spans="1:47" ht="14.7" thickBot="1" x14ac:dyDescent="0.6">
      <c r="A836" s="32"/>
      <c r="B836" s="1"/>
      <c r="C836" s="1"/>
      <c r="D836" s="1"/>
      <c r="E836" s="1"/>
      <c r="F836" s="1"/>
      <c r="G836" s="1"/>
      <c r="H836" s="1"/>
      <c r="I836" s="1"/>
      <c r="J836" s="1"/>
      <c r="K836" s="1"/>
      <c r="L836" s="1"/>
      <c r="M836" s="1"/>
      <c r="N836" s="1"/>
      <c r="O836" s="1"/>
      <c r="P836" s="1"/>
      <c r="Q836" s="1"/>
      <c r="R836" s="1"/>
      <c r="S836" s="1"/>
      <c r="T836" s="1"/>
      <c r="U836" s="6"/>
      <c r="V836" s="23"/>
      <c r="W836" s="14"/>
      <c r="X836" s="11"/>
      <c r="Y836" s="1"/>
      <c r="Z836" s="1"/>
      <c r="AA836" s="1"/>
      <c r="AB836" s="1"/>
      <c r="AC836" s="1"/>
      <c r="AD836" s="1"/>
      <c r="AE836" s="1"/>
      <c r="AF836" s="1"/>
      <c r="AG836" s="1"/>
      <c r="AH836" s="1"/>
      <c r="AI836" s="1"/>
      <c r="AJ836" s="1"/>
      <c r="AK836" s="1"/>
      <c r="AL836" s="1"/>
      <c r="AM836" s="1"/>
      <c r="AN836" s="1"/>
      <c r="AO836" s="1"/>
      <c r="AP836" s="1"/>
      <c r="AQ836" s="1"/>
      <c r="AR836" s="1"/>
      <c r="AS836" s="1"/>
      <c r="AT836" s="1"/>
      <c r="AU836" s="1"/>
    </row>
    <row r="837" spans="1:47" ht="14.7" thickBot="1" x14ac:dyDescent="0.6">
      <c r="A837" s="32"/>
      <c r="B837" s="1"/>
      <c r="C837" s="1"/>
      <c r="D837" s="1"/>
      <c r="E837" s="1"/>
      <c r="F837" s="1"/>
      <c r="G837" s="1"/>
      <c r="H837" s="1"/>
      <c r="I837" s="1"/>
      <c r="J837" s="1"/>
      <c r="K837" s="1"/>
      <c r="L837" s="1"/>
      <c r="M837" s="1"/>
      <c r="N837" s="1"/>
      <c r="O837" s="1"/>
      <c r="P837" s="1"/>
      <c r="Q837" s="1"/>
      <c r="R837" s="1"/>
      <c r="S837" s="1"/>
      <c r="T837" s="1"/>
      <c r="U837" s="6"/>
      <c r="V837" s="23"/>
      <c r="W837" s="14"/>
      <c r="X837" s="11"/>
      <c r="Y837" s="1"/>
      <c r="Z837" s="1"/>
      <c r="AA837" s="1"/>
      <c r="AB837" s="1"/>
      <c r="AC837" s="1"/>
      <c r="AD837" s="1"/>
      <c r="AE837" s="1"/>
      <c r="AF837" s="1"/>
      <c r="AG837" s="1"/>
      <c r="AH837" s="1"/>
      <c r="AI837" s="1"/>
      <c r="AJ837" s="1"/>
      <c r="AK837" s="1"/>
      <c r="AL837" s="1"/>
      <c r="AM837" s="1"/>
      <c r="AN837" s="1"/>
      <c r="AO837" s="1"/>
      <c r="AP837" s="1"/>
      <c r="AQ837" s="1"/>
      <c r="AR837" s="1"/>
      <c r="AS837" s="1"/>
      <c r="AT837" s="1"/>
      <c r="AU837" s="1"/>
    </row>
    <row r="838" spans="1:47" ht="14.7" thickBot="1" x14ac:dyDescent="0.6">
      <c r="A838" s="32"/>
      <c r="B838" s="1"/>
      <c r="C838" s="1"/>
      <c r="D838" s="1"/>
      <c r="E838" s="1"/>
      <c r="F838" s="1"/>
      <c r="G838" s="1"/>
      <c r="H838" s="1"/>
      <c r="I838" s="1"/>
      <c r="J838" s="1"/>
      <c r="K838" s="1"/>
      <c r="L838" s="1"/>
      <c r="M838" s="1"/>
      <c r="N838" s="1"/>
      <c r="O838" s="1"/>
      <c r="P838" s="1"/>
      <c r="Q838" s="1"/>
      <c r="R838" s="1"/>
      <c r="S838" s="1"/>
      <c r="T838" s="1"/>
      <c r="U838" s="6"/>
      <c r="V838" s="23"/>
      <c r="W838" s="14"/>
      <c r="X838" s="11"/>
      <c r="Y838" s="1"/>
      <c r="Z838" s="1"/>
      <c r="AA838" s="1"/>
      <c r="AB838" s="1"/>
      <c r="AC838" s="1"/>
      <c r="AD838" s="1"/>
      <c r="AE838" s="1"/>
      <c r="AF838" s="1"/>
      <c r="AG838" s="1"/>
      <c r="AH838" s="1"/>
      <c r="AI838" s="1"/>
      <c r="AJ838" s="1"/>
      <c r="AK838" s="1"/>
      <c r="AL838" s="1"/>
      <c r="AM838" s="1"/>
      <c r="AN838" s="1"/>
      <c r="AO838" s="1"/>
      <c r="AP838" s="1"/>
      <c r="AQ838" s="1"/>
      <c r="AR838" s="1"/>
      <c r="AS838" s="1"/>
      <c r="AT838" s="1"/>
      <c r="AU838" s="1"/>
    </row>
    <row r="839" spans="1:47" ht="14.7" thickBot="1" x14ac:dyDescent="0.6">
      <c r="A839" s="32"/>
      <c r="B839" s="1"/>
      <c r="C839" s="1"/>
      <c r="D839" s="1"/>
      <c r="E839" s="1"/>
      <c r="F839" s="1"/>
      <c r="G839" s="1"/>
      <c r="H839" s="1"/>
      <c r="I839" s="1"/>
      <c r="J839" s="1"/>
      <c r="K839" s="1"/>
      <c r="L839" s="1"/>
      <c r="M839" s="1"/>
      <c r="N839" s="1"/>
      <c r="O839" s="1"/>
      <c r="P839" s="1"/>
      <c r="Q839" s="1"/>
      <c r="R839" s="1"/>
      <c r="S839" s="1"/>
      <c r="T839" s="1"/>
      <c r="U839" s="6"/>
      <c r="V839" s="23"/>
      <c r="W839" s="14"/>
      <c r="X839" s="11"/>
      <c r="Y839" s="1"/>
      <c r="Z839" s="1"/>
      <c r="AA839" s="1"/>
      <c r="AB839" s="1"/>
      <c r="AC839" s="1"/>
      <c r="AD839" s="1"/>
      <c r="AE839" s="1"/>
      <c r="AF839" s="1"/>
      <c r="AG839" s="1"/>
      <c r="AH839" s="1"/>
      <c r="AI839" s="1"/>
      <c r="AJ839" s="1"/>
      <c r="AK839" s="1"/>
      <c r="AL839" s="1"/>
      <c r="AM839" s="1"/>
      <c r="AN839" s="1"/>
      <c r="AO839" s="1"/>
      <c r="AP839" s="1"/>
      <c r="AQ839" s="1"/>
      <c r="AR839" s="1"/>
      <c r="AS839" s="1"/>
      <c r="AT839" s="1"/>
      <c r="AU839" s="1"/>
    </row>
    <row r="840" spans="1:47" ht="14.7" thickBot="1" x14ac:dyDescent="0.6">
      <c r="A840" s="32"/>
      <c r="B840" s="1"/>
      <c r="C840" s="1"/>
      <c r="D840" s="1"/>
      <c r="E840" s="1"/>
      <c r="F840" s="1"/>
      <c r="G840" s="1"/>
      <c r="H840" s="1"/>
      <c r="I840" s="1"/>
      <c r="J840" s="1"/>
      <c r="K840" s="1"/>
      <c r="L840" s="1"/>
      <c r="M840" s="1"/>
      <c r="N840" s="1"/>
      <c r="O840" s="1"/>
      <c r="P840" s="1"/>
      <c r="Q840" s="1"/>
      <c r="R840" s="1"/>
      <c r="S840" s="1"/>
      <c r="T840" s="1"/>
      <c r="U840" s="6"/>
      <c r="V840" s="23"/>
      <c r="W840" s="14"/>
      <c r="X840" s="11"/>
      <c r="Y840" s="1"/>
      <c r="Z840" s="1"/>
      <c r="AA840" s="1"/>
      <c r="AB840" s="1"/>
      <c r="AC840" s="1"/>
      <c r="AD840" s="1"/>
      <c r="AE840" s="1"/>
      <c r="AF840" s="1"/>
      <c r="AG840" s="1"/>
      <c r="AH840" s="1"/>
      <c r="AI840" s="1"/>
      <c r="AJ840" s="1"/>
      <c r="AK840" s="1"/>
      <c r="AL840" s="1"/>
      <c r="AM840" s="1"/>
      <c r="AN840" s="1"/>
      <c r="AO840" s="1"/>
      <c r="AP840" s="1"/>
      <c r="AQ840" s="1"/>
      <c r="AR840" s="1"/>
      <c r="AS840" s="1"/>
      <c r="AT840" s="1"/>
      <c r="AU840" s="1"/>
    </row>
    <row r="841" spans="1:47" ht="14.7" thickBot="1" x14ac:dyDescent="0.6">
      <c r="A841" s="32"/>
      <c r="B841" s="1"/>
      <c r="C841" s="1"/>
      <c r="D841" s="1"/>
      <c r="E841" s="1"/>
      <c r="F841" s="1"/>
      <c r="G841" s="1"/>
      <c r="H841" s="1"/>
      <c r="I841" s="1"/>
      <c r="J841" s="1"/>
      <c r="K841" s="1"/>
      <c r="L841" s="1"/>
      <c r="M841" s="1"/>
      <c r="N841" s="1"/>
      <c r="O841" s="1"/>
      <c r="P841" s="1"/>
      <c r="Q841" s="1"/>
      <c r="R841" s="1"/>
      <c r="S841" s="1"/>
      <c r="T841" s="1"/>
      <c r="U841" s="6"/>
      <c r="V841" s="23"/>
      <c r="W841" s="14"/>
      <c r="X841" s="11"/>
      <c r="Y841" s="1"/>
      <c r="Z841" s="1"/>
      <c r="AA841" s="1"/>
      <c r="AB841" s="1"/>
      <c r="AC841" s="1"/>
      <c r="AD841" s="1"/>
      <c r="AE841" s="1"/>
      <c r="AF841" s="1"/>
      <c r="AG841" s="1"/>
      <c r="AH841" s="1"/>
      <c r="AI841" s="1"/>
      <c r="AJ841" s="1"/>
      <c r="AK841" s="1"/>
      <c r="AL841" s="1"/>
      <c r="AM841" s="1"/>
      <c r="AN841" s="1"/>
      <c r="AO841" s="1"/>
      <c r="AP841" s="1"/>
      <c r="AQ841" s="1"/>
      <c r="AR841" s="1"/>
      <c r="AS841" s="1"/>
      <c r="AT841" s="1"/>
      <c r="AU841" s="1"/>
    </row>
    <row r="842" spans="1:47" ht="14.7" thickBot="1" x14ac:dyDescent="0.6">
      <c r="A842" s="32"/>
      <c r="B842" s="1"/>
      <c r="C842" s="1"/>
      <c r="D842" s="1"/>
      <c r="E842" s="1"/>
      <c r="F842" s="1"/>
      <c r="G842" s="1"/>
      <c r="H842" s="1"/>
      <c r="I842" s="1"/>
      <c r="J842" s="1"/>
      <c r="K842" s="1"/>
      <c r="L842" s="1"/>
      <c r="M842" s="1"/>
      <c r="N842" s="1"/>
      <c r="O842" s="1"/>
      <c r="P842" s="1"/>
      <c r="Q842" s="1"/>
      <c r="R842" s="1"/>
      <c r="S842" s="1"/>
      <c r="T842" s="1"/>
      <c r="U842" s="6"/>
      <c r="V842" s="23"/>
      <c r="W842" s="14"/>
      <c r="X842" s="11"/>
      <c r="Y842" s="1"/>
      <c r="Z842" s="1"/>
      <c r="AA842" s="1"/>
      <c r="AB842" s="1"/>
      <c r="AC842" s="1"/>
      <c r="AD842" s="1"/>
      <c r="AE842" s="1"/>
      <c r="AF842" s="1"/>
      <c r="AG842" s="1"/>
      <c r="AH842" s="1"/>
      <c r="AI842" s="1"/>
      <c r="AJ842" s="1"/>
      <c r="AK842" s="1"/>
      <c r="AL842" s="1"/>
      <c r="AM842" s="1"/>
      <c r="AN842" s="1"/>
      <c r="AO842" s="1"/>
      <c r="AP842" s="1"/>
      <c r="AQ842" s="1"/>
      <c r="AR842" s="1"/>
      <c r="AS842" s="1"/>
      <c r="AT842" s="1"/>
      <c r="AU842" s="1"/>
    </row>
    <row r="843" spans="1:47" ht="14.7" thickBot="1" x14ac:dyDescent="0.6">
      <c r="A843" s="32"/>
      <c r="B843" s="1"/>
      <c r="C843" s="1"/>
      <c r="D843" s="1"/>
      <c r="E843" s="1"/>
      <c r="F843" s="1"/>
      <c r="G843" s="1"/>
      <c r="H843" s="1"/>
      <c r="I843" s="1"/>
      <c r="J843" s="1"/>
      <c r="K843" s="1"/>
      <c r="L843" s="1"/>
      <c r="M843" s="1"/>
      <c r="N843" s="1"/>
      <c r="O843" s="1"/>
      <c r="P843" s="1"/>
      <c r="Q843" s="1"/>
      <c r="R843" s="1"/>
      <c r="S843" s="1"/>
      <c r="T843" s="1"/>
      <c r="U843" s="6"/>
      <c r="V843" s="23"/>
      <c r="W843" s="14"/>
      <c r="X843" s="11"/>
      <c r="Y843" s="1"/>
      <c r="Z843" s="1"/>
      <c r="AA843" s="1"/>
      <c r="AB843" s="1"/>
      <c r="AC843" s="1"/>
      <c r="AD843" s="1"/>
      <c r="AE843" s="1"/>
      <c r="AF843" s="1"/>
      <c r="AG843" s="1"/>
      <c r="AH843" s="1"/>
      <c r="AI843" s="1"/>
      <c r="AJ843" s="1"/>
      <c r="AK843" s="1"/>
      <c r="AL843" s="1"/>
      <c r="AM843" s="1"/>
      <c r="AN843" s="1"/>
      <c r="AO843" s="1"/>
      <c r="AP843" s="1"/>
      <c r="AQ843" s="1"/>
      <c r="AR843" s="1"/>
      <c r="AS843" s="1"/>
      <c r="AT843" s="1"/>
      <c r="AU843" s="1"/>
    </row>
    <row r="844" spans="1:47" ht="14.7" thickBot="1" x14ac:dyDescent="0.6">
      <c r="A844" s="32"/>
      <c r="B844" s="1"/>
      <c r="C844" s="1"/>
      <c r="D844" s="1"/>
      <c r="E844" s="1"/>
      <c r="F844" s="1"/>
      <c r="G844" s="1"/>
      <c r="H844" s="1"/>
      <c r="I844" s="1"/>
      <c r="J844" s="1"/>
      <c r="K844" s="1"/>
      <c r="L844" s="1"/>
      <c r="M844" s="1"/>
      <c r="N844" s="1"/>
      <c r="O844" s="1"/>
      <c r="P844" s="1"/>
      <c r="Q844" s="1"/>
      <c r="R844" s="1"/>
      <c r="S844" s="1"/>
      <c r="T844" s="1"/>
      <c r="U844" s="6"/>
      <c r="V844" s="23"/>
      <c r="W844" s="14"/>
      <c r="X844" s="11"/>
      <c r="Y844" s="1"/>
      <c r="Z844" s="1"/>
      <c r="AA844" s="1"/>
      <c r="AB844" s="1"/>
      <c r="AC844" s="1"/>
      <c r="AD844" s="1"/>
      <c r="AE844" s="1"/>
      <c r="AF844" s="1"/>
      <c r="AG844" s="1"/>
      <c r="AH844" s="1"/>
      <c r="AI844" s="1"/>
      <c r="AJ844" s="1"/>
      <c r="AK844" s="1"/>
      <c r="AL844" s="1"/>
      <c r="AM844" s="1"/>
      <c r="AN844" s="1"/>
      <c r="AO844" s="1"/>
      <c r="AP844" s="1"/>
      <c r="AQ844" s="1"/>
      <c r="AR844" s="1"/>
      <c r="AS844" s="1"/>
      <c r="AT844" s="1"/>
      <c r="AU844" s="1"/>
    </row>
    <row r="845" spans="1:47" ht="14.7" thickBot="1" x14ac:dyDescent="0.6">
      <c r="A845" s="32"/>
      <c r="B845" s="1"/>
      <c r="C845" s="1"/>
      <c r="D845" s="1"/>
      <c r="E845" s="1"/>
      <c r="F845" s="1"/>
      <c r="G845" s="1"/>
      <c r="H845" s="1"/>
      <c r="I845" s="1"/>
      <c r="J845" s="1"/>
      <c r="K845" s="1"/>
      <c r="L845" s="1"/>
      <c r="M845" s="1"/>
      <c r="N845" s="1"/>
      <c r="O845" s="1"/>
      <c r="P845" s="1"/>
      <c r="Q845" s="1"/>
      <c r="R845" s="1"/>
      <c r="S845" s="1"/>
      <c r="T845" s="1"/>
      <c r="U845" s="6"/>
      <c r="V845" s="23"/>
      <c r="W845" s="14"/>
      <c r="X845" s="11"/>
      <c r="Y845" s="1"/>
      <c r="Z845" s="1"/>
      <c r="AA845" s="1"/>
      <c r="AB845" s="1"/>
      <c r="AC845" s="1"/>
      <c r="AD845" s="1"/>
      <c r="AE845" s="1"/>
      <c r="AF845" s="1"/>
      <c r="AG845" s="1"/>
      <c r="AH845" s="1"/>
      <c r="AI845" s="1"/>
      <c r="AJ845" s="1"/>
      <c r="AK845" s="1"/>
      <c r="AL845" s="1"/>
      <c r="AM845" s="1"/>
      <c r="AN845" s="1"/>
      <c r="AO845" s="1"/>
      <c r="AP845" s="1"/>
      <c r="AQ845" s="1"/>
      <c r="AR845" s="1"/>
      <c r="AS845" s="1"/>
      <c r="AT845" s="1"/>
      <c r="AU845" s="1"/>
    </row>
    <row r="846" spans="1:47" ht="14.7" thickBot="1" x14ac:dyDescent="0.6">
      <c r="A846" s="32"/>
      <c r="B846" s="1"/>
      <c r="C846" s="1"/>
      <c r="D846" s="1"/>
      <c r="E846" s="1"/>
      <c r="F846" s="1"/>
      <c r="G846" s="1"/>
      <c r="H846" s="1"/>
      <c r="I846" s="1"/>
      <c r="J846" s="1"/>
      <c r="K846" s="1"/>
      <c r="L846" s="1"/>
      <c r="M846" s="1"/>
      <c r="N846" s="1"/>
      <c r="O846" s="1"/>
      <c r="P846" s="1"/>
      <c r="Q846" s="1"/>
      <c r="R846" s="1"/>
      <c r="S846" s="1"/>
      <c r="T846" s="1"/>
      <c r="U846" s="6"/>
      <c r="V846" s="23"/>
      <c r="W846" s="14"/>
      <c r="X846" s="11"/>
      <c r="Y846" s="1"/>
      <c r="Z846" s="1"/>
      <c r="AA846" s="1"/>
      <c r="AB846" s="1"/>
      <c r="AC846" s="1"/>
      <c r="AD846" s="1"/>
      <c r="AE846" s="1"/>
      <c r="AF846" s="1"/>
      <c r="AG846" s="1"/>
      <c r="AH846" s="1"/>
      <c r="AI846" s="1"/>
      <c r="AJ846" s="1"/>
      <c r="AK846" s="1"/>
      <c r="AL846" s="1"/>
      <c r="AM846" s="1"/>
      <c r="AN846" s="1"/>
      <c r="AO846" s="1"/>
      <c r="AP846" s="1"/>
      <c r="AQ846" s="1"/>
      <c r="AR846" s="1"/>
      <c r="AS846" s="1"/>
      <c r="AT846" s="1"/>
      <c r="AU846" s="1"/>
    </row>
    <row r="847" spans="1:47" ht="14.7" thickBot="1" x14ac:dyDescent="0.6">
      <c r="A847" s="32"/>
      <c r="B847" s="1"/>
      <c r="C847" s="1"/>
      <c r="D847" s="1"/>
      <c r="E847" s="1"/>
      <c r="F847" s="1"/>
      <c r="G847" s="1"/>
      <c r="H847" s="1"/>
      <c r="I847" s="1"/>
      <c r="J847" s="1"/>
      <c r="K847" s="1"/>
      <c r="L847" s="1"/>
      <c r="M847" s="1"/>
      <c r="N847" s="1"/>
      <c r="O847" s="1"/>
      <c r="P847" s="1"/>
      <c r="Q847" s="1"/>
      <c r="R847" s="1"/>
      <c r="S847" s="1"/>
      <c r="T847" s="1"/>
      <c r="U847" s="6"/>
      <c r="V847" s="23"/>
      <c r="W847" s="14"/>
      <c r="X847" s="11"/>
      <c r="Y847" s="1"/>
      <c r="Z847" s="1"/>
      <c r="AA847" s="1"/>
      <c r="AB847" s="1"/>
      <c r="AC847" s="1"/>
      <c r="AD847" s="1"/>
      <c r="AE847" s="1"/>
      <c r="AF847" s="1"/>
      <c r="AG847" s="1"/>
      <c r="AH847" s="1"/>
      <c r="AI847" s="1"/>
      <c r="AJ847" s="1"/>
      <c r="AK847" s="1"/>
      <c r="AL847" s="1"/>
      <c r="AM847" s="1"/>
      <c r="AN847" s="1"/>
      <c r="AO847" s="1"/>
      <c r="AP847" s="1"/>
      <c r="AQ847" s="1"/>
      <c r="AR847" s="1"/>
      <c r="AS847" s="1"/>
      <c r="AT847" s="1"/>
      <c r="AU847" s="1"/>
    </row>
    <row r="848" spans="1:47" ht="14.7" thickBot="1" x14ac:dyDescent="0.6">
      <c r="A848" s="32"/>
      <c r="B848" s="1"/>
      <c r="C848" s="1"/>
      <c r="D848" s="1"/>
      <c r="E848" s="1"/>
      <c r="F848" s="1"/>
      <c r="G848" s="1"/>
      <c r="H848" s="1"/>
      <c r="I848" s="1"/>
      <c r="J848" s="1"/>
      <c r="K848" s="1"/>
      <c r="L848" s="1"/>
      <c r="M848" s="1"/>
      <c r="N848" s="1"/>
      <c r="O848" s="1"/>
      <c r="P848" s="1"/>
      <c r="Q848" s="1"/>
      <c r="R848" s="1"/>
      <c r="S848" s="1"/>
      <c r="T848" s="1"/>
      <c r="U848" s="6"/>
      <c r="V848" s="23"/>
      <c r="W848" s="14"/>
      <c r="X848" s="11"/>
      <c r="Y848" s="1"/>
      <c r="Z848" s="1"/>
      <c r="AA848" s="1"/>
      <c r="AB848" s="1"/>
      <c r="AC848" s="1"/>
      <c r="AD848" s="1"/>
      <c r="AE848" s="1"/>
      <c r="AF848" s="1"/>
      <c r="AG848" s="1"/>
      <c r="AH848" s="1"/>
      <c r="AI848" s="1"/>
      <c r="AJ848" s="1"/>
      <c r="AK848" s="1"/>
      <c r="AL848" s="1"/>
      <c r="AM848" s="1"/>
      <c r="AN848" s="1"/>
      <c r="AO848" s="1"/>
      <c r="AP848" s="1"/>
      <c r="AQ848" s="1"/>
      <c r="AR848" s="1"/>
      <c r="AS848" s="1"/>
      <c r="AT848" s="1"/>
      <c r="AU848" s="1"/>
    </row>
    <row r="849" spans="1:47" ht="14.7" thickBot="1" x14ac:dyDescent="0.6">
      <c r="A849" s="32"/>
      <c r="B849" s="1"/>
      <c r="C849" s="1"/>
      <c r="D849" s="1"/>
      <c r="E849" s="1"/>
      <c r="F849" s="1"/>
      <c r="G849" s="1"/>
      <c r="H849" s="1"/>
      <c r="I849" s="1"/>
      <c r="J849" s="1"/>
      <c r="K849" s="1"/>
      <c r="L849" s="1"/>
      <c r="M849" s="1"/>
      <c r="N849" s="1"/>
      <c r="O849" s="1"/>
      <c r="P849" s="1"/>
      <c r="Q849" s="1"/>
      <c r="R849" s="1"/>
      <c r="S849" s="1"/>
      <c r="T849" s="1"/>
      <c r="U849" s="6"/>
      <c r="V849" s="23"/>
      <c r="W849" s="14"/>
      <c r="X849" s="11"/>
      <c r="Y849" s="1"/>
      <c r="Z849" s="1"/>
      <c r="AA849" s="1"/>
      <c r="AB849" s="1"/>
      <c r="AC849" s="1"/>
      <c r="AD849" s="1"/>
      <c r="AE849" s="1"/>
      <c r="AF849" s="1"/>
      <c r="AG849" s="1"/>
      <c r="AH849" s="1"/>
      <c r="AI849" s="1"/>
      <c r="AJ849" s="1"/>
      <c r="AK849" s="1"/>
      <c r="AL849" s="1"/>
      <c r="AM849" s="1"/>
      <c r="AN849" s="1"/>
      <c r="AO849" s="1"/>
      <c r="AP849" s="1"/>
      <c r="AQ849" s="1"/>
      <c r="AR849" s="1"/>
      <c r="AS849" s="1"/>
      <c r="AT849" s="1"/>
      <c r="AU849" s="1"/>
    </row>
    <row r="850" spans="1:47" ht="14.7" thickBot="1" x14ac:dyDescent="0.6">
      <c r="A850" s="32"/>
      <c r="B850" s="1"/>
      <c r="C850" s="1"/>
      <c r="D850" s="1"/>
      <c r="E850" s="1"/>
      <c r="F850" s="1"/>
      <c r="G850" s="1"/>
      <c r="H850" s="1"/>
      <c r="I850" s="1"/>
      <c r="J850" s="1"/>
      <c r="K850" s="1"/>
      <c r="L850" s="1"/>
      <c r="M850" s="1"/>
      <c r="N850" s="1"/>
      <c r="O850" s="1"/>
      <c r="P850" s="1"/>
      <c r="Q850" s="1"/>
      <c r="R850" s="1"/>
      <c r="S850" s="1"/>
      <c r="T850" s="1"/>
      <c r="U850" s="6"/>
      <c r="V850" s="23"/>
      <c r="W850" s="14"/>
      <c r="X850" s="11"/>
      <c r="Y850" s="1"/>
      <c r="Z850" s="1"/>
      <c r="AA850" s="1"/>
      <c r="AB850" s="1"/>
      <c r="AC850" s="1"/>
      <c r="AD850" s="1"/>
      <c r="AE850" s="1"/>
      <c r="AF850" s="1"/>
      <c r="AG850" s="1"/>
      <c r="AH850" s="1"/>
      <c r="AI850" s="1"/>
      <c r="AJ850" s="1"/>
      <c r="AK850" s="1"/>
      <c r="AL850" s="1"/>
      <c r="AM850" s="1"/>
      <c r="AN850" s="1"/>
      <c r="AO850" s="1"/>
      <c r="AP850" s="1"/>
      <c r="AQ850" s="1"/>
      <c r="AR850" s="1"/>
      <c r="AS850" s="1"/>
      <c r="AT850" s="1"/>
      <c r="AU850" s="1"/>
    </row>
    <row r="851" spans="1:47" ht="14.7" thickBot="1" x14ac:dyDescent="0.6">
      <c r="A851" s="32"/>
      <c r="B851" s="1"/>
      <c r="C851" s="1"/>
      <c r="D851" s="1"/>
      <c r="E851" s="1"/>
      <c r="F851" s="1"/>
      <c r="G851" s="1"/>
      <c r="H851" s="1"/>
      <c r="I851" s="1"/>
      <c r="J851" s="1"/>
      <c r="K851" s="1"/>
      <c r="L851" s="1"/>
      <c r="M851" s="1"/>
      <c r="N851" s="1"/>
      <c r="O851" s="1"/>
      <c r="P851" s="1"/>
      <c r="Q851" s="1"/>
      <c r="R851" s="1"/>
      <c r="S851" s="1"/>
      <c r="T851" s="1"/>
      <c r="U851" s="6"/>
      <c r="V851" s="23"/>
      <c r="W851" s="14"/>
      <c r="X851" s="11"/>
      <c r="Y851" s="1"/>
      <c r="Z851" s="1"/>
      <c r="AA851" s="1"/>
      <c r="AB851" s="1"/>
      <c r="AC851" s="1"/>
      <c r="AD851" s="1"/>
      <c r="AE851" s="1"/>
      <c r="AF851" s="1"/>
      <c r="AG851" s="1"/>
      <c r="AH851" s="1"/>
      <c r="AI851" s="1"/>
      <c r="AJ851" s="1"/>
      <c r="AK851" s="1"/>
      <c r="AL851" s="1"/>
      <c r="AM851" s="1"/>
      <c r="AN851" s="1"/>
      <c r="AO851" s="1"/>
      <c r="AP851" s="1"/>
      <c r="AQ851" s="1"/>
      <c r="AR851" s="1"/>
      <c r="AS851" s="1"/>
      <c r="AT851" s="1"/>
      <c r="AU851" s="1"/>
    </row>
    <row r="852" spans="1:47" ht="14.7" thickBot="1" x14ac:dyDescent="0.6">
      <c r="A852" s="32"/>
      <c r="B852" s="1"/>
      <c r="C852" s="1"/>
      <c r="D852" s="1"/>
      <c r="E852" s="1"/>
      <c r="F852" s="1"/>
      <c r="G852" s="1"/>
      <c r="H852" s="1"/>
      <c r="I852" s="1"/>
      <c r="J852" s="1"/>
      <c r="K852" s="1"/>
      <c r="L852" s="1"/>
      <c r="M852" s="1"/>
      <c r="N852" s="1"/>
      <c r="O852" s="1"/>
      <c r="P852" s="1"/>
      <c r="Q852" s="1"/>
      <c r="R852" s="1"/>
      <c r="S852" s="1"/>
      <c r="T852" s="1"/>
      <c r="U852" s="6"/>
      <c r="V852" s="23"/>
      <c r="W852" s="14"/>
      <c r="X852" s="11"/>
      <c r="Y852" s="1"/>
      <c r="Z852" s="1"/>
      <c r="AA852" s="1"/>
      <c r="AB852" s="1"/>
      <c r="AC852" s="1"/>
      <c r="AD852" s="1"/>
      <c r="AE852" s="1"/>
      <c r="AF852" s="1"/>
      <c r="AG852" s="1"/>
      <c r="AH852" s="1"/>
      <c r="AI852" s="1"/>
      <c r="AJ852" s="1"/>
      <c r="AK852" s="1"/>
      <c r="AL852" s="1"/>
      <c r="AM852" s="1"/>
      <c r="AN852" s="1"/>
      <c r="AO852" s="1"/>
      <c r="AP852" s="1"/>
      <c r="AQ852" s="1"/>
      <c r="AR852" s="1"/>
      <c r="AS852" s="1"/>
      <c r="AT852" s="1"/>
      <c r="AU852" s="1"/>
    </row>
    <row r="853" spans="1:47" ht="14.7" thickBot="1" x14ac:dyDescent="0.6">
      <c r="A853" s="32"/>
      <c r="B853" s="1"/>
      <c r="C853" s="1"/>
      <c r="D853" s="1"/>
      <c r="E853" s="1"/>
      <c r="F853" s="1"/>
      <c r="G853" s="1"/>
      <c r="H853" s="1"/>
      <c r="I853" s="1"/>
      <c r="J853" s="1"/>
      <c r="K853" s="1"/>
      <c r="L853" s="1"/>
      <c r="M853" s="1"/>
      <c r="N853" s="1"/>
      <c r="O853" s="1"/>
      <c r="P853" s="1"/>
      <c r="Q853" s="1"/>
      <c r="R853" s="1"/>
      <c r="S853" s="1"/>
      <c r="T853" s="1"/>
      <c r="U853" s="6"/>
      <c r="V853" s="23"/>
      <c r="W853" s="14"/>
      <c r="X853" s="11"/>
      <c r="Y853" s="1"/>
      <c r="Z853" s="1"/>
      <c r="AA853" s="1"/>
      <c r="AB853" s="1"/>
      <c r="AC853" s="1"/>
      <c r="AD853" s="1"/>
      <c r="AE853" s="1"/>
      <c r="AF853" s="1"/>
      <c r="AG853" s="1"/>
      <c r="AH853" s="1"/>
      <c r="AI853" s="1"/>
      <c r="AJ853" s="1"/>
      <c r="AK853" s="1"/>
      <c r="AL853" s="1"/>
      <c r="AM853" s="1"/>
      <c r="AN853" s="1"/>
      <c r="AO853" s="1"/>
      <c r="AP853" s="1"/>
      <c r="AQ853" s="1"/>
      <c r="AR853" s="1"/>
      <c r="AS853" s="1"/>
      <c r="AT853" s="1"/>
      <c r="AU853" s="1"/>
    </row>
    <row r="854" spans="1:47" ht="14.7" thickBot="1" x14ac:dyDescent="0.6">
      <c r="A854" s="32"/>
      <c r="B854" s="1"/>
      <c r="C854" s="1"/>
      <c r="D854" s="1"/>
      <c r="E854" s="1"/>
      <c r="F854" s="1"/>
      <c r="G854" s="1"/>
      <c r="H854" s="1"/>
      <c r="I854" s="1"/>
      <c r="J854" s="1"/>
      <c r="K854" s="1"/>
      <c r="L854" s="1"/>
      <c r="M854" s="1"/>
      <c r="N854" s="1"/>
      <c r="O854" s="1"/>
      <c r="P854" s="1"/>
      <c r="Q854" s="1"/>
      <c r="R854" s="1"/>
      <c r="S854" s="1"/>
      <c r="T854" s="1"/>
      <c r="U854" s="6"/>
      <c r="V854" s="23"/>
      <c r="W854" s="14"/>
      <c r="X854" s="11"/>
      <c r="Y854" s="1"/>
      <c r="Z854" s="1"/>
      <c r="AA854" s="1"/>
      <c r="AB854" s="1"/>
      <c r="AC854" s="1"/>
      <c r="AD854" s="1"/>
      <c r="AE854" s="1"/>
      <c r="AF854" s="1"/>
      <c r="AG854" s="1"/>
      <c r="AH854" s="1"/>
      <c r="AI854" s="1"/>
      <c r="AJ854" s="1"/>
      <c r="AK854" s="1"/>
      <c r="AL854" s="1"/>
      <c r="AM854" s="1"/>
      <c r="AN854" s="1"/>
      <c r="AO854" s="1"/>
      <c r="AP854" s="1"/>
      <c r="AQ854" s="1"/>
      <c r="AR854" s="1"/>
      <c r="AS854" s="1"/>
      <c r="AT854" s="1"/>
      <c r="AU854" s="1"/>
    </row>
    <row r="855" spans="1:47" ht="14.7" thickBot="1" x14ac:dyDescent="0.6">
      <c r="A855" s="32"/>
      <c r="B855" s="1"/>
      <c r="C855" s="1"/>
      <c r="D855" s="1"/>
      <c r="E855" s="1"/>
      <c r="F855" s="1"/>
      <c r="G855" s="1"/>
      <c r="H855" s="1"/>
      <c r="I855" s="1"/>
      <c r="J855" s="1"/>
      <c r="K855" s="1"/>
      <c r="L855" s="1"/>
      <c r="M855" s="1"/>
      <c r="N855" s="1"/>
      <c r="O855" s="1"/>
      <c r="P855" s="1"/>
      <c r="Q855" s="1"/>
      <c r="R855" s="1"/>
      <c r="S855" s="1"/>
      <c r="T855" s="1"/>
      <c r="U855" s="6"/>
      <c r="V855" s="23"/>
      <c r="W855" s="14"/>
      <c r="X855" s="11"/>
      <c r="Y855" s="1"/>
      <c r="Z855" s="1"/>
      <c r="AA855" s="1"/>
      <c r="AB855" s="1"/>
      <c r="AC855" s="1"/>
      <c r="AD855" s="1"/>
      <c r="AE855" s="1"/>
      <c r="AF855" s="1"/>
      <c r="AG855" s="1"/>
      <c r="AH855" s="1"/>
      <c r="AI855" s="1"/>
      <c r="AJ855" s="1"/>
      <c r="AK855" s="1"/>
      <c r="AL855" s="1"/>
      <c r="AM855" s="1"/>
      <c r="AN855" s="1"/>
      <c r="AO855" s="1"/>
      <c r="AP855" s="1"/>
      <c r="AQ855" s="1"/>
      <c r="AR855" s="1"/>
      <c r="AS855" s="1"/>
      <c r="AT855" s="1"/>
      <c r="AU855" s="1"/>
    </row>
    <row r="856" spans="1:47" ht="14.7" thickBot="1" x14ac:dyDescent="0.6">
      <c r="A856" s="32"/>
      <c r="B856" s="1"/>
      <c r="C856" s="1"/>
      <c r="D856" s="1"/>
      <c r="E856" s="1"/>
      <c r="F856" s="1"/>
      <c r="G856" s="1"/>
      <c r="H856" s="1"/>
      <c r="I856" s="1"/>
      <c r="J856" s="1"/>
      <c r="K856" s="1"/>
      <c r="L856" s="1"/>
      <c r="M856" s="1"/>
      <c r="N856" s="1"/>
      <c r="O856" s="1"/>
      <c r="P856" s="1"/>
      <c r="Q856" s="1"/>
      <c r="R856" s="1"/>
      <c r="S856" s="1"/>
      <c r="T856" s="1"/>
      <c r="U856" s="6"/>
      <c r="V856" s="23"/>
      <c r="W856" s="14"/>
      <c r="X856" s="11"/>
      <c r="Y856" s="1"/>
      <c r="Z856" s="1"/>
      <c r="AA856" s="1"/>
      <c r="AB856" s="1"/>
      <c r="AC856" s="1"/>
      <c r="AD856" s="1"/>
      <c r="AE856" s="1"/>
      <c r="AF856" s="1"/>
      <c r="AG856" s="1"/>
      <c r="AH856" s="1"/>
      <c r="AI856" s="1"/>
      <c r="AJ856" s="1"/>
      <c r="AK856" s="1"/>
      <c r="AL856" s="1"/>
      <c r="AM856" s="1"/>
      <c r="AN856" s="1"/>
      <c r="AO856" s="1"/>
      <c r="AP856" s="1"/>
      <c r="AQ856" s="1"/>
      <c r="AR856" s="1"/>
      <c r="AS856" s="1"/>
      <c r="AT856" s="1"/>
      <c r="AU856" s="1"/>
    </row>
    <row r="857" spans="1:47" ht="14.7" thickBot="1" x14ac:dyDescent="0.6">
      <c r="A857" s="32"/>
      <c r="B857" s="1"/>
      <c r="C857" s="1"/>
      <c r="D857" s="1"/>
      <c r="E857" s="1"/>
      <c r="F857" s="1"/>
      <c r="G857" s="1"/>
      <c r="H857" s="1"/>
      <c r="I857" s="1"/>
      <c r="J857" s="1"/>
      <c r="K857" s="1"/>
      <c r="L857" s="1"/>
      <c r="M857" s="1"/>
      <c r="N857" s="1"/>
      <c r="O857" s="1"/>
      <c r="P857" s="1"/>
      <c r="Q857" s="1"/>
      <c r="R857" s="1"/>
      <c r="S857" s="1"/>
      <c r="T857" s="1"/>
      <c r="U857" s="6"/>
      <c r="V857" s="23"/>
      <c r="W857" s="14"/>
      <c r="X857" s="11"/>
      <c r="Y857" s="1"/>
      <c r="Z857" s="1"/>
      <c r="AA857" s="1"/>
      <c r="AB857" s="1"/>
      <c r="AC857" s="1"/>
      <c r="AD857" s="1"/>
      <c r="AE857" s="1"/>
      <c r="AF857" s="1"/>
      <c r="AG857" s="1"/>
      <c r="AH857" s="1"/>
      <c r="AI857" s="1"/>
      <c r="AJ857" s="1"/>
      <c r="AK857" s="1"/>
      <c r="AL857" s="1"/>
      <c r="AM857" s="1"/>
      <c r="AN857" s="1"/>
      <c r="AO857" s="1"/>
      <c r="AP857" s="1"/>
      <c r="AQ857" s="1"/>
      <c r="AR857" s="1"/>
      <c r="AS857" s="1"/>
      <c r="AT857" s="1"/>
      <c r="AU857" s="1"/>
    </row>
    <row r="858" spans="1:47" ht="14.7" thickBot="1" x14ac:dyDescent="0.6">
      <c r="A858" s="32"/>
      <c r="B858" s="1"/>
      <c r="C858" s="1"/>
      <c r="D858" s="1"/>
      <c r="E858" s="1"/>
      <c r="F858" s="1"/>
      <c r="G858" s="1"/>
      <c r="H858" s="1"/>
      <c r="I858" s="1"/>
      <c r="J858" s="1"/>
      <c r="K858" s="1"/>
      <c r="L858" s="1"/>
      <c r="M858" s="1"/>
      <c r="N858" s="1"/>
      <c r="O858" s="1"/>
      <c r="P858" s="1"/>
      <c r="Q858" s="1"/>
      <c r="R858" s="1"/>
      <c r="S858" s="1"/>
      <c r="T858" s="1"/>
      <c r="U858" s="6"/>
      <c r="V858" s="23"/>
      <c r="W858" s="14"/>
      <c r="X858" s="11"/>
      <c r="Y858" s="1"/>
      <c r="Z858" s="1"/>
      <c r="AA858" s="1"/>
      <c r="AB858" s="1"/>
      <c r="AC858" s="1"/>
      <c r="AD858" s="1"/>
      <c r="AE858" s="1"/>
      <c r="AF858" s="1"/>
      <c r="AG858" s="1"/>
      <c r="AH858" s="1"/>
      <c r="AI858" s="1"/>
      <c r="AJ858" s="1"/>
      <c r="AK858" s="1"/>
      <c r="AL858" s="1"/>
      <c r="AM858" s="1"/>
      <c r="AN858" s="1"/>
      <c r="AO858" s="1"/>
      <c r="AP858" s="1"/>
      <c r="AQ858" s="1"/>
      <c r="AR858" s="1"/>
      <c r="AS858" s="1"/>
      <c r="AT858" s="1"/>
      <c r="AU858" s="1"/>
    </row>
    <row r="859" spans="1:47" ht="14.7" thickBot="1" x14ac:dyDescent="0.6">
      <c r="A859" s="32"/>
      <c r="B859" s="1"/>
      <c r="C859" s="1"/>
      <c r="D859" s="1"/>
      <c r="E859" s="1"/>
      <c r="F859" s="1"/>
      <c r="G859" s="1"/>
      <c r="H859" s="1"/>
      <c r="I859" s="1"/>
      <c r="J859" s="1"/>
      <c r="K859" s="1"/>
      <c r="L859" s="1"/>
      <c r="M859" s="1"/>
      <c r="N859" s="1"/>
      <c r="O859" s="1"/>
      <c r="P859" s="1"/>
      <c r="Q859" s="1"/>
      <c r="R859" s="1"/>
      <c r="S859" s="1"/>
      <c r="T859" s="1"/>
      <c r="U859" s="6"/>
      <c r="V859" s="23"/>
      <c r="W859" s="14"/>
      <c r="X859" s="11"/>
      <c r="Y859" s="1"/>
      <c r="Z859" s="1"/>
      <c r="AA859" s="1"/>
      <c r="AB859" s="1"/>
      <c r="AC859" s="1"/>
      <c r="AD859" s="1"/>
      <c r="AE859" s="1"/>
      <c r="AF859" s="1"/>
      <c r="AG859" s="1"/>
      <c r="AH859" s="1"/>
      <c r="AI859" s="1"/>
      <c r="AJ859" s="1"/>
      <c r="AK859" s="1"/>
      <c r="AL859" s="1"/>
      <c r="AM859" s="1"/>
      <c r="AN859" s="1"/>
      <c r="AO859" s="1"/>
      <c r="AP859" s="1"/>
      <c r="AQ859" s="1"/>
      <c r="AR859" s="1"/>
      <c r="AS859" s="1"/>
      <c r="AT859" s="1"/>
      <c r="AU859" s="1"/>
    </row>
    <row r="860" spans="1:47" ht="14.7" thickBot="1" x14ac:dyDescent="0.6">
      <c r="A860" s="32"/>
      <c r="B860" s="1"/>
      <c r="C860" s="1"/>
      <c r="D860" s="1"/>
      <c r="E860" s="1"/>
      <c r="F860" s="1"/>
      <c r="G860" s="1"/>
      <c r="H860" s="1"/>
      <c r="I860" s="1"/>
      <c r="J860" s="1"/>
      <c r="K860" s="1"/>
      <c r="L860" s="1"/>
      <c r="M860" s="1"/>
      <c r="N860" s="1"/>
      <c r="O860" s="1"/>
      <c r="P860" s="1"/>
      <c r="Q860" s="1"/>
      <c r="R860" s="1"/>
      <c r="S860" s="1"/>
      <c r="T860" s="1"/>
      <c r="U860" s="6"/>
      <c r="V860" s="23"/>
      <c r="W860" s="14"/>
      <c r="X860" s="11"/>
      <c r="Y860" s="1"/>
      <c r="Z860" s="1"/>
      <c r="AA860" s="1"/>
      <c r="AB860" s="1"/>
      <c r="AC860" s="1"/>
      <c r="AD860" s="1"/>
      <c r="AE860" s="1"/>
      <c r="AF860" s="1"/>
      <c r="AG860" s="1"/>
      <c r="AH860" s="1"/>
      <c r="AI860" s="1"/>
      <c r="AJ860" s="1"/>
      <c r="AK860" s="1"/>
      <c r="AL860" s="1"/>
      <c r="AM860" s="1"/>
      <c r="AN860" s="1"/>
      <c r="AO860" s="1"/>
      <c r="AP860" s="1"/>
      <c r="AQ860" s="1"/>
      <c r="AR860" s="1"/>
      <c r="AS860" s="1"/>
      <c r="AT860" s="1"/>
      <c r="AU860" s="1"/>
    </row>
    <row r="861" spans="1:47" ht="14.7" thickBot="1" x14ac:dyDescent="0.6">
      <c r="A861" s="32"/>
      <c r="B861" s="1"/>
      <c r="C861" s="1"/>
      <c r="D861" s="1"/>
      <c r="E861" s="1"/>
      <c r="F861" s="1"/>
      <c r="G861" s="1"/>
      <c r="H861" s="1"/>
      <c r="I861" s="1"/>
      <c r="J861" s="1"/>
      <c r="K861" s="1"/>
      <c r="L861" s="1"/>
      <c r="M861" s="1"/>
      <c r="N861" s="1"/>
      <c r="O861" s="1"/>
      <c r="P861" s="1"/>
      <c r="Q861" s="1"/>
      <c r="R861" s="1"/>
      <c r="S861" s="1"/>
      <c r="T861" s="1"/>
      <c r="U861" s="6"/>
      <c r="V861" s="23"/>
      <c r="W861" s="14"/>
      <c r="X861" s="11"/>
      <c r="Y861" s="1"/>
      <c r="Z861" s="1"/>
      <c r="AA861" s="1"/>
      <c r="AB861" s="1"/>
      <c r="AC861" s="1"/>
      <c r="AD861" s="1"/>
      <c r="AE861" s="1"/>
      <c r="AF861" s="1"/>
      <c r="AG861" s="1"/>
      <c r="AH861" s="1"/>
      <c r="AI861" s="1"/>
      <c r="AJ861" s="1"/>
      <c r="AK861" s="1"/>
      <c r="AL861" s="1"/>
      <c r="AM861" s="1"/>
      <c r="AN861" s="1"/>
      <c r="AO861" s="1"/>
      <c r="AP861" s="1"/>
      <c r="AQ861" s="1"/>
      <c r="AR861" s="1"/>
      <c r="AS861" s="1"/>
      <c r="AT861" s="1"/>
      <c r="AU861" s="1"/>
    </row>
    <row r="862" spans="1:47" ht="14.7" thickBot="1" x14ac:dyDescent="0.6">
      <c r="A862" s="32"/>
      <c r="B862" s="1"/>
      <c r="C862" s="1"/>
      <c r="D862" s="1"/>
      <c r="E862" s="1"/>
      <c r="F862" s="1"/>
      <c r="G862" s="1"/>
      <c r="H862" s="1"/>
      <c r="I862" s="1"/>
      <c r="J862" s="1"/>
      <c r="K862" s="1"/>
      <c r="L862" s="1"/>
      <c r="M862" s="1"/>
      <c r="N862" s="1"/>
      <c r="O862" s="1"/>
      <c r="P862" s="1"/>
      <c r="Q862" s="1"/>
      <c r="R862" s="1"/>
      <c r="S862" s="1"/>
      <c r="T862" s="1"/>
      <c r="U862" s="6"/>
      <c r="V862" s="23"/>
      <c r="W862" s="14"/>
      <c r="X862" s="11"/>
      <c r="Y862" s="1"/>
      <c r="Z862" s="1"/>
      <c r="AA862" s="1"/>
      <c r="AB862" s="1"/>
      <c r="AC862" s="1"/>
      <c r="AD862" s="1"/>
      <c r="AE862" s="1"/>
      <c r="AF862" s="1"/>
      <c r="AG862" s="1"/>
      <c r="AH862" s="1"/>
      <c r="AI862" s="1"/>
      <c r="AJ862" s="1"/>
      <c r="AK862" s="1"/>
      <c r="AL862" s="1"/>
      <c r="AM862" s="1"/>
      <c r="AN862" s="1"/>
      <c r="AO862" s="1"/>
      <c r="AP862" s="1"/>
      <c r="AQ862" s="1"/>
      <c r="AR862" s="1"/>
      <c r="AS862" s="1"/>
      <c r="AT862" s="1"/>
      <c r="AU862" s="1"/>
    </row>
    <row r="863" spans="1:47" ht="14.7" thickBot="1" x14ac:dyDescent="0.6">
      <c r="A863" s="32"/>
      <c r="B863" s="1"/>
      <c r="C863" s="1"/>
      <c r="D863" s="1"/>
      <c r="E863" s="1"/>
      <c r="F863" s="1"/>
      <c r="G863" s="1"/>
      <c r="H863" s="1"/>
      <c r="I863" s="1"/>
      <c r="J863" s="1"/>
      <c r="K863" s="1"/>
      <c r="L863" s="1"/>
      <c r="M863" s="1"/>
      <c r="N863" s="1"/>
      <c r="O863" s="1"/>
      <c r="P863" s="1"/>
      <c r="Q863" s="1"/>
      <c r="R863" s="1"/>
      <c r="S863" s="1"/>
      <c r="T863" s="1"/>
      <c r="U863" s="6"/>
      <c r="V863" s="23"/>
      <c r="W863" s="14"/>
      <c r="X863" s="11"/>
      <c r="Y863" s="1"/>
      <c r="Z863" s="1"/>
      <c r="AA863" s="1"/>
      <c r="AB863" s="1"/>
      <c r="AC863" s="1"/>
      <c r="AD863" s="1"/>
      <c r="AE863" s="1"/>
      <c r="AF863" s="1"/>
      <c r="AG863" s="1"/>
      <c r="AH863" s="1"/>
      <c r="AI863" s="1"/>
      <c r="AJ863" s="1"/>
      <c r="AK863" s="1"/>
      <c r="AL863" s="1"/>
      <c r="AM863" s="1"/>
      <c r="AN863" s="1"/>
      <c r="AO863" s="1"/>
      <c r="AP863" s="1"/>
      <c r="AQ863" s="1"/>
      <c r="AR863" s="1"/>
      <c r="AS863" s="1"/>
      <c r="AT863" s="1"/>
      <c r="AU863" s="1"/>
    </row>
    <row r="864" spans="1:47" ht="14.7" thickBot="1" x14ac:dyDescent="0.6">
      <c r="A864" s="32"/>
      <c r="B864" s="1"/>
      <c r="C864" s="1"/>
      <c r="D864" s="1"/>
      <c r="E864" s="1"/>
      <c r="F864" s="1"/>
      <c r="G864" s="1"/>
      <c r="H864" s="1"/>
      <c r="I864" s="1"/>
      <c r="J864" s="1"/>
      <c r="K864" s="1"/>
      <c r="L864" s="1"/>
      <c r="M864" s="1"/>
      <c r="N864" s="1"/>
      <c r="O864" s="1"/>
      <c r="P864" s="1"/>
      <c r="Q864" s="1"/>
      <c r="R864" s="1"/>
      <c r="S864" s="1"/>
      <c r="T864" s="1"/>
      <c r="U864" s="6"/>
      <c r="V864" s="23"/>
      <c r="W864" s="14"/>
      <c r="X864" s="11"/>
      <c r="Y864" s="1"/>
      <c r="Z864" s="1"/>
      <c r="AA864" s="1"/>
      <c r="AB864" s="1"/>
      <c r="AC864" s="1"/>
      <c r="AD864" s="1"/>
      <c r="AE864" s="1"/>
      <c r="AF864" s="1"/>
      <c r="AG864" s="1"/>
      <c r="AH864" s="1"/>
      <c r="AI864" s="1"/>
      <c r="AJ864" s="1"/>
      <c r="AK864" s="1"/>
      <c r="AL864" s="1"/>
      <c r="AM864" s="1"/>
      <c r="AN864" s="1"/>
      <c r="AO864" s="1"/>
      <c r="AP864" s="1"/>
      <c r="AQ864" s="1"/>
      <c r="AR864" s="1"/>
      <c r="AS864" s="1"/>
      <c r="AT864" s="1"/>
      <c r="AU864" s="1"/>
    </row>
    <row r="865" spans="1:47" ht="14.7" thickBot="1" x14ac:dyDescent="0.6">
      <c r="A865" s="32"/>
      <c r="B865" s="1"/>
      <c r="C865" s="1"/>
      <c r="D865" s="1"/>
      <c r="E865" s="1"/>
      <c r="F865" s="1"/>
      <c r="G865" s="1"/>
      <c r="H865" s="1"/>
      <c r="I865" s="1"/>
      <c r="J865" s="1"/>
      <c r="K865" s="1"/>
      <c r="L865" s="1"/>
      <c r="M865" s="1"/>
      <c r="N865" s="1"/>
      <c r="O865" s="1"/>
      <c r="P865" s="1"/>
      <c r="Q865" s="1"/>
      <c r="R865" s="1"/>
      <c r="S865" s="1"/>
      <c r="T865" s="1"/>
      <c r="U865" s="6"/>
      <c r="V865" s="23"/>
      <c r="W865" s="14"/>
      <c r="X865" s="11"/>
      <c r="Y865" s="1"/>
      <c r="Z865" s="1"/>
      <c r="AA865" s="1"/>
      <c r="AB865" s="1"/>
      <c r="AC865" s="1"/>
      <c r="AD865" s="1"/>
      <c r="AE865" s="1"/>
      <c r="AF865" s="1"/>
      <c r="AG865" s="1"/>
      <c r="AH865" s="1"/>
      <c r="AI865" s="1"/>
      <c r="AJ865" s="1"/>
      <c r="AK865" s="1"/>
      <c r="AL865" s="1"/>
      <c r="AM865" s="1"/>
      <c r="AN865" s="1"/>
      <c r="AO865" s="1"/>
      <c r="AP865" s="1"/>
      <c r="AQ865" s="1"/>
      <c r="AR865" s="1"/>
      <c r="AS865" s="1"/>
      <c r="AT865" s="1"/>
      <c r="AU865" s="1"/>
    </row>
    <row r="866" spans="1:47" ht="14.7" thickBot="1" x14ac:dyDescent="0.6">
      <c r="A866" s="32"/>
      <c r="B866" s="1"/>
      <c r="C866" s="1"/>
      <c r="D866" s="1"/>
      <c r="E866" s="1"/>
      <c r="F866" s="1"/>
      <c r="G866" s="1"/>
      <c r="H866" s="1"/>
      <c r="I866" s="1"/>
      <c r="J866" s="1"/>
      <c r="K866" s="1"/>
      <c r="L866" s="1"/>
      <c r="M866" s="1"/>
      <c r="N866" s="1"/>
      <c r="O866" s="1"/>
      <c r="P866" s="1"/>
      <c r="Q866" s="1"/>
      <c r="R866" s="1"/>
      <c r="S866" s="1"/>
      <c r="T866" s="1"/>
      <c r="U866" s="6"/>
      <c r="V866" s="23"/>
      <c r="W866" s="14"/>
      <c r="X866" s="11"/>
      <c r="Y866" s="1"/>
      <c r="Z866" s="1"/>
      <c r="AA866" s="1"/>
      <c r="AB866" s="1"/>
      <c r="AC866" s="1"/>
      <c r="AD866" s="1"/>
      <c r="AE866" s="1"/>
      <c r="AF866" s="1"/>
      <c r="AG866" s="1"/>
      <c r="AH866" s="1"/>
      <c r="AI866" s="1"/>
      <c r="AJ866" s="1"/>
      <c r="AK866" s="1"/>
      <c r="AL866" s="1"/>
      <c r="AM866" s="1"/>
      <c r="AN866" s="1"/>
      <c r="AO866" s="1"/>
      <c r="AP866" s="1"/>
      <c r="AQ866" s="1"/>
      <c r="AR866" s="1"/>
      <c r="AS866" s="1"/>
      <c r="AT866" s="1"/>
      <c r="AU866" s="1"/>
    </row>
    <row r="867" spans="1:47" ht="14.7" thickBot="1" x14ac:dyDescent="0.6">
      <c r="A867" s="32"/>
      <c r="B867" s="1"/>
      <c r="C867" s="1"/>
      <c r="D867" s="1"/>
      <c r="E867" s="1"/>
      <c r="F867" s="1"/>
      <c r="G867" s="1"/>
      <c r="H867" s="1"/>
      <c r="I867" s="1"/>
      <c r="J867" s="1"/>
      <c r="K867" s="1"/>
      <c r="L867" s="1"/>
      <c r="M867" s="1"/>
      <c r="N867" s="1"/>
      <c r="O867" s="1"/>
      <c r="P867" s="1"/>
      <c r="Q867" s="1"/>
      <c r="R867" s="1"/>
      <c r="S867" s="1"/>
      <c r="T867" s="1"/>
      <c r="U867" s="6"/>
      <c r="V867" s="23"/>
      <c r="W867" s="14"/>
      <c r="X867" s="11"/>
      <c r="Y867" s="1"/>
      <c r="Z867" s="1"/>
      <c r="AA867" s="1"/>
      <c r="AB867" s="1"/>
      <c r="AC867" s="1"/>
      <c r="AD867" s="1"/>
      <c r="AE867" s="1"/>
      <c r="AF867" s="1"/>
      <c r="AG867" s="1"/>
      <c r="AH867" s="1"/>
      <c r="AI867" s="1"/>
      <c r="AJ867" s="1"/>
      <c r="AK867" s="1"/>
      <c r="AL867" s="1"/>
      <c r="AM867" s="1"/>
      <c r="AN867" s="1"/>
      <c r="AO867" s="1"/>
      <c r="AP867" s="1"/>
      <c r="AQ867" s="1"/>
      <c r="AR867" s="1"/>
      <c r="AS867" s="1"/>
      <c r="AT867" s="1"/>
      <c r="AU867" s="1"/>
    </row>
    <row r="868" spans="1:47" ht="14.7" thickBot="1" x14ac:dyDescent="0.6">
      <c r="A868" s="32"/>
      <c r="B868" s="1"/>
      <c r="C868" s="1"/>
      <c r="D868" s="1"/>
      <c r="E868" s="1"/>
      <c r="F868" s="1"/>
      <c r="G868" s="1"/>
      <c r="H868" s="1"/>
      <c r="I868" s="1"/>
      <c r="J868" s="1"/>
      <c r="K868" s="1"/>
      <c r="L868" s="1"/>
      <c r="M868" s="1"/>
      <c r="N868" s="1"/>
      <c r="O868" s="1"/>
      <c r="P868" s="1"/>
      <c r="Q868" s="1"/>
      <c r="R868" s="1"/>
      <c r="S868" s="1"/>
      <c r="T868" s="1"/>
      <c r="U868" s="6"/>
      <c r="V868" s="23"/>
      <c r="W868" s="14"/>
      <c r="X868" s="11"/>
      <c r="Y868" s="1"/>
      <c r="Z868" s="1"/>
      <c r="AA868" s="1"/>
      <c r="AB868" s="1"/>
      <c r="AC868" s="1"/>
      <c r="AD868" s="1"/>
      <c r="AE868" s="1"/>
      <c r="AF868" s="1"/>
      <c r="AG868" s="1"/>
      <c r="AH868" s="1"/>
      <c r="AI868" s="1"/>
      <c r="AJ868" s="1"/>
      <c r="AK868" s="1"/>
      <c r="AL868" s="1"/>
      <c r="AM868" s="1"/>
      <c r="AN868" s="1"/>
      <c r="AO868" s="1"/>
      <c r="AP868" s="1"/>
      <c r="AQ868" s="1"/>
      <c r="AR868" s="1"/>
      <c r="AS868" s="1"/>
      <c r="AT868" s="1"/>
      <c r="AU868" s="1"/>
    </row>
    <row r="869" spans="1:47" ht="14.7" thickBot="1" x14ac:dyDescent="0.6">
      <c r="A869" s="32"/>
      <c r="B869" s="1"/>
      <c r="C869" s="1"/>
      <c r="D869" s="1"/>
      <c r="E869" s="1"/>
      <c r="F869" s="1"/>
      <c r="G869" s="1"/>
      <c r="H869" s="1"/>
      <c r="I869" s="1"/>
      <c r="J869" s="1"/>
      <c r="K869" s="1"/>
      <c r="L869" s="1"/>
      <c r="M869" s="1"/>
      <c r="N869" s="1"/>
      <c r="O869" s="1"/>
      <c r="P869" s="1"/>
      <c r="Q869" s="1"/>
      <c r="R869" s="1"/>
      <c r="S869" s="1"/>
      <c r="T869" s="1"/>
      <c r="U869" s="6"/>
      <c r="V869" s="23"/>
      <c r="W869" s="14"/>
      <c r="X869" s="11"/>
      <c r="Y869" s="1"/>
      <c r="Z869" s="1"/>
      <c r="AA869" s="1"/>
      <c r="AB869" s="1"/>
      <c r="AC869" s="1"/>
      <c r="AD869" s="1"/>
      <c r="AE869" s="1"/>
      <c r="AF869" s="1"/>
      <c r="AG869" s="1"/>
      <c r="AH869" s="1"/>
      <c r="AI869" s="1"/>
      <c r="AJ869" s="1"/>
      <c r="AK869" s="1"/>
      <c r="AL869" s="1"/>
      <c r="AM869" s="1"/>
      <c r="AN869" s="1"/>
      <c r="AO869" s="1"/>
      <c r="AP869" s="1"/>
      <c r="AQ869" s="1"/>
      <c r="AR869" s="1"/>
      <c r="AS869" s="1"/>
      <c r="AT869" s="1"/>
      <c r="AU869" s="1"/>
    </row>
    <row r="870" spans="1:47" ht="14.7" thickBot="1" x14ac:dyDescent="0.6">
      <c r="A870" s="32"/>
      <c r="B870" s="1"/>
      <c r="C870" s="1"/>
      <c r="D870" s="1"/>
      <c r="E870" s="1"/>
      <c r="F870" s="1"/>
      <c r="G870" s="1"/>
      <c r="H870" s="1"/>
      <c r="I870" s="1"/>
      <c r="J870" s="1"/>
      <c r="K870" s="1"/>
      <c r="L870" s="1"/>
      <c r="M870" s="1"/>
      <c r="N870" s="1"/>
      <c r="O870" s="1"/>
      <c r="P870" s="1"/>
      <c r="Q870" s="1"/>
      <c r="R870" s="1"/>
      <c r="S870" s="1"/>
      <c r="T870" s="1"/>
      <c r="U870" s="6"/>
      <c r="V870" s="23"/>
      <c r="W870" s="14"/>
      <c r="X870" s="11"/>
      <c r="Y870" s="1"/>
      <c r="Z870" s="1"/>
      <c r="AA870" s="1"/>
      <c r="AB870" s="1"/>
      <c r="AC870" s="1"/>
      <c r="AD870" s="1"/>
      <c r="AE870" s="1"/>
      <c r="AF870" s="1"/>
      <c r="AG870" s="1"/>
      <c r="AH870" s="1"/>
      <c r="AI870" s="1"/>
      <c r="AJ870" s="1"/>
      <c r="AK870" s="1"/>
      <c r="AL870" s="1"/>
      <c r="AM870" s="1"/>
      <c r="AN870" s="1"/>
      <c r="AO870" s="1"/>
      <c r="AP870" s="1"/>
      <c r="AQ870" s="1"/>
      <c r="AR870" s="1"/>
      <c r="AS870" s="1"/>
      <c r="AT870" s="1"/>
      <c r="AU870" s="1"/>
    </row>
    <row r="871" spans="1:47" ht="14.7" thickBot="1" x14ac:dyDescent="0.6">
      <c r="A871" s="32"/>
      <c r="B871" s="1"/>
      <c r="C871" s="1"/>
      <c r="D871" s="1"/>
      <c r="E871" s="1"/>
      <c r="F871" s="1"/>
      <c r="G871" s="1"/>
      <c r="H871" s="1"/>
      <c r="I871" s="1"/>
      <c r="J871" s="1"/>
      <c r="K871" s="1"/>
      <c r="L871" s="1"/>
      <c r="M871" s="1"/>
      <c r="N871" s="1"/>
      <c r="O871" s="1"/>
      <c r="P871" s="1"/>
      <c r="Q871" s="1"/>
      <c r="R871" s="1"/>
      <c r="S871" s="1"/>
      <c r="T871" s="1"/>
      <c r="U871" s="6"/>
      <c r="V871" s="23"/>
      <c r="W871" s="14"/>
      <c r="X871" s="11"/>
      <c r="Y871" s="1"/>
      <c r="Z871" s="1"/>
      <c r="AA871" s="1"/>
      <c r="AB871" s="1"/>
      <c r="AC871" s="1"/>
      <c r="AD871" s="1"/>
      <c r="AE871" s="1"/>
      <c r="AF871" s="1"/>
      <c r="AG871" s="1"/>
      <c r="AH871" s="1"/>
      <c r="AI871" s="1"/>
      <c r="AJ871" s="1"/>
      <c r="AK871" s="1"/>
      <c r="AL871" s="1"/>
      <c r="AM871" s="1"/>
      <c r="AN871" s="1"/>
      <c r="AO871" s="1"/>
      <c r="AP871" s="1"/>
      <c r="AQ871" s="1"/>
      <c r="AR871" s="1"/>
      <c r="AS871" s="1"/>
      <c r="AT871" s="1"/>
      <c r="AU871" s="1"/>
    </row>
    <row r="872" spans="1:47" ht="14.7" thickBot="1" x14ac:dyDescent="0.6">
      <c r="A872" s="32"/>
      <c r="B872" s="1"/>
      <c r="C872" s="1"/>
      <c r="D872" s="1"/>
      <c r="E872" s="1"/>
      <c r="F872" s="1"/>
      <c r="G872" s="1"/>
      <c r="H872" s="1"/>
      <c r="I872" s="1"/>
      <c r="J872" s="1"/>
      <c r="K872" s="1"/>
      <c r="L872" s="1"/>
      <c r="M872" s="1"/>
      <c r="N872" s="1"/>
      <c r="O872" s="1"/>
      <c r="P872" s="1"/>
      <c r="Q872" s="1"/>
      <c r="R872" s="1"/>
      <c r="S872" s="1"/>
      <c r="T872" s="1"/>
      <c r="U872" s="6"/>
      <c r="V872" s="23"/>
      <c r="W872" s="14"/>
      <c r="X872" s="11"/>
      <c r="Y872" s="1"/>
      <c r="Z872" s="1"/>
      <c r="AA872" s="1"/>
      <c r="AB872" s="1"/>
      <c r="AC872" s="1"/>
      <c r="AD872" s="1"/>
      <c r="AE872" s="1"/>
      <c r="AF872" s="1"/>
      <c r="AG872" s="1"/>
      <c r="AH872" s="1"/>
      <c r="AI872" s="1"/>
      <c r="AJ872" s="1"/>
      <c r="AK872" s="1"/>
      <c r="AL872" s="1"/>
      <c r="AM872" s="1"/>
      <c r="AN872" s="1"/>
      <c r="AO872" s="1"/>
      <c r="AP872" s="1"/>
      <c r="AQ872" s="1"/>
      <c r="AR872" s="1"/>
      <c r="AS872" s="1"/>
      <c r="AT872" s="1"/>
      <c r="AU872" s="1"/>
    </row>
    <row r="873" spans="1:47" ht="14.7" thickBot="1" x14ac:dyDescent="0.6">
      <c r="A873" s="32"/>
      <c r="B873" s="1"/>
      <c r="C873" s="1"/>
      <c r="D873" s="1"/>
      <c r="E873" s="1"/>
      <c r="F873" s="1"/>
      <c r="G873" s="1"/>
      <c r="H873" s="1"/>
      <c r="I873" s="1"/>
      <c r="J873" s="1"/>
      <c r="K873" s="1"/>
      <c r="L873" s="1"/>
      <c r="M873" s="1"/>
      <c r="N873" s="1"/>
      <c r="O873" s="1"/>
      <c r="P873" s="1"/>
      <c r="Q873" s="1"/>
      <c r="R873" s="1"/>
      <c r="S873" s="1"/>
      <c r="T873" s="1"/>
      <c r="U873" s="6"/>
      <c r="V873" s="23"/>
      <c r="W873" s="14"/>
      <c r="X873" s="11"/>
      <c r="Y873" s="1"/>
      <c r="Z873" s="1"/>
      <c r="AA873" s="1"/>
      <c r="AB873" s="1"/>
      <c r="AC873" s="1"/>
      <c r="AD873" s="1"/>
      <c r="AE873" s="1"/>
      <c r="AF873" s="1"/>
      <c r="AG873" s="1"/>
      <c r="AH873" s="1"/>
      <c r="AI873" s="1"/>
      <c r="AJ873" s="1"/>
      <c r="AK873" s="1"/>
      <c r="AL873" s="1"/>
      <c r="AM873" s="1"/>
      <c r="AN873" s="1"/>
      <c r="AO873" s="1"/>
      <c r="AP873" s="1"/>
      <c r="AQ873" s="1"/>
      <c r="AR873" s="1"/>
      <c r="AS873" s="1"/>
      <c r="AT873" s="1"/>
      <c r="AU873" s="1"/>
    </row>
    <row r="874" spans="1:47" ht="14.7" thickBot="1" x14ac:dyDescent="0.6">
      <c r="A874" s="32"/>
      <c r="B874" s="1"/>
      <c r="C874" s="1"/>
      <c r="D874" s="1"/>
      <c r="E874" s="1"/>
      <c r="F874" s="1"/>
      <c r="G874" s="1"/>
      <c r="H874" s="1"/>
      <c r="I874" s="1"/>
      <c r="J874" s="1"/>
      <c r="K874" s="1"/>
      <c r="L874" s="1"/>
      <c r="M874" s="1"/>
      <c r="N874" s="1"/>
      <c r="O874" s="1"/>
      <c r="P874" s="1"/>
      <c r="Q874" s="1"/>
      <c r="R874" s="1"/>
      <c r="S874" s="1"/>
      <c r="T874" s="1"/>
      <c r="U874" s="6"/>
      <c r="V874" s="23"/>
      <c r="W874" s="14"/>
      <c r="X874" s="11"/>
      <c r="Y874" s="1"/>
      <c r="Z874" s="1"/>
      <c r="AA874" s="1"/>
      <c r="AB874" s="1"/>
      <c r="AC874" s="1"/>
      <c r="AD874" s="1"/>
      <c r="AE874" s="1"/>
      <c r="AF874" s="1"/>
      <c r="AG874" s="1"/>
      <c r="AH874" s="1"/>
      <c r="AI874" s="1"/>
      <c r="AJ874" s="1"/>
      <c r="AK874" s="1"/>
      <c r="AL874" s="1"/>
      <c r="AM874" s="1"/>
      <c r="AN874" s="1"/>
      <c r="AO874" s="1"/>
      <c r="AP874" s="1"/>
      <c r="AQ874" s="1"/>
      <c r="AR874" s="1"/>
      <c r="AS874" s="1"/>
      <c r="AT874" s="1"/>
      <c r="AU874" s="1"/>
    </row>
    <row r="875" spans="1:47" ht="14.7" thickBot="1" x14ac:dyDescent="0.6">
      <c r="A875" s="32"/>
      <c r="B875" s="1"/>
      <c r="C875" s="1"/>
      <c r="D875" s="1"/>
      <c r="E875" s="1"/>
      <c r="F875" s="1"/>
      <c r="G875" s="1"/>
      <c r="H875" s="1"/>
      <c r="I875" s="1"/>
      <c r="J875" s="1"/>
      <c r="K875" s="1"/>
      <c r="L875" s="1"/>
      <c r="M875" s="1"/>
      <c r="N875" s="1"/>
      <c r="O875" s="1"/>
      <c r="P875" s="1"/>
      <c r="Q875" s="1"/>
      <c r="R875" s="1"/>
      <c r="S875" s="1"/>
      <c r="T875" s="1"/>
      <c r="U875" s="6"/>
      <c r="V875" s="23"/>
      <c r="W875" s="14"/>
      <c r="X875" s="11"/>
      <c r="Y875" s="1"/>
      <c r="Z875" s="1"/>
      <c r="AA875" s="1"/>
      <c r="AB875" s="1"/>
      <c r="AC875" s="1"/>
      <c r="AD875" s="1"/>
      <c r="AE875" s="1"/>
      <c r="AF875" s="1"/>
      <c r="AG875" s="1"/>
      <c r="AH875" s="1"/>
      <c r="AI875" s="1"/>
      <c r="AJ875" s="1"/>
      <c r="AK875" s="1"/>
      <c r="AL875" s="1"/>
      <c r="AM875" s="1"/>
      <c r="AN875" s="1"/>
      <c r="AO875" s="1"/>
      <c r="AP875" s="1"/>
      <c r="AQ875" s="1"/>
      <c r="AR875" s="1"/>
      <c r="AS875" s="1"/>
      <c r="AT875" s="1"/>
      <c r="AU875" s="1"/>
    </row>
    <row r="876" spans="1:47" ht="14.7" thickBot="1" x14ac:dyDescent="0.6">
      <c r="A876" s="32"/>
      <c r="B876" s="1"/>
      <c r="C876" s="1"/>
      <c r="D876" s="1"/>
      <c r="E876" s="1"/>
      <c r="F876" s="1"/>
      <c r="G876" s="1"/>
      <c r="H876" s="1"/>
      <c r="I876" s="1"/>
      <c r="J876" s="1"/>
      <c r="K876" s="1"/>
      <c r="L876" s="1"/>
      <c r="M876" s="1"/>
      <c r="N876" s="1"/>
      <c r="O876" s="1"/>
      <c r="P876" s="1"/>
      <c r="Q876" s="1"/>
      <c r="R876" s="1"/>
      <c r="S876" s="1"/>
      <c r="T876" s="1"/>
      <c r="U876" s="6"/>
      <c r="V876" s="23"/>
      <c r="W876" s="14"/>
      <c r="X876" s="11"/>
      <c r="Y876" s="1"/>
      <c r="Z876" s="1"/>
      <c r="AA876" s="1"/>
      <c r="AB876" s="1"/>
      <c r="AC876" s="1"/>
      <c r="AD876" s="1"/>
      <c r="AE876" s="1"/>
      <c r="AF876" s="1"/>
      <c r="AG876" s="1"/>
      <c r="AH876" s="1"/>
      <c r="AI876" s="1"/>
      <c r="AJ876" s="1"/>
      <c r="AK876" s="1"/>
      <c r="AL876" s="1"/>
      <c r="AM876" s="1"/>
      <c r="AN876" s="1"/>
      <c r="AO876" s="1"/>
      <c r="AP876" s="1"/>
      <c r="AQ876" s="1"/>
      <c r="AR876" s="1"/>
      <c r="AS876" s="1"/>
      <c r="AT876" s="1"/>
      <c r="AU876" s="1"/>
    </row>
    <row r="877" spans="1:47" ht="14.7" thickBot="1" x14ac:dyDescent="0.6">
      <c r="A877" s="32"/>
      <c r="B877" s="1"/>
      <c r="C877" s="1"/>
      <c r="D877" s="1"/>
      <c r="E877" s="1"/>
      <c r="F877" s="1"/>
      <c r="G877" s="1"/>
      <c r="H877" s="1"/>
      <c r="I877" s="1"/>
      <c r="J877" s="1"/>
      <c r="K877" s="1"/>
      <c r="L877" s="1"/>
      <c r="M877" s="1"/>
      <c r="N877" s="1"/>
      <c r="O877" s="1"/>
      <c r="P877" s="1"/>
      <c r="Q877" s="1"/>
      <c r="R877" s="1"/>
      <c r="S877" s="1"/>
      <c r="T877" s="1"/>
      <c r="U877" s="6"/>
      <c r="V877" s="23"/>
      <c r="W877" s="14"/>
      <c r="X877" s="11"/>
      <c r="Y877" s="1"/>
      <c r="Z877" s="1"/>
      <c r="AA877" s="1"/>
      <c r="AB877" s="1"/>
      <c r="AC877" s="1"/>
      <c r="AD877" s="1"/>
      <c r="AE877" s="1"/>
      <c r="AF877" s="1"/>
      <c r="AG877" s="1"/>
      <c r="AH877" s="1"/>
      <c r="AI877" s="1"/>
      <c r="AJ877" s="1"/>
      <c r="AK877" s="1"/>
      <c r="AL877" s="1"/>
      <c r="AM877" s="1"/>
      <c r="AN877" s="1"/>
      <c r="AO877" s="1"/>
      <c r="AP877" s="1"/>
      <c r="AQ877" s="1"/>
      <c r="AR877" s="1"/>
      <c r="AS877" s="1"/>
      <c r="AT877" s="1"/>
      <c r="AU877" s="1"/>
    </row>
    <row r="878" spans="1:47" ht="14.7" thickBot="1" x14ac:dyDescent="0.6">
      <c r="A878" s="32"/>
      <c r="B878" s="1"/>
      <c r="C878" s="1"/>
      <c r="D878" s="1"/>
      <c r="E878" s="1"/>
      <c r="F878" s="1"/>
      <c r="G878" s="1"/>
      <c r="H878" s="1"/>
      <c r="I878" s="1"/>
      <c r="J878" s="1"/>
      <c r="K878" s="1"/>
      <c r="L878" s="1"/>
      <c r="M878" s="1"/>
      <c r="N878" s="1"/>
      <c r="O878" s="1"/>
      <c r="P878" s="1"/>
      <c r="Q878" s="1"/>
      <c r="R878" s="1"/>
      <c r="S878" s="1"/>
      <c r="T878" s="1"/>
      <c r="U878" s="6"/>
      <c r="V878" s="23"/>
      <c r="W878" s="14"/>
      <c r="X878" s="11"/>
      <c r="Y878" s="1"/>
      <c r="Z878" s="1"/>
      <c r="AA878" s="1"/>
      <c r="AB878" s="1"/>
      <c r="AC878" s="1"/>
      <c r="AD878" s="1"/>
      <c r="AE878" s="1"/>
      <c r="AF878" s="1"/>
      <c r="AG878" s="1"/>
      <c r="AH878" s="1"/>
      <c r="AI878" s="1"/>
      <c r="AJ878" s="1"/>
      <c r="AK878" s="1"/>
      <c r="AL878" s="1"/>
      <c r="AM878" s="1"/>
      <c r="AN878" s="1"/>
      <c r="AO878" s="1"/>
      <c r="AP878" s="1"/>
      <c r="AQ878" s="1"/>
      <c r="AR878" s="1"/>
      <c r="AS878" s="1"/>
      <c r="AT878" s="1"/>
      <c r="AU878" s="1"/>
    </row>
    <row r="879" spans="1:47" ht="14.7" thickBot="1" x14ac:dyDescent="0.6">
      <c r="A879" s="32"/>
      <c r="B879" s="1"/>
      <c r="C879" s="1"/>
      <c r="D879" s="1"/>
      <c r="E879" s="1"/>
      <c r="F879" s="1"/>
      <c r="G879" s="1"/>
      <c r="H879" s="1"/>
      <c r="I879" s="1"/>
      <c r="J879" s="1"/>
      <c r="K879" s="1"/>
      <c r="L879" s="1"/>
      <c r="M879" s="1"/>
      <c r="N879" s="1"/>
      <c r="O879" s="1"/>
      <c r="P879" s="1"/>
      <c r="Q879" s="1"/>
      <c r="R879" s="1"/>
      <c r="S879" s="1"/>
      <c r="T879" s="1"/>
      <c r="U879" s="6"/>
      <c r="V879" s="23"/>
      <c r="W879" s="14"/>
      <c r="X879" s="11"/>
      <c r="Y879" s="1"/>
      <c r="Z879" s="1"/>
      <c r="AA879" s="1"/>
      <c r="AB879" s="1"/>
      <c r="AC879" s="1"/>
      <c r="AD879" s="1"/>
      <c r="AE879" s="1"/>
      <c r="AF879" s="1"/>
      <c r="AG879" s="1"/>
      <c r="AH879" s="1"/>
      <c r="AI879" s="1"/>
      <c r="AJ879" s="1"/>
      <c r="AK879" s="1"/>
      <c r="AL879" s="1"/>
      <c r="AM879" s="1"/>
      <c r="AN879" s="1"/>
      <c r="AO879" s="1"/>
      <c r="AP879" s="1"/>
      <c r="AQ879" s="1"/>
      <c r="AR879" s="1"/>
      <c r="AS879" s="1"/>
      <c r="AT879" s="1"/>
      <c r="AU879" s="1"/>
    </row>
    <row r="880" spans="1:47" ht="14.7" thickBot="1" x14ac:dyDescent="0.6">
      <c r="A880" s="32"/>
      <c r="B880" s="1"/>
      <c r="C880" s="1"/>
      <c r="D880" s="1"/>
      <c r="E880" s="1"/>
      <c r="F880" s="1"/>
      <c r="G880" s="1"/>
      <c r="H880" s="1"/>
      <c r="I880" s="1"/>
      <c r="J880" s="1"/>
      <c r="K880" s="1"/>
      <c r="L880" s="1"/>
      <c r="M880" s="1"/>
      <c r="N880" s="1"/>
      <c r="O880" s="1"/>
      <c r="P880" s="1"/>
      <c r="Q880" s="1"/>
      <c r="R880" s="1"/>
      <c r="S880" s="1"/>
      <c r="T880" s="1"/>
      <c r="U880" s="6"/>
      <c r="V880" s="23"/>
      <c r="W880" s="14"/>
      <c r="X880" s="11"/>
      <c r="Y880" s="1"/>
      <c r="Z880" s="1"/>
      <c r="AA880" s="1"/>
      <c r="AB880" s="1"/>
      <c r="AC880" s="1"/>
      <c r="AD880" s="1"/>
      <c r="AE880" s="1"/>
      <c r="AF880" s="1"/>
      <c r="AG880" s="1"/>
      <c r="AH880" s="1"/>
      <c r="AI880" s="1"/>
      <c r="AJ880" s="1"/>
      <c r="AK880" s="1"/>
      <c r="AL880" s="1"/>
      <c r="AM880" s="1"/>
      <c r="AN880" s="1"/>
      <c r="AO880" s="1"/>
      <c r="AP880" s="1"/>
      <c r="AQ880" s="1"/>
      <c r="AR880" s="1"/>
      <c r="AS880" s="1"/>
      <c r="AT880" s="1"/>
      <c r="AU880" s="1"/>
    </row>
    <row r="881" spans="1:47" ht="14.7" thickBot="1" x14ac:dyDescent="0.6">
      <c r="A881" s="32"/>
      <c r="B881" s="1"/>
      <c r="C881" s="1"/>
      <c r="D881" s="1"/>
      <c r="E881" s="1"/>
      <c r="F881" s="1"/>
      <c r="G881" s="1"/>
      <c r="H881" s="1"/>
      <c r="I881" s="1"/>
      <c r="J881" s="1"/>
      <c r="K881" s="1"/>
      <c r="L881" s="1"/>
      <c r="M881" s="1"/>
      <c r="N881" s="1"/>
      <c r="O881" s="1"/>
      <c r="P881" s="1"/>
      <c r="Q881" s="1"/>
      <c r="R881" s="1"/>
      <c r="S881" s="1"/>
      <c r="T881" s="1"/>
      <c r="U881" s="6"/>
      <c r="V881" s="23"/>
      <c r="W881" s="14"/>
      <c r="X881" s="11"/>
      <c r="Y881" s="1"/>
      <c r="Z881" s="1"/>
      <c r="AA881" s="1"/>
      <c r="AB881" s="1"/>
      <c r="AC881" s="1"/>
      <c r="AD881" s="1"/>
      <c r="AE881" s="1"/>
      <c r="AF881" s="1"/>
      <c r="AG881" s="1"/>
      <c r="AH881" s="1"/>
      <c r="AI881" s="1"/>
      <c r="AJ881" s="1"/>
      <c r="AK881" s="1"/>
      <c r="AL881" s="1"/>
      <c r="AM881" s="1"/>
      <c r="AN881" s="1"/>
      <c r="AO881" s="1"/>
      <c r="AP881" s="1"/>
      <c r="AQ881" s="1"/>
      <c r="AR881" s="1"/>
      <c r="AS881" s="1"/>
      <c r="AT881" s="1"/>
      <c r="AU881" s="1"/>
    </row>
    <row r="882" spans="1:47" ht="14.7" thickBot="1" x14ac:dyDescent="0.6">
      <c r="A882" s="32"/>
      <c r="B882" s="1"/>
      <c r="C882" s="1"/>
      <c r="D882" s="1"/>
      <c r="E882" s="1"/>
      <c r="F882" s="1"/>
      <c r="G882" s="1"/>
      <c r="H882" s="1"/>
      <c r="I882" s="1"/>
      <c r="J882" s="1"/>
      <c r="K882" s="1"/>
      <c r="L882" s="1"/>
      <c r="M882" s="1"/>
      <c r="N882" s="1"/>
      <c r="O882" s="1"/>
      <c r="P882" s="1"/>
      <c r="Q882" s="1"/>
      <c r="R882" s="1"/>
      <c r="S882" s="1"/>
      <c r="T882" s="1"/>
      <c r="U882" s="6"/>
      <c r="V882" s="23"/>
      <c r="W882" s="14"/>
      <c r="X882" s="11"/>
      <c r="Y882" s="1"/>
      <c r="Z882" s="1"/>
      <c r="AA882" s="1"/>
      <c r="AB882" s="1"/>
      <c r="AC882" s="1"/>
      <c r="AD882" s="1"/>
      <c r="AE882" s="1"/>
      <c r="AF882" s="1"/>
      <c r="AG882" s="1"/>
      <c r="AH882" s="1"/>
      <c r="AI882" s="1"/>
      <c r="AJ882" s="1"/>
      <c r="AK882" s="1"/>
      <c r="AL882" s="1"/>
      <c r="AM882" s="1"/>
      <c r="AN882" s="1"/>
      <c r="AO882" s="1"/>
      <c r="AP882" s="1"/>
      <c r="AQ882" s="1"/>
      <c r="AR882" s="1"/>
      <c r="AS882" s="1"/>
      <c r="AT882" s="1"/>
      <c r="AU882" s="1"/>
    </row>
    <row r="883" spans="1:47" ht="14.7" thickBot="1" x14ac:dyDescent="0.6">
      <c r="A883" s="32"/>
      <c r="B883" s="1"/>
      <c r="C883" s="1"/>
      <c r="D883" s="1"/>
      <c r="E883" s="1"/>
      <c r="F883" s="1"/>
      <c r="G883" s="1"/>
      <c r="H883" s="1"/>
      <c r="I883" s="1"/>
      <c r="J883" s="1"/>
      <c r="K883" s="1"/>
      <c r="L883" s="1"/>
      <c r="M883" s="1"/>
      <c r="N883" s="1"/>
      <c r="O883" s="1"/>
      <c r="P883" s="1"/>
      <c r="Q883" s="1"/>
      <c r="R883" s="1"/>
      <c r="S883" s="1"/>
      <c r="T883" s="1"/>
      <c r="U883" s="6"/>
      <c r="V883" s="23"/>
      <c r="W883" s="14"/>
      <c r="X883" s="11"/>
      <c r="Y883" s="1"/>
      <c r="Z883" s="1"/>
      <c r="AA883" s="1"/>
      <c r="AB883" s="1"/>
      <c r="AC883" s="1"/>
      <c r="AD883" s="1"/>
      <c r="AE883" s="1"/>
      <c r="AF883" s="1"/>
      <c r="AG883" s="1"/>
      <c r="AH883" s="1"/>
      <c r="AI883" s="1"/>
      <c r="AJ883" s="1"/>
      <c r="AK883" s="1"/>
      <c r="AL883" s="1"/>
      <c r="AM883" s="1"/>
      <c r="AN883" s="1"/>
      <c r="AO883" s="1"/>
      <c r="AP883" s="1"/>
      <c r="AQ883" s="1"/>
      <c r="AR883" s="1"/>
      <c r="AS883" s="1"/>
      <c r="AT883" s="1"/>
      <c r="AU883" s="1"/>
    </row>
    <row r="884" spans="1:47" ht="14.7" thickBot="1" x14ac:dyDescent="0.6">
      <c r="A884" s="32"/>
      <c r="B884" s="1"/>
      <c r="C884" s="1"/>
      <c r="D884" s="1"/>
      <c r="E884" s="1"/>
      <c r="F884" s="1"/>
      <c r="G884" s="1"/>
      <c r="H884" s="1"/>
      <c r="I884" s="1"/>
      <c r="J884" s="1"/>
      <c r="K884" s="1"/>
      <c r="L884" s="1"/>
      <c r="M884" s="1"/>
      <c r="N884" s="1"/>
      <c r="O884" s="1"/>
      <c r="P884" s="1"/>
      <c r="Q884" s="1"/>
      <c r="R884" s="1"/>
      <c r="S884" s="1"/>
      <c r="T884" s="1"/>
      <c r="U884" s="6"/>
      <c r="V884" s="23"/>
      <c r="W884" s="14"/>
      <c r="X884" s="11"/>
      <c r="Y884" s="1"/>
      <c r="Z884" s="1"/>
      <c r="AA884" s="1"/>
      <c r="AB884" s="1"/>
      <c r="AC884" s="1"/>
      <c r="AD884" s="1"/>
      <c r="AE884" s="1"/>
      <c r="AF884" s="1"/>
      <c r="AG884" s="1"/>
      <c r="AH884" s="1"/>
      <c r="AI884" s="1"/>
      <c r="AJ884" s="1"/>
      <c r="AK884" s="1"/>
      <c r="AL884" s="1"/>
      <c r="AM884" s="1"/>
      <c r="AN884" s="1"/>
      <c r="AO884" s="1"/>
      <c r="AP884" s="1"/>
      <c r="AQ884" s="1"/>
      <c r="AR884" s="1"/>
      <c r="AS884" s="1"/>
      <c r="AT884" s="1"/>
      <c r="AU884" s="1"/>
    </row>
    <row r="885" spans="1:47" ht="14.7" thickBot="1" x14ac:dyDescent="0.6">
      <c r="A885" s="32"/>
      <c r="B885" s="1"/>
      <c r="C885" s="1"/>
      <c r="D885" s="1"/>
      <c r="E885" s="1"/>
      <c r="F885" s="1"/>
      <c r="G885" s="1"/>
      <c r="H885" s="1"/>
      <c r="I885" s="1"/>
      <c r="J885" s="1"/>
      <c r="K885" s="1"/>
      <c r="L885" s="1"/>
      <c r="M885" s="1"/>
      <c r="N885" s="1"/>
      <c r="O885" s="1"/>
      <c r="P885" s="1"/>
      <c r="Q885" s="1"/>
      <c r="R885" s="1"/>
      <c r="S885" s="1"/>
      <c r="T885" s="1"/>
      <c r="U885" s="6"/>
      <c r="V885" s="23"/>
      <c r="W885" s="14"/>
      <c r="X885" s="11"/>
      <c r="Y885" s="1"/>
      <c r="Z885" s="1"/>
      <c r="AA885" s="1"/>
      <c r="AB885" s="1"/>
      <c r="AC885" s="1"/>
      <c r="AD885" s="1"/>
      <c r="AE885" s="1"/>
      <c r="AF885" s="1"/>
      <c r="AG885" s="1"/>
      <c r="AH885" s="1"/>
      <c r="AI885" s="1"/>
      <c r="AJ885" s="1"/>
      <c r="AK885" s="1"/>
      <c r="AL885" s="1"/>
      <c r="AM885" s="1"/>
      <c r="AN885" s="1"/>
      <c r="AO885" s="1"/>
      <c r="AP885" s="1"/>
      <c r="AQ885" s="1"/>
      <c r="AR885" s="1"/>
      <c r="AS885" s="1"/>
      <c r="AT885" s="1"/>
      <c r="AU885" s="1"/>
    </row>
    <row r="886" spans="1:47" ht="14.7" thickBot="1" x14ac:dyDescent="0.6">
      <c r="A886" s="32"/>
      <c r="B886" s="1"/>
      <c r="C886" s="1"/>
      <c r="D886" s="1"/>
      <c r="E886" s="1"/>
      <c r="F886" s="1"/>
      <c r="G886" s="1"/>
      <c r="H886" s="1"/>
      <c r="I886" s="1"/>
      <c r="J886" s="1"/>
      <c r="K886" s="1"/>
      <c r="L886" s="1"/>
      <c r="M886" s="1"/>
      <c r="N886" s="1"/>
      <c r="O886" s="1"/>
      <c r="P886" s="1"/>
      <c r="Q886" s="1"/>
      <c r="R886" s="1"/>
      <c r="S886" s="1"/>
      <c r="T886" s="1"/>
      <c r="U886" s="6"/>
      <c r="V886" s="23"/>
      <c r="W886" s="14"/>
      <c r="X886" s="11"/>
      <c r="Y886" s="1"/>
      <c r="Z886" s="1"/>
      <c r="AA886" s="1"/>
      <c r="AB886" s="1"/>
      <c r="AC886" s="1"/>
      <c r="AD886" s="1"/>
      <c r="AE886" s="1"/>
      <c r="AF886" s="1"/>
      <c r="AG886" s="1"/>
      <c r="AH886" s="1"/>
      <c r="AI886" s="1"/>
      <c r="AJ886" s="1"/>
      <c r="AK886" s="1"/>
      <c r="AL886" s="1"/>
      <c r="AM886" s="1"/>
      <c r="AN886" s="1"/>
      <c r="AO886" s="1"/>
      <c r="AP886" s="1"/>
      <c r="AQ886" s="1"/>
      <c r="AR886" s="1"/>
      <c r="AS886" s="1"/>
      <c r="AT886" s="1"/>
      <c r="AU886" s="1"/>
    </row>
    <row r="887" spans="1:47" ht="14.7" thickBot="1" x14ac:dyDescent="0.6">
      <c r="A887" s="32"/>
      <c r="B887" s="1"/>
      <c r="C887" s="1"/>
      <c r="D887" s="1"/>
      <c r="E887" s="1"/>
      <c r="F887" s="1"/>
      <c r="G887" s="1"/>
      <c r="H887" s="1"/>
      <c r="I887" s="1"/>
      <c r="J887" s="1"/>
      <c r="K887" s="1"/>
      <c r="L887" s="1"/>
      <c r="M887" s="1"/>
      <c r="N887" s="1"/>
      <c r="O887" s="1"/>
      <c r="P887" s="1"/>
      <c r="Q887" s="1"/>
      <c r="R887" s="1"/>
      <c r="S887" s="1"/>
      <c r="T887" s="1"/>
      <c r="U887" s="6"/>
      <c r="V887" s="23"/>
      <c r="W887" s="14"/>
      <c r="X887" s="11"/>
      <c r="Y887" s="1"/>
      <c r="Z887" s="1"/>
      <c r="AA887" s="1"/>
      <c r="AB887" s="1"/>
      <c r="AC887" s="1"/>
      <c r="AD887" s="1"/>
      <c r="AE887" s="1"/>
      <c r="AF887" s="1"/>
      <c r="AG887" s="1"/>
      <c r="AH887" s="1"/>
      <c r="AI887" s="1"/>
      <c r="AJ887" s="1"/>
      <c r="AK887" s="1"/>
      <c r="AL887" s="1"/>
      <c r="AM887" s="1"/>
      <c r="AN887" s="1"/>
      <c r="AO887" s="1"/>
      <c r="AP887" s="1"/>
      <c r="AQ887" s="1"/>
      <c r="AR887" s="1"/>
      <c r="AS887" s="1"/>
      <c r="AT887" s="1"/>
      <c r="AU887" s="1"/>
    </row>
    <row r="888" spans="1:47" ht="14.7" thickBot="1" x14ac:dyDescent="0.6">
      <c r="A888" s="32"/>
      <c r="B888" s="1"/>
      <c r="C888" s="1"/>
      <c r="D888" s="1"/>
      <c r="E888" s="1"/>
      <c r="F888" s="1"/>
      <c r="G888" s="1"/>
      <c r="H888" s="1"/>
      <c r="I888" s="1"/>
      <c r="J888" s="1"/>
      <c r="K888" s="1"/>
      <c r="L888" s="1"/>
      <c r="M888" s="1"/>
      <c r="N888" s="1"/>
      <c r="O888" s="1"/>
      <c r="P888" s="1"/>
      <c r="Q888" s="1"/>
      <c r="R888" s="1"/>
      <c r="S888" s="1"/>
      <c r="T888" s="1"/>
      <c r="U888" s="6"/>
      <c r="V888" s="23"/>
      <c r="W888" s="14"/>
      <c r="X888" s="11"/>
      <c r="Y888" s="1"/>
      <c r="Z888" s="1"/>
      <c r="AA888" s="1"/>
      <c r="AB888" s="1"/>
      <c r="AC888" s="1"/>
      <c r="AD888" s="1"/>
      <c r="AE888" s="1"/>
      <c r="AF888" s="1"/>
      <c r="AG888" s="1"/>
      <c r="AH888" s="1"/>
      <c r="AI888" s="1"/>
      <c r="AJ888" s="1"/>
      <c r="AK888" s="1"/>
      <c r="AL888" s="1"/>
      <c r="AM888" s="1"/>
      <c r="AN888" s="1"/>
      <c r="AO888" s="1"/>
      <c r="AP888" s="1"/>
      <c r="AQ888" s="1"/>
      <c r="AR888" s="1"/>
      <c r="AS888" s="1"/>
      <c r="AT888" s="1"/>
      <c r="AU888" s="1"/>
    </row>
    <row r="889" spans="1:47" ht="14.7" thickBot="1" x14ac:dyDescent="0.6">
      <c r="A889" s="32"/>
      <c r="B889" s="1"/>
      <c r="C889" s="1"/>
      <c r="D889" s="1"/>
      <c r="E889" s="1"/>
      <c r="F889" s="1"/>
      <c r="G889" s="1"/>
      <c r="H889" s="1"/>
      <c r="I889" s="1"/>
      <c r="J889" s="1"/>
      <c r="K889" s="1"/>
      <c r="L889" s="1"/>
      <c r="M889" s="1"/>
      <c r="N889" s="1"/>
      <c r="O889" s="1"/>
      <c r="P889" s="1"/>
      <c r="Q889" s="1"/>
      <c r="R889" s="1"/>
      <c r="S889" s="1"/>
      <c r="T889" s="1"/>
      <c r="U889" s="6"/>
      <c r="V889" s="23"/>
      <c r="W889" s="14"/>
      <c r="X889" s="11"/>
      <c r="Y889" s="1"/>
      <c r="Z889" s="1"/>
      <c r="AA889" s="1"/>
      <c r="AB889" s="1"/>
      <c r="AC889" s="1"/>
      <c r="AD889" s="1"/>
      <c r="AE889" s="1"/>
      <c r="AF889" s="1"/>
      <c r="AG889" s="1"/>
      <c r="AH889" s="1"/>
      <c r="AI889" s="1"/>
      <c r="AJ889" s="1"/>
      <c r="AK889" s="1"/>
      <c r="AL889" s="1"/>
      <c r="AM889" s="1"/>
      <c r="AN889" s="1"/>
      <c r="AO889" s="1"/>
      <c r="AP889" s="1"/>
      <c r="AQ889" s="1"/>
      <c r="AR889" s="1"/>
      <c r="AS889" s="1"/>
      <c r="AT889" s="1"/>
      <c r="AU889" s="1"/>
    </row>
    <row r="890" spans="1:47" ht="14.7" thickBot="1" x14ac:dyDescent="0.6">
      <c r="A890" s="32"/>
      <c r="B890" s="1"/>
      <c r="C890" s="1"/>
      <c r="D890" s="1"/>
      <c r="E890" s="1"/>
      <c r="F890" s="1"/>
      <c r="G890" s="1"/>
      <c r="H890" s="1"/>
      <c r="I890" s="1"/>
      <c r="J890" s="1"/>
      <c r="K890" s="1"/>
      <c r="L890" s="1"/>
      <c r="M890" s="1"/>
      <c r="N890" s="1"/>
      <c r="O890" s="1"/>
      <c r="P890" s="1"/>
      <c r="Q890" s="1"/>
      <c r="R890" s="1"/>
      <c r="S890" s="1"/>
      <c r="T890" s="1"/>
      <c r="U890" s="6"/>
      <c r="V890" s="23"/>
      <c r="W890" s="14"/>
      <c r="X890" s="11"/>
      <c r="Y890" s="1"/>
      <c r="Z890" s="1"/>
      <c r="AA890" s="1"/>
      <c r="AB890" s="1"/>
      <c r="AC890" s="1"/>
      <c r="AD890" s="1"/>
      <c r="AE890" s="1"/>
      <c r="AF890" s="1"/>
      <c r="AG890" s="1"/>
      <c r="AH890" s="1"/>
      <c r="AI890" s="1"/>
      <c r="AJ890" s="1"/>
      <c r="AK890" s="1"/>
      <c r="AL890" s="1"/>
      <c r="AM890" s="1"/>
      <c r="AN890" s="1"/>
      <c r="AO890" s="1"/>
      <c r="AP890" s="1"/>
      <c r="AQ890" s="1"/>
      <c r="AR890" s="1"/>
      <c r="AS890" s="1"/>
      <c r="AT890" s="1"/>
      <c r="AU890" s="1"/>
    </row>
    <row r="891" spans="1:47" ht="14.7" thickBot="1" x14ac:dyDescent="0.6">
      <c r="A891" s="32"/>
      <c r="B891" s="1"/>
      <c r="C891" s="1"/>
      <c r="D891" s="1"/>
      <c r="E891" s="1"/>
      <c r="F891" s="1"/>
      <c r="G891" s="1"/>
      <c r="H891" s="1"/>
      <c r="I891" s="1"/>
      <c r="J891" s="1"/>
      <c r="K891" s="1"/>
      <c r="L891" s="1"/>
      <c r="M891" s="1"/>
      <c r="N891" s="1"/>
      <c r="O891" s="1"/>
      <c r="P891" s="1"/>
      <c r="Q891" s="1"/>
      <c r="R891" s="1"/>
      <c r="S891" s="1"/>
      <c r="T891" s="1"/>
      <c r="U891" s="6"/>
      <c r="V891" s="23"/>
      <c r="W891" s="14"/>
      <c r="X891" s="11"/>
      <c r="Y891" s="1"/>
      <c r="Z891" s="1"/>
      <c r="AA891" s="1"/>
      <c r="AB891" s="1"/>
      <c r="AC891" s="1"/>
      <c r="AD891" s="1"/>
      <c r="AE891" s="1"/>
      <c r="AF891" s="1"/>
      <c r="AG891" s="1"/>
      <c r="AH891" s="1"/>
      <c r="AI891" s="1"/>
      <c r="AJ891" s="1"/>
      <c r="AK891" s="1"/>
      <c r="AL891" s="1"/>
      <c r="AM891" s="1"/>
      <c r="AN891" s="1"/>
      <c r="AO891" s="1"/>
      <c r="AP891" s="1"/>
      <c r="AQ891" s="1"/>
      <c r="AR891" s="1"/>
      <c r="AS891" s="1"/>
      <c r="AT891" s="1"/>
      <c r="AU891" s="1"/>
    </row>
    <row r="892" spans="1:47" ht="14.7" thickBot="1" x14ac:dyDescent="0.6">
      <c r="A892" s="32"/>
      <c r="B892" s="1"/>
      <c r="C892" s="1"/>
      <c r="D892" s="1"/>
      <c r="E892" s="1"/>
      <c r="F892" s="1"/>
      <c r="G892" s="1"/>
      <c r="H892" s="1"/>
      <c r="I892" s="1"/>
      <c r="J892" s="1"/>
      <c r="K892" s="1"/>
      <c r="L892" s="1"/>
      <c r="M892" s="1"/>
      <c r="N892" s="1"/>
      <c r="O892" s="1"/>
      <c r="P892" s="1"/>
      <c r="Q892" s="1"/>
      <c r="R892" s="1"/>
      <c r="S892" s="1"/>
      <c r="T892" s="1"/>
      <c r="U892" s="6"/>
      <c r="V892" s="23"/>
      <c r="W892" s="14"/>
      <c r="X892" s="11"/>
      <c r="Y892" s="1"/>
      <c r="Z892" s="1"/>
      <c r="AA892" s="1"/>
      <c r="AB892" s="1"/>
      <c r="AC892" s="1"/>
      <c r="AD892" s="1"/>
      <c r="AE892" s="1"/>
      <c r="AF892" s="1"/>
      <c r="AG892" s="1"/>
      <c r="AH892" s="1"/>
      <c r="AI892" s="1"/>
      <c r="AJ892" s="1"/>
      <c r="AK892" s="1"/>
      <c r="AL892" s="1"/>
      <c r="AM892" s="1"/>
      <c r="AN892" s="1"/>
      <c r="AO892" s="1"/>
      <c r="AP892" s="1"/>
      <c r="AQ892" s="1"/>
      <c r="AR892" s="1"/>
      <c r="AS892" s="1"/>
      <c r="AT892" s="1"/>
      <c r="AU892" s="1"/>
    </row>
    <row r="893" spans="1:47" ht="14.7" thickBot="1" x14ac:dyDescent="0.6">
      <c r="A893" s="32"/>
      <c r="B893" s="1"/>
      <c r="C893" s="1"/>
      <c r="D893" s="1"/>
      <c r="E893" s="1"/>
      <c r="F893" s="1"/>
      <c r="G893" s="1"/>
      <c r="H893" s="1"/>
      <c r="I893" s="1"/>
      <c r="J893" s="1"/>
      <c r="K893" s="1"/>
      <c r="L893" s="1"/>
      <c r="M893" s="1"/>
      <c r="N893" s="1"/>
      <c r="O893" s="1"/>
      <c r="P893" s="1"/>
      <c r="Q893" s="1"/>
      <c r="R893" s="1"/>
      <c r="S893" s="1"/>
      <c r="T893" s="1"/>
      <c r="U893" s="6"/>
      <c r="V893" s="23"/>
      <c r="W893" s="14"/>
      <c r="X893" s="11"/>
      <c r="Y893" s="1"/>
      <c r="Z893" s="1"/>
      <c r="AA893" s="1"/>
      <c r="AB893" s="1"/>
      <c r="AC893" s="1"/>
      <c r="AD893" s="1"/>
      <c r="AE893" s="1"/>
      <c r="AF893" s="1"/>
      <c r="AG893" s="1"/>
      <c r="AH893" s="1"/>
      <c r="AI893" s="1"/>
      <c r="AJ893" s="1"/>
      <c r="AK893" s="1"/>
      <c r="AL893" s="1"/>
      <c r="AM893" s="1"/>
      <c r="AN893" s="1"/>
      <c r="AO893" s="1"/>
      <c r="AP893" s="1"/>
      <c r="AQ893" s="1"/>
      <c r="AR893" s="1"/>
      <c r="AS893" s="1"/>
      <c r="AT893" s="1"/>
      <c r="AU893" s="1"/>
    </row>
    <row r="894" spans="1:47" ht="14.7" thickBot="1" x14ac:dyDescent="0.6">
      <c r="A894" s="32"/>
      <c r="B894" s="1"/>
      <c r="C894" s="1"/>
      <c r="D894" s="1"/>
      <c r="E894" s="1"/>
      <c r="F894" s="1"/>
      <c r="G894" s="1"/>
      <c r="H894" s="1"/>
      <c r="I894" s="1"/>
      <c r="J894" s="1"/>
      <c r="K894" s="1"/>
      <c r="L894" s="1"/>
      <c r="M894" s="1"/>
      <c r="N894" s="1"/>
      <c r="O894" s="1"/>
      <c r="P894" s="1"/>
      <c r="Q894" s="1"/>
      <c r="R894" s="1"/>
      <c r="S894" s="1"/>
      <c r="T894" s="1"/>
      <c r="U894" s="6"/>
      <c r="V894" s="23"/>
      <c r="W894" s="14"/>
      <c r="X894" s="11"/>
      <c r="Y894" s="1"/>
      <c r="Z894" s="1"/>
      <c r="AA894" s="1"/>
      <c r="AB894" s="1"/>
      <c r="AC894" s="1"/>
      <c r="AD894" s="1"/>
      <c r="AE894" s="1"/>
      <c r="AF894" s="1"/>
      <c r="AG894" s="1"/>
      <c r="AH894" s="1"/>
      <c r="AI894" s="1"/>
      <c r="AJ894" s="1"/>
      <c r="AK894" s="1"/>
      <c r="AL894" s="1"/>
      <c r="AM894" s="1"/>
      <c r="AN894" s="1"/>
      <c r="AO894" s="1"/>
      <c r="AP894" s="1"/>
      <c r="AQ894" s="1"/>
      <c r="AR894" s="1"/>
      <c r="AS894" s="1"/>
      <c r="AT894" s="1"/>
      <c r="AU894" s="1"/>
    </row>
    <row r="895" spans="1:47" ht="14.7" thickBot="1" x14ac:dyDescent="0.6">
      <c r="A895" s="32"/>
      <c r="B895" s="1"/>
      <c r="C895" s="1"/>
      <c r="D895" s="1"/>
      <c r="E895" s="1"/>
      <c r="F895" s="1"/>
      <c r="G895" s="1"/>
      <c r="H895" s="1"/>
      <c r="I895" s="1"/>
      <c r="J895" s="1"/>
      <c r="K895" s="1"/>
      <c r="L895" s="1"/>
      <c r="M895" s="1"/>
      <c r="N895" s="1"/>
      <c r="O895" s="1"/>
      <c r="P895" s="1"/>
      <c r="Q895" s="1"/>
      <c r="R895" s="1"/>
      <c r="S895" s="1"/>
      <c r="T895" s="1"/>
      <c r="U895" s="6"/>
      <c r="V895" s="23"/>
      <c r="W895" s="14"/>
      <c r="X895" s="11"/>
      <c r="Y895" s="1"/>
      <c r="Z895" s="1"/>
      <c r="AA895" s="1"/>
      <c r="AB895" s="1"/>
      <c r="AC895" s="1"/>
      <c r="AD895" s="1"/>
      <c r="AE895" s="1"/>
      <c r="AF895" s="1"/>
      <c r="AG895" s="1"/>
      <c r="AH895" s="1"/>
      <c r="AI895" s="1"/>
      <c r="AJ895" s="1"/>
      <c r="AK895" s="1"/>
      <c r="AL895" s="1"/>
      <c r="AM895" s="1"/>
      <c r="AN895" s="1"/>
      <c r="AO895" s="1"/>
      <c r="AP895" s="1"/>
      <c r="AQ895" s="1"/>
      <c r="AR895" s="1"/>
      <c r="AS895" s="1"/>
      <c r="AT895" s="1"/>
      <c r="AU895" s="1"/>
    </row>
    <row r="896" spans="1:47" ht="14.7" thickBot="1" x14ac:dyDescent="0.6">
      <c r="A896" s="32"/>
      <c r="B896" s="1"/>
      <c r="C896" s="1"/>
      <c r="D896" s="1"/>
      <c r="E896" s="1"/>
      <c r="F896" s="1"/>
      <c r="G896" s="1"/>
      <c r="H896" s="1"/>
      <c r="I896" s="1"/>
      <c r="J896" s="1"/>
      <c r="K896" s="1"/>
      <c r="L896" s="1"/>
      <c r="M896" s="1"/>
      <c r="N896" s="1"/>
      <c r="O896" s="1"/>
      <c r="P896" s="1"/>
      <c r="Q896" s="1"/>
      <c r="R896" s="1"/>
      <c r="S896" s="1"/>
      <c r="T896" s="1"/>
      <c r="U896" s="6"/>
      <c r="V896" s="23"/>
      <c r="W896" s="14"/>
      <c r="X896" s="11"/>
      <c r="Y896" s="1"/>
      <c r="Z896" s="1"/>
      <c r="AA896" s="1"/>
      <c r="AB896" s="1"/>
      <c r="AC896" s="1"/>
      <c r="AD896" s="1"/>
      <c r="AE896" s="1"/>
      <c r="AF896" s="1"/>
      <c r="AG896" s="1"/>
      <c r="AH896" s="1"/>
      <c r="AI896" s="1"/>
      <c r="AJ896" s="1"/>
      <c r="AK896" s="1"/>
      <c r="AL896" s="1"/>
      <c r="AM896" s="1"/>
      <c r="AN896" s="1"/>
      <c r="AO896" s="1"/>
      <c r="AP896" s="1"/>
      <c r="AQ896" s="1"/>
      <c r="AR896" s="1"/>
      <c r="AS896" s="1"/>
      <c r="AT896" s="1"/>
      <c r="AU896" s="1"/>
    </row>
    <row r="897" spans="1:47" ht="14.7" thickBot="1" x14ac:dyDescent="0.6">
      <c r="A897" s="32"/>
      <c r="B897" s="1"/>
      <c r="C897" s="1"/>
      <c r="D897" s="1"/>
      <c r="E897" s="1"/>
      <c r="F897" s="1"/>
      <c r="G897" s="1"/>
      <c r="H897" s="1"/>
      <c r="I897" s="1"/>
      <c r="J897" s="1"/>
      <c r="K897" s="1"/>
      <c r="L897" s="1"/>
      <c r="M897" s="1"/>
      <c r="N897" s="1"/>
      <c r="O897" s="1"/>
      <c r="P897" s="1"/>
      <c r="Q897" s="1"/>
      <c r="R897" s="1"/>
      <c r="S897" s="1"/>
      <c r="T897" s="1"/>
      <c r="U897" s="6"/>
      <c r="V897" s="23"/>
      <c r="W897" s="14"/>
      <c r="X897" s="11"/>
      <c r="Y897" s="1"/>
      <c r="Z897" s="1"/>
      <c r="AA897" s="1"/>
      <c r="AB897" s="1"/>
      <c r="AC897" s="1"/>
      <c r="AD897" s="1"/>
      <c r="AE897" s="1"/>
      <c r="AF897" s="1"/>
      <c r="AG897" s="1"/>
      <c r="AH897" s="1"/>
      <c r="AI897" s="1"/>
      <c r="AJ897" s="1"/>
      <c r="AK897" s="1"/>
      <c r="AL897" s="1"/>
      <c r="AM897" s="1"/>
      <c r="AN897" s="1"/>
      <c r="AO897" s="1"/>
      <c r="AP897" s="1"/>
      <c r="AQ897" s="1"/>
      <c r="AR897" s="1"/>
      <c r="AS897" s="1"/>
      <c r="AT897" s="1"/>
      <c r="AU897" s="1"/>
    </row>
    <row r="898" spans="1:47" ht="14.7" thickBot="1" x14ac:dyDescent="0.6">
      <c r="A898" s="32"/>
      <c r="B898" s="1"/>
      <c r="C898" s="1"/>
      <c r="D898" s="1"/>
      <c r="E898" s="1"/>
      <c r="F898" s="1"/>
      <c r="G898" s="1"/>
      <c r="H898" s="1"/>
      <c r="I898" s="1"/>
      <c r="J898" s="1"/>
      <c r="K898" s="1"/>
      <c r="L898" s="1"/>
      <c r="M898" s="1"/>
      <c r="N898" s="1"/>
      <c r="O898" s="1"/>
      <c r="P898" s="1"/>
      <c r="Q898" s="1"/>
      <c r="R898" s="1"/>
      <c r="S898" s="1"/>
      <c r="T898" s="1"/>
      <c r="U898" s="6"/>
      <c r="V898" s="23"/>
      <c r="W898" s="14"/>
      <c r="X898" s="11"/>
      <c r="Y898" s="1"/>
      <c r="Z898" s="1"/>
      <c r="AA898" s="1"/>
      <c r="AB898" s="1"/>
      <c r="AC898" s="1"/>
      <c r="AD898" s="1"/>
      <c r="AE898" s="1"/>
      <c r="AF898" s="1"/>
      <c r="AG898" s="1"/>
      <c r="AH898" s="1"/>
      <c r="AI898" s="1"/>
      <c r="AJ898" s="1"/>
      <c r="AK898" s="1"/>
      <c r="AL898" s="1"/>
      <c r="AM898" s="1"/>
      <c r="AN898" s="1"/>
      <c r="AO898" s="1"/>
      <c r="AP898" s="1"/>
      <c r="AQ898" s="1"/>
      <c r="AR898" s="1"/>
      <c r="AS898" s="1"/>
      <c r="AT898" s="1"/>
      <c r="AU898" s="1"/>
    </row>
    <row r="899" spans="1:47" ht="14.7" thickBot="1" x14ac:dyDescent="0.6">
      <c r="A899" s="32"/>
      <c r="B899" s="1"/>
      <c r="C899" s="1"/>
      <c r="D899" s="1"/>
      <c r="E899" s="1"/>
      <c r="F899" s="1"/>
      <c r="G899" s="1"/>
      <c r="H899" s="1"/>
      <c r="I899" s="1"/>
      <c r="J899" s="1"/>
      <c r="K899" s="1"/>
      <c r="L899" s="1"/>
      <c r="M899" s="1"/>
      <c r="N899" s="1"/>
      <c r="O899" s="1"/>
      <c r="P899" s="1"/>
      <c r="Q899" s="1"/>
      <c r="R899" s="1"/>
      <c r="S899" s="1"/>
      <c r="T899" s="1"/>
      <c r="U899" s="6"/>
      <c r="V899" s="23"/>
      <c r="W899" s="14"/>
      <c r="X899" s="11"/>
      <c r="Y899" s="1"/>
      <c r="Z899" s="1"/>
      <c r="AA899" s="1"/>
      <c r="AB899" s="1"/>
      <c r="AC899" s="1"/>
      <c r="AD899" s="1"/>
      <c r="AE899" s="1"/>
      <c r="AF899" s="1"/>
      <c r="AG899" s="1"/>
      <c r="AH899" s="1"/>
      <c r="AI899" s="1"/>
      <c r="AJ899" s="1"/>
      <c r="AK899" s="1"/>
      <c r="AL899" s="1"/>
      <c r="AM899" s="1"/>
      <c r="AN899" s="1"/>
      <c r="AO899" s="1"/>
      <c r="AP899" s="1"/>
      <c r="AQ899" s="1"/>
      <c r="AR899" s="1"/>
      <c r="AS899" s="1"/>
      <c r="AT899" s="1"/>
      <c r="AU899" s="1"/>
    </row>
    <row r="900" spans="1:47" ht="14.7" thickBot="1" x14ac:dyDescent="0.6">
      <c r="A900" s="32"/>
      <c r="B900" s="1"/>
      <c r="C900" s="1"/>
      <c r="D900" s="1"/>
      <c r="E900" s="1"/>
      <c r="F900" s="1"/>
      <c r="G900" s="1"/>
      <c r="H900" s="1"/>
      <c r="I900" s="1"/>
      <c r="J900" s="1"/>
      <c r="K900" s="1"/>
      <c r="L900" s="1"/>
      <c r="M900" s="1"/>
      <c r="N900" s="1"/>
      <c r="O900" s="1"/>
      <c r="P900" s="1"/>
      <c r="Q900" s="1"/>
      <c r="R900" s="1"/>
      <c r="S900" s="1"/>
      <c r="T900" s="1"/>
      <c r="U900" s="6"/>
      <c r="V900" s="23"/>
      <c r="W900" s="14"/>
      <c r="X900" s="11"/>
      <c r="Y900" s="1"/>
      <c r="Z900" s="1"/>
      <c r="AA900" s="1"/>
      <c r="AB900" s="1"/>
      <c r="AC900" s="1"/>
      <c r="AD900" s="1"/>
      <c r="AE900" s="1"/>
      <c r="AF900" s="1"/>
      <c r="AG900" s="1"/>
      <c r="AH900" s="1"/>
      <c r="AI900" s="1"/>
      <c r="AJ900" s="1"/>
      <c r="AK900" s="1"/>
      <c r="AL900" s="1"/>
      <c r="AM900" s="1"/>
      <c r="AN900" s="1"/>
      <c r="AO900" s="1"/>
      <c r="AP900" s="1"/>
      <c r="AQ900" s="1"/>
      <c r="AR900" s="1"/>
      <c r="AS900" s="1"/>
      <c r="AT900" s="1"/>
      <c r="AU900" s="1"/>
    </row>
    <row r="901" spans="1:47" ht="14.7" thickBot="1" x14ac:dyDescent="0.6">
      <c r="A901" s="32"/>
      <c r="B901" s="1"/>
      <c r="C901" s="1"/>
      <c r="D901" s="1"/>
      <c r="E901" s="1"/>
      <c r="F901" s="1"/>
      <c r="G901" s="1"/>
      <c r="H901" s="1"/>
      <c r="I901" s="1"/>
      <c r="J901" s="1"/>
      <c r="K901" s="1"/>
      <c r="L901" s="1"/>
      <c r="M901" s="1"/>
      <c r="N901" s="1"/>
      <c r="O901" s="1"/>
      <c r="P901" s="1"/>
      <c r="Q901" s="1"/>
      <c r="R901" s="1"/>
      <c r="S901" s="1"/>
      <c r="T901" s="1"/>
      <c r="U901" s="6"/>
      <c r="V901" s="23"/>
      <c r="W901" s="14"/>
      <c r="X901" s="11"/>
      <c r="Y901" s="1"/>
      <c r="Z901" s="1"/>
      <c r="AA901" s="1"/>
      <c r="AB901" s="1"/>
      <c r="AC901" s="1"/>
      <c r="AD901" s="1"/>
      <c r="AE901" s="1"/>
      <c r="AF901" s="1"/>
      <c r="AG901" s="1"/>
      <c r="AH901" s="1"/>
      <c r="AI901" s="1"/>
      <c r="AJ901" s="1"/>
      <c r="AK901" s="1"/>
      <c r="AL901" s="1"/>
      <c r="AM901" s="1"/>
      <c r="AN901" s="1"/>
      <c r="AO901" s="1"/>
      <c r="AP901" s="1"/>
      <c r="AQ901" s="1"/>
      <c r="AR901" s="1"/>
      <c r="AS901" s="1"/>
      <c r="AT901" s="1"/>
      <c r="AU901" s="1"/>
    </row>
    <row r="902" spans="1:47" ht="14.7" thickBot="1" x14ac:dyDescent="0.6">
      <c r="A902" s="32"/>
      <c r="B902" s="1"/>
      <c r="C902" s="1"/>
      <c r="D902" s="1"/>
      <c r="E902" s="1"/>
      <c r="F902" s="1"/>
      <c r="G902" s="1"/>
      <c r="H902" s="1"/>
      <c r="I902" s="1"/>
      <c r="J902" s="1"/>
      <c r="K902" s="1"/>
      <c r="L902" s="1"/>
      <c r="M902" s="1"/>
      <c r="N902" s="1"/>
      <c r="O902" s="1"/>
      <c r="P902" s="1"/>
      <c r="Q902" s="1"/>
      <c r="R902" s="1"/>
      <c r="S902" s="1"/>
      <c r="T902" s="1"/>
      <c r="U902" s="6"/>
      <c r="V902" s="23"/>
      <c r="W902" s="14"/>
      <c r="X902" s="11"/>
      <c r="Y902" s="1"/>
      <c r="Z902" s="1"/>
      <c r="AA902" s="1"/>
      <c r="AB902" s="1"/>
      <c r="AC902" s="1"/>
      <c r="AD902" s="1"/>
      <c r="AE902" s="1"/>
      <c r="AF902" s="1"/>
      <c r="AG902" s="1"/>
      <c r="AH902" s="1"/>
      <c r="AI902" s="1"/>
      <c r="AJ902" s="1"/>
      <c r="AK902" s="1"/>
      <c r="AL902" s="1"/>
      <c r="AM902" s="1"/>
      <c r="AN902" s="1"/>
      <c r="AO902" s="1"/>
      <c r="AP902" s="1"/>
      <c r="AQ902" s="1"/>
      <c r="AR902" s="1"/>
      <c r="AS902" s="1"/>
      <c r="AT902" s="1"/>
      <c r="AU902" s="1"/>
    </row>
    <row r="903" spans="1:47" ht="14.7" thickBot="1" x14ac:dyDescent="0.6">
      <c r="A903" s="32"/>
      <c r="B903" s="1"/>
      <c r="C903" s="1"/>
      <c r="D903" s="1"/>
      <c r="E903" s="1"/>
      <c r="F903" s="1"/>
      <c r="G903" s="1"/>
      <c r="H903" s="1"/>
      <c r="I903" s="1"/>
      <c r="J903" s="1"/>
      <c r="K903" s="1"/>
      <c r="L903" s="1"/>
      <c r="M903" s="1"/>
      <c r="N903" s="1"/>
      <c r="O903" s="1"/>
      <c r="P903" s="1"/>
      <c r="Q903" s="1"/>
      <c r="R903" s="1"/>
      <c r="S903" s="1"/>
      <c r="T903" s="1"/>
      <c r="U903" s="6"/>
      <c r="V903" s="23"/>
      <c r="W903" s="14"/>
      <c r="X903" s="11"/>
      <c r="Y903" s="1"/>
      <c r="Z903" s="1"/>
      <c r="AA903" s="1"/>
      <c r="AB903" s="1"/>
      <c r="AC903" s="1"/>
      <c r="AD903" s="1"/>
      <c r="AE903" s="1"/>
      <c r="AF903" s="1"/>
      <c r="AG903" s="1"/>
      <c r="AH903" s="1"/>
      <c r="AI903" s="1"/>
      <c r="AJ903" s="1"/>
      <c r="AK903" s="1"/>
      <c r="AL903" s="1"/>
      <c r="AM903" s="1"/>
      <c r="AN903" s="1"/>
      <c r="AO903" s="1"/>
      <c r="AP903" s="1"/>
      <c r="AQ903" s="1"/>
      <c r="AR903" s="1"/>
      <c r="AS903" s="1"/>
      <c r="AT903" s="1"/>
      <c r="AU903" s="1"/>
    </row>
    <row r="904" spans="1:47" ht="14.7" thickBot="1" x14ac:dyDescent="0.6">
      <c r="A904" s="32"/>
      <c r="B904" s="1"/>
      <c r="C904" s="1"/>
      <c r="D904" s="1"/>
      <c r="E904" s="1"/>
      <c r="F904" s="1"/>
      <c r="G904" s="1"/>
      <c r="H904" s="1"/>
      <c r="I904" s="1"/>
      <c r="J904" s="1"/>
      <c r="K904" s="1"/>
      <c r="L904" s="1"/>
      <c r="M904" s="1"/>
      <c r="N904" s="1"/>
      <c r="O904" s="1"/>
      <c r="P904" s="1"/>
      <c r="Q904" s="1"/>
      <c r="R904" s="1"/>
      <c r="S904" s="1"/>
      <c r="T904" s="1"/>
      <c r="U904" s="6"/>
      <c r="V904" s="23"/>
      <c r="W904" s="14"/>
      <c r="X904" s="11"/>
      <c r="Y904" s="1"/>
      <c r="Z904" s="1"/>
      <c r="AA904" s="1"/>
      <c r="AB904" s="1"/>
      <c r="AC904" s="1"/>
      <c r="AD904" s="1"/>
      <c r="AE904" s="1"/>
      <c r="AF904" s="1"/>
      <c r="AG904" s="1"/>
      <c r="AH904" s="1"/>
      <c r="AI904" s="1"/>
      <c r="AJ904" s="1"/>
      <c r="AK904" s="1"/>
      <c r="AL904" s="1"/>
      <c r="AM904" s="1"/>
      <c r="AN904" s="1"/>
      <c r="AO904" s="1"/>
      <c r="AP904" s="1"/>
      <c r="AQ904" s="1"/>
      <c r="AR904" s="1"/>
      <c r="AS904" s="1"/>
      <c r="AT904" s="1"/>
      <c r="AU904" s="1"/>
    </row>
    <row r="905" spans="1:47" ht="14.7" thickBot="1" x14ac:dyDescent="0.6">
      <c r="A905" s="32"/>
      <c r="B905" s="1"/>
      <c r="C905" s="1"/>
      <c r="D905" s="1"/>
      <c r="E905" s="1"/>
      <c r="F905" s="1"/>
      <c r="G905" s="1"/>
      <c r="H905" s="1"/>
      <c r="I905" s="1"/>
      <c r="J905" s="1"/>
      <c r="K905" s="1"/>
      <c r="L905" s="1"/>
      <c r="M905" s="1"/>
      <c r="N905" s="1"/>
      <c r="O905" s="1"/>
      <c r="P905" s="1"/>
      <c r="Q905" s="1"/>
      <c r="R905" s="1"/>
      <c r="S905" s="1"/>
      <c r="T905" s="1"/>
      <c r="U905" s="6"/>
      <c r="V905" s="23"/>
      <c r="W905" s="14"/>
      <c r="X905" s="11"/>
      <c r="Y905" s="1"/>
      <c r="Z905" s="1"/>
      <c r="AA905" s="1"/>
      <c r="AB905" s="1"/>
      <c r="AC905" s="1"/>
      <c r="AD905" s="1"/>
      <c r="AE905" s="1"/>
      <c r="AF905" s="1"/>
      <c r="AG905" s="1"/>
      <c r="AH905" s="1"/>
      <c r="AI905" s="1"/>
      <c r="AJ905" s="1"/>
      <c r="AK905" s="1"/>
      <c r="AL905" s="1"/>
      <c r="AM905" s="1"/>
      <c r="AN905" s="1"/>
      <c r="AO905" s="1"/>
      <c r="AP905" s="1"/>
      <c r="AQ905" s="1"/>
      <c r="AR905" s="1"/>
      <c r="AS905" s="1"/>
      <c r="AT905" s="1"/>
      <c r="AU905" s="1"/>
    </row>
    <row r="906" spans="1:47" ht="14.7" thickBot="1" x14ac:dyDescent="0.6">
      <c r="A906" s="32"/>
      <c r="B906" s="1"/>
      <c r="C906" s="1"/>
      <c r="D906" s="1"/>
      <c r="E906" s="1"/>
      <c r="F906" s="1"/>
      <c r="G906" s="1"/>
      <c r="H906" s="1"/>
      <c r="I906" s="1"/>
      <c r="J906" s="1"/>
      <c r="K906" s="1"/>
      <c r="L906" s="1"/>
      <c r="M906" s="1"/>
      <c r="N906" s="1"/>
      <c r="O906" s="1"/>
      <c r="P906" s="1"/>
      <c r="Q906" s="1"/>
      <c r="R906" s="1"/>
      <c r="S906" s="1"/>
      <c r="T906" s="1"/>
      <c r="U906" s="6"/>
      <c r="V906" s="23"/>
      <c r="W906" s="14"/>
      <c r="X906" s="11"/>
      <c r="Y906" s="1"/>
      <c r="Z906" s="1"/>
      <c r="AA906" s="1"/>
      <c r="AB906" s="1"/>
      <c r="AC906" s="1"/>
      <c r="AD906" s="1"/>
      <c r="AE906" s="1"/>
      <c r="AF906" s="1"/>
      <c r="AG906" s="1"/>
      <c r="AH906" s="1"/>
      <c r="AI906" s="1"/>
      <c r="AJ906" s="1"/>
      <c r="AK906" s="1"/>
      <c r="AL906" s="1"/>
      <c r="AM906" s="1"/>
      <c r="AN906" s="1"/>
      <c r="AO906" s="1"/>
      <c r="AP906" s="1"/>
      <c r="AQ906" s="1"/>
      <c r="AR906" s="1"/>
      <c r="AS906" s="1"/>
      <c r="AT906" s="1"/>
      <c r="AU906" s="1"/>
    </row>
    <row r="907" spans="1:47" ht="14.7" thickBot="1" x14ac:dyDescent="0.6">
      <c r="A907" s="32"/>
      <c r="B907" s="1"/>
      <c r="C907" s="1"/>
      <c r="D907" s="1"/>
      <c r="E907" s="1"/>
      <c r="F907" s="1"/>
      <c r="G907" s="1"/>
      <c r="H907" s="1"/>
      <c r="I907" s="1"/>
      <c r="J907" s="1"/>
      <c r="K907" s="1"/>
      <c r="L907" s="1"/>
      <c r="M907" s="1"/>
      <c r="N907" s="1"/>
      <c r="O907" s="1"/>
      <c r="P907" s="1"/>
      <c r="Q907" s="1"/>
      <c r="R907" s="1"/>
      <c r="S907" s="1"/>
      <c r="T907" s="1"/>
      <c r="U907" s="6"/>
      <c r="V907" s="23"/>
      <c r="W907" s="14"/>
      <c r="X907" s="11"/>
      <c r="Y907" s="1"/>
      <c r="Z907" s="1"/>
      <c r="AA907" s="1"/>
      <c r="AB907" s="1"/>
      <c r="AC907" s="1"/>
      <c r="AD907" s="1"/>
      <c r="AE907" s="1"/>
      <c r="AF907" s="1"/>
      <c r="AG907" s="1"/>
      <c r="AH907" s="1"/>
      <c r="AI907" s="1"/>
      <c r="AJ907" s="1"/>
      <c r="AK907" s="1"/>
      <c r="AL907" s="1"/>
      <c r="AM907" s="1"/>
      <c r="AN907" s="1"/>
      <c r="AO907" s="1"/>
      <c r="AP907" s="1"/>
      <c r="AQ907" s="1"/>
      <c r="AR907" s="1"/>
      <c r="AS907" s="1"/>
      <c r="AT907" s="1"/>
      <c r="AU907" s="1"/>
    </row>
    <row r="908" spans="1:47" ht="14.7" thickBot="1" x14ac:dyDescent="0.6">
      <c r="A908" s="32"/>
      <c r="B908" s="1"/>
      <c r="C908" s="1"/>
      <c r="D908" s="1"/>
      <c r="E908" s="1"/>
      <c r="F908" s="1"/>
      <c r="G908" s="1"/>
      <c r="H908" s="1"/>
      <c r="I908" s="1"/>
      <c r="J908" s="1"/>
      <c r="K908" s="1"/>
      <c r="L908" s="1"/>
      <c r="M908" s="1"/>
      <c r="N908" s="1"/>
      <c r="O908" s="1"/>
      <c r="P908" s="1"/>
      <c r="Q908" s="1"/>
      <c r="R908" s="1"/>
      <c r="S908" s="1"/>
      <c r="T908" s="1"/>
      <c r="U908" s="6"/>
      <c r="V908" s="23"/>
      <c r="W908" s="14"/>
      <c r="X908" s="11"/>
      <c r="Y908" s="1"/>
      <c r="Z908" s="1"/>
      <c r="AA908" s="1"/>
      <c r="AB908" s="1"/>
      <c r="AC908" s="1"/>
      <c r="AD908" s="1"/>
      <c r="AE908" s="1"/>
      <c r="AF908" s="1"/>
      <c r="AG908" s="1"/>
      <c r="AH908" s="1"/>
      <c r="AI908" s="1"/>
      <c r="AJ908" s="1"/>
      <c r="AK908" s="1"/>
      <c r="AL908" s="1"/>
      <c r="AM908" s="1"/>
      <c r="AN908" s="1"/>
      <c r="AO908" s="1"/>
      <c r="AP908" s="1"/>
      <c r="AQ908" s="1"/>
      <c r="AR908" s="1"/>
      <c r="AS908" s="1"/>
      <c r="AT908" s="1"/>
      <c r="AU908" s="1"/>
    </row>
    <row r="909" spans="1:47" ht="14.7" thickBot="1" x14ac:dyDescent="0.6">
      <c r="A909" s="32"/>
      <c r="B909" s="1"/>
      <c r="C909" s="1"/>
      <c r="D909" s="1"/>
      <c r="E909" s="1"/>
      <c r="F909" s="1"/>
      <c r="G909" s="1"/>
      <c r="H909" s="1"/>
      <c r="I909" s="1"/>
      <c r="J909" s="1"/>
      <c r="K909" s="1"/>
      <c r="L909" s="1"/>
      <c r="M909" s="1"/>
      <c r="N909" s="1"/>
      <c r="O909" s="1"/>
      <c r="P909" s="1"/>
      <c r="Q909" s="1"/>
      <c r="R909" s="1"/>
      <c r="S909" s="1"/>
      <c r="T909" s="1"/>
      <c r="U909" s="6"/>
      <c r="V909" s="23"/>
      <c r="W909" s="14"/>
      <c r="X909" s="11"/>
      <c r="Y909" s="1"/>
      <c r="Z909" s="1"/>
      <c r="AA909" s="1"/>
      <c r="AB909" s="1"/>
      <c r="AC909" s="1"/>
      <c r="AD909" s="1"/>
      <c r="AE909" s="1"/>
      <c r="AF909" s="1"/>
      <c r="AG909" s="1"/>
      <c r="AH909" s="1"/>
      <c r="AI909" s="1"/>
      <c r="AJ909" s="1"/>
      <c r="AK909" s="1"/>
      <c r="AL909" s="1"/>
      <c r="AM909" s="1"/>
      <c r="AN909" s="1"/>
      <c r="AO909" s="1"/>
      <c r="AP909" s="1"/>
      <c r="AQ909" s="1"/>
      <c r="AR909" s="1"/>
      <c r="AS909" s="1"/>
      <c r="AT909" s="1"/>
      <c r="AU909" s="1"/>
    </row>
    <row r="910" spans="1:47" ht="14.7" thickBot="1" x14ac:dyDescent="0.6">
      <c r="A910" s="32"/>
      <c r="B910" s="1"/>
      <c r="C910" s="1"/>
      <c r="D910" s="1"/>
      <c r="E910" s="1"/>
      <c r="F910" s="1"/>
      <c r="G910" s="1"/>
      <c r="H910" s="1"/>
      <c r="I910" s="1"/>
      <c r="J910" s="1"/>
      <c r="K910" s="1"/>
      <c r="L910" s="1"/>
      <c r="M910" s="1"/>
      <c r="N910" s="1"/>
      <c r="O910" s="1"/>
      <c r="P910" s="1"/>
      <c r="Q910" s="1"/>
      <c r="R910" s="1"/>
      <c r="S910" s="1"/>
      <c r="T910" s="1"/>
      <c r="U910" s="6"/>
      <c r="V910" s="23"/>
      <c r="W910" s="14"/>
      <c r="X910" s="11"/>
      <c r="Y910" s="1"/>
      <c r="Z910" s="1"/>
      <c r="AA910" s="1"/>
      <c r="AB910" s="1"/>
      <c r="AC910" s="1"/>
      <c r="AD910" s="1"/>
      <c r="AE910" s="1"/>
      <c r="AF910" s="1"/>
      <c r="AG910" s="1"/>
      <c r="AH910" s="1"/>
      <c r="AI910" s="1"/>
      <c r="AJ910" s="1"/>
      <c r="AK910" s="1"/>
      <c r="AL910" s="1"/>
      <c r="AM910" s="1"/>
      <c r="AN910" s="1"/>
      <c r="AO910" s="1"/>
      <c r="AP910" s="1"/>
      <c r="AQ910" s="1"/>
      <c r="AR910" s="1"/>
      <c r="AS910" s="1"/>
      <c r="AT910" s="1"/>
      <c r="AU910" s="1"/>
    </row>
    <row r="911" spans="1:47" ht="14.7" thickBot="1" x14ac:dyDescent="0.6">
      <c r="A911" s="32"/>
      <c r="B911" s="1"/>
      <c r="C911" s="1"/>
      <c r="D911" s="1"/>
      <c r="E911" s="1"/>
      <c r="F911" s="1"/>
      <c r="G911" s="1"/>
      <c r="H911" s="1"/>
      <c r="I911" s="1"/>
      <c r="J911" s="1"/>
      <c r="K911" s="1"/>
      <c r="L911" s="1"/>
      <c r="M911" s="1"/>
      <c r="N911" s="1"/>
      <c r="O911" s="1"/>
      <c r="P911" s="1"/>
      <c r="Q911" s="1"/>
      <c r="R911" s="1"/>
      <c r="S911" s="1"/>
      <c r="T911" s="1"/>
      <c r="U911" s="6"/>
      <c r="V911" s="23"/>
      <c r="W911" s="14"/>
      <c r="X911" s="11"/>
      <c r="Y911" s="1"/>
      <c r="Z911" s="1"/>
      <c r="AA911" s="1"/>
      <c r="AB911" s="1"/>
      <c r="AC911" s="1"/>
      <c r="AD911" s="1"/>
      <c r="AE911" s="1"/>
      <c r="AF911" s="1"/>
      <c r="AG911" s="1"/>
      <c r="AH911" s="1"/>
      <c r="AI911" s="1"/>
      <c r="AJ911" s="1"/>
      <c r="AK911" s="1"/>
      <c r="AL911" s="1"/>
      <c r="AM911" s="1"/>
      <c r="AN911" s="1"/>
      <c r="AO911" s="1"/>
      <c r="AP911" s="1"/>
      <c r="AQ911" s="1"/>
      <c r="AR911" s="1"/>
      <c r="AS911" s="1"/>
      <c r="AT911" s="1"/>
      <c r="AU911" s="1"/>
    </row>
    <row r="912" spans="1:47" ht="14.7" thickBot="1" x14ac:dyDescent="0.6">
      <c r="A912" s="32"/>
      <c r="B912" s="1"/>
      <c r="C912" s="1"/>
      <c r="D912" s="1"/>
      <c r="E912" s="1"/>
      <c r="F912" s="1"/>
      <c r="G912" s="1"/>
      <c r="H912" s="1"/>
      <c r="I912" s="1"/>
      <c r="J912" s="1"/>
      <c r="K912" s="1"/>
      <c r="L912" s="1"/>
      <c r="M912" s="1"/>
      <c r="N912" s="1"/>
      <c r="O912" s="1"/>
      <c r="P912" s="1"/>
      <c r="Q912" s="1"/>
      <c r="R912" s="1"/>
      <c r="S912" s="1"/>
      <c r="T912" s="1"/>
      <c r="U912" s="6"/>
      <c r="V912" s="23"/>
      <c r="W912" s="14"/>
      <c r="X912" s="11"/>
      <c r="Y912" s="1"/>
      <c r="Z912" s="1"/>
      <c r="AA912" s="1"/>
      <c r="AB912" s="1"/>
      <c r="AC912" s="1"/>
      <c r="AD912" s="1"/>
      <c r="AE912" s="1"/>
      <c r="AF912" s="1"/>
      <c r="AG912" s="1"/>
      <c r="AH912" s="1"/>
      <c r="AI912" s="1"/>
      <c r="AJ912" s="1"/>
      <c r="AK912" s="1"/>
      <c r="AL912" s="1"/>
      <c r="AM912" s="1"/>
      <c r="AN912" s="1"/>
      <c r="AO912" s="1"/>
      <c r="AP912" s="1"/>
      <c r="AQ912" s="1"/>
      <c r="AR912" s="1"/>
      <c r="AS912" s="1"/>
      <c r="AT912" s="1"/>
      <c r="AU912" s="1"/>
    </row>
    <row r="913" spans="1:47" ht="14.7" thickBot="1" x14ac:dyDescent="0.6">
      <c r="A913" s="32"/>
      <c r="B913" s="1"/>
      <c r="C913" s="1"/>
      <c r="D913" s="1"/>
      <c r="E913" s="1"/>
      <c r="F913" s="1"/>
      <c r="G913" s="1"/>
      <c r="H913" s="1"/>
      <c r="I913" s="1"/>
      <c r="J913" s="1"/>
      <c r="K913" s="1"/>
      <c r="L913" s="1"/>
      <c r="M913" s="1"/>
      <c r="N913" s="1"/>
      <c r="O913" s="1"/>
      <c r="P913" s="1"/>
      <c r="Q913" s="1"/>
      <c r="R913" s="1"/>
      <c r="S913" s="1"/>
      <c r="T913" s="1"/>
      <c r="U913" s="6"/>
      <c r="V913" s="23"/>
      <c r="W913" s="14"/>
      <c r="X913" s="11"/>
      <c r="Y913" s="1"/>
      <c r="Z913" s="1"/>
      <c r="AA913" s="1"/>
      <c r="AB913" s="1"/>
      <c r="AC913" s="1"/>
      <c r="AD913" s="1"/>
      <c r="AE913" s="1"/>
      <c r="AF913" s="1"/>
      <c r="AG913" s="1"/>
      <c r="AH913" s="1"/>
      <c r="AI913" s="1"/>
      <c r="AJ913" s="1"/>
      <c r="AK913" s="1"/>
      <c r="AL913" s="1"/>
      <c r="AM913" s="1"/>
      <c r="AN913" s="1"/>
      <c r="AO913" s="1"/>
      <c r="AP913" s="1"/>
      <c r="AQ913" s="1"/>
      <c r="AR913" s="1"/>
      <c r="AS913" s="1"/>
      <c r="AT913" s="1"/>
      <c r="AU913" s="1"/>
    </row>
    <row r="914" spans="1:47" ht="14.7" thickBot="1" x14ac:dyDescent="0.6">
      <c r="A914" s="32"/>
      <c r="B914" s="1"/>
      <c r="C914" s="1"/>
      <c r="D914" s="1"/>
      <c r="E914" s="1"/>
      <c r="F914" s="1"/>
      <c r="G914" s="1"/>
      <c r="H914" s="1"/>
      <c r="I914" s="1"/>
      <c r="J914" s="1"/>
      <c r="K914" s="1"/>
      <c r="L914" s="1"/>
      <c r="M914" s="1"/>
      <c r="N914" s="1"/>
      <c r="O914" s="1"/>
      <c r="P914" s="1"/>
      <c r="Q914" s="1"/>
      <c r="R914" s="1"/>
      <c r="S914" s="1"/>
      <c r="T914" s="1"/>
      <c r="U914" s="6"/>
      <c r="V914" s="23"/>
      <c r="W914" s="14"/>
      <c r="X914" s="11"/>
      <c r="Y914" s="1"/>
      <c r="Z914" s="1"/>
      <c r="AA914" s="1"/>
      <c r="AB914" s="1"/>
      <c r="AC914" s="1"/>
      <c r="AD914" s="1"/>
      <c r="AE914" s="1"/>
      <c r="AF914" s="1"/>
      <c r="AG914" s="1"/>
      <c r="AH914" s="1"/>
      <c r="AI914" s="1"/>
      <c r="AJ914" s="1"/>
      <c r="AK914" s="1"/>
      <c r="AL914" s="1"/>
      <c r="AM914" s="1"/>
      <c r="AN914" s="1"/>
      <c r="AO914" s="1"/>
      <c r="AP914" s="1"/>
      <c r="AQ914" s="1"/>
      <c r="AR914" s="1"/>
      <c r="AS914" s="1"/>
      <c r="AT914" s="1"/>
      <c r="AU914" s="1"/>
    </row>
    <row r="915" spans="1:47" ht="14.7" thickBot="1" x14ac:dyDescent="0.6">
      <c r="A915" s="32"/>
      <c r="B915" s="1"/>
      <c r="C915" s="1"/>
      <c r="D915" s="1"/>
      <c r="E915" s="1"/>
      <c r="F915" s="1"/>
      <c r="G915" s="1"/>
      <c r="H915" s="1"/>
      <c r="I915" s="1"/>
      <c r="J915" s="1"/>
      <c r="K915" s="1"/>
      <c r="L915" s="1"/>
      <c r="M915" s="1"/>
      <c r="N915" s="1"/>
      <c r="O915" s="1"/>
      <c r="P915" s="1"/>
      <c r="Q915" s="1"/>
      <c r="R915" s="1"/>
      <c r="S915" s="1"/>
      <c r="T915" s="1"/>
      <c r="U915" s="6"/>
      <c r="V915" s="23"/>
      <c r="W915" s="14"/>
      <c r="X915" s="11"/>
      <c r="Y915" s="1"/>
      <c r="Z915" s="1"/>
      <c r="AA915" s="1"/>
      <c r="AB915" s="1"/>
      <c r="AC915" s="1"/>
      <c r="AD915" s="1"/>
      <c r="AE915" s="1"/>
      <c r="AF915" s="1"/>
      <c r="AG915" s="1"/>
      <c r="AH915" s="1"/>
      <c r="AI915" s="1"/>
      <c r="AJ915" s="1"/>
      <c r="AK915" s="1"/>
      <c r="AL915" s="1"/>
      <c r="AM915" s="1"/>
      <c r="AN915" s="1"/>
      <c r="AO915" s="1"/>
      <c r="AP915" s="1"/>
      <c r="AQ915" s="1"/>
      <c r="AR915" s="1"/>
      <c r="AS915" s="1"/>
      <c r="AT915" s="1"/>
      <c r="AU915" s="1"/>
    </row>
    <row r="916" spans="1:47" ht="14.7" thickBot="1" x14ac:dyDescent="0.6">
      <c r="A916" s="32"/>
      <c r="B916" s="1"/>
      <c r="C916" s="1"/>
      <c r="D916" s="1"/>
      <c r="E916" s="1"/>
      <c r="F916" s="1"/>
      <c r="G916" s="1"/>
      <c r="H916" s="1"/>
      <c r="I916" s="1"/>
      <c r="J916" s="1"/>
      <c r="K916" s="1"/>
      <c r="L916" s="1"/>
      <c r="M916" s="1"/>
      <c r="N916" s="1"/>
      <c r="O916" s="1"/>
      <c r="P916" s="1"/>
      <c r="Q916" s="1"/>
      <c r="R916" s="1"/>
      <c r="S916" s="1"/>
      <c r="T916" s="1"/>
      <c r="U916" s="6"/>
      <c r="V916" s="23"/>
      <c r="W916" s="14"/>
      <c r="X916" s="11"/>
      <c r="Y916" s="1"/>
      <c r="Z916" s="1"/>
      <c r="AA916" s="1"/>
      <c r="AB916" s="1"/>
      <c r="AC916" s="1"/>
      <c r="AD916" s="1"/>
      <c r="AE916" s="1"/>
      <c r="AF916" s="1"/>
      <c r="AG916" s="1"/>
      <c r="AH916" s="1"/>
      <c r="AI916" s="1"/>
      <c r="AJ916" s="1"/>
      <c r="AK916" s="1"/>
      <c r="AL916" s="1"/>
      <c r="AM916" s="1"/>
      <c r="AN916" s="1"/>
      <c r="AO916" s="1"/>
      <c r="AP916" s="1"/>
      <c r="AQ916" s="1"/>
      <c r="AR916" s="1"/>
      <c r="AS916" s="1"/>
      <c r="AT916" s="1"/>
      <c r="AU916" s="1"/>
    </row>
    <row r="917" spans="1:47" ht="14.7" thickBot="1" x14ac:dyDescent="0.6">
      <c r="A917" s="32"/>
      <c r="B917" s="1"/>
      <c r="C917" s="1"/>
      <c r="D917" s="1"/>
      <c r="E917" s="1"/>
      <c r="F917" s="1"/>
      <c r="G917" s="1"/>
      <c r="H917" s="1"/>
      <c r="I917" s="1"/>
      <c r="J917" s="1"/>
      <c r="K917" s="1"/>
      <c r="L917" s="1"/>
      <c r="M917" s="1"/>
      <c r="N917" s="1"/>
      <c r="O917" s="1"/>
      <c r="P917" s="1"/>
      <c r="Q917" s="1"/>
      <c r="R917" s="1"/>
      <c r="S917" s="1"/>
      <c r="T917" s="1"/>
      <c r="U917" s="6"/>
      <c r="V917" s="23"/>
      <c r="W917" s="14"/>
      <c r="X917" s="11"/>
      <c r="Y917" s="1"/>
      <c r="Z917" s="1"/>
      <c r="AA917" s="1"/>
      <c r="AB917" s="1"/>
      <c r="AC917" s="1"/>
      <c r="AD917" s="1"/>
      <c r="AE917" s="1"/>
      <c r="AF917" s="1"/>
      <c r="AG917" s="1"/>
      <c r="AH917" s="1"/>
      <c r="AI917" s="1"/>
      <c r="AJ917" s="1"/>
      <c r="AK917" s="1"/>
      <c r="AL917" s="1"/>
      <c r="AM917" s="1"/>
      <c r="AN917" s="1"/>
      <c r="AO917" s="1"/>
      <c r="AP917" s="1"/>
      <c r="AQ917" s="1"/>
      <c r="AR917" s="1"/>
      <c r="AS917" s="1"/>
      <c r="AT917" s="1"/>
      <c r="AU917" s="1"/>
    </row>
    <row r="918" spans="1:47" ht="14.7" thickBot="1" x14ac:dyDescent="0.6">
      <c r="A918" s="32"/>
      <c r="B918" s="1"/>
      <c r="C918" s="1"/>
      <c r="D918" s="1"/>
      <c r="E918" s="1"/>
      <c r="F918" s="1"/>
      <c r="G918" s="1"/>
      <c r="H918" s="1"/>
      <c r="I918" s="1"/>
      <c r="J918" s="1"/>
      <c r="K918" s="1"/>
      <c r="L918" s="1"/>
      <c r="M918" s="1"/>
      <c r="N918" s="1"/>
      <c r="O918" s="1"/>
      <c r="P918" s="1"/>
      <c r="Q918" s="1"/>
      <c r="R918" s="1"/>
      <c r="S918" s="1"/>
      <c r="T918" s="1"/>
      <c r="U918" s="6"/>
      <c r="V918" s="23"/>
      <c r="W918" s="14"/>
      <c r="X918" s="11"/>
      <c r="Y918" s="1"/>
      <c r="Z918" s="1"/>
      <c r="AA918" s="1"/>
      <c r="AB918" s="1"/>
      <c r="AC918" s="1"/>
      <c r="AD918" s="1"/>
      <c r="AE918" s="1"/>
      <c r="AF918" s="1"/>
      <c r="AG918" s="1"/>
      <c r="AH918" s="1"/>
      <c r="AI918" s="1"/>
      <c r="AJ918" s="1"/>
      <c r="AK918" s="1"/>
      <c r="AL918" s="1"/>
      <c r="AM918" s="1"/>
      <c r="AN918" s="1"/>
      <c r="AO918" s="1"/>
      <c r="AP918" s="1"/>
      <c r="AQ918" s="1"/>
      <c r="AR918" s="1"/>
      <c r="AS918" s="1"/>
      <c r="AT918" s="1"/>
      <c r="AU918" s="1"/>
    </row>
    <row r="919" spans="1:47" ht="14.7" thickBot="1" x14ac:dyDescent="0.6">
      <c r="A919" s="32"/>
      <c r="B919" s="1"/>
      <c r="C919" s="1"/>
      <c r="D919" s="1"/>
      <c r="E919" s="1"/>
      <c r="F919" s="1"/>
      <c r="G919" s="1"/>
      <c r="H919" s="1"/>
      <c r="I919" s="1"/>
      <c r="J919" s="1"/>
      <c r="K919" s="1"/>
      <c r="L919" s="1"/>
      <c r="M919" s="1"/>
      <c r="N919" s="1"/>
      <c r="O919" s="1"/>
      <c r="P919" s="1"/>
      <c r="Q919" s="1"/>
      <c r="R919" s="1"/>
      <c r="S919" s="1"/>
      <c r="T919" s="1"/>
      <c r="U919" s="6"/>
      <c r="V919" s="23"/>
      <c r="W919" s="14"/>
      <c r="X919" s="11"/>
      <c r="Y919" s="1"/>
      <c r="Z919" s="1"/>
      <c r="AA919" s="1"/>
      <c r="AB919" s="1"/>
      <c r="AC919" s="1"/>
      <c r="AD919" s="1"/>
      <c r="AE919" s="1"/>
      <c r="AF919" s="1"/>
      <c r="AG919" s="1"/>
      <c r="AH919" s="1"/>
      <c r="AI919" s="1"/>
      <c r="AJ919" s="1"/>
      <c r="AK919" s="1"/>
      <c r="AL919" s="1"/>
      <c r="AM919" s="1"/>
      <c r="AN919" s="1"/>
      <c r="AO919" s="1"/>
      <c r="AP919" s="1"/>
      <c r="AQ919" s="1"/>
      <c r="AR919" s="1"/>
      <c r="AS919" s="1"/>
      <c r="AT919" s="1"/>
      <c r="AU919" s="1"/>
    </row>
    <row r="920" spans="1:47" ht="14.7" thickBot="1" x14ac:dyDescent="0.6">
      <c r="A920" s="32"/>
      <c r="B920" s="1"/>
      <c r="C920" s="1"/>
      <c r="D920" s="1"/>
      <c r="E920" s="1"/>
      <c r="F920" s="1"/>
      <c r="G920" s="1"/>
      <c r="H920" s="1"/>
      <c r="I920" s="1"/>
      <c r="J920" s="1"/>
      <c r="K920" s="1"/>
      <c r="L920" s="1"/>
      <c r="M920" s="1"/>
      <c r="N920" s="1"/>
      <c r="O920" s="1"/>
      <c r="P920" s="1"/>
      <c r="Q920" s="1"/>
      <c r="R920" s="1"/>
      <c r="S920" s="1"/>
      <c r="T920" s="1"/>
      <c r="U920" s="6"/>
      <c r="V920" s="23"/>
      <c r="W920" s="14"/>
      <c r="X920" s="11"/>
      <c r="Y920" s="1"/>
      <c r="Z920" s="1"/>
      <c r="AA920" s="1"/>
      <c r="AB920" s="1"/>
      <c r="AC920" s="1"/>
      <c r="AD920" s="1"/>
      <c r="AE920" s="1"/>
      <c r="AF920" s="1"/>
      <c r="AG920" s="1"/>
      <c r="AH920" s="1"/>
      <c r="AI920" s="1"/>
      <c r="AJ920" s="1"/>
      <c r="AK920" s="1"/>
      <c r="AL920" s="1"/>
      <c r="AM920" s="1"/>
      <c r="AN920" s="1"/>
      <c r="AO920" s="1"/>
      <c r="AP920" s="1"/>
      <c r="AQ920" s="1"/>
      <c r="AR920" s="1"/>
      <c r="AS920" s="1"/>
      <c r="AT920" s="1"/>
      <c r="AU920" s="1"/>
    </row>
    <row r="921" spans="1:47" ht="14.7" thickBot="1" x14ac:dyDescent="0.6">
      <c r="A921" s="32"/>
      <c r="B921" s="1"/>
      <c r="C921" s="1"/>
      <c r="D921" s="1"/>
      <c r="E921" s="1"/>
      <c r="F921" s="1"/>
      <c r="G921" s="1"/>
      <c r="H921" s="1"/>
      <c r="I921" s="1"/>
      <c r="J921" s="1"/>
      <c r="K921" s="1"/>
      <c r="L921" s="1"/>
      <c r="M921" s="1"/>
      <c r="N921" s="1"/>
      <c r="O921" s="1"/>
      <c r="P921" s="1"/>
      <c r="Q921" s="1"/>
      <c r="R921" s="1"/>
      <c r="S921" s="1"/>
      <c r="T921" s="1"/>
      <c r="U921" s="6"/>
      <c r="V921" s="23"/>
      <c r="W921" s="14"/>
      <c r="X921" s="11"/>
      <c r="Y921" s="1"/>
      <c r="Z921" s="1"/>
      <c r="AA921" s="1"/>
      <c r="AB921" s="1"/>
      <c r="AC921" s="1"/>
      <c r="AD921" s="1"/>
      <c r="AE921" s="1"/>
      <c r="AF921" s="1"/>
      <c r="AG921" s="1"/>
      <c r="AH921" s="1"/>
      <c r="AI921" s="1"/>
      <c r="AJ921" s="1"/>
      <c r="AK921" s="1"/>
      <c r="AL921" s="1"/>
      <c r="AM921" s="1"/>
      <c r="AN921" s="1"/>
      <c r="AO921" s="1"/>
      <c r="AP921" s="1"/>
      <c r="AQ921" s="1"/>
      <c r="AR921" s="1"/>
      <c r="AS921" s="1"/>
      <c r="AT921" s="1"/>
      <c r="AU921" s="1"/>
    </row>
    <row r="922" spans="1:47" ht="14.7" thickBot="1" x14ac:dyDescent="0.6">
      <c r="A922" s="32"/>
      <c r="B922" s="1"/>
      <c r="C922" s="1"/>
      <c r="D922" s="1"/>
      <c r="E922" s="1"/>
      <c r="F922" s="1"/>
      <c r="G922" s="1"/>
      <c r="H922" s="1"/>
      <c r="I922" s="1"/>
      <c r="J922" s="1"/>
      <c r="K922" s="1"/>
      <c r="L922" s="1"/>
      <c r="M922" s="1"/>
      <c r="N922" s="1"/>
      <c r="O922" s="1"/>
      <c r="P922" s="1"/>
      <c r="Q922" s="1"/>
      <c r="R922" s="1"/>
      <c r="S922" s="1"/>
      <c r="T922" s="1"/>
      <c r="U922" s="6"/>
      <c r="V922" s="23"/>
      <c r="W922" s="14"/>
      <c r="X922" s="11"/>
      <c r="Y922" s="1"/>
      <c r="Z922" s="1"/>
      <c r="AA922" s="1"/>
      <c r="AB922" s="1"/>
      <c r="AC922" s="1"/>
      <c r="AD922" s="1"/>
      <c r="AE922" s="1"/>
      <c r="AF922" s="1"/>
      <c r="AG922" s="1"/>
      <c r="AH922" s="1"/>
      <c r="AI922" s="1"/>
      <c r="AJ922" s="1"/>
      <c r="AK922" s="1"/>
      <c r="AL922" s="1"/>
      <c r="AM922" s="1"/>
      <c r="AN922" s="1"/>
      <c r="AO922" s="1"/>
      <c r="AP922" s="1"/>
      <c r="AQ922" s="1"/>
      <c r="AR922" s="1"/>
      <c r="AS922" s="1"/>
      <c r="AT922" s="1"/>
      <c r="AU922" s="1"/>
    </row>
    <row r="923" spans="1:47" ht="14.7" thickBot="1" x14ac:dyDescent="0.6">
      <c r="A923" s="32"/>
      <c r="B923" s="1"/>
      <c r="C923" s="1"/>
      <c r="D923" s="1"/>
      <c r="E923" s="1"/>
      <c r="F923" s="1"/>
      <c r="G923" s="1"/>
      <c r="H923" s="1"/>
      <c r="I923" s="1"/>
      <c r="J923" s="1"/>
      <c r="K923" s="1"/>
      <c r="L923" s="1"/>
      <c r="M923" s="1"/>
      <c r="N923" s="1"/>
      <c r="O923" s="1"/>
      <c r="P923" s="1"/>
      <c r="Q923" s="1"/>
      <c r="R923" s="1"/>
      <c r="S923" s="1"/>
      <c r="T923" s="1"/>
      <c r="U923" s="6"/>
      <c r="V923" s="23"/>
      <c r="W923" s="14"/>
      <c r="X923" s="11"/>
      <c r="Y923" s="1"/>
      <c r="Z923" s="1"/>
      <c r="AA923" s="1"/>
      <c r="AB923" s="1"/>
      <c r="AC923" s="1"/>
      <c r="AD923" s="1"/>
      <c r="AE923" s="1"/>
      <c r="AF923" s="1"/>
      <c r="AG923" s="1"/>
      <c r="AH923" s="1"/>
      <c r="AI923" s="1"/>
      <c r="AJ923" s="1"/>
      <c r="AK923" s="1"/>
      <c r="AL923" s="1"/>
      <c r="AM923" s="1"/>
      <c r="AN923" s="1"/>
      <c r="AO923" s="1"/>
      <c r="AP923" s="1"/>
      <c r="AQ923" s="1"/>
      <c r="AR923" s="1"/>
      <c r="AS923" s="1"/>
      <c r="AT923" s="1"/>
      <c r="AU923" s="1"/>
    </row>
    <row r="924" spans="1:47" ht="14.7" thickBot="1" x14ac:dyDescent="0.6">
      <c r="A924" s="32"/>
      <c r="B924" s="1"/>
      <c r="C924" s="1"/>
      <c r="D924" s="1"/>
      <c r="E924" s="1"/>
      <c r="F924" s="1"/>
      <c r="G924" s="1"/>
      <c r="H924" s="1"/>
      <c r="I924" s="1"/>
      <c r="J924" s="1"/>
      <c r="K924" s="1"/>
      <c r="L924" s="1"/>
      <c r="M924" s="1"/>
      <c r="N924" s="1"/>
      <c r="O924" s="1"/>
      <c r="P924" s="1"/>
      <c r="Q924" s="1"/>
      <c r="R924" s="1"/>
      <c r="S924" s="1"/>
      <c r="T924" s="1"/>
      <c r="U924" s="6"/>
      <c r="V924" s="23"/>
      <c r="W924" s="14"/>
      <c r="X924" s="11"/>
      <c r="Y924" s="1"/>
      <c r="Z924" s="1"/>
      <c r="AA924" s="1"/>
      <c r="AB924" s="1"/>
      <c r="AC924" s="1"/>
      <c r="AD924" s="1"/>
      <c r="AE924" s="1"/>
      <c r="AF924" s="1"/>
      <c r="AG924" s="1"/>
      <c r="AH924" s="1"/>
      <c r="AI924" s="1"/>
      <c r="AJ924" s="1"/>
      <c r="AK924" s="1"/>
      <c r="AL924" s="1"/>
      <c r="AM924" s="1"/>
      <c r="AN924" s="1"/>
      <c r="AO924" s="1"/>
      <c r="AP924" s="1"/>
      <c r="AQ924" s="1"/>
      <c r="AR924" s="1"/>
      <c r="AS924" s="1"/>
      <c r="AT924" s="1"/>
      <c r="AU924" s="1"/>
    </row>
    <row r="925" spans="1:47" ht="14.7" thickBot="1" x14ac:dyDescent="0.6">
      <c r="A925" s="32"/>
      <c r="B925" s="1"/>
      <c r="C925" s="1"/>
      <c r="D925" s="1"/>
      <c r="E925" s="1"/>
      <c r="F925" s="1"/>
      <c r="G925" s="1"/>
      <c r="H925" s="1"/>
      <c r="I925" s="1"/>
      <c r="J925" s="1"/>
      <c r="K925" s="1"/>
      <c r="L925" s="1"/>
      <c r="M925" s="1"/>
      <c r="N925" s="1"/>
      <c r="O925" s="1"/>
      <c r="P925" s="1"/>
      <c r="Q925" s="1"/>
      <c r="R925" s="1"/>
      <c r="S925" s="1"/>
      <c r="T925" s="1"/>
      <c r="U925" s="6"/>
      <c r="V925" s="23"/>
      <c r="W925" s="14"/>
      <c r="X925" s="11"/>
      <c r="Y925" s="1"/>
      <c r="Z925" s="1"/>
      <c r="AA925" s="1"/>
      <c r="AB925" s="1"/>
      <c r="AC925" s="1"/>
      <c r="AD925" s="1"/>
      <c r="AE925" s="1"/>
      <c r="AF925" s="1"/>
      <c r="AG925" s="1"/>
      <c r="AH925" s="1"/>
      <c r="AI925" s="1"/>
      <c r="AJ925" s="1"/>
      <c r="AK925" s="1"/>
      <c r="AL925" s="1"/>
      <c r="AM925" s="1"/>
      <c r="AN925" s="1"/>
      <c r="AO925" s="1"/>
      <c r="AP925" s="1"/>
      <c r="AQ925" s="1"/>
      <c r="AR925" s="1"/>
      <c r="AS925" s="1"/>
      <c r="AT925" s="1"/>
      <c r="AU925" s="1"/>
    </row>
    <row r="926" spans="1:47" ht="14.7" thickBot="1" x14ac:dyDescent="0.6">
      <c r="A926" s="32"/>
      <c r="B926" s="1"/>
      <c r="C926" s="1"/>
      <c r="D926" s="1"/>
      <c r="E926" s="1"/>
      <c r="F926" s="1"/>
      <c r="G926" s="1"/>
      <c r="H926" s="1"/>
      <c r="I926" s="1"/>
      <c r="J926" s="1"/>
      <c r="K926" s="1"/>
      <c r="L926" s="1"/>
      <c r="M926" s="1"/>
      <c r="N926" s="1"/>
      <c r="O926" s="1"/>
      <c r="P926" s="1"/>
      <c r="Q926" s="1"/>
      <c r="R926" s="1"/>
      <c r="S926" s="1"/>
      <c r="T926" s="1"/>
      <c r="U926" s="6"/>
      <c r="V926" s="23"/>
      <c r="W926" s="14"/>
      <c r="X926" s="11"/>
      <c r="Y926" s="1"/>
      <c r="Z926" s="1"/>
      <c r="AA926" s="1"/>
      <c r="AB926" s="1"/>
      <c r="AC926" s="1"/>
      <c r="AD926" s="1"/>
      <c r="AE926" s="1"/>
      <c r="AF926" s="1"/>
      <c r="AG926" s="1"/>
      <c r="AH926" s="1"/>
      <c r="AI926" s="1"/>
      <c r="AJ926" s="1"/>
      <c r="AK926" s="1"/>
      <c r="AL926" s="1"/>
      <c r="AM926" s="1"/>
      <c r="AN926" s="1"/>
      <c r="AO926" s="1"/>
      <c r="AP926" s="1"/>
      <c r="AQ926" s="1"/>
      <c r="AR926" s="1"/>
      <c r="AS926" s="1"/>
      <c r="AT926" s="1"/>
      <c r="AU926" s="1"/>
    </row>
    <row r="927" spans="1:47" ht="14.7" thickBot="1" x14ac:dyDescent="0.6">
      <c r="A927" s="32"/>
      <c r="B927" s="1"/>
      <c r="C927" s="1"/>
      <c r="D927" s="1"/>
      <c r="E927" s="1"/>
      <c r="F927" s="1"/>
      <c r="G927" s="1"/>
      <c r="H927" s="1"/>
      <c r="I927" s="1"/>
      <c r="J927" s="1"/>
      <c r="K927" s="1"/>
      <c r="L927" s="1"/>
      <c r="M927" s="1"/>
      <c r="N927" s="1"/>
      <c r="O927" s="1"/>
      <c r="P927" s="1"/>
      <c r="Q927" s="1"/>
      <c r="R927" s="1"/>
      <c r="S927" s="1"/>
      <c r="T927" s="1"/>
      <c r="U927" s="6"/>
      <c r="V927" s="23"/>
      <c r="W927" s="14"/>
      <c r="X927" s="11"/>
      <c r="Y927" s="1"/>
      <c r="Z927" s="1"/>
      <c r="AA927" s="1"/>
      <c r="AB927" s="1"/>
      <c r="AC927" s="1"/>
      <c r="AD927" s="1"/>
      <c r="AE927" s="1"/>
      <c r="AF927" s="1"/>
      <c r="AG927" s="1"/>
      <c r="AH927" s="1"/>
      <c r="AI927" s="1"/>
      <c r="AJ927" s="1"/>
      <c r="AK927" s="1"/>
      <c r="AL927" s="1"/>
      <c r="AM927" s="1"/>
      <c r="AN927" s="1"/>
      <c r="AO927" s="1"/>
      <c r="AP927" s="1"/>
      <c r="AQ927" s="1"/>
      <c r="AR927" s="1"/>
      <c r="AS927" s="1"/>
      <c r="AT927" s="1"/>
      <c r="AU927" s="1"/>
    </row>
    <row r="928" spans="1:47" ht="14.7" thickBot="1" x14ac:dyDescent="0.6">
      <c r="A928" s="32"/>
      <c r="B928" s="1"/>
      <c r="C928" s="1"/>
      <c r="D928" s="1"/>
      <c r="E928" s="1"/>
      <c r="F928" s="1"/>
      <c r="G928" s="1"/>
      <c r="H928" s="1"/>
      <c r="I928" s="1"/>
      <c r="J928" s="1"/>
      <c r="K928" s="1"/>
      <c r="L928" s="1"/>
      <c r="M928" s="1"/>
      <c r="N928" s="1"/>
      <c r="O928" s="1"/>
      <c r="P928" s="1"/>
      <c r="Q928" s="1"/>
      <c r="R928" s="1"/>
      <c r="S928" s="1"/>
      <c r="T928" s="1"/>
      <c r="U928" s="6"/>
      <c r="V928" s="23"/>
      <c r="W928" s="14"/>
      <c r="X928" s="11"/>
      <c r="Y928" s="1"/>
      <c r="Z928" s="1"/>
      <c r="AA928" s="1"/>
      <c r="AB928" s="1"/>
      <c r="AC928" s="1"/>
      <c r="AD928" s="1"/>
      <c r="AE928" s="1"/>
      <c r="AF928" s="1"/>
      <c r="AG928" s="1"/>
      <c r="AH928" s="1"/>
      <c r="AI928" s="1"/>
      <c r="AJ928" s="1"/>
      <c r="AK928" s="1"/>
      <c r="AL928" s="1"/>
      <c r="AM928" s="1"/>
      <c r="AN928" s="1"/>
      <c r="AO928" s="1"/>
      <c r="AP928" s="1"/>
      <c r="AQ928" s="1"/>
      <c r="AR928" s="1"/>
      <c r="AS928" s="1"/>
      <c r="AT928" s="1"/>
      <c r="AU928" s="1"/>
    </row>
    <row r="929" spans="1:47" ht="14.7" thickBot="1" x14ac:dyDescent="0.6">
      <c r="A929" s="32"/>
      <c r="B929" s="1"/>
      <c r="C929" s="1"/>
      <c r="D929" s="1"/>
      <c r="E929" s="1"/>
      <c r="F929" s="1"/>
      <c r="G929" s="1"/>
      <c r="H929" s="1"/>
      <c r="I929" s="1"/>
      <c r="J929" s="1"/>
      <c r="K929" s="1"/>
      <c r="L929" s="1"/>
      <c r="M929" s="1"/>
      <c r="N929" s="1"/>
      <c r="O929" s="1"/>
      <c r="P929" s="1"/>
      <c r="Q929" s="1"/>
      <c r="R929" s="1"/>
      <c r="S929" s="1"/>
      <c r="T929" s="1"/>
      <c r="U929" s="6"/>
      <c r="V929" s="23"/>
      <c r="W929" s="14"/>
      <c r="X929" s="11"/>
      <c r="Y929" s="1"/>
      <c r="Z929" s="1"/>
      <c r="AA929" s="1"/>
      <c r="AB929" s="1"/>
      <c r="AC929" s="1"/>
      <c r="AD929" s="1"/>
      <c r="AE929" s="1"/>
      <c r="AF929" s="1"/>
      <c r="AG929" s="1"/>
      <c r="AH929" s="1"/>
      <c r="AI929" s="1"/>
      <c r="AJ929" s="1"/>
      <c r="AK929" s="1"/>
      <c r="AL929" s="1"/>
      <c r="AM929" s="1"/>
      <c r="AN929" s="1"/>
      <c r="AO929" s="1"/>
      <c r="AP929" s="1"/>
      <c r="AQ929" s="1"/>
      <c r="AR929" s="1"/>
      <c r="AS929" s="1"/>
      <c r="AT929" s="1"/>
      <c r="AU929" s="1"/>
    </row>
    <row r="930" spans="1:47" ht="14.7" thickBot="1" x14ac:dyDescent="0.6">
      <c r="A930" s="32"/>
      <c r="B930" s="1"/>
      <c r="C930" s="1"/>
      <c r="D930" s="1"/>
      <c r="E930" s="1"/>
      <c r="F930" s="1"/>
      <c r="G930" s="1"/>
      <c r="H930" s="1"/>
      <c r="I930" s="1"/>
      <c r="J930" s="1"/>
      <c r="K930" s="1"/>
      <c r="L930" s="1"/>
      <c r="M930" s="1"/>
      <c r="N930" s="1"/>
      <c r="O930" s="1"/>
      <c r="P930" s="1"/>
      <c r="Q930" s="1"/>
      <c r="R930" s="1"/>
      <c r="S930" s="1"/>
      <c r="T930" s="1"/>
      <c r="U930" s="6"/>
      <c r="V930" s="23"/>
      <c r="W930" s="14"/>
      <c r="X930" s="11"/>
      <c r="Y930" s="1"/>
      <c r="Z930" s="1"/>
      <c r="AA930" s="1"/>
      <c r="AB930" s="1"/>
      <c r="AC930" s="1"/>
      <c r="AD930" s="1"/>
      <c r="AE930" s="1"/>
      <c r="AF930" s="1"/>
      <c r="AG930" s="1"/>
      <c r="AH930" s="1"/>
      <c r="AI930" s="1"/>
      <c r="AJ930" s="1"/>
      <c r="AK930" s="1"/>
      <c r="AL930" s="1"/>
      <c r="AM930" s="1"/>
      <c r="AN930" s="1"/>
      <c r="AO930" s="1"/>
      <c r="AP930" s="1"/>
      <c r="AQ930" s="1"/>
      <c r="AR930" s="1"/>
      <c r="AS930" s="1"/>
      <c r="AT930" s="1"/>
      <c r="AU930" s="1"/>
    </row>
    <row r="931" spans="1:47" ht="14.7" thickBot="1" x14ac:dyDescent="0.6">
      <c r="A931" s="32"/>
      <c r="B931" s="1"/>
      <c r="C931" s="1"/>
      <c r="D931" s="1"/>
      <c r="E931" s="1"/>
      <c r="F931" s="1"/>
      <c r="G931" s="1"/>
      <c r="H931" s="1"/>
      <c r="I931" s="1"/>
      <c r="J931" s="1"/>
      <c r="K931" s="1"/>
      <c r="L931" s="1"/>
      <c r="M931" s="1"/>
      <c r="N931" s="1"/>
      <c r="O931" s="1"/>
      <c r="P931" s="1"/>
      <c r="Q931" s="1"/>
      <c r="R931" s="1"/>
      <c r="S931" s="1"/>
      <c r="T931" s="1"/>
      <c r="U931" s="6"/>
      <c r="V931" s="23"/>
      <c r="W931" s="14"/>
      <c r="X931" s="11"/>
      <c r="Y931" s="1"/>
      <c r="Z931" s="1"/>
      <c r="AA931" s="1"/>
      <c r="AB931" s="1"/>
      <c r="AC931" s="1"/>
      <c r="AD931" s="1"/>
      <c r="AE931" s="1"/>
      <c r="AF931" s="1"/>
      <c r="AG931" s="1"/>
      <c r="AH931" s="1"/>
      <c r="AI931" s="1"/>
      <c r="AJ931" s="1"/>
      <c r="AK931" s="1"/>
      <c r="AL931" s="1"/>
      <c r="AM931" s="1"/>
      <c r="AN931" s="1"/>
      <c r="AO931" s="1"/>
      <c r="AP931" s="1"/>
      <c r="AQ931" s="1"/>
      <c r="AR931" s="1"/>
      <c r="AS931" s="1"/>
      <c r="AT931" s="1"/>
      <c r="AU931" s="1"/>
    </row>
    <row r="932" spans="1:47" ht="14.7" thickBot="1" x14ac:dyDescent="0.6">
      <c r="A932" s="32"/>
      <c r="B932" s="1"/>
      <c r="C932" s="1"/>
      <c r="D932" s="1"/>
      <c r="E932" s="1"/>
      <c r="F932" s="1"/>
      <c r="G932" s="1"/>
      <c r="H932" s="1"/>
      <c r="I932" s="1"/>
      <c r="J932" s="1"/>
      <c r="K932" s="1"/>
      <c r="L932" s="1"/>
      <c r="M932" s="1"/>
      <c r="N932" s="1"/>
      <c r="O932" s="1"/>
      <c r="P932" s="1"/>
      <c r="Q932" s="1"/>
      <c r="R932" s="1"/>
      <c r="S932" s="1"/>
      <c r="T932" s="1"/>
      <c r="U932" s="6"/>
      <c r="V932" s="23"/>
      <c r="W932" s="14"/>
      <c r="X932" s="11"/>
      <c r="Y932" s="1"/>
      <c r="Z932" s="1"/>
      <c r="AA932" s="1"/>
      <c r="AB932" s="1"/>
      <c r="AC932" s="1"/>
      <c r="AD932" s="1"/>
      <c r="AE932" s="1"/>
      <c r="AF932" s="1"/>
      <c r="AG932" s="1"/>
      <c r="AH932" s="1"/>
      <c r="AI932" s="1"/>
      <c r="AJ932" s="1"/>
      <c r="AK932" s="1"/>
      <c r="AL932" s="1"/>
      <c r="AM932" s="1"/>
      <c r="AN932" s="1"/>
      <c r="AO932" s="1"/>
      <c r="AP932" s="1"/>
      <c r="AQ932" s="1"/>
      <c r="AR932" s="1"/>
      <c r="AS932" s="1"/>
      <c r="AT932" s="1"/>
      <c r="AU932" s="1"/>
    </row>
    <row r="933" spans="1:47" ht="14.7" thickBot="1" x14ac:dyDescent="0.6">
      <c r="A933" s="32"/>
      <c r="B933" s="1"/>
      <c r="C933" s="1"/>
      <c r="D933" s="1"/>
      <c r="E933" s="1"/>
      <c r="F933" s="1"/>
      <c r="G933" s="1"/>
      <c r="H933" s="1"/>
      <c r="I933" s="1"/>
      <c r="J933" s="1"/>
      <c r="K933" s="1"/>
      <c r="L933" s="1"/>
      <c r="M933" s="1"/>
      <c r="N933" s="1"/>
      <c r="O933" s="1"/>
      <c r="P933" s="1"/>
      <c r="Q933" s="1"/>
      <c r="R933" s="1"/>
      <c r="S933" s="1"/>
      <c r="T933" s="1"/>
      <c r="U933" s="6"/>
      <c r="V933" s="23"/>
      <c r="W933" s="14"/>
      <c r="X933" s="11"/>
      <c r="Y933" s="1"/>
      <c r="Z933" s="1"/>
      <c r="AA933" s="1"/>
      <c r="AB933" s="1"/>
      <c r="AC933" s="1"/>
      <c r="AD933" s="1"/>
      <c r="AE933" s="1"/>
      <c r="AF933" s="1"/>
      <c r="AG933" s="1"/>
      <c r="AH933" s="1"/>
      <c r="AI933" s="1"/>
      <c r="AJ933" s="1"/>
      <c r="AK933" s="1"/>
      <c r="AL933" s="1"/>
      <c r="AM933" s="1"/>
      <c r="AN933" s="1"/>
      <c r="AO933" s="1"/>
      <c r="AP933" s="1"/>
      <c r="AQ933" s="1"/>
      <c r="AR933" s="1"/>
      <c r="AS933" s="1"/>
      <c r="AT933" s="1"/>
      <c r="AU933" s="1"/>
    </row>
    <row r="934" spans="1:47" ht="14.7" thickBot="1" x14ac:dyDescent="0.6">
      <c r="A934" s="32"/>
      <c r="B934" s="1"/>
      <c r="C934" s="1"/>
      <c r="D934" s="1"/>
      <c r="E934" s="1"/>
      <c r="F934" s="1"/>
      <c r="G934" s="1"/>
      <c r="H934" s="1"/>
      <c r="I934" s="1"/>
      <c r="J934" s="1"/>
      <c r="K934" s="1"/>
      <c r="L934" s="1"/>
      <c r="M934" s="1"/>
      <c r="N934" s="1"/>
      <c r="O934" s="1"/>
      <c r="P934" s="1"/>
      <c r="Q934" s="1"/>
      <c r="R934" s="1"/>
      <c r="S934" s="1"/>
      <c r="T934" s="1"/>
      <c r="U934" s="6"/>
      <c r="V934" s="23"/>
      <c r="W934" s="14"/>
      <c r="X934" s="11"/>
      <c r="Y934" s="1"/>
      <c r="Z934" s="1"/>
      <c r="AA934" s="1"/>
      <c r="AB934" s="1"/>
      <c r="AC934" s="1"/>
      <c r="AD934" s="1"/>
      <c r="AE934" s="1"/>
      <c r="AF934" s="1"/>
      <c r="AG934" s="1"/>
      <c r="AH934" s="1"/>
      <c r="AI934" s="1"/>
      <c r="AJ934" s="1"/>
      <c r="AK934" s="1"/>
      <c r="AL934" s="1"/>
      <c r="AM934" s="1"/>
      <c r="AN934" s="1"/>
      <c r="AO934" s="1"/>
      <c r="AP934" s="1"/>
      <c r="AQ934" s="1"/>
      <c r="AR934" s="1"/>
      <c r="AS934" s="1"/>
      <c r="AT934" s="1"/>
      <c r="AU934" s="1"/>
    </row>
    <row r="935" spans="1:47" ht="14.7" thickBot="1" x14ac:dyDescent="0.6">
      <c r="A935" s="32"/>
      <c r="B935" s="1"/>
      <c r="C935" s="1"/>
      <c r="D935" s="1"/>
      <c r="E935" s="1"/>
      <c r="F935" s="1"/>
      <c r="G935" s="1"/>
      <c r="H935" s="1"/>
      <c r="I935" s="1"/>
      <c r="J935" s="1"/>
      <c r="K935" s="1"/>
      <c r="L935" s="1"/>
      <c r="M935" s="1"/>
      <c r="N935" s="1"/>
      <c r="O935" s="1"/>
      <c r="P935" s="1"/>
      <c r="Q935" s="1"/>
      <c r="R935" s="1"/>
      <c r="S935" s="1"/>
      <c r="T935" s="1"/>
      <c r="U935" s="6"/>
      <c r="V935" s="23"/>
      <c r="W935" s="14"/>
      <c r="X935" s="11"/>
      <c r="Y935" s="1"/>
      <c r="Z935" s="1"/>
      <c r="AA935" s="1"/>
      <c r="AB935" s="1"/>
      <c r="AC935" s="1"/>
      <c r="AD935" s="1"/>
      <c r="AE935" s="1"/>
      <c r="AF935" s="1"/>
      <c r="AG935" s="1"/>
      <c r="AH935" s="1"/>
      <c r="AI935" s="1"/>
      <c r="AJ935" s="1"/>
      <c r="AK935" s="1"/>
      <c r="AL935" s="1"/>
      <c r="AM935" s="1"/>
      <c r="AN935" s="1"/>
      <c r="AO935" s="1"/>
      <c r="AP935" s="1"/>
      <c r="AQ935" s="1"/>
      <c r="AR935" s="1"/>
      <c r="AS935" s="1"/>
      <c r="AT935" s="1"/>
      <c r="AU935" s="1"/>
    </row>
    <row r="936" spans="1:47" ht="14.7" thickBot="1" x14ac:dyDescent="0.6">
      <c r="A936" s="32"/>
      <c r="B936" s="1"/>
      <c r="C936" s="1"/>
      <c r="D936" s="1"/>
      <c r="E936" s="1"/>
      <c r="F936" s="1"/>
      <c r="G936" s="1"/>
      <c r="H936" s="1"/>
      <c r="I936" s="1"/>
      <c r="J936" s="1"/>
      <c r="K936" s="1"/>
      <c r="L936" s="1"/>
      <c r="M936" s="1"/>
      <c r="N936" s="1"/>
      <c r="O936" s="1"/>
      <c r="P936" s="1"/>
      <c r="Q936" s="1"/>
      <c r="R936" s="1"/>
      <c r="S936" s="1"/>
      <c r="T936" s="1"/>
      <c r="U936" s="6"/>
      <c r="V936" s="23"/>
      <c r="W936" s="14"/>
      <c r="X936" s="11"/>
      <c r="Y936" s="1"/>
      <c r="Z936" s="1"/>
      <c r="AA936" s="1"/>
      <c r="AB936" s="1"/>
      <c r="AC936" s="1"/>
      <c r="AD936" s="1"/>
      <c r="AE936" s="1"/>
      <c r="AF936" s="1"/>
      <c r="AG936" s="1"/>
      <c r="AH936" s="1"/>
      <c r="AI936" s="1"/>
      <c r="AJ936" s="1"/>
      <c r="AK936" s="1"/>
      <c r="AL936" s="1"/>
      <c r="AM936" s="1"/>
      <c r="AN936" s="1"/>
      <c r="AO936" s="1"/>
      <c r="AP936" s="1"/>
      <c r="AQ936" s="1"/>
      <c r="AR936" s="1"/>
      <c r="AS936" s="1"/>
      <c r="AT936" s="1"/>
      <c r="AU936" s="1"/>
    </row>
    <row r="937" spans="1:47" ht="14.7" thickBot="1" x14ac:dyDescent="0.6">
      <c r="A937" s="32"/>
      <c r="B937" s="1"/>
      <c r="C937" s="1"/>
      <c r="D937" s="1"/>
      <c r="E937" s="1"/>
      <c r="F937" s="1"/>
      <c r="G937" s="1"/>
      <c r="H937" s="1"/>
      <c r="I937" s="1"/>
      <c r="J937" s="1"/>
      <c r="K937" s="1"/>
      <c r="L937" s="1"/>
      <c r="M937" s="1"/>
      <c r="N937" s="1"/>
      <c r="O937" s="1"/>
      <c r="P937" s="1"/>
      <c r="Q937" s="1"/>
      <c r="R937" s="1"/>
      <c r="S937" s="1"/>
      <c r="T937" s="1"/>
      <c r="U937" s="6"/>
      <c r="V937" s="23"/>
      <c r="W937" s="14"/>
      <c r="X937" s="11"/>
      <c r="Y937" s="1"/>
      <c r="Z937" s="1"/>
      <c r="AA937" s="1"/>
      <c r="AB937" s="1"/>
      <c r="AC937" s="1"/>
      <c r="AD937" s="1"/>
      <c r="AE937" s="1"/>
      <c r="AF937" s="1"/>
      <c r="AG937" s="1"/>
      <c r="AH937" s="1"/>
      <c r="AI937" s="1"/>
      <c r="AJ937" s="1"/>
      <c r="AK937" s="1"/>
      <c r="AL937" s="1"/>
      <c r="AM937" s="1"/>
      <c r="AN937" s="1"/>
      <c r="AO937" s="1"/>
      <c r="AP937" s="1"/>
      <c r="AQ937" s="1"/>
      <c r="AR937" s="1"/>
      <c r="AS937" s="1"/>
      <c r="AT937" s="1"/>
      <c r="AU937" s="1"/>
    </row>
    <row r="938" spans="1:47" ht="14.7" thickBot="1" x14ac:dyDescent="0.6">
      <c r="A938" s="32"/>
      <c r="B938" s="1"/>
      <c r="C938" s="1"/>
      <c r="D938" s="1"/>
      <c r="E938" s="1"/>
      <c r="F938" s="1"/>
      <c r="G938" s="1"/>
      <c r="H938" s="1"/>
      <c r="I938" s="1"/>
      <c r="J938" s="1"/>
      <c r="K938" s="1"/>
      <c r="L938" s="1"/>
      <c r="M938" s="1"/>
      <c r="N938" s="1"/>
      <c r="O938" s="1"/>
      <c r="P938" s="1"/>
      <c r="Q938" s="1"/>
      <c r="R938" s="1"/>
      <c r="S938" s="1"/>
      <c r="T938" s="1"/>
      <c r="U938" s="6"/>
      <c r="V938" s="23"/>
      <c r="W938" s="14"/>
      <c r="X938" s="11"/>
      <c r="Y938" s="1"/>
      <c r="Z938" s="1"/>
      <c r="AA938" s="1"/>
      <c r="AB938" s="1"/>
      <c r="AC938" s="1"/>
      <c r="AD938" s="1"/>
      <c r="AE938" s="1"/>
      <c r="AF938" s="1"/>
      <c r="AG938" s="1"/>
      <c r="AH938" s="1"/>
      <c r="AI938" s="1"/>
      <c r="AJ938" s="1"/>
      <c r="AK938" s="1"/>
      <c r="AL938" s="1"/>
      <c r="AM938" s="1"/>
      <c r="AN938" s="1"/>
      <c r="AO938" s="1"/>
      <c r="AP938" s="1"/>
      <c r="AQ938" s="1"/>
      <c r="AR938" s="1"/>
      <c r="AS938" s="1"/>
      <c r="AT938" s="1"/>
      <c r="AU938" s="1"/>
    </row>
    <row r="939" spans="1:47" ht="14.7" thickBot="1" x14ac:dyDescent="0.6">
      <c r="A939" s="32"/>
      <c r="B939" s="1"/>
      <c r="C939" s="1"/>
      <c r="D939" s="1"/>
      <c r="E939" s="1"/>
      <c r="F939" s="1"/>
      <c r="G939" s="1"/>
      <c r="H939" s="1"/>
      <c r="I939" s="1"/>
      <c r="J939" s="1"/>
      <c r="K939" s="1"/>
      <c r="L939" s="1"/>
      <c r="M939" s="1"/>
      <c r="N939" s="1"/>
      <c r="O939" s="1"/>
      <c r="P939" s="1"/>
      <c r="Q939" s="1"/>
      <c r="R939" s="1"/>
      <c r="S939" s="1"/>
      <c r="T939" s="1"/>
      <c r="U939" s="6"/>
      <c r="V939" s="23"/>
      <c r="W939" s="14"/>
      <c r="X939" s="11"/>
      <c r="Y939" s="1"/>
      <c r="Z939" s="1"/>
      <c r="AA939" s="1"/>
      <c r="AB939" s="1"/>
      <c r="AC939" s="1"/>
      <c r="AD939" s="1"/>
      <c r="AE939" s="1"/>
      <c r="AF939" s="1"/>
      <c r="AG939" s="1"/>
      <c r="AH939" s="1"/>
      <c r="AI939" s="1"/>
      <c r="AJ939" s="1"/>
      <c r="AK939" s="1"/>
      <c r="AL939" s="1"/>
      <c r="AM939" s="1"/>
      <c r="AN939" s="1"/>
      <c r="AO939" s="1"/>
      <c r="AP939" s="1"/>
      <c r="AQ939" s="1"/>
      <c r="AR939" s="1"/>
      <c r="AS939" s="1"/>
      <c r="AT939" s="1"/>
      <c r="AU939" s="1"/>
    </row>
    <row r="940" spans="1:47" ht="14.7" thickBot="1" x14ac:dyDescent="0.6">
      <c r="A940" s="32"/>
      <c r="B940" s="1"/>
      <c r="C940" s="1"/>
      <c r="D940" s="1"/>
      <c r="E940" s="1"/>
      <c r="F940" s="1"/>
      <c r="G940" s="1"/>
      <c r="H940" s="1"/>
      <c r="I940" s="1"/>
      <c r="J940" s="1"/>
      <c r="K940" s="1"/>
      <c r="L940" s="1"/>
      <c r="M940" s="1"/>
      <c r="N940" s="1"/>
      <c r="O940" s="1"/>
      <c r="P940" s="1"/>
      <c r="Q940" s="1"/>
      <c r="R940" s="1"/>
      <c r="S940" s="1"/>
      <c r="T940" s="1"/>
      <c r="U940" s="6"/>
      <c r="V940" s="23"/>
      <c r="W940" s="14"/>
      <c r="X940" s="11"/>
      <c r="Y940" s="1"/>
      <c r="Z940" s="1"/>
      <c r="AA940" s="1"/>
      <c r="AB940" s="1"/>
      <c r="AC940" s="1"/>
      <c r="AD940" s="1"/>
      <c r="AE940" s="1"/>
      <c r="AF940" s="1"/>
      <c r="AG940" s="1"/>
      <c r="AH940" s="1"/>
      <c r="AI940" s="1"/>
      <c r="AJ940" s="1"/>
      <c r="AK940" s="1"/>
      <c r="AL940" s="1"/>
      <c r="AM940" s="1"/>
      <c r="AN940" s="1"/>
      <c r="AO940" s="1"/>
      <c r="AP940" s="1"/>
      <c r="AQ940" s="1"/>
      <c r="AR940" s="1"/>
      <c r="AS940" s="1"/>
      <c r="AT940" s="1"/>
      <c r="AU940" s="1"/>
    </row>
    <row r="941" spans="1:47" ht="14.7" thickBot="1" x14ac:dyDescent="0.6">
      <c r="A941" s="32"/>
      <c r="B941" s="1"/>
      <c r="C941" s="1"/>
      <c r="D941" s="1"/>
      <c r="E941" s="1"/>
      <c r="F941" s="1"/>
      <c r="G941" s="1"/>
      <c r="H941" s="1"/>
      <c r="I941" s="1"/>
      <c r="J941" s="1"/>
      <c r="K941" s="1"/>
      <c r="L941" s="1"/>
      <c r="M941" s="1"/>
      <c r="N941" s="1"/>
      <c r="O941" s="1"/>
      <c r="P941" s="1"/>
      <c r="Q941" s="1"/>
      <c r="R941" s="1"/>
      <c r="S941" s="1"/>
      <c r="T941" s="1"/>
      <c r="U941" s="6"/>
      <c r="V941" s="23"/>
      <c r="W941" s="14"/>
      <c r="X941" s="11"/>
      <c r="Y941" s="1"/>
      <c r="Z941" s="1"/>
      <c r="AA941" s="1"/>
      <c r="AB941" s="1"/>
      <c r="AC941" s="1"/>
      <c r="AD941" s="1"/>
      <c r="AE941" s="1"/>
      <c r="AF941" s="1"/>
      <c r="AG941" s="1"/>
      <c r="AH941" s="1"/>
      <c r="AI941" s="1"/>
      <c r="AJ941" s="1"/>
      <c r="AK941" s="1"/>
      <c r="AL941" s="1"/>
      <c r="AM941" s="1"/>
      <c r="AN941" s="1"/>
      <c r="AO941" s="1"/>
      <c r="AP941" s="1"/>
      <c r="AQ941" s="1"/>
      <c r="AR941" s="1"/>
      <c r="AS941" s="1"/>
      <c r="AT941" s="1"/>
      <c r="AU941" s="1"/>
    </row>
    <row r="942" spans="1:47" ht="14.7" thickBot="1" x14ac:dyDescent="0.6">
      <c r="A942" s="32"/>
      <c r="B942" s="1"/>
      <c r="C942" s="1"/>
      <c r="D942" s="1"/>
      <c r="E942" s="1"/>
      <c r="F942" s="1"/>
      <c r="G942" s="1"/>
      <c r="H942" s="1"/>
      <c r="I942" s="1"/>
      <c r="J942" s="1"/>
      <c r="K942" s="1"/>
      <c r="L942" s="1"/>
      <c r="M942" s="1"/>
      <c r="N942" s="1"/>
      <c r="O942" s="1"/>
      <c r="P942" s="1"/>
      <c r="Q942" s="1"/>
      <c r="R942" s="1"/>
      <c r="S942" s="1"/>
      <c r="T942" s="1"/>
      <c r="U942" s="6"/>
      <c r="V942" s="23"/>
      <c r="W942" s="14"/>
      <c r="X942" s="11"/>
      <c r="Y942" s="1"/>
      <c r="Z942" s="1"/>
      <c r="AA942" s="1"/>
      <c r="AB942" s="1"/>
      <c r="AC942" s="1"/>
      <c r="AD942" s="1"/>
      <c r="AE942" s="1"/>
      <c r="AF942" s="1"/>
      <c r="AG942" s="1"/>
      <c r="AH942" s="1"/>
      <c r="AI942" s="1"/>
      <c r="AJ942" s="1"/>
      <c r="AK942" s="1"/>
      <c r="AL942" s="1"/>
      <c r="AM942" s="1"/>
      <c r="AN942" s="1"/>
      <c r="AO942" s="1"/>
      <c r="AP942" s="1"/>
      <c r="AQ942" s="1"/>
      <c r="AR942" s="1"/>
      <c r="AS942" s="1"/>
      <c r="AT942" s="1"/>
      <c r="AU942" s="1"/>
    </row>
    <row r="943" spans="1:47" ht="14.7" thickBot="1" x14ac:dyDescent="0.6">
      <c r="A943" s="32"/>
      <c r="B943" s="1"/>
      <c r="C943" s="1"/>
      <c r="D943" s="1"/>
      <c r="E943" s="1"/>
      <c r="F943" s="1"/>
      <c r="G943" s="1"/>
      <c r="H943" s="1"/>
      <c r="I943" s="1"/>
      <c r="J943" s="1"/>
      <c r="K943" s="1"/>
      <c r="L943" s="1"/>
      <c r="M943" s="1"/>
      <c r="N943" s="1"/>
      <c r="O943" s="1"/>
      <c r="P943" s="1"/>
      <c r="Q943" s="1"/>
      <c r="R943" s="1"/>
      <c r="S943" s="1"/>
      <c r="T943" s="1"/>
      <c r="U943" s="6"/>
      <c r="V943" s="23"/>
      <c r="W943" s="14"/>
      <c r="X943" s="11"/>
      <c r="Y943" s="1"/>
      <c r="Z943" s="1"/>
      <c r="AA943" s="1"/>
      <c r="AB943" s="1"/>
      <c r="AC943" s="1"/>
      <c r="AD943" s="1"/>
      <c r="AE943" s="1"/>
      <c r="AF943" s="1"/>
      <c r="AG943" s="1"/>
      <c r="AH943" s="1"/>
      <c r="AI943" s="1"/>
      <c r="AJ943" s="1"/>
      <c r="AK943" s="1"/>
      <c r="AL943" s="1"/>
      <c r="AM943" s="1"/>
      <c r="AN943" s="1"/>
      <c r="AO943" s="1"/>
      <c r="AP943" s="1"/>
      <c r="AQ943" s="1"/>
      <c r="AR943" s="1"/>
      <c r="AS943" s="1"/>
      <c r="AT943" s="1"/>
      <c r="AU943" s="1"/>
    </row>
    <row r="944" spans="1:47" ht="14.7" thickBot="1" x14ac:dyDescent="0.6">
      <c r="A944" s="32"/>
      <c r="B944" s="1"/>
      <c r="C944" s="1"/>
      <c r="D944" s="1"/>
      <c r="E944" s="1"/>
      <c r="F944" s="1"/>
      <c r="G944" s="1"/>
      <c r="H944" s="1"/>
      <c r="I944" s="1"/>
      <c r="J944" s="1"/>
      <c r="K944" s="1"/>
      <c r="L944" s="1"/>
      <c r="M944" s="1"/>
      <c r="N944" s="1"/>
      <c r="O944" s="1"/>
      <c r="P944" s="1"/>
      <c r="Q944" s="1"/>
      <c r="R944" s="1"/>
      <c r="S944" s="1"/>
      <c r="T944" s="1"/>
      <c r="U944" s="6"/>
      <c r="V944" s="23"/>
      <c r="W944" s="14"/>
      <c r="X944" s="11"/>
      <c r="Y944" s="1"/>
      <c r="Z944" s="1"/>
      <c r="AA944" s="1"/>
      <c r="AB944" s="1"/>
      <c r="AC944" s="1"/>
      <c r="AD944" s="1"/>
      <c r="AE944" s="1"/>
      <c r="AF944" s="1"/>
      <c r="AG944" s="1"/>
      <c r="AH944" s="1"/>
      <c r="AI944" s="1"/>
      <c r="AJ944" s="1"/>
      <c r="AK944" s="1"/>
      <c r="AL944" s="1"/>
      <c r="AM944" s="1"/>
      <c r="AN944" s="1"/>
      <c r="AO944" s="1"/>
      <c r="AP944" s="1"/>
      <c r="AQ944" s="1"/>
      <c r="AR944" s="1"/>
      <c r="AS944" s="1"/>
      <c r="AT944" s="1"/>
      <c r="AU944" s="1"/>
    </row>
    <row r="945" spans="1:47" ht="14.7" thickBot="1" x14ac:dyDescent="0.6">
      <c r="A945" s="32"/>
      <c r="B945" s="1"/>
      <c r="C945" s="1"/>
      <c r="D945" s="1"/>
      <c r="E945" s="1"/>
      <c r="F945" s="1"/>
      <c r="G945" s="1"/>
      <c r="H945" s="1"/>
      <c r="I945" s="1"/>
      <c r="J945" s="1"/>
      <c r="K945" s="1"/>
      <c r="L945" s="1"/>
      <c r="M945" s="1"/>
      <c r="N945" s="1"/>
      <c r="O945" s="1"/>
      <c r="P945" s="1"/>
      <c r="Q945" s="1"/>
      <c r="R945" s="1"/>
      <c r="S945" s="1"/>
      <c r="T945" s="1"/>
      <c r="U945" s="6"/>
      <c r="V945" s="23"/>
      <c r="W945" s="14"/>
      <c r="X945" s="11"/>
      <c r="Y945" s="1"/>
      <c r="Z945" s="1"/>
      <c r="AA945" s="1"/>
      <c r="AB945" s="1"/>
      <c r="AC945" s="1"/>
      <c r="AD945" s="1"/>
      <c r="AE945" s="1"/>
      <c r="AF945" s="1"/>
      <c r="AG945" s="1"/>
      <c r="AH945" s="1"/>
      <c r="AI945" s="1"/>
      <c r="AJ945" s="1"/>
      <c r="AK945" s="1"/>
      <c r="AL945" s="1"/>
      <c r="AM945" s="1"/>
      <c r="AN945" s="1"/>
      <c r="AO945" s="1"/>
      <c r="AP945" s="1"/>
      <c r="AQ945" s="1"/>
      <c r="AR945" s="1"/>
      <c r="AS945" s="1"/>
      <c r="AT945" s="1"/>
      <c r="AU945" s="1"/>
    </row>
    <row r="946" spans="1:47" ht="14.7" thickBot="1" x14ac:dyDescent="0.6">
      <c r="A946" s="32"/>
      <c r="B946" s="1"/>
      <c r="C946" s="1"/>
      <c r="D946" s="1"/>
      <c r="E946" s="1"/>
      <c r="F946" s="1"/>
      <c r="G946" s="1"/>
      <c r="H946" s="1"/>
      <c r="I946" s="1"/>
      <c r="J946" s="1"/>
      <c r="K946" s="1"/>
      <c r="L946" s="1"/>
      <c r="M946" s="1"/>
      <c r="N946" s="1"/>
      <c r="O946" s="1"/>
      <c r="P946" s="1"/>
      <c r="Q946" s="1"/>
      <c r="R946" s="1"/>
      <c r="S946" s="1"/>
      <c r="T946" s="1"/>
      <c r="U946" s="6"/>
      <c r="V946" s="23"/>
      <c r="W946" s="14"/>
      <c r="X946" s="11"/>
      <c r="Y946" s="1"/>
      <c r="Z946" s="1"/>
      <c r="AA946" s="1"/>
      <c r="AB946" s="1"/>
      <c r="AC946" s="1"/>
      <c r="AD946" s="1"/>
      <c r="AE946" s="1"/>
      <c r="AF946" s="1"/>
      <c r="AG946" s="1"/>
      <c r="AH946" s="1"/>
      <c r="AI946" s="1"/>
      <c r="AJ946" s="1"/>
      <c r="AK946" s="1"/>
      <c r="AL946" s="1"/>
      <c r="AM946" s="1"/>
      <c r="AN946" s="1"/>
      <c r="AO946" s="1"/>
      <c r="AP946" s="1"/>
      <c r="AQ946" s="1"/>
      <c r="AR946" s="1"/>
      <c r="AS946" s="1"/>
      <c r="AT946" s="1"/>
      <c r="AU946" s="1"/>
    </row>
    <row r="947" spans="1:47" ht="14.7" thickBot="1" x14ac:dyDescent="0.6">
      <c r="A947" s="32"/>
      <c r="B947" s="1"/>
      <c r="C947" s="1"/>
      <c r="D947" s="1"/>
      <c r="E947" s="1"/>
      <c r="F947" s="1"/>
      <c r="G947" s="1"/>
      <c r="H947" s="1"/>
      <c r="I947" s="1"/>
      <c r="J947" s="1"/>
      <c r="K947" s="1"/>
      <c r="L947" s="1"/>
      <c r="M947" s="1"/>
      <c r="N947" s="1"/>
      <c r="O947" s="1"/>
      <c r="P947" s="1"/>
      <c r="Q947" s="1"/>
      <c r="R947" s="1"/>
      <c r="S947" s="1"/>
      <c r="T947" s="1"/>
      <c r="U947" s="6"/>
      <c r="V947" s="23"/>
      <c r="W947" s="14"/>
      <c r="X947" s="11"/>
      <c r="Y947" s="1"/>
      <c r="Z947" s="1"/>
      <c r="AA947" s="1"/>
      <c r="AB947" s="1"/>
      <c r="AC947" s="1"/>
      <c r="AD947" s="1"/>
      <c r="AE947" s="1"/>
      <c r="AF947" s="1"/>
      <c r="AG947" s="1"/>
      <c r="AH947" s="1"/>
      <c r="AI947" s="1"/>
      <c r="AJ947" s="1"/>
      <c r="AK947" s="1"/>
      <c r="AL947" s="1"/>
      <c r="AM947" s="1"/>
      <c r="AN947" s="1"/>
      <c r="AO947" s="1"/>
      <c r="AP947" s="1"/>
      <c r="AQ947" s="1"/>
      <c r="AR947" s="1"/>
      <c r="AS947" s="1"/>
      <c r="AT947" s="1"/>
      <c r="AU947" s="1"/>
    </row>
    <row r="948" spans="1:47" ht="14.7" thickBot="1" x14ac:dyDescent="0.6">
      <c r="A948" s="32"/>
      <c r="B948" s="1"/>
      <c r="C948" s="1"/>
      <c r="D948" s="1"/>
      <c r="E948" s="1"/>
      <c r="F948" s="1"/>
      <c r="G948" s="1"/>
      <c r="H948" s="1"/>
      <c r="I948" s="1"/>
      <c r="J948" s="1"/>
      <c r="K948" s="1"/>
      <c r="L948" s="1"/>
      <c r="M948" s="1"/>
      <c r="N948" s="1"/>
      <c r="O948" s="1"/>
      <c r="P948" s="1"/>
      <c r="Q948" s="1"/>
      <c r="R948" s="1"/>
      <c r="S948" s="1"/>
      <c r="T948" s="1"/>
      <c r="U948" s="6"/>
      <c r="V948" s="23"/>
      <c r="W948" s="14"/>
      <c r="X948" s="11"/>
      <c r="Y948" s="1"/>
      <c r="Z948" s="1"/>
      <c r="AA948" s="1"/>
      <c r="AB948" s="1"/>
      <c r="AC948" s="1"/>
      <c r="AD948" s="1"/>
      <c r="AE948" s="1"/>
      <c r="AF948" s="1"/>
      <c r="AG948" s="1"/>
      <c r="AH948" s="1"/>
      <c r="AI948" s="1"/>
      <c r="AJ948" s="1"/>
      <c r="AK948" s="1"/>
      <c r="AL948" s="1"/>
      <c r="AM948" s="1"/>
      <c r="AN948" s="1"/>
      <c r="AO948" s="1"/>
      <c r="AP948" s="1"/>
      <c r="AQ948" s="1"/>
      <c r="AR948" s="1"/>
      <c r="AS948" s="1"/>
      <c r="AT948" s="1"/>
      <c r="AU948" s="1"/>
    </row>
    <row r="949" spans="1:47" ht="14.7" thickBot="1" x14ac:dyDescent="0.6">
      <c r="A949" s="32"/>
      <c r="B949" s="1"/>
      <c r="C949" s="1"/>
      <c r="D949" s="1"/>
      <c r="E949" s="1"/>
      <c r="F949" s="1"/>
      <c r="G949" s="1"/>
      <c r="H949" s="1"/>
      <c r="I949" s="1"/>
      <c r="J949" s="1"/>
      <c r="K949" s="1"/>
      <c r="L949" s="1"/>
      <c r="M949" s="1"/>
      <c r="N949" s="1"/>
      <c r="O949" s="1"/>
      <c r="P949" s="1"/>
      <c r="Q949" s="1"/>
      <c r="R949" s="1"/>
      <c r="S949" s="1"/>
      <c r="T949" s="1"/>
      <c r="U949" s="6"/>
      <c r="V949" s="23"/>
      <c r="W949" s="14"/>
      <c r="X949" s="11"/>
      <c r="Y949" s="1"/>
      <c r="Z949" s="1"/>
      <c r="AA949" s="1"/>
      <c r="AB949" s="1"/>
      <c r="AC949" s="1"/>
      <c r="AD949" s="1"/>
      <c r="AE949" s="1"/>
      <c r="AF949" s="1"/>
      <c r="AG949" s="1"/>
      <c r="AH949" s="1"/>
      <c r="AI949" s="1"/>
      <c r="AJ949" s="1"/>
      <c r="AK949" s="1"/>
      <c r="AL949" s="1"/>
      <c r="AM949" s="1"/>
      <c r="AN949" s="1"/>
      <c r="AO949" s="1"/>
      <c r="AP949" s="1"/>
      <c r="AQ949" s="1"/>
      <c r="AR949" s="1"/>
      <c r="AS949" s="1"/>
      <c r="AT949" s="1"/>
      <c r="AU949" s="1"/>
    </row>
    <row r="950" spans="1:47" ht="14.7" thickBot="1" x14ac:dyDescent="0.6">
      <c r="A950" s="32"/>
      <c r="B950" s="1"/>
      <c r="C950" s="1"/>
      <c r="D950" s="1"/>
      <c r="E950" s="1"/>
      <c r="F950" s="1"/>
      <c r="G950" s="1"/>
      <c r="H950" s="1"/>
      <c r="I950" s="1"/>
      <c r="J950" s="1"/>
      <c r="K950" s="1"/>
      <c r="L950" s="1"/>
      <c r="M950" s="1"/>
      <c r="N950" s="1"/>
      <c r="O950" s="1"/>
      <c r="P950" s="1"/>
      <c r="Q950" s="1"/>
      <c r="R950" s="1"/>
      <c r="S950" s="1"/>
      <c r="T950" s="1"/>
      <c r="U950" s="6"/>
      <c r="V950" s="23"/>
      <c r="W950" s="14"/>
      <c r="X950" s="11"/>
      <c r="Y950" s="1"/>
      <c r="Z950" s="1"/>
      <c r="AA950" s="1"/>
      <c r="AB950" s="1"/>
      <c r="AC950" s="1"/>
      <c r="AD950" s="1"/>
      <c r="AE950" s="1"/>
      <c r="AF950" s="1"/>
      <c r="AG950" s="1"/>
      <c r="AH950" s="1"/>
      <c r="AI950" s="1"/>
      <c r="AJ950" s="1"/>
      <c r="AK950" s="1"/>
      <c r="AL950" s="1"/>
      <c r="AM950" s="1"/>
      <c r="AN950" s="1"/>
      <c r="AO950" s="1"/>
      <c r="AP950" s="1"/>
      <c r="AQ950" s="1"/>
      <c r="AR950" s="1"/>
      <c r="AS950" s="1"/>
      <c r="AT950" s="1"/>
      <c r="AU950" s="1"/>
    </row>
    <row r="951" spans="1:47" ht="14.7" thickBot="1" x14ac:dyDescent="0.6">
      <c r="A951" s="32"/>
      <c r="B951" s="1"/>
      <c r="C951" s="1"/>
      <c r="D951" s="1"/>
      <c r="E951" s="1"/>
      <c r="F951" s="1"/>
      <c r="G951" s="1"/>
      <c r="H951" s="1"/>
      <c r="I951" s="1"/>
      <c r="J951" s="1"/>
      <c r="K951" s="1"/>
      <c r="L951" s="1"/>
      <c r="M951" s="1"/>
      <c r="N951" s="1"/>
      <c r="O951" s="1"/>
      <c r="P951" s="1"/>
      <c r="Q951" s="1"/>
      <c r="R951" s="1"/>
      <c r="S951" s="1"/>
      <c r="T951" s="1"/>
      <c r="U951" s="6"/>
      <c r="V951" s="23"/>
      <c r="W951" s="14"/>
      <c r="X951" s="11"/>
      <c r="Y951" s="1"/>
      <c r="Z951" s="1"/>
      <c r="AA951" s="1"/>
      <c r="AB951" s="1"/>
      <c r="AC951" s="1"/>
      <c r="AD951" s="1"/>
      <c r="AE951" s="1"/>
      <c r="AF951" s="1"/>
      <c r="AG951" s="1"/>
      <c r="AH951" s="1"/>
      <c r="AI951" s="1"/>
      <c r="AJ951" s="1"/>
      <c r="AK951" s="1"/>
      <c r="AL951" s="1"/>
      <c r="AM951" s="1"/>
      <c r="AN951" s="1"/>
      <c r="AO951" s="1"/>
      <c r="AP951" s="1"/>
      <c r="AQ951" s="1"/>
      <c r="AR951" s="1"/>
      <c r="AS951" s="1"/>
      <c r="AT951" s="1"/>
      <c r="AU951" s="1"/>
    </row>
    <row r="952" spans="1:47" ht="14.7" thickBot="1" x14ac:dyDescent="0.6">
      <c r="A952" s="32"/>
      <c r="B952" s="1"/>
      <c r="C952" s="1"/>
      <c r="D952" s="1"/>
      <c r="E952" s="1"/>
      <c r="F952" s="1"/>
      <c r="G952" s="1"/>
      <c r="H952" s="1"/>
      <c r="I952" s="1"/>
      <c r="J952" s="1"/>
      <c r="K952" s="1"/>
      <c r="L952" s="1"/>
      <c r="M952" s="1"/>
      <c r="N952" s="1"/>
      <c r="O952" s="1"/>
      <c r="P952" s="1"/>
      <c r="Q952" s="1"/>
      <c r="R952" s="1"/>
      <c r="S952" s="1"/>
      <c r="T952" s="1"/>
      <c r="U952" s="6"/>
      <c r="V952" s="23"/>
      <c r="W952" s="14"/>
      <c r="X952" s="11"/>
      <c r="Y952" s="1"/>
      <c r="Z952" s="1"/>
      <c r="AA952" s="1"/>
      <c r="AB952" s="1"/>
      <c r="AC952" s="1"/>
      <c r="AD952" s="1"/>
      <c r="AE952" s="1"/>
      <c r="AF952" s="1"/>
      <c r="AG952" s="1"/>
      <c r="AH952" s="1"/>
      <c r="AI952" s="1"/>
      <c r="AJ952" s="1"/>
      <c r="AK952" s="1"/>
      <c r="AL952" s="1"/>
      <c r="AM952" s="1"/>
      <c r="AN952" s="1"/>
      <c r="AO952" s="1"/>
      <c r="AP952" s="1"/>
      <c r="AQ952" s="1"/>
      <c r="AR952" s="1"/>
      <c r="AS952" s="1"/>
      <c r="AT952" s="1"/>
      <c r="AU952" s="1"/>
    </row>
    <row r="953" spans="1:47" ht="14.7" thickBot="1" x14ac:dyDescent="0.6">
      <c r="A953" s="32"/>
      <c r="B953" s="1"/>
      <c r="C953" s="1"/>
      <c r="D953" s="1"/>
      <c r="E953" s="1"/>
      <c r="F953" s="1"/>
      <c r="G953" s="1"/>
      <c r="H953" s="1"/>
      <c r="I953" s="1"/>
      <c r="J953" s="1"/>
      <c r="K953" s="1"/>
      <c r="L953" s="1"/>
      <c r="M953" s="1"/>
      <c r="N953" s="1"/>
      <c r="O953" s="1"/>
      <c r="P953" s="1"/>
      <c r="Q953" s="1"/>
      <c r="R953" s="1"/>
      <c r="S953" s="1"/>
      <c r="T953" s="1"/>
      <c r="U953" s="6"/>
      <c r="V953" s="23"/>
      <c r="W953" s="14"/>
      <c r="X953" s="11"/>
      <c r="Y953" s="1"/>
      <c r="Z953" s="1"/>
      <c r="AA953" s="1"/>
      <c r="AB953" s="1"/>
      <c r="AC953" s="1"/>
      <c r="AD953" s="1"/>
      <c r="AE953" s="1"/>
      <c r="AF953" s="1"/>
      <c r="AG953" s="1"/>
      <c r="AH953" s="1"/>
      <c r="AI953" s="1"/>
      <c r="AJ953" s="1"/>
      <c r="AK953" s="1"/>
      <c r="AL953" s="1"/>
      <c r="AM953" s="1"/>
      <c r="AN953" s="1"/>
      <c r="AO953" s="1"/>
      <c r="AP953" s="1"/>
      <c r="AQ953" s="1"/>
      <c r="AR953" s="1"/>
      <c r="AS953" s="1"/>
      <c r="AT953" s="1"/>
      <c r="AU953" s="1"/>
    </row>
    <row r="954" spans="1:47" ht="14.7" thickBot="1" x14ac:dyDescent="0.6">
      <c r="A954" s="32"/>
      <c r="B954" s="1"/>
      <c r="C954" s="1"/>
      <c r="D954" s="1"/>
      <c r="E954" s="1"/>
      <c r="F954" s="1"/>
      <c r="G954" s="1"/>
      <c r="H954" s="1"/>
      <c r="I954" s="1"/>
      <c r="J954" s="1"/>
      <c r="K954" s="1"/>
      <c r="L954" s="1"/>
      <c r="M954" s="1"/>
      <c r="N954" s="1"/>
      <c r="O954" s="1"/>
      <c r="P954" s="1"/>
      <c r="Q954" s="1"/>
      <c r="R954" s="1"/>
      <c r="S954" s="1"/>
      <c r="T954" s="1"/>
      <c r="U954" s="6"/>
      <c r="V954" s="23"/>
      <c r="W954" s="14"/>
      <c r="X954" s="11"/>
      <c r="Y954" s="1"/>
      <c r="Z954" s="1"/>
      <c r="AA954" s="1"/>
      <c r="AB954" s="1"/>
      <c r="AC954" s="1"/>
      <c r="AD954" s="1"/>
      <c r="AE954" s="1"/>
      <c r="AF954" s="1"/>
      <c r="AG954" s="1"/>
      <c r="AH954" s="1"/>
      <c r="AI954" s="1"/>
      <c r="AJ954" s="1"/>
      <c r="AK954" s="1"/>
      <c r="AL954" s="1"/>
      <c r="AM954" s="1"/>
      <c r="AN954" s="1"/>
      <c r="AO954" s="1"/>
      <c r="AP954" s="1"/>
      <c r="AQ954" s="1"/>
      <c r="AR954" s="1"/>
      <c r="AS954" s="1"/>
      <c r="AT954" s="1"/>
      <c r="AU954" s="1"/>
    </row>
    <row r="955" spans="1:47" ht="14.7" thickBot="1" x14ac:dyDescent="0.6">
      <c r="A955" s="32"/>
      <c r="B955" s="1"/>
      <c r="C955" s="1"/>
      <c r="D955" s="1"/>
      <c r="E955" s="1"/>
      <c r="F955" s="1"/>
      <c r="G955" s="1"/>
      <c r="H955" s="1"/>
      <c r="I955" s="1"/>
      <c r="J955" s="1"/>
      <c r="K955" s="1"/>
      <c r="L955" s="1"/>
      <c r="M955" s="1"/>
      <c r="N955" s="1"/>
      <c r="O955" s="1"/>
      <c r="P955" s="1"/>
      <c r="Q955" s="1"/>
      <c r="R955" s="1"/>
      <c r="S955" s="1"/>
      <c r="T955" s="1"/>
      <c r="U955" s="6"/>
      <c r="V955" s="23"/>
      <c r="W955" s="14"/>
      <c r="X955" s="11"/>
      <c r="Y955" s="1"/>
      <c r="Z955" s="1"/>
      <c r="AA955" s="1"/>
      <c r="AB955" s="1"/>
      <c r="AC955" s="1"/>
      <c r="AD955" s="1"/>
      <c r="AE955" s="1"/>
      <c r="AF955" s="1"/>
      <c r="AG955" s="1"/>
      <c r="AH955" s="1"/>
      <c r="AI955" s="1"/>
      <c r="AJ955" s="1"/>
      <c r="AK955" s="1"/>
      <c r="AL955" s="1"/>
      <c r="AM955" s="1"/>
      <c r="AN955" s="1"/>
      <c r="AO955" s="1"/>
      <c r="AP955" s="1"/>
      <c r="AQ955" s="1"/>
      <c r="AR955" s="1"/>
      <c r="AS955" s="1"/>
      <c r="AT955" s="1"/>
      <c r="AU955" s="1"/>
    </row>
    <row r="956" spans="1:47" ht="14.7" thickBot="1" x14ac:dyDescent="0.6">
      <c r="A956" s="32"/>
      <c r="B956" s="1"/>
      <c r="C956" s="1"/>
      <c r="D956" s="1"/>
      <c r="E956" s="1"/>
      <c r="F956" s="1"/>
      <c r="G956" s="1"/>
      <c r="H956" s="1"/>
      <c r="I956" s="1"/>
      <c r="J956" s="1"/>
      <c r="K956" s="1"/>
      <c r="L956" s="1"/>
      <c r="M956" s="1"/>
      <c r="N956" s="1"/>
      <c r="O956" s="1"/>
      <c r="P956" s="1"/>
      <c r="Q956" s="1"/>
      <c r="R956" s="1"/>
      <c r="S956" s="1"/>
      <c r="T956" s="1"/>
      <c r="U956" s="6"/>
      <c r="V956" s="23"/>
      <c r="W956" s="14"/>
      <c r="X956" s="11"/>
      <c r="Y956" s="1"/>
      <c r="Z956" s="1"/>
      <c r="AA956" s="1"/>
      <c r="AB956" s="1"/>
      <c r="AC956" s="1"/>
      <c r="AD956" s="1"/>
      <c r="AE956" s="1"/>
      <c r="AF956" s="1"/>
      <c r="AG956" s="1"/>
      <c r="AH956" s="1"/>
      <c r="AI956" s="1"/>
      <c r="AJ956" s="1"/>
      <c r="AK956" s="1"/>
      <c r="AL956" s="1"/>
      <c r="AM956" s="1"/>
      <c r="AN956" s="1"/>
      <c r="AO956" s="1"/>
      <c r="AP956" s="1"/>
      <c r="AQ956" s="1"/>
      <c r="AR956" s="1"/>
      <c r="AS956" s="1"/>
      <c r="AT956" s="1"/>
      <c r="AU956" s="1"/>
    </row>
    <row r="957" spans="1:47" ht="14.7" thickBot="1" x14ac:dyDescent="0.6">
      <c r="A957" s="32"/>
      <c r="B957" s="1"/>
      <c r="C957" s="1"/>
      <c r="D957" s="1"/>
      <c r="E957" s="1"/>
      <c r="F957" s="1"/>
      <c r="G957" s="1"/>
      <c r="H957" s="1"/>
      <c r="I957" s="1"/>
      <c r="J957" s="1"/>
      <c r="K957" s="1"/>
      <c r="L957" s="1"/>
      <c r="M957" s="1"/>
      <c r="N957" s="1"/>
      <c r="O957" s="1"/>
      <c r="P957" s="1"/>
      <c r="Q957" s="1"/>
      <c r="R957" s="1"/>
      <c r="S957" s="1"/>
      <c r="T957" s="1"/>
      <c r="U957" s="6"/>
      <c r="V957" s="23"/>
      <c r="W957" s="14"/>
      <c r="X957" s="11"/>
      <c r="Y957" s="1"/>
      <c r="Z957" s="1"/>
      <c r="AA957" s="1"/>
      <c r="AB957" s="1"/>
      <c r="AC957" s="1"/>
      <c r="AD957" s="1"/>
      <c r="AE957" s="1"/>
      <c r="AF957" s="1"/>
      <c r="AG957" s="1"/>
      <c r="AH957" s="1"/>
      <c r="AI957" s="1"/>
      <c r="AJ957" s="1"/>
      <c r="AK957" s="1"/>
      <c r="AL957" s="1"/>
      <c r="AM957" s="1"/>
      <c r="AN957" s="1"/>
      <c r="AO957" s="1"/>
      <c r="AP957" s="1"/>
      <c r="AQ957" s="1"/>
      <c r="AR957" s="1"/>
      <c r="AS957" s="1"/>
      <c r="AT957" s="1"/>
      <c r="AU957" s="1"/>
    </row>
    <row r="958" spans="1:47" ht="14.7" thickBot="1" x14ac:dyDescent="0.6">
      <c r="A958" s="32"/>
      <c r="B958" s="1"/>
      <c r="C958" s="1"/>
      <c r="D958" s="1"/>
      <c r="E958" s="1"/>
      <c r="F958" s="1"/>
      <c r="G958" s="1"/>
      <c r="H958" s="1"/>
      <c r="I958" s="1"/>
      <c r="J958" s="1"/>
      <c r="K958" s="1"/>
      <c r="L958" s="1"/>
      <c r="M958" s="1"/>
      <c r="N958" s="1"/>
      <c r="O958" s="1"/>
      <c r="P958" s="1"/>
      <c r="Q958" s="1"/>
      <c r="R958" s="1"/>
      <c r="S958" s="1"/>
      <c r="T958" s="1"/>
      <c r="U958" s="6"/>
      <c r="V958" s="23"/>
      <c r="W958" s="14"/>
      <c r="X958" s="11"/>
      <c r="Y958" s="1"/>
      <c r="Z958" s="1"/>
      <c r="AA958" s="1"/>
      <c r="AB958" s="1"/>
      <c r="AC958" s="1"/>
      <c r="AD958" s="1"/>
      <c r="AE958" s="1"/>
      <c r="AF958" s="1"/>
      <c r="AG958" s="1"/>
      <c r="AH958" s="1"/>
      <c r="AI958" s="1"/>
      <c r="AJ958" s="1"/>
      <c r="AK958" s="1"/>
      <c r="AL958" s="1"/>
      <c r="AM958" s="1"/>
      <c r="AN958" s="1"/>
      <c r="AO958" s="1"/>
      <c r="AP958" s="1"/>
      <c r="AQ958" s="1"/>
      <c r="AR958" s="1"/>
      <c r="AS958" s="1"/>
      <c r="AT958" s="1"/>
      <c r="AU958" s="1"/>
    </row>
    <row r="959" spans="1:47" ht="14.7" thickBot="1" x14ac:dyDescent="0.6">
      <c r="A959" s="32"/>
      <c r="B959" s="1"/>
      <c r="C959" s="1"/>
      <c r="D959" s="1"/>
      <c r="E959" s="1"/>
      <c r="F959" s="1"/>
      <c r="G959" s="1"/>
      <c r="H959" s="1"/>
      <c r="I959" s="1"/>
      <c r="J959" s="1"/>
      <c r="K959" s="1"/>
      <c r="L959" s="1"/>
      <c r="M959" s="1"/>
      <c r="N959" s="1"/>
      <c r="O959" s="1"/>
      <c r="P959" s="1"/>
      <c r="Q959" s="1"/>
      <c r="R959" s="1"/>
      <c r="S959" s="1"/>
      <c r="T959" s="1"/>
      <c r="U959" s="6"/>
      <c r="V959" s="23"/>
      <c r="W959" s="14"/>
      <c r="X959" s="11"/>
      <c r="Y959" s="1"/>
      <c r="Z959" s="1"/>
      <c r="AA959" s="1"/>
      <c r="AB959" s="1"/>
      <c r="AC959" s="1"/>
      <c r="AD959" s="1"/>
      <c r="AE959" s="1"/>
      <c r="AF959" s="1"/>
      <c r="AG959" s="1"/>
      <c r="AH959" s="1"/>
      <c r="AI959" s="1"/>
      <c r="AJ959" s="1"/>
      <c r="AK959" s="1"/>
      <c r="AL959" s="1"/>
      <c r="AM959" s="1"/>
      <c r="AN959" s="1"/>
      <c r="AO959" s="1"/>
      <c r="AP959" s="1"/>
      <c r="AQ959" s="1"/>
      <c r="AR959" s="1"/>
      <c r="AS959" s="1"/>
      <c r="AT959" s="1"/>
      <c r="AU959" s="1"/>
    </row>
    <row r="960" spans="1:47" ht="14.7" thickBot="1" x14ac:dyDescent="0.6">
      <c r="A960" s="32"/>
      <c r="B960" s="1"/>
      <c r="C960" s="1"/>
      <c r="D960" s="1"/>
      <c r="E960" s="1"/>
      <c r="F960" s="1"/>
      <c r="G960" s="1"/>
      <c r="H960" s="1"/>
      <c r="I960" s="1"/>
      <c r="J960" s="1"/>
      <c r="K960" s="1"/>
      <c r="L960" s="1"/>
      <c r="M960" s="1"/>
      <c r="N960" s="1"/>
      <c r="O960" s="1"/>
      <c r="P960" s="1"/>
      <c r="Q960" s="1"/>
      <c r="R960" s="1"/>
      <c r="S960" s="1"/>
      <c r="T960" s="1"/>
      <c r="U960" s="6"/>
      <c r="V960" s="23"/>
      <c r="W960" s="14"/>
      <c r="X960" s="11"/>
      <c r="Y960" s="1"/>
      <c r="Z960" s="1"/>
      <c r="AA960" s="1"/>
      <c r="AB960" s="1"/>
      <c r="AC960" s="1"/>
      <c r="AD960" s="1"/>
      <c r="AE960" s="1"/>
      <c r="AF960" s="1"/>
      <c r="AG960" s="1"/>
      <c r="AH960" s="1"/>
      <c r="AI960" s="1"/>
      <c r="AJ960" s="1"/>
      <c r="AK960" s="1"/>
      <c r="AL960" s="1"/>
      <c r="AM960" s="1"/>
      <c r="AN960" s="1"/>
      <c r="AO960" s="1"/>
      <c r="AP960" s="1"/>
      <c r="AQ960" s="1"/>
      <c r="AR960" s="1"/>
      <c r="AS960" s="1"/>
      <c r="AT960" s="1"/>
      <c r="AU960" s="1"/>
    </row>
    <row r="961" spans="1:47" ht="14.7" thickBot="1" x14ac:dyDescent="0.6">
      <c r="A961" s="32"/>
      <c r="B961" s="1"/>
      <c r="C961" s="1"/>
      <c r="D961" s="1"/>
      <c r="E961" s="1"/>
      <c r="F961" s="1"/>
      <c r="G961" s="1"/>
      <c r="H961" s="1"/>
      <c r="I961" s="1"/>
      <c r="J961" s="1"/>
      <c r="K961" s="1"/>
      <c r="L961" s="1"/>
      <c r="M961" s="1"/>
      <c r="N961" s="1"/>
      <c r="O961" s="1"/>
      <c r="P961" s="1"/>
      <c r="Q961" s="1"/>
      <c r="R961" s="1"/>
      <c r="S961" s="1"/>
      <c r="T961" s="1"/>
      <c r="U961" s="6"/>
      <c r="V961" s="23"/>
      <c r="W961" s="14"/>
      <c r="X961" s="11"/>
      <c r="Y961" s="1"/>
      <c r="Z961" s="1"/>
      <c r="AA961" s="1"/>
      <c r="AB961" s="1"/>
      <c r="AC961" s="1"/>
      <c r="AD961" s="1"/>
      <c r="AE961" s="1"/>
      <c r="AF961" s="1"/>
      <c r="AG961" s="1"/>
      <c r="AH961" s="1"/>
      <c r="AI961" s="1"/>
      <c r="AJ961" s="1"/>
      <c r="AK961" s="1"/>
      <c r="AL961" s="1"/>
      <c r="AM961" s="1"/>
      <c r="AN961" s="1"/>
      <c r="AO961" s="1"/>
      <c r="AP961" s="1"/>
      <c r="AQ961" s="1"/>
      <c r="AR961" s="1"/>
      <c r="AS961" s="1"/>
      <c r="AT961" s="1"/>
      <c r="AU961" s="1"/>
    </row>
    <row r="962" spans="1:47" ht="14.7" thickBot="1" x14ac:dyDescent="0.6">
      <c r="A962" s="32"/>
      <c r="B962" s="1"/>
      <c r="C962" s="1"/>
      <c r="D962" s="1"/>
      <c r="E962" s="1"/>
      <c r="F962" s="1"/>
      <c r="G962" s="1"/>
      <c r="H962" s="1"/>
      <c r="I962" s="1"/>
      <c r="J962" s="1"/>
      <c r="K962" s="1"/>
      <c r="L962" s="1"/>
      <c r="M962" s="1"/>
      <c r="N962" s="1"/>
      <c r="O962" s="1"/>
      <c r="P962" s="1"/>
      <c r="Q962" s="1"/>
      <c r="R962" s="1"/>
      <c r="S962" s="1"/>
      <c r="T962" s="1"/>
      <c r="U962" s="6"/>
      <c r="V962" s="23"/>
      <c r="W962" s="14"/>
      <c r="X962" s="11"/>
      <c r="Y962" s="1"/>
      <c r="Z962" s="1"/>
      <c r="AA962" s="1"/>
      <c r="AB962" s="1"/>
      <c r="AC962" s="1"/>
      <c r="AD962" s="1"/>
      <c r="AE962" s="1"/>
      <c r="AF962" s="1"/>
      <c r="AG962" s="1"/>
      <c r="AH962" s="1"/>
      <c r="AI962" s="1"/>
      <c r="AJ962" s="1"/>
      <c r="AK962" s="1"/>
      <c r="AL962" s="1"/>
      <c r="AM962" s="1"/>
      <c r="AN962" s="1"/>
      <c r="AO962" s="1"/>
      <c r="AP962" s="1"/>
      <c r="AQ962" s="1"/>
      <c r="AR962" s="1"/>
      <c r="AS962" s="1"/>
      <c r="AT962" s="1"/>
      <c r="AU962" s="1"/>
    </row>
    <row r="963" spans="1:47" ht="14.7" thickBot="1" x14ac:dyDescent="0.6">
      <c r="A963" s="32"/>
      <c r="B963" s="1"/>
      <c r="C963" s="1"/>
      <c r="D963" s="1"/>
      <c r="E963" s="1"/>
      <c r="F963" s="1"/>
      <c r="G963" s="1"/>
      <c r="H963" s="1"/>
      <c r="I963" s="1"/>
      <c r="J963" s="1"/>
      <c r="K963" s="1"/>
      <c r="L963" s="1"/>
      <c r="M963" s="1"/>
      <c r="N963" s="1"/>
      <c r="O963" s="1"/>
      <c r="P963" s="1"/>
      <c r="Q963" s="1"/>
      <c r="R963" s="1"/>
      <c r="S963" s="1"/>
      <c r="T963" s="1"/>
      <c r="U963" s="6"/>
      <c r="V963" s="23"/>
      <c r="W963" s="14"/>
      <c r="X963" s="11"/>
      <c r="Y963" s="1"/>
      <c r="Z963" s="1"/>
      <c r="AA963" s="1"/>
      <c r="AB963" s="1"/>
      <c r="AC963" s="1"/>
      <c r="AD963" s="1"/>
      <c r="AE963" s="1"/>
      <c r="AF963" s="1"/>
      <c r="AG963" s="1"/>
      <c r="AH963" s="1"/>
      <c r="AI963" s="1"/>
      <c r="AJ963" s="1"/>
      <c r="AK963" s="1"/>
      <c r="AL963" s="1"/>
      <c r="AM963" s="1"/>
      <c r="AN963" s="1"/>
      <c r="AO963" s="1"/>
      <c r="AP963" s="1"/>
      <c r="AQ963" s="1"/>
      <c r="AR963" s="1"/>
      <c r="AS963" s="1"/>
      <c r="AT963" s="1"/>
      <c r="AU963" s="1"/>
    </row>
    <row r="964" spans="1:47" ht="14.7" thickBot="1" x14ac:dyDescent="0.6">
      <c r="A964" s="32"/>
      <c r="B964" s="1"/>
      <c r="C964" s="1"/>
      <c r="D964" s="1"/>
      <c r="E964" s="1"/>
      <c r="F964" s="1"/>
      <c r="G964" s="1"/>
      <c r="H964" s="1"/>
      <c r="I964" s="1"/>
      <c r="J964" s="1"/>
      <c r="K964" s="1"/>
      <c r="L964" s="1"/>
      <c r="M964" s="1"/>
      <c r="N964" s="1"/>
      <c r="O964" s="1"/>
      <c r="P964" s="1"/>
      <c r="Q964" s="1"/>
      <c r="R964" s="1"/>
      <c r="S964" s="1"/>
      <c r="T964" s="1"/>
      <c r="U964" s="6"/>
      <c r="V964" s="23"/>
      <c r="W964" s="14"/>
      <c r="X964" s="11"/>
      <c r="Y964" s="1"/>
      <c r="Z964" s="1"/>
      <c r="AA964" s="1"/>
      <c r="AB964" s="1"/>
      <c r="AC964" s="1"/>
      <c r="AD964" s="1"/>
      <c r="AE964" s="1"/>
      <c r="AF964" s="1"/>
      <c r="AG964" s="1"/>
      <c r="AH964" s="1"/>
      <c r="AI964" s="1"/>
      <c r="AJ964" s="1"/>
      <c r="AK964" s="1"/>
      <c r="AL964" s="1"/>
      <c r="AM964" s="1"/>
      <c r="AN964" s="1"/>
      <c r="AO964" s="1"/>
      <c r="AP964" s="1"/>
      <c r="AQ964" s="1"/>
      <c r="AR964" s="1"/>
      <c r="AS964" s="1"/>
      <c r="AT964" s="1"/>
      <c r="AU964" s="1"/>
    </row>
    <row r="965" spans="1:47" ht="14.7" thickBot="1" x14ac:dyDescent="0.6">
      <c r="A965" s="32"/>
      <c r="B965" s="1"/>
      <c r="C965" s="1"/>
      <c r="D965" s="1"/>
      <c r="E965" s="1"/>
      <c r="F965" s="1"/>
      <c r="G965" s="1"/>
      <c r="H965" s="1"/>
      <c r="I965" s="1"/>
      <c r="J965" s="1"/>
      <c r="K965" s="1"/>
      <c r="L965" s="1"/>
      <c r="M965" s="1"/>
      <c r="N965" s="1"/>
      <c r="O965" s="1"/>
      <c r="P965" s="1"/>
      <c r="Q965" s="1"/>
      <c r="R965" s="1"/>
      <c r="S965" s="1"/>
      <c r="T965" s="1"/>
      <c r="U965" s="6"/>
      <c r="V965" s="23"/>
      <c r="W965" s="14"/>
      <c r="X965" s="11"/>
      <c r="Y965" s="1"/>
      <c r="Z965" s="1"/>
      <c r="AA965" s="1"/>
      <c r="AB965" s="1"/>
      <c r="AC965" s="1"/>
      <c r="AD965" s="1"/>
      <c r="AE965" s="1"/>
      <c r="AF965" s="1"/>
      <c r="AG965" s="1"/>
      <c r="AH965" s="1"/>
      <c r="AI965" s="1"/>
      <c r="AJ965" s="1"/>
      <c r="AK965" s="1"/>
      <c r="AL965" s="1"/>
      <c r="AM965" s="1"/>
      <c r="AN965" s="1"/>
      <c r="AO965" s="1"/>
      <c r="AP965" s="1"/>
      <c r="AQ965" s="1"/>
      <c r="AR965" s="1"/>
      <c r="AS965" s="1"/>
      <c r="AT965" s="1"/>
      <c r="AU965" s="1"/>
    </row>
    <row r="966" spans="1:47" ht="14.7" thickBot="1" x14ac:dyDescent="0.6">
      <c r="A966" s="32"/>
      <c r="B966" s="1"/>
      <c r="C966" s="1"/>
      <c r="D966" s="1"/>
      <c r="E966" s="1"/>
      <c r="F966" s="1"/>
      <c r="G966" s="1"/>
      <c r="H966" s="1"/>
      <c r="I966" s="1"/>
      <c r="J966" s="1"/>
      <c r="K966" s="1"/>
      <c r="L966" s="1"/>
      <c r="M966" s="1"/>
      <c r="N966" s="1"/>
      <c r="O966" s="1"/>
      <c r="P966" s="1"/>
      <c r="Q966" s="1"/>
      <c r="R966" s="1"/>
      <c r="S966" s="1"/>
      <c r="T966" s="1"/>
      <c r="U966" s="6"/>
      <c r="V966" s="23"/>
      <c r="W966" s="14"/>
      <c r="X966" s="11"/>
      <c r="Y966" s="1"/>
      <c r="Z966" s="1"/>
      <c r="AA966" s="1"/>
      <c r="AB966" s="1"/>
      <c r="AC966" s="1"/>
      <c r="AD966" s="1"/>
      <c r="AE966" s="1"/>
      <c r="AF966" s="1"/>
      <c r="AG966" s="1"/>
      <c r="AH966" s="1"/>
      <c r="AI966" s="1"/>
      <c r="AJ966" s="1"/>
      <c r="AK966" s="1"/>
      <c r="AL966" s="1"/>
      <c r="AM966" s="1"/>
      <c r="AN966" s="1"/>
      <c r="AO966" s="1"/>
      <c r="AP966" s="1"/>
      <c r="AQ966" s="1"/>
      <c r="AR966" s="1"/>
      <c r="AS966" s="1"/>
      <c r="AT966" s="1"/>
      <c r="AU966" s="1"/>
    </row>
    <row r="967" spans="1:47" ht="14.7" thickBot="1" x14ac:dyDescent="0.6">
      <c r="A967" s="32"/>
      <c r="B967" s="1"/>
      <c r="C967" s="1"/>
      <c r="D967" s="1"/>
      <c r="E967" s="1"/>
      <c r="F967" s="1"/>
      <c r="G967" s="1"/>
      <c r="H967" s="1"/>
      <c r="I967" s="1"/>
      <c r="J967" s="1"/>
      <c r="K967" s="1"/>
      <c r="L967" s="1"/>
      <c r="M967" s="1"/>
      <c r="N967" s="1"/>
      <c r="O967" s="1"/>
      <c r="P967" s="1"/>
      <c r="Q967" s="1"/>
      <c r="R967" s="1"/>
      <c r="S967" s="1"/>
      <c r="T967" s="1"/>
      <c r="U967" s="6"/>
      <c r="V967" s="23"/>
      <c r="W967" s="14"/>
      <c r="X967" s="11"/>
      <c r="Y967" s="1"/>
      <c r="Z967" s="1"/>
      <c r="AA967" s="1"/>
      <c r="AB967" s="1"/>
      <c r="AC967" s="1"/>
      <c r="AD967" s="1"/>
      <c r="AE967" s="1"/>
      <c r="AF967" s="1"/>
      <c r="AG967" s="1"/>
      <c r="AH967" s="1"/>
      <c r="AI967" s="1"/>
      <c r="AJ967" s="1"/>
      <c r="AK967" s="1"/>
      <c r="AL967" s="1"/>
      <c r="AM967" s="1"/>
      <c r="AN967" s="1"/>
      <c r="AO967" s="1"/>
      <c r="AP967" s="1"/>
      <c r="AQ967" s="1"/>
      <c r="AR967" s="1"/>
      <c r="AS967" s="1"/>
      <c r="AT967" s="1"/>
      <c r="AU967" s="1"/>
    </row>
    <row r="968" spans="1:47" ht="14.7" thickBot="1" x14ac:dyDescent="0.6">
      <c r="A968" s="32"/>
      <c r="B968" s="1"/>
      <c r="C968" s="1"/>
      <c r="D968" s="1"/>
      <c r="E968" s="1"/>
      <c r="F968" s="1"/>
      <c r="G968" s="1"/>
      <c r="H968" s="1"/>
      <c r="I968" s="1"/>
      <c r="J968" s="1"/>
      <c r="K968" s="1"/>
      <c r="L968" s="1"/>
      <c r="M968" s="1"/>
      <c r="N968" s="1"/>
      <c r="O968" s="1"/>
      <c r="P968" s="1"/>
      <c r="Q968" s="1"/>
      <c r="R968" s="1"/>
      <c r="S968" s="1"/>
      <c r="T968" s="1"/>
      <c r="U968" s="6"/>
      <c r="V968" s="23"/>
      <c r="W968" s="14"/>
      <c r="X968" s="11"/>
      <c r="Y968" s="1"/>
      <c r="Z968" s="1"/>
      <c r="AA968" s="1"/>
      <c r="AB968" s="1"/>
      <c r="AC968" s="1"/>
      <c r="AD968" s="1"/>
      <c r="AE968" s="1"/>
      <c r="AF968" s="1"/>
      <c r="AG968" s="1"/>
      <c r="AH968" s="1"/>
      <c r="AI968" s="1"/>
      <c r="AJ968" s="1"/>
      <c r="AK968" s="1"/>
      <c r="AL968" s="1"/>
      <c r="AM968" s="1"/>
      <c r="AN968" s="1"/>
      <c r="AO968" s="1"/>
      <c r="AP968" s="1"/>
      <c r="AQ968" s="1"/>
      <c r="AR968" s="1"/>
      <c r="AS968" s="1"/>
      <c r="AT968" s="1"/>
      <c r="AU968" s="1"/>
    </row>
    <row r="969" spans="1:47" ht="14.7" thickBot="1" x14ac:dyDescent="0.6">
      <c r="A969" s="32"/>
      <c r="B969" s="1"/>
      <c r="C969" s="1"/>
      <c r="D969" s="1"/>
      <c r="E969" s="1"/>
      <c r="F969" s="1"/>
      <c r="G969" s="1"/>
      <c r="H969" s="1"/>
      <c r="I969" s="1"/>
      <c r="J969" s="1"/>
      <c r="K969" s="1"/>
      <c r="L969" s="1"/>
      <c r="M969" s="1"/>
      <c r="N969" s="1"/>
      <c r="O969" s="1"/>
      <c r="P969" s="1"/>
      <c r="Q969" s="1"/>
      <c r="R969" s="1"/>
      <c r="S969" s="1"/>
      <c r="T969" s="1"/>
      <c r="U969" s="6"/>
      <c r="V969" s="23"/>
      <c r="W969" s="14"/>
      <c r="X969" s="11"/>
      <c r="Y969" s="1"/>
      <c r="Z969" s="1"/>
      <c r="AA969" s="1"/>
      <c r="AB969" s="1"/>
      <c r="AC969" s="1"/>
      <c r="AD969" s="1"/>
      <c r="AE969" s="1"/>
      <c r="AF969" s="1"/>
      <c r="AG969" s="1"/>
      <c r="AH969" s="1"/>
      <c r="AI969" s="1"/>
      <c r="AJ969" s="1"/>
      <c r="AK969" s="1"/>
      <c r="AL969" s="1"/>
      <c r="AM969" s="1"/>
      <c r="AN969" s="1"/>
      <c r="AO969" s="1"/>
      <c r="AP969" s="1"/>
      <c r="AQ969" s="1"/>
      <c r="AR969" s="1"/>
      <c r="AS969" s="1"/>
      <c r="AT969" s="1"/>
      <c r="AU969" s="1"/>
    </row>
    <row r="970" spans="1:47" ht="14.7" thickBot="1" x14ac:dyDescent="0.6">
      <c r="A970" s="32"/>
      <c r="B970" s="1"/>
      <c r="C970" s="1"/>
      <c r="D970" s="1"/>
      <c r="E970" s="1"/>
      <c r="F970" s="1"/>
      <c r="G970" s="1"/>
      <c r="H970" s="1"/>
      <c r="I970" s="1"/>
      <c r="J970" s="1"/>
      <c r="K970" s="1"/>
      <c r="L970" s="1"/>
      <c r="M970" s="1"/>
      <c r="N970" s="1"/>
      <c r="O970" s="1"/>
      <c r="P970" s="1"/>
      <c r="Q970" s="1"/>
      <c r="R970" s="1"/>
      <c r="S970" s="1"/>
      <c r="T970" s="1"/>
      <c r="U970" s="6"/>
      <c r="V970" s="23"/>
      <c r="W970" s="14"/>
      <c r="X970" s="11"/>
      <c r="Y970" s="1"/>
      <c r="Z970" s="1"/>
      <c r="AA970" s="1"/>
      <c r="AB970" s="1"/>
      <c r="AC970" s="1"/>
      <c r="AD970" s="1"/>
      <c r="AE970" s="1"/>
      <c r="AF970" s="1"/>
      <c r="AG970" s="1"/>
      <c r="AH970" s="1"/>
      <c r="AI970" s="1"/>
      <c r="AJ970" s="1"/>
      <c r="AK970" s="1"/>
      <c r="AL970" s="1"/>
      <c r="AM970" s="1"/>
      <c r="AN970" s="1"/>
      <c r="AO970" s="1"/>
      <c r="AP970" s="1"/>
      <c r="AQ970" s="1"/>
      <c r="AR970" s="1"/>
      <c r="AS970" s="1"/>
      <c r="AT970" s="1"/>
      <c r="AU970" s="1"/>
    </row>
    <row r="971" spans="1:47" ht="14.7" thickBot="1" x14ac:dyDescent="0.6">
      <c r="A971" s="32"/>
      <c r="B971" s="1"/>
      <c r="C971" s="1"/>
      <c r="D971" s="1"/>
      <c r="E971" s="1"/>
      <c r="F971" s="1"/>
      <c r="G971" s="1"/>
      <c r="H971" s="1"/>
      <c r="I971" s="1"/>
      <c r="J971" s="1"/>
      <c r="K971" s="1"/>
      <c r="L971" s="1"/>
      <c r="M971" s="1"/>
      <c r="N971" s="1"/>
      <c r="O971" s="1"/>
      <c r="P971" s="1"/>
      <c r="Q971" s="1"/>
      <c r="R971" s="1"/>
      <c r="S971" s="1"/>
      <c r="T971" s="1"/>
      <c r="U971" s="6"/>
      <c r="V971" s="23"/>
      <c r="W971" s="14"/>
      <c r="X971" s="11"/>
      <c r="Y971" s="1"/>
      <c r="Z971" s="1"/>
      <c r="AA971" s="1"/>
      <c r="AB971" s="1"/>
      <c r="AC971" s="1"/>
      <c r="AD971" s="1"/>
      <c r="AE971" s="1"/>
      <c r="AF971" s="1"/>
      <c r="AG971" s="1"/>
      <c r="AH971" s="1"/>
      <c r="AI971" s="1"/>
      <c r="AJ971" s="1"/>
      <c r="AK971" s="1"/>
      <c r="AL971" s="1"/>
      <c r="AM971" s="1"/>
      <c r="AN971" s="1"/>
      <c r="AO971" s="1"/>
      <c r="AP971" s="1"/>
      <c r="AQ971" s="1"/>
      <c r="AR971" s="1"/>
      <c r="AS971" s="1"/>
      <c r="AT971" s="1"/>
      <c r="AU971" s="1"/>
    </row>
    <row r="972" spans="1:47" ht="14.7" thickBot="1" x14ac:dyDescent="0.6">
      <c r="A972" s="32"/>
      <c r="B972" s="1"/>
      <c r="C972" s="1"/>
      <c r="D972" s="1"/>
      <c r="E972" s="1"/>
      <c r="F972" s="1"/>
      <c r="G972" s="1"/>
      <c r="H972" s="1"/>
      <c r="I972" s="1"/>
      <c r="J972" s="1"/>
      <c r="K972" s="1"/>
      <c r="L972" s="1"/>
      <c r="M972" s="1"/>
      <c r="N972" s="1"/>
      <c r="O972" s="1"/>
      <c r="P972" s="1"/>
      <c r="Q972" s="1"/>
      <c r="R972" s="1"/>
      <c r="S972" s="1"/>
      <c r="T972" s="1"/>
      <c r="U972" s="6"/>
      <c r="V972" s="23"/>
      <c r="W972" s="14"/>
      <c r="X972" s="11"/>
      <c r="Y972" s="1"/>
      <c r="Z972" s="1"/>
      <c r="AA972" s="1"/>
      <c r="AB972" s="1"/>
      <c r="AC972" s="1"/>
      <c r="AD972" s="1"/>
      <c r="AE972" s="1"/>
      <c r="AF972" s="1"/>
      <c r="AG972" s="1"/>
      <c r="AH972" s="1"/>
      <c r="AI972" s="1"/>
      <c r="AJ972" s="1"/>
      <c r="AK972" s="1"/>
      <c r="AL972" s="1"/>
      <c r="AM972" s="1"/>
      <c r="AN972" s="1"/>
      <c r="AO972" s="1"/>
      <c r="AP972" s="1"/>
      <c r="AQ972" s="1"/>
      <c r="AR972" s="1"/>
      <c r="AS972" s="1"/>
      <c r="AT972" s="1"/>
      <c r="AU972" s="1"/>
    </row>
    <row r="973" spans="1:47" ht="14.7" thickBot="1" x14ac:dyDescent="0.6">
      <c r="A973" s="32"/>
      <c r="B973" s="1"/>
      <c r="C973" s="1"/>
      <c r="D973" s="1"/>
      <c r="E973" s="1"/>
      <c r="F973" s="1"/>
      <c r="G973" s="1"/>
      <c r="H973" s="1"/>
      <c r="I973" s="1"/>
      <c r="J973" s="1"/>
      <c r="K973" s="1"/>
      <c r="L973" s="1"/>
      <c r="M973" s="1"/>
      <c r="N973" s="1"/>
      <c r="O973" s="1"/>
      <c r="P973" s="1"/>
      <c r="Q973" s="1"/>
      <c r="R973" s="1"/>
      <c r="S973" s="1"/>
      <c r="T973" s="1"/>
      <c r="U973" s="6"/>
      <c r="V973" s="23"/>
      <c r="W973" s="14"/>
      <c r="X973" s="11"/>
      <c r="Y973" s="1"/>
      <c r="Z973" s="1"/>
      <c r="AA973" s="1"/>
      <c r="AB973" s="1"/>
      <c r="AC973" s="1"/>
      <c r="AD973" s="1"/>
      <c r="AE973" s="1"/>
      <c r="AF973" s="1"/>
      <c r="AG973" s="1"/>
      <c r="AH973" s="1"/>
      <c r="AI973" s="1"/>
      <c r="AJ973" s="1"/>
      <c r="AK973" s="1"/>
      <c r="AL973" s="1"/>
      <c r="AM973" s="1"/>
      <c r="AN973" s="1"/>
      <c r="AO973" s="1"/>
      <c r="AP973" s="1"/>
      <c r="AQ973" s="1"/>
      <c r="AR973" s="1"/>
      <c r="AS973" s="1"/>
      <c r="AT973" s="1"/>
      <c r="AU973" s="1"/>
    </row>
    <row r="974" spans="1:47" ht="14.7" thickBot="1" x14ac:dyDescent="0.6">
      <c r="A974" s="32"/>
      <c r="B974" s="1"/>
      <c r="C974" s="1"/>
      <c r="D974" s="1"/>
      <c r="E974" s="1"/>
      <c r="F974" s="1"/>
      <c r="G974" s="1"/>
      <c r="H974" s="1"/>
      <c r="I974" s="1"/>
      <c r="J974" s="1"/>
      <c r="K974" s="1"/>
      <c r="L974" s="1"/>
      <c r="M974" s="1"/>
      <c r="N974" s="1"/>
      <c r="O974" s="1"/>
      <c r="P974" s="1"/>
      <c r="Q974" s="1"/>
      <c r="R974" s="1"/>
      <c r="S974" s="1"/>
      <c r="T974" s="1"/>
      <c r="U974" s="6"/>
      <c r="V974" s="23"/>
      <c r="W974" s="14"/>
      <c r="X974" s="11"/>
      <c r="Y974" s="1"/>
      <c r="Z974" s="1"/>
      <c r="AA974" s="1"/>
      <c r="AB974" s="1"/>
      <c r="AC974" s="1"/>
      <c r="AD974" s="1"/>
      <c r="AE974" s="1"/>
      <c r="AF974" s="1"/>
      <c r="AG974" s="1"/>
      <c r="AH974" s="1"/>
      <c r="AI974" s="1"/>
      <c r="AJ974" s="1"/>
      <c r="AK974" s="1"/>
      <c r="AL974" s="1"/>
      <c r="AM974" s="1"/>
      <c r="AN974" s="1"/>
      <c r="AO974" s="1"/>
      <c r="AP974" s="1"/>
      <c r="AQ974" s="1"/>
      <c r="AR974" s="1"/>
      <c r="AS974" s="1"/>
      <c r="AT974" s="1"/>
      <c r="AU974" s="1"/>
    </row>
    <row r="975" spans="1:47" ht="14.7" thickBot="1" x14ac:dyDescent="0.6">
      <c r="A975" s="32"/>
      <c r="B975" s="1"/>
      <c r="C975" s="1"/>
      <c r="D975" s="1"/>
      <c r="E975" s="1"/>
      <c r="F975" s="1"/>
      <c r="G975" s="1"/>
      <c r="H975" s="1"/>
      <c r="I975" s="1"/>
      <c r="J975" s="1"/>
      <c r="K975" s="1"/>
      <c r="L975" s="1"/>
      <c r="M975" s="1"/>
      <c r="N975" s="1"/>
      <c r="O975" s="1"/>
      <c r="P975" s="1"/>
      <c r="Q975" s="1"/>
      <c r="R975" s="1"/>
      <c r="S975" s="1"/>
      <c r="T975" s="1"/>
      <c r="U975" s="6"/>
      <c r="V975" s="23"/>
      <c r="W975" s="14"/>
      <c r="X975" s="11"/>
      <c r="Y975" s="1"/>
      <c r="Z975" s="1"/>
      <c r="AA975" s="1"/>
      <c r="AB975" s="1"/>
      <c r="AC975" s="1"/>
      <c r="AD975" s="1"/>
      <c r="AE975" s="1"/>
      <c r="AF975" s="1"/>
      <c r="AG975" s="1"/>
      <c r="AH975" s="1"/>
      <c r="AI975" s="1"/>
      <c r="AJ975" s="1"/>
      <c r="AK975" s="1"/>
      <c r="AL975" s="1"/>
      <c r="AM975" s="1"/>
      <c r="AN975" s="1"/>
      <c r="AO975" s="1"/>
      <c r="AP975" s="1"/>
      <c r="AQ975" s="1"/>
      <c r="AR975" s="1"/>
      <c r="AS975" s="1"/>
      <c r="AT975" s="1"/>
      <c r="AU975" s="1"/>
    </row>
    <row r="976" spans="1:47" ht="14.7" thickBot="1" x14ac:dyDescent="0.6">
      <c r="A976" s="32"/>
      <c r="B976" s="1"/>
      <c r="C976" s="1"/>
      <c r="D976" s="1"/>
      <c r="E976" s="1"/>
      <c r="F976" s="1"/>
      <c r="G976" s="1"/>
      <c r="H976" s="1"/>
      <c r="I976" s="1"/>
      <c r="J976" s="1"/>
      <c r="K976" s="1"/>
      <c r="L976" s="1"/>
      <c r="M976" s="1"/>
      <c r="N976" s="1"/>
      <c r="O976" s="1"/>
      <c r="P976" s="1"/>
      <c r="Q976" s="1"/>
      <c r="R976" s="1"/>
      <c r="S976" s="1"/>
      <c r="T976" s="1"/>
      <c r="U976" s="6"/>
      <c r="V976" s="23"/>
      <c r="W976" s="14"/>
      <c r="X976" s="11"/>
      <c r="Y976" s="1"/>
      <c r="Z976" s="1"/>
      <c r="AA976" s="1"/>
      <c r="AB976" s="1"/>
      <c r="AC976" s="1"/>
      <c r="AD976" s="1"/>
      <c r="AE976" s="1"/>
      <c r="AF976" s="1"/>
      <c r="AG976" s="1"/>
      <c r="AH976" s="1"/>
      <c r="AI976" s="1"/>
      <c r="AJ976" s="1"/>
      <c r="AK976" s="1"/>
      <c r="AL976" s="1"/>
      <c r="AM976" s="1"/>
      <c r="AN976" s="1"/>
      <c r="AO976" s="1"/>
      <c r="AP976" s="1"/>
      <c r="AQ976" s="1"/>
      <c r="AR976" s="1"/>
      <c r="AS976" s="1"/>
      <c r="AT976" s="1"/>
      <c r="AU976" s="1"/>
    </row>
    <row r="977" spans="1:47" ht="14.7" thickBot="1" x14ac:dyDescent="0.6">
      <c r="A977" s="32"/>
      <c r="B977" s="1"/>
      <c r="C977" s="1"/>
      <c r="D977" s="1"/>
      <c r="E977" s="1"/>
      <c r="F977" s="1"/>
      <c r="G977" s="1"/>
      <c r="H977" s="1"/>
      <c r="I977" s="1"/>
      <c r="J977" s="1"/>
      <c r="K977" s="1"/>
      <c r="L977" s="1"/>
      <c r="M977" s="1"/>
      <c r="N977" s="1"/>
      <c r="O977" s="1"/>
      <c r="P977" s="1"/>
      <c r="Q977" s="1"/>
      <c r="R977" s="1"/>
      <c r="S977" s="1"/>
      <c r="T977" s="1"/>
      <c r="U977" s="6"/>
      <c r="V977" s="23"/>
      <c r="W977" s="14"/>
      <c r="X977" s="11"/>
      <c r="Y977" s="1"/>
      <c r="Z977" s="1"/>
      <c r="AA977" s="1"/>
      <c r="AB977" s="1"/>
      <c r="AC977" s="1"/>
      <c r="AD977" s="1"/>
      <c r="AE977" s="1"/>
      <c r="AF977" s="1"/>
      <c r="AG977" s="1"/>
      <c r="AH977" s="1"/>
      <c r="AI977" s="1"/>
      <c r="AJ977" s="1"/>
      <c r="AK977" s="1"/>
      <c r="AL977" s="1"/>
      <c r="AM977" s="1"/>
      <c r="AN977" s="1"/>
      <c r="AO977" s="1"/>
      <c r="AP977" s="1"/>
      <c r="AQ977" s="1"/>
      <c r="AR977" s="1"/>
      <c r="AS977" s="1"/>
      <c r="AT977" s="1"/>
      <c r="AU977" s="1"/>
    </row>
    <row r="978" spans="1:47" ht="14.7" thickBot="1" x14ac:dyDescent="0.6">
      <c r="A978" s="32"/>
      <c r="B978" s="1"/>
      <c r="C978" s="1"/>
      <c r="D978" s="1"/>
      <c r="E978" s="1"/>
      <c r="F978" s="1"/>
      <c r="G978" s="1"/>
      <c r="H978" s="1"/>
      <c r="I978" s="1"/>
      <c r="J978" s="1"/>
      <c r="K978" s="1"/>
      <c r="L978" s="1"/>
      <c r="M978" s="1"/>
      <c r="N978" s="1"/>
      <c r="O978" s="1"/>
      <c r="P978" s="1"/>
      <c r="Q978" s="1"/>
      <c r="R978" s="1"/>
      <c r="S978" s="1"/>
      <c r="T978" s="1"/>
      <c r="U978" s="6"/>
      <c r="V978" s="23"/>
      <c r="W978" s="14"/>
      <c r="X978" s="11"/>
      <c r="Y978" s="1"/>
      <c r="Z978" s="1"/>
      <c r="AA978" s="1"/>
      <c r="AB978" s="1"/>
      <c r="AC978" s="1"/>
      <c r="AD978" s="1"/>
      <c r="AE978" s="1"/>
      <c r="AF978" s="1"/>
      <c r="AG978" s="1"/>
      <c r="AH978" s="1"/>
      <c r="AI978" s="1"/>
      <c r="AJ978" s="1"/>
      <c r="AK978" s="1"/>
      <c r="AL978" s="1"/>
      <c r="AM978" s="1"/>
      <c r="AN978" s="1"/>
      <c r="AO978" s="1"/>
      <c r="AP978" s="1"/>
      <c r="AQ978" s="1"/>
      <c r="AR978" s="1"/>
      <c r="AS978" s="1"/>
      <c r="AT978" s="1"/>
      <c r="AU978" s="1"/>
    </row>
    <row r="979" spans="1:47" ht="14.7" thickBot="1" x14ac:dyDescent="0.6">
      <c r="A979" s="32"/>
      <c r="B979" s="1"/>
      <c r="C979" s="1"/>
      <c r="D979" s="1"/>
      <c r="E979" s="1"/>
      <c r="F979" s="1"/>
      <c r="G979" s="1"/>
      <c r="H979" s="1"/>
      <c r="I979" s="1"/>
      <c r="J979" s="1"/>
      <c r="K979" s="1"/>
      <c r="L979" s="1"/>
      <c r="M979" s="1"/>
      <c r="N979" s="1"/>
      <c r="O979" s="1"/>
      <c r="P979" s="1"/>
      <c r="Q979" s="1"/>
      <c r="R979" s="1"/>
      <c r="S979" s="1"/>
      <c r="T979" s="1"/>
      <c r="U979" s="6"/>
      <c r="V979" s="23"/>
      <c r="W979" s="14"/>
      <c r="X979" s="11"/>
      <c r="Y979" s="1"/>
      <c r="Z979" s="1"/>
      <c r="AA979" s="1"/>
      <c r="AB979" s="1"/>
      <c r="AC979" s="1"/>
      <c r="AD979" s="1"/>
      <c r="AE979" s="1"/>
      <c r="AF979" s="1"/>
      <c r="AG979" s="1"/>
      <c r="AH979" s="1"/>
      <c r="AI979" s="1"/>
      <c r="AJ979" s="1"/>
      <c r="AK979" s="1"/>
      <c r="AL979" s="1"/>
      <c r="AM979" s="1"/>
      <c r="AN979" s="1"/>
      <c r="AO979" s="1"/>
      <c r="AP979" s="1"/>
      <c r="AQ979" s="1"/>
      <c r="AR979" s="1"/>
      <c r="AS979" s="1"/>
      <c r="AT979" s="1"/>
      <c r="AU979" s="1"/>
    </row>
    <row r="980" spans="1:47" ht="14.7" thickBot="1" x14ac:dyDescent="0.6">
      <c r="A980" s="32"/>
      <c r="B980" s="1"/>
      <c r="C980" s="1"/>
      <c r="D980" s="1"/>
      <c r="E980" s="1"/>
      <c r="F980" s="1"/>
      <c r="G980" s="1"/>
      <c r="H980" s="1"/>
      <c r="I980" s="1"/>
      <c r="J980" s="1"/>
      <c r="K980" s="1"/>
      <c r="L980" s="1"/>
      <c r="M980" s="1"/>
      <c r="N980" s="1"/>
      <c r="O980" s="1"/>
      <c r="P980" s="1"/>
      <c r="Q980" s="1"/>
      <c r="R980" s="1"/>
      <c r="S980" s="1"/>
      <c r="T980" s="1"/>
      <c r="U980" s="6"/>
      <c r="V980" s="23"/>
      <c r="W980" s="14"/>
      <c r="X980" s="11"/>
      <c r="Y980" s="1"/>
      <c r="Z980" s="1"/>
      <c r="AA980" s="1"/>
      <c r="AB980" s="1"/>
      <c r="AC980" s="1"/>
      <c r="AD980" s="1"/>
      <c r="AE980" s="1"/>
      <c r="AF980" s="1"/>
      <c r="AG980" s="1"/>
      <c r="AH980" s="1"/>
      <c r="AI980" s="1"/>
      <c r="AJ980" s="1"/>
      <c r="AK980" s="1"/>
      <c r="AL980" s="1"/>
      <c r="AM980" s="1"/>
      <c r="AN980" s="1"/>
      <c r="AO980" s="1"/>
      <c r="AP980" s="1"/>
      <c r="AQ980" s="1"/>
      <c r="AR980" s="1"/>
      <c r="AS980" s="1"/>
      <c r="AT980" s="1"/>
      <c r="AU980" s="1"/>
    </row>
    <row r="981" spans="1:47" ht="14.7" thickBot="1" x14ac:dyDescent="0.6">
      <c r="A981" s="32"/>
      <c r="B981" s="1"/>
      <c r="C981" s="1"/>
      <c r="D981" s="1"/>
      <c r="E981" s="1"/>
      <c r="F981" s="1"/>
      <c r="G981" s="1"/>
      <c r="H981" s="1"/>
      <c r="I981" s="1"/>
      <c r="J981" s="1"/>
      <c r="K981" s="1"/>
      <c r="L981" s="1"/>
      <c r="M981" s="1"/>
      <c r="N981" s="1"/>
      <c r="O981" s="1"/>
      <c r="P981" s="1"/>
      <c r="Q981" s="1"/>
      <c r="R981" s="1"/>
      <c r="S981" s="1"/>
      <c r="T981" s="1"/>
      <c r="U981" s="6"/>
      <c r="V981" s="23"/>
      <c r="W981" s="14"/>
      <c r="X981" s="11"/>
      <c r="Y981" s="1"/>
      <c r="Z981" s="1"/>
      <c r="AA981" s="1"/>
      <c r="AB981" s="1"/>
      <c r="AC981" s="1"/>
      <c r="AD981" s="1"/>
      <c r="AE981" s="1"/>
      <c r="AF981" s="1"/>
      <c r="AG981" s="1"/>
      <c r="AH981" s="1"/>
      <c r="AI981" s="1"/>
      <c r="AJ981" s="1"/>
      <c r="AK981" s="1"/>
      <c r="AL981" s="1"/>
      <c r="AM981" s="1"/>
      <c r="AN981" s="1"/>
      <c r="AO981" s="1"/>
      <c r="AP981" s="1"/>
      <c r="AQ981" s="1"/>
      <c r="AR981" s="1"/>
      <c r="AS981" s="1"/>
      <c r="AT981" s="1"/>
      <c r="AU981" s="1"/>
    </row>
    <row r="982" spans="1:47" ht="14.7" thickBot="1" x14ac:dyDescent="0.6">
      <c r="A982" s="32"/>
      <c r="B982" s="1"/>
      <c r="C982" s="1"/>
      <c r="D982" s="1"/>
      <c r="E982" s="1"/>
      <c r="F982" s="1"/>
      <c r="G982" s="1"/>
      <c r="H982" s="1"/>
      <c r="I982" s="1"/>
      <c r="J982" s="1"/>
      <c r="K982" s="1"/>
      <c r="L982" s="1"/>
      <c r="M982" s="1"/>
      <c r="N982" s="1"/>
      <c r="O982" s="1"/>
      <c r="P982" s="1"/>
      <c r="Q982" s="1"/>
      <c r="R982" s="1"/>
      <c r="S982" s="1"/>
      <c r="T982" s="1"/>
      <c r="U982" s="6"/>
      <c r="V982" s="23"/>
      <c r="W982" s="14"/>
      <c r="X982" s="11"/>
      <c r="Y982" s="1"/>
      <c r="Z982" s="1"/>
      <c r="AA982" s="1"/>
      <c r="AB982" s="1"/>
      <c r="AC982" s="1"/>
      <c r="AD982" s="1"/>
      <c r="AE982" s="1"/>
      <c r="AF982" s="1"/>
      <c r="AG982" s="1"/>
      <c r="AH982" s="1"/>
      <c r="AI982" s="1"/>
      <c r="AJ982" s="1"/>
      <c r="AK982" s="1"/>
      <c r="AL982" s="1"/>
      <c r="AM982" s="1"/>
      <c r="AN982" s="1"/>
      <c r="AO982" s="1"/>
      <c r="AP982" s="1"/>
      <c r="AQ982" s="1"/>
      <c r="AR982" s="1"/>
      <c r="AS982" s="1"/>
      <c r="AT982" s="1"/>
      <c r="AU982" s="1"/>
    </row>
    <row r="983" spans="1:47" ht="14.7" thickBot="1" x14ac:dyDescent="0.6">
      <c r="A983" s="32"/>
      <c r="B983" s="1"/>
      <c r="C983" s="1"/>
      <c r="D983" s="1"/>
      <c r="E983" s="1"/>
      <c r="F983" s="1"/>
      <c r="G983" s="1"/>
      <c r="H983" s="1"/>
      <c r="I983" s="1"/>
      <c r="J983" s="1"/>
      <c r="K983" s="1"/>
      <c r="L983" s="1"/>
      <c r="M983" s="1"/>
      <c r="N983" s="1"/>
      <c r="O983" s="1"/>
      <c r="P983" s="1"/>
      <c r="Q983" s="1"/>
      <c r="R983" s="1"/>
      <c r="S983" s="1"/>
      <c r="T983" s="1"/>
      <c r="U983" s="6"/>
      <c r="V983" s="23"/>
      <c r="W983" s="14"/>
      <c r="X983" s="11"/>
      <c r="Y983" s="1"/>
      <c r="Z983" s="1"/>
      <c r="AA983" s="1"/>
      <c r="AB983" s="1"/>
      <c r="AC983" s="1"/>
      <c r="AD983" s="1"/>
      <c r="AE983" s="1"/>
      <c r="AF983" s="1"/>
      <c r="AG983" s="1"/>
      <c r="AH983" s="1"/>
      <c r="AI983" s="1"/>
      <c r="AJ983" s="1"/>
      <c r="AK983" s="1"/>
      <c r="AL983" s="1"/>
      <c r="AM983" s="1"/>
      <c r="AN983" s="1"/>
      <c r="AO983" s="1"/>
      <c r="AP983" s="1"/>
      <c r="AQ983" s="1"/>
      <c r="AR983" s="1"/>
      <c r="AS983" s="1"/>
      <c r="AT983" s="1"/>
      <c r="AU983" s="1"/>
    </row>
    <row r="984" spans="1:47" ht="14.7" thickBot="1" x14ac:dyDescent="0.6">
      <c r="A984" s="32"/>
      <c r="B984" s="1"/>
      <c r="C984" s="1"/>
      <c r="D984" s="1"/>
      <c r="E984" s="1"/>
      <c r="F984" s="1"/>
      <c r="G984" s="1"/>
      <c r="H984" s="1"/>
      <c r="I984" s="1"/>
      <c r="J984" s="1"/>
      <c r="K984" s="1"/>
      <c r="L984" s="1"/>
      <c r="M984" s="1"/>
      <c r="N984" s="1"/>
      <c r="O984" s="1"/>
      <c r="P984" s="1"/>
      <c r="Q984" s="1"/>
      <c r="R984" s="1"/>
      <c r="S984" s="1"/>
      <c r="T984" s="1"/>
      <c r="U984" s="6"/>
      <c r="V984" s="23"/>
      <c r="W984" s="14"/>
      <c r="X984" s="11"/>
      <c r="Y984" s="1"/>
      <c r="Z984" s="1"/>
      <c r="AA984" s="1"/>
      <c r="AB984" s="1"/>
      <c r="AC984" s="1"/>
      <c r="AD984" s="1"/>
      <c r="AE984" s="1"/>
      <c r="AF984" s="1"/>
      <c r="AG984" s="1"/>
      <c r="AH984" s="1"/>
      <c r="AI984" s="1"/>
      <c r="AJ984" s="1"/>
      <c r="AK984" s="1"/>
      <c r="AL984" s="1"/>
      <c r="AM984" s="1"/>
      <c r="AN984" s="1"/>
      <c r="AO984" s="1"/>
      <c r="AP984" s="1"/>
      <c r="AQ984" s="1"/>
      <c r="AR984" s="1"/>
      <c r="AS984" s="1"/>
      <c r="AT984" s="1"/>
      <c r="AU984" s="1"/>
    </row>
    <row r="985" spans="1:47" ht="14.7" thickBot="1" x14ac:dyDescent="0.6">
      <c r="A985" s="32"/>
      <c r="B985" s="1"/>
      <c r="C985" s="1"/>
      <c r="D985" s="1"/>
      <c r="E985" s="1"/>
      <c r="F985" s="1"/>
      <c r="G985" s="1"/>
      <c r="H985" s="1"/>
      <c r="I985" s="1"/>
      <c r="J985" s="1"/>
      <c r="K985" s="1"/>
      <c r="L985" s="1"/>
      <c r="M985" s="1"/>
      <c r="N985" s="1"/>
      <c r="O985" s="1"/>
      <c r="P985" s="1"/>
      <c r="Q985" s="1"/>
      <c r="R985" s="1"/>
      <c r="S985" s="1"/>
      <c r="T985" s="1"/>
      <c r="U985" s="6"/>
      <c r="V985" s="23"/>
      <c r="W985" s="14"/>
      <c r="X985" s="11"/>
      <c r="Y985" s="1"/>
      <c r="Z985" s="1"/>
      <c r="AA985" s="1"/>
      <c r="AB985" s="1"/>
      <c r="AC985" s="1"/>
      <c r="AD985" s="1"/>
      <c r="AE985" s="1"/>
      <c r="AF985" s="1"/>
      <c r="AG985" s="1"/>
      <c r="AH985" s="1"/>
      <c r="AI985" s="1"/>
      <c r="AJ985" s="1"/>
      <c r="AK985" s="1"/>
      <c r="AL985" s="1"/>
      <c r="AM985" s="1"/>
      <c r="AN985" s="1"/>
      <c r="AO985" s="1"/>
      <c r="AP985" s="1"/>
      <c r="AQ985" s="1"/>
      <c r="AR985" s="1"/>
      <c r="AS985" s="1"/>
      <c r="AT985" s="1"/>
      <c r="AU985" s="1"/>
    </row>
    <row r="986" spans="1:47" ht="14.7" thickBot="1" x14ac:dyDescent="0.6">
      <c r="A986" s="32"/>
      <c r="B986" s="1"/>
      <c r="C986" s="1"/>
      <c r="D986" s="1"/>
      <c r="E986" s="1"/>
      <c r="F986" s="1"/>
      <c r="G986" s="1"/>
      <c r="H986" s="1"/>
      <c r="I986" s="1"/>
      <c r="J986" s="1"/>
      <c r="K986" s="1"/>
      <c r="L986" s="1"/>
      <c r="M986" s="1"/>
      <c r="N986" s="1"/>
      <c r="O986" s="1"/>
      <c r="P986" s="1"/>
      <c r="Q986" s="1"/>
      <c r="R986" s="1"/>
      <c r="S986" s="1"/>
      <c r="T986" s="1"/>
      <c r="U986" s="6"/>
      <c r="V986" s="23"/>
      <c r="W986" s="14"/>
      <c r="X986" s="11"/>
      <c r="Y986" s="1"/>
      <c r="Z986" s="1"/>
      <c r="AA986" s="1"/>
      <c r="AB986" s="1"/>
      <c r="AC986" s="1"/>
      <c r="AD986" s="1"/>
      <c r="AE986" s="1"/>
      <c r="AF986" s="1"/>
      <c r="AG986" s="1"/>
      <c r="AH986" s="1"/>
      <c r="AI986" s="1"/>
      <c r="AJ986" s="1"/>
      <c r="AK986" s="1"/>
      <c r="AL986" s="1"/>
      <c r="AM986" s="1"/>
      <c r="AN986" s="1"/>
      <c r="AO986" s="1"/>
      <c r="AP986" s="1"/>
      <c r="AQ986" s="1"/>
      <c r="AR986" s="1"/>
      <c r="AS986" s="1"/>
      <c r="AT986" s="1"/>
      <c r="AU986" s="1"/>
    </row>
    <row r="987" spans="1:47" ht="14.7" thickBot="1" x14ac:dyDescent="0.6">
      <c r="A987" s="32"/>
      <c r="B987" s="1"/>
      <c r="C987" s="1"/>
      <c r="D987" s="1"/>
      <c r="E987" s="1"/>
      <c r="F987" s="1"/>
      <c r="G987" s="1"/>
      <c r="H987" s="1"/>
      <c r="I987" s="1"/>
      <c r="J987" s="1"/>
      <c r="K987" s="1"/>
      <c r="L987" s="1"/>
      <c r="M987" s="1"/>
      <c r="N987" s="1"/>
      <c r="O987" s="1"/>
      <c r="P987" s="1"/>
      <c r="Q987" s="1"/>
      <c r="R987" s="1"/>
      <c r="S987" s="1"/>
      <c r="T987" s="1"/>
      <c r="U987" s="6"/>
      <c r="V987" s="23"/>
      <c r="W987" s="14"/>
      <c r="X987" s="11"/>
      <c r="Y987" s="1"/>
      <c r="Z987" s="1"/>
      <c r="AA987" s="1"/>
      <c r="AB987" s="1"/>
      <c r="AC987" s="1"/>
      <c r="AD987" s="1"/>
      <c r="AE987" s="1"/>
      <c r="AF987" s="1"/>
      <c r="AG987" s="1"/>
      <c r="AH987" s="1"/>
      <c r="AI987" s="1"/>
      <c r="AJ987" s="1"/>
      <c r="AK987" s="1"/>
      <c r="AL987" s="1"/>
      <c r="AM987" s="1"/>
      <c r="AN987" s="1"/>
      <c r="AO987" s="1"/>
      <c r="AP987" s="1"/>
      <c r="AQ987" s="1"/>
      <c r="AR987" s="1"/>
      <c r="AS987" s="1"/>
      <c r="AT987" s="1"/>
      <c r="AU987" s="1"/>
    </row>
    <row r="988" spans="1:47" ht="14.7" thickBot="1" x14ac:dyDescent="0.6">
      <c r="A988" s="32"/>
      <c r="B988" s="1"/>
      <c r="C988" s="1"/>
      <c r="D988" s="1"/>
      <c r="E988" s="1"/>
      <c r="F988" s="1"/>
      <c r="G988" s="1"/>
      <c r="H988" s="1"/>
      <c r="I988" s="1"/>
      <c r="J988" s="1"/>
      <c r="K988" s="1"/>
      <c r="L988" s="1"/>
      <c r="M988" s="1"/>
      <c r="N988" s="1"/>
      <c r="O988" s="1"/>
      <c r="P988" s="1"/>
      <c r="Q988" s="1"/>
      <c r="R988" s="1"/>
      <c r="S988" s="1"/>
      <c r="T988" s="1"/>
      <c r="U988" s="6"/>
      <c r="V988" s="23"/>
      <c r="W988" s="14"/>
      <c r="X988" s="11"/>
      <c r="Y988" s="1"/>
      <c r="Z988" s="1"/>
      <c r="AA988" s="1"/>
      <c r="AB988" s="1"/>
      <c r="AC988" s="1"/>
      <c r="AD988" s="1"/>
      <c r="AE988" s="1"/>
      <c r="AF988" s="1"/>
      <c r="AG988" s="1"/>
      <c r="AH988" s="1"/>
      <c r="AI988" s="1"/>
      <c r="AJ988" s="1"/>
      <c r="AK988" s="1"/>
      <c r="AL988" s="1"/>
      <c r="AM988" s="1"/>
      <c r="AN988" s="1"/>
      <c r="AO988" s="1"/>
      <c r="AP988" s="1"/>
      <c r="AQ988" s="1"/>
      <c r="AR988" s="1"/>
      <c r="AS988" s="1"/>
      <c r="AT988" s="1"/>
      <c r="AU988" s="1"/>
    </row>
    <row r="989" spans="1:47" ht="14.7" thickBot="1" x14ac:dyDescent="0.6">
      <c r="A989" s="32"/>
      <c r="B989" s="1"/>
      <c r="C989" s="1"/>
      <c r="D989" s="1"/>
      <c r="E989" s="1"/>
      <c r="F989" s="1"/>
      <c r="G989" s="1"/>
      <c r="H989" s="1"/>
      <c r="I989" s="1"/>
      <c r="J989" s="1"/>
      <c r="K989" s="1"/>
      <c r="L989" s="1"/>
      <c r="M989" s="1"/>
      <c r="N989" s="1"/>
      <c r="O989" s="1"/>
      <c r="P989" s="1"/>
      <c r="Q989" s="1"/>
      <c r="R989" s="1"/>
      <c r="S989" s="1"/>
      <c r="T989" s="1"/>
      <c r="U989" s="6"/>
      <c r="V989" s="23"/>
      <c r="W989" s="14"/>
      <c r="X989" s="11"/>
      <c r="Y989" s="1"/>
      <c r="Z989" s="1"/>
      <c r="AA989" s="1"/>
      <c r="AB989" s="1"/>
      <c r="AC989" s="1"/>
      <c r="AD989" s="1"/>
      <c r="AE989" s="1"/>
      <c r="AF989" s="1"/>
      <c r="AG989" s="1"/>
      <c r="AH989" s="1"/>
      <c r="AI989" s="1"/>
      <c r="AJ989" s="1"/>
      <c r="AK989" s="1"/>
      <c r="AL989" s="1"/>
      <c r="AM989" s="1"/>
      <c r="AN989" s="1"/>
      <c r="AO989" s="1"/>
      <c r="AP989" s="1"/>
      <c r="AQ989" s="1"/>
      <c r="AR989" s="1"/>
      <c r="AS989" s="1"/>
      <c r="AT989" s="1"/>
      <c r="AU989" s="1"/>
    </row>
    <row r="990" spans="1:47" ht="14.7" thickBot="1" x14ac:dyDescent="0.6">
      <c r="A990" s="32"/>
      <c r="B990" s="1"/>
      <c r="C990" s="1"/>
      <c r="D990" s="1"/>
      <c r="E990" s="1"/>
      <c r="F990" s="1"/>
      <c r="G990" s="1"/>
      <c r="H990" s="1"/>
      <c r="I990" s="1"/>
      <c r="J990" s="1"/>
      <c r="K990" s="1"/>
      <c r="L990" s="1"/>
      <c r="M990" s="1"/>
      <c r="N990" s="1"/>
      <c r="O990" s="1"/>
      <c r="P990" s="1"/>
      <c r="Q990" s="1"/>
      <c r="R990" s="1"/>
      <c r="S990" s="1"/>
      <c r="T990" s="1"/>
      <c r="U990" s="6"/>
      <c r="V990" s="23"/>
      <c r="W990" s="14"/>
      <c r="X990" s="11"/>
      <c r="Y990" s="1"/>
      <c r="Z990" s="1"/>
      <c r="AA990" s="1"/>
      <c r="AB990" s="1"/>
      <c r="AC990" s="1"/>
      <c r="AD990" s="1"/>
      <c r="AE990" s="1"/>
      <c r="AF990" s="1"/>
      <c r="AG990" s="1"/>
      <c r="AH990" s="1"/>
      <c r="AI990" s="1"/>
      <c r="AJ990" s="1"/>
      <c r="AK990" s="1"/>
      <c r="AL990" s="1"/>
      <c r="AM990" s="1"/>
      <c r="AN990" s="1"/>
      <c r="AO990" s="1"/>
      <c r="AP990" s="1"/>
      <c r="AQ990" s="1"/>
      <c r="AR990" s="1"/>
      <c r="AS990" s="1"/>
      <c r="AT990" s="1"/>
      <c r="AU990" s="1"/>
    </row>
    <row r="991" spans="1:47" ht="14.7" thickBot="1" x14ac:dyDescent="0.6">
      <c r="A991" s="32"/>
      <c r="B991" s="1"/>
      <c r="C991" s="1"/>
      <c r="D991" s="1"/>
      <c r="E991" s="1"/>
      <c r="F991" s="1"/>
      <c r="G991" s="1"/>
      <c r="H991" s="1"/>
      <c r="I991" s="1"/>
      <c r="J991" s="1"/>
      <c r="K991" s="1"/>
      <c r="L991" s="1"/>
      <c r="M991" s="1"/>
      <c r="N991" s="1"/>
      <c r="O991" s="1"/>
      <c r="P991" s="1"/>
      <c r="Q991" s="1"/>
      <c r="R991" s="1"/>
      <c r="S991" s="1"/>
      <c r="T991" s="1"/>
      <c r="U991" s="6"/>
      <c r="V991" s="23"/>
      <c r="W991" s="14"/>
      <c r="X991" s="11"/>
      <c r="Y991" s="1"/>
      <c r="Z991" s="1"/>
      <c r="AA991" s="1"/>
      <c r="AB991" s="1"/>
      <c r="AC991" s="1"/>
      <c r="AD991" s="1"/>
      <c r="AE991" s="1"/>
      <c r="AF991" s="1"/>
      <c r="AG991" s="1"/>
      <c r="AH991" s="1"/>
      <c r="AI991" s="1"/>
      <c r="AJ991" s="1"/>
      <c r="AK991" s="1"/>
      <c r="AL991" s="1"/>
      <c r="AM991" s="1"/>
      <c r="AN991" s="1"/>
      <c r="AO991" s="1"/>
      <c r="AP991" s="1"/>
      <c r="AQ991" s="1"/>
      <c r="AR991" s="1"/>
      <c r="AS991" s="1"/>
      <c r="AT991" s="1"/>
      <c r="AU991" s="1"/>
    </row>
    <row r="992" spans="1:47" ht="14.7" thickBot="1" x14ac:dyDescent="0.6">
      <c r="A992" s="32"/>
      <c r="B992" s="1"/>
      <c r="C992" s="1"/>
      <c r="D992" s="1"/>
      <c r="E992" s="1"/>
      <c r="F992" s="1"/>
      <c r="G992" s="1"/>
      <c r="H992" s="1"/>
      <c r="I992" s="1"/>
      <c r="J992" s="1"/>
      <c r="K992" s="1"/>
      <c r="L992" s="1"/>
      <c r="M992" s="1"/>
      <c r="N992" s="1"/>
      <c r="O992" s="1"/>
      <c r="P992" s="1"/>
      <c r="Q992" s="1"/>
      <c r="R992" s="1"/>
      <c r="S992" s="1"/>
      <c r="T992" s="1"/>
      <c r="U992" s="6"/>
      <c r="V992" s="23"/>
      <c r="W992" s="14"/>
      <c r="X992" s="11"/>
      <c r="Y992" s="1"/>
      <c r="Z992" s="1"/>
      <c r="AA992" s="1"/>
      <c r="AB992" s="1"/>
      <c r="AC992" s="1"/>
      <c r="AD992" s="1"/>
      <c r="AE992" s="1"/>
      <c r="AF992" s="1"/>
      <c r="AG992" s="1"/>
      <c r="AH992" s="1"/>
      <c r="AI992" s="1"/>
      <c r="AJ992" s="1"/>
      <c r="AK992" s="1"/>
      <c r="AL992" s="1"/>
      <c r="AM992" s="1"/>
      <c r="AN992" s="1"/>
      <c r="AO992" s="1"/>
      <c r="AP992" s="1"/>
      <c r="AQ992" s="1"/>
      <c r="AR992" s="1"/>
      <c r="AS992" s="1"/>
      <c r="AT992" s="1"/>
      <c r="AU992" s="1"/>
    </row>
    <row r="993" spans="1:47" ht="14.7" thickBot="1" x14ac:dyDescent="0.6">
      <c r="A993" s="32"/>
      <c r="B993" s="1"/>
      <c r="C993" s="1"/>
      <c r="D993" s="1"/>
      <c r="E993" s="1"/>
      <c r="F993" s="1"/>
      <c r="G993" s="1"/>
      <c r="H993" s="1"/>
      <c r="I993" s="1"/>
      <c r="J993" s="1"/>
      <c r="K993" s="1"/>
      <c r="L993" s="1"/>
      <c r="M993" s="1"/>
      <c r="N993" s="1"/>
      <c r="O993" s="1"/>
      <c r="P993" s="1"/>
      <c r="Q993" s="1"/>
      <c r="R993" s="1"/>
      <c r="S993" s="1"/>
      <c r="T993" s="1"/>
      <c r="U993" s="6"/>
      <c r="V993" s="23"/>
      <c r="W993" s="14"/>
      <c r="X993" s="11"/>
      <c r="Y993" s="1"/>
      <c r="Z993" s="1"/>
      <c r="AA993" s="1"/>
      <c r="AB993" s="1"/>
      <c r="AC993" s="1"/>
      <c r="AD993" s="1"/>
      <c r="AE993" s="1"/>
      <c r="AF993" s="1"/>
      <c r="AG993" s="1"/>
      <c r="AH993" s="1"/>
      <c r="AI993" s="1"/>
      <c r="AJ993" s="1"/>
      <c r="AK993" s="1"/>
      <c r="AL993" s="1"/>
      <c r="AM993" s="1"/>
      <c r="AN993" s="1"/>
      <c r="AO993" s="1"/>
      <c r="AP993" s="1"/>
      <c r="AQ993" s="1"/>
      <c r="AR993" s="1"/>
      <c r="AS993" s="1"/>
      <c r="AT993" s="1"/>
      <c r="AU993" s="1"/>
    </row>
    <row r="994" spans="1:47" ht="14.7" thickBot="1" x14ac:dyDescent="0.6">
      <c r="A994" s="32"/>
      <c r="B994" s="1"/>
      <c r="C994" s="1"/>
      <c r="D994" s="1"/>
      <c r="E994" s="1"/>
      <c r="F994" s="1"/>
      <c r="G994" s="1"/>
      <c r="H994" s="1"/>
      <c r="I994" s="1"/>
      <c r="J994" s="1"/>
      <c r="K994" s="1"/>
      <c r="L994" s="1"/>
      <c r="M994" s="1"/>
      <c r="N994" s="1"/>
      <c r="O994" s="1"/>
      <c r="P994" s="1"/>
      <c r="Q994" s="1"/>
      <c r="R994" s="1"/>
      <c r="S994" s="1"/>
      <c r="T994" s="1"/>
      <c r="U994" s="6"/>
      <c r="V994" s="23"/>
      <c r="W994" s="14"/>
      <c r="X994" s="11"/>
      <c r="Y994" s="1"/>
      <c r="Z994" s="1"/>
      <c r="AA994" s="1"/>
      <c r="AB994" s="1"/>
      <c r="AC994" s="1"/>
      <c r="AD994" s="1"/>
      <c r="AE994" s="1"/>
      <c r="AF994" s="1"/>
      <c r="AG994" s="1"/>
      <c r="AH994" s="1"/>
      <c r="AI994" s="1"/>
      <c r="AJ994" s="1"/>
      <c r="AK994" s="1"/>
      <c r="AL994" s="1"/>
      <c r="AM994" s="1"/>
      <c r="AN994" s="1"/>
      <c r="AO994" s="1"/>
      <c r="AP994" s="1"/>
      <c r="AQ994" s="1"/>
      <c r="AR994" s="1"/>
      <c r="AS994" s="1"/>
      <c r="AT994" s="1"/>
      <c r="AU994" s="1"/>
    </row>
    <row r="995" spans="1:47" ht="14.7" thickBot="1" x14ac:dyDescent="0.6">
      <c r="A995" s="32"/>
      <c r="B995" s="1"/>
      <c r="C995" s="1"/>
      <c r="D995" s="1"/>
      <c r="E995" s="1"/>
      <c r="F995" s="1"/>
      <c r="G995" s="1"/>
      <c r="H995" s="1"/>
      <c r="I995" s="1"/>
      <c r="J995" s="1"/>
      <c r="K995" s="1"/>
      <c r="L995" s="1"/>
      <c r="M995" s="1"/>
      <c r="N995" s="1"/>
      <c r="O995" s="1"/>
      <c r="P995" s="1"/>
      <c r="Q995" s="1"/>
      <c r="R995" s="1"/>
      <c r="S995" s="1"/>
      <c r="T995" s="1"/>
      <c r="U995" s="6"/>
      <c r="V995" s="23"/>
      <c r="W995" s="14"/>
      <c r="X995" s="11"/>
      <c r="Y995" s="1"/>
      <c r="Z995" s="1"/>
      <c r="AA995" s="1"/>
      <c r="AB995" s="1"/>
      <c r="AC995" s="1"/>
      <c r="AD995" s="1"/>
      <c r="AE995" s="1"/>
      <c r="AF995" s="1"/>
      <c r="AG995" s="1"/>
      <c r="AH995" s="1"/>
      <c r="AI995" s="1"/>
      <c r="AJ995" s="1"/>
      <c r="AK995" s="1"/>
      <c r="AL995" s="1"/>
      <c r="AM995" s="1"/>
      <c r="AN995" s="1"/>
      <c r="AO995" s="1"/>
      <c r="AP995" s="1"/>
      <c r="AQ995" s="1"/>
      <c r="AR995" s="1"/>
      <c r="AS995" s="1"/>
      <c r="AT995" s="1"/>
      <c r="AU995" s="1"/>
    </row>
    <row r="996" spans="1:47" ht="14.7" thickBot="1" x14ac:dyDescent="0.6">
      <c r="A996" s="32"/>
      <c r="B996" s="1"/>
      <c r="C996" s="1"/>
      <c r="D996" s="1"/>
      <c r="E996" s="1"/>
      <c r="F996" s="1"/>
      <c r="G996" s="1"/>
      <c r="H996" s="1"/>
      <c r="I996" s="1"/>
      <c r="J996" s="1"/>
      <c r="K996" s="1"/>
      <c r="L996" s="1"/>
      <c r="M996" s="1"/>
      <c r="N996" s="1"/>
      <c r="O996" s="1"/>
      <c r="P996" s="1"/>
      <c r="Q996" s="1"/>
      <c r="R996" s="1"/>
      <c r="S996" s="1"/>
      <c r="T996" s="1"/>
      <c r="U996" s="6"/>
      <c r="V996" s="23"/>
      <c r="W996" s="14"/>
      <c r="X996" s="11"/>
      <c r="Y996" s="1"/>
      <c r="Z996" s="1"/>
      <c r="AA996" s="1"/>
      <c r="AB996" s="1"/>
      <c r="AC996" s="1"/>
      <c r="AD996" s="1"/>
      <c r="AE996" s="1"/>
      <c r="AF996" s="1"/>
      <c r="AG996" s="1"/>
      <c r="AH996" s="1"/>
      <c r="AI996" s="1"/>
      <c r="AJ996" s="1"/>
      <c r="AK996" s="1"/>
      <c r="AL996" s="1"/>
      <c r="AM996" s="1"/>
      <c r="AN996" s="1"/>
      <c r="AO996" s="1"/>
      <c r="AP996" s="1"/>
      <c r="AQ996" s="1"/>
      <c r="AR996" s="1"/>
      <c r="AS996" s="1"/>
      <c r="AT996" s="1"/>
      <c r="AU996" s="1"/>
    </row>
    <row r="997" spans="1:47" ht="14.7" thickBot="1" x14ac:dyDescent="0.6">
      <c r="A997" s="32"/>
      <c r="B997" s="1"/>
      <c r="C997" s="1"/>
      <c r="D997" s="1"/>
      <c r="E997" s="1"/>
      <c r="F997" s="1"/>
      <c r="G997" s="1"/>
      <c r="H997" s="1"/>
      <c r="I997" s="1"/>
      <c r="J997" s="1"/>
      <c r="K997" s="1"/>
      <c r="L997" s="1"/>
      <c r="M997" s="1"/>
      <c r="N997" s="1"/>
      <c r="O997" s="1"/>
      <c r="P997" s="1"/>
      <c r="Q997" s="1"/>
      <c r="R997" s="1"/>
      <c r="S997" s="1"/>
      <c r="T997" s="1"/>
      <c r="U997" s="6"/>
      <c r="V997" s="23"/>
      <c r="W997" s="14"/>
      <c r="X997" s="11"/>
      <c r="Y997" s="1"/>
      <c r="Z997" s="1"/>
      <c r="AA997" s="1"/>
      <c r="AB997" s="1"/>
      <c r="AC997" s="1"/>
      <c r="AD997" s="1"/>
      <c r="AE997" s="1"/>
      <c r="AF997" s="1"/>
      <c r="AG997" s="1"/>
      <c r="AH997" s="1"/>
      <c r="AI997" s="1"/>
      <c r="AJ997" s="1"/>
      <c r="AK997" s="1"/>
      <c r="AL997" s="1"/>
      <c r="AM997" s="1"/>
      <c r="AN997" s="1"/>
      <c r="AO997" s="1"/>
      <c r="AP997" s="1"/>
      <c r="AQ997" s="1"/>
      <c r="AR997" s="1"/>
      <c r="AS997" s="1"/>
      <c r="AT997" s="1"/>
      <c r="AU997" s="1"/>
    </row>
    <row r="998" spans="1:47" ht="14.7" thickBot="1" x14ac:dyDescent="0.6">
      <c r="A998" s="32"/>
      <c r="B998" s="1"/>
      <c r="C998" s="1"/>
      <c r="D998" s="1"/>
      <c r="E998" s="1"/>
      <c r="F998" s="1"/>
      <c r="G998" s="1"/>
      <c r="H998" s="1"/>
      <c r="I998" s="1"/>
      <c r="J998" s="1"/>
      <c r="K998" s="1"/>
      <c r="L998" s="1"/>
      <c r="M998" s="1"/>
      <c r="N998" s="1"/>
      <c r="O998" s="1"/>
      <c r="P998" s="1"/>
      <c r="Q998" s="1"/>
      <c r="R998" s="1"/>
      <c r="S998" s="1"/>
      <c r="T998" s="1"/>
      <c r="U998" s="6"/>
      <c r="V998" s="23"/>
      <c r="W998" s="14"/>
      <c r="X998" s="11"/>
      <c r="Y998" s="1"/>
      <c r="Z998" s="1"/>
      <c r="AA998" s="1"/>
      <c r="AB998" s="1"/>
      <c r="AC998" s="1"/>
      <c r="AD998" s="1"/>
      <c r="AE998" s="1"/>
      <c r="AF998" s="1"/>
      <c r="AG998" s="1"/>
      <c r="AH998" s="1"/>
      <c r="AI998" s="1"/>
      <c r="AJ998" s="1"/>
      <c r="AK998" s="1"/>
      <c r="AL998" s="1"/>
      <c r="AM998" s="1"/>
      <c r="AN998" s="1"/>
      <c r="AO998" s="1"/>
      <c r="AP998" s="1"/>
      <c r="AQ998" s="1"/>
      <c r="AR998" s="1"/>
      <c r="AS998" s="1"/>
      <c r="AT998" s="1"/>
      <c r="AU998" s="1"/>
    </row>
    <row r="999" spans="1:47" ht="14.7" thickBot="1" x14ac:dyDescent="0.6">
      <c r="A999" s="32"/>
      <c r="B999" s="1"/>
      <c r="C999" s="1"/>
      <c r="D999" s="1"/>
      <c r="E999" s="1"/>
      <c r="F999" s="1"/>
      <c r="G999" s="1"/>
      <c r="H999" s="1"/>
      <c r="I999" s="1"/>
      <c r="J999" s="1"/>
      <c r="K999" s="1"/>
      <c r="L999" s="1"/>
      <c r="M999" s="1"/>
      <c r="N999" s="1"/>
      <c r="O999" s="1"/>
      <c r="P999" s="1"/>
      <c r="Q999" s="1"/>
      <c r="R999" s="1"/>
      <c r="S999" s="1"/>
      <c r="T999" s="1"/>
      <c r="U999" s="6"/>
      <c r="V999" s="23"/>
      <c r="W999" s="14"/>
      <c r="X999" s="11"/>
      <c r="Y999" s="1"/>
      <c r="Z999" s="1"/>
      <c r="AA999" s="1"/>
      <c r="AB999" s="1"/>
      <c r="AC999" s="1"/>
      <c r="AD999" s="1"/>
      <c r="AE999" s="1"/>
      <c r="AF999" s="1"/>
      <c r="AG999" s="1"/>
      <c r="AH999" s="1"/>
      <c r="AI999" s="1"/>
      <c r="AJ999" s="1"/>
      <c r="AK999" s="1"/>
      <c r="AL999" s="1"/>
      <c r="AM999" s="1"/>
      <c r="AN999" s="1"/>
      <c r="AO999" s="1"/>
      <c r="AP999" s="1"/>
      <c r="AQ999" s="1"/>
      <c r="AR999" s="1"/>
      <c r="AS999" s="1"/>
      <c r="AT999" s="1"/>
      <c r="AU999" s="1"/>
    </row>
    <row r="1000" spans="1:47" ht="14.7" thickBot="1" x14ac:dyDescent="0.6">
      <c r="A1000" s="32"/>
      <c r="B1000" s="1"/>
      <c r="C1000" s="1"/>
      <c r="D1000" s="1"/>
      <c r="E1000" s="1"/>
      <c r="F1000" s="1"/>
      <c r="G1000" s="1"/>
      <c r="H1000" s="1"/>
      <c r="I1000" s="1"/>
      <c r="J1000" s="1"/>
      <c r="K1000" s="1"/>
      <c r="L1000" s="1"/>
      <c r="M1000" s="1"/>
      <c r="N1000" s="1"/>
      <c r="O1000" s="1"/>
      <c r="P1000" s="1"/>
      <c r="Q1000" s="1"/>
      <c r="R1000" s="1"/>
      <c r="S1000" s="1"/>
      <c r="T1000" s="1"/>
      <c r="U1000" s="6"/>
      <c r="V1000" s="23"/>
      <c r="W1000" s="14"/>
      <c r="X1000" s="1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row>
    <row r="1001" spans="1:47" ht="14.7" thickBot="1" x14ac:dyDescent="0.6">
      <c r="A1001" s="32"/>
      <c r="B1001" s="1"/>
      <c r="C1001" s="1"/>
      <c r="D1001" s="1"/>
      <c r="E1001" s="1"/>
      <c r="F1001" s="1"/>
      <c r="G1001" s="1"/>
      <c r="H1001" s="1"/>
      <c r="I1001" s="1"/>
      <c r="J1001" s="1"/>
      <c r="K1001" s="1"/>
      <c r="L1001" s="1"/>
      <c r="M1001" s="1"/>
      <c r="N1001" s="1"/>
      <c r="O1001" s="1"/>
      <c r="P1001" s="1"/>
      <c r="Q1001" s="1"/>
      <c r="R1001" s="1"/>
      <c r="S1001" s="1"/>
      <c r="T1001" s="1"/>
      <c r="U1001" s="6"/>
      <c r="V1001" s="23"/>
      <c r="W1001" s="14"/>
      <c r="X1001" s="1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row>
    <row r="1002" spans="1:47" ht="14.7" thickBot="1" x14ac:dyDescent="0.6">
      <c r="A1002" s="32"/>
      <c r="B1002" s="1"/>
      <c r="C1002" s="1"/>
      <c r="D1002" s="1"/>
      <c r="E1002" s="1"/>
      <c r="F1002" s="1"/>
      <c r="G1002" s="1"/>
      <c r="H1002" s="1"/>
      <c r="I1002" s="1"/>
      <c r="J1002" s="1"/>
      <c r="K1002" s="1"/>
      <c r="L1002" s="1"/>
      <c r="M1002" s="1"/>
      <c r="N1002" s="1"/>
      <c r="O1002" s="1"/>
      <c r="P1002" s="1"/>
      <c r="Q1002" s="1"/>
      <c r="R1002" s="1"/>
      <c r="S1002" s="1"/>
      <c r="T1002" s="1"/>
      <c r="U1002" s="6"/>
      <c r="V1002" s="23"/>
      <c r="W1002" s="14"/>
      <c r="X1002" s="1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row>
    <row r="1003" spans="1:47" ht="14.7" thickBot="1" x14ac:dyDescent="0.6">
      <c r="A1003" s="32"/>
      <c r="B1003" s="1"/>
      <c r="C1003" s="1"/>
      <c r="D1003" s="1"/>
      <c r="E1003" s="1"/>
      <c r="F1003" s="1"/>
      <c r="G1003" s="1"/>
      <c r="H1003" s="1"/>
      <c r="I1003" s="1"/>
      <c r="J1003" s="1"/>
      <c r="K1003" s="1"/>
      <c r="L1003" s="1"/>
      <c r="M1003" s="1"/>
      <c r="N1003" s="1"/>
      <c r="O1003" s="1"/>
      <c r="P1003" s="1"/>
      <c r="Q1003" s="1"/>
      <c r="R1003" s="1"/>
      <c r="S1003" s="1"/>
      <c r="T1003" s="1"/>
      <c r="U1003" s="6"/>
      <c r="V1003" s="23"/>
      <c r="W1003" s="14"/>
      <c r="X1003" s="1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row>
    <row r="1004" spans="1:47" ht="14.7" thickBot="1" x14ac:dyDescent="0.6">
      <c r="A1004" s="32"/>
      <c r="B1004" s="1"/>
      <c r="C1004" s="1"/>
      <c r="D1004" s="1"/>
      <c r="E1004" s="1"/>
      <c r="F1004" s="1"/>
      <c r="G1004" s="1"/>
      <c r="H1004" s="1"/>
      <c r="I1004" s="1"/>
      <c r="J1004" s="1"/>
      <c r="K1004" s="1"/>
      <c r="L1004" s="1"/>
      <c r="M1004" s="1"/>
      <c r="N1004" s="1"/>
      <c r="O1004" s="1"/>
      <c r="P1004" s="1"/>
      <c r="Q1004" s="1"/>
      <c r="R1004" s="1"/>
      <c r="S1004" s="1"/>
      <c r="T1004" s="1"/>
      <c r="U1004" s="6"/>
      <c r="V1004" s="23"/>
      <c r="W1004" s="14"/>
      <c r="X1004" s="1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row>
    <row r="1005" spans="1:47" ht="14.7" thickBot="1" x14ac:dyDescent="0.6">
      <c r="A1005" s="32"/>
      <c r="B1005" s="1"/>
      <c r="C1005" s="1"/>
      <c r="D1005" s="1"/>
      <c r="E1005" s="1"/>
      <c r="F1005" s="1"/>
      <c r="G1005" s="1"/>
      <c r="H1005" s="1"/>
      <c r="I1005" s="1"/>
      <c r="J1005" s="1"/>
      <c r="K1005" s="1"/>
      <c r="L1005" s="1"/>
      <c r="M1005" s="1"/>
      <c r="N1005" s="1"/>
      <c r="O1005" s="1"/>
      <c r="P1005" s="1"/>
      <c r="Q1005" s="1"/>
      <c r="R1005" s="1"/>
      <c r="S1005" s="1"/>
      <c r="T1005" s="1"/>
      <c r="U1005" s="6"/>
      <c r="V1005" s="23"/>
      <c r="W1005" s="14"/>
      <c r="X1005" s="1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row>
    <row r="1006" spans="1:47" ht="14.7" thickBot="1" x14ac:dyDescent="0.6">
      <c r="A1006" s="32"/>
      <c r="B1006" s="1"/>
      <c r="C1006" s="1"/>
      <c r="D1006" s="1"/>
      <c r="E1006" s="1"/>
      <c r="F1006" s="1"/>
      <c r="G1006" s="1"/>
      <c r="H1006" s="1"/>
      <c r="I1006" s="1"/>
      <c r="J1006" s="1"/>
      <c r="K1006" s="1"/>
      <c r="L1006" s="1"/>
      <c r="M1006" s="1"/>
      <c r="N1006" s="1"/>
      <c r="O1006" s="1"/>
      <c r="P1006" s="1"/>
      <c r="Q1006" s="1"/>
      <c r="R1006" s="1"/>
      <c r="S1006" s="1"/>
      <c r="T1006" s="1"/>
      <c r="U1006" s="6"/>
      <c r="V1006" s="23"/>
      <c r="W1006" s="14"/>
      <c r="X1006" s="1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row>
    <row r="1007" spans="1:47" ht="14.7" thickBot="1" x14ac:dyDescent="0.6">
      <c r="A1007" s="32"/>
      <c r="B1007" s="1"/>
      <c r="C1007" s="1"/>
      <c r="D1007" s="1"/>
      <c r="E1007" s="1"/>
      <c r="F1007" s="1"/>
      <c r="G1007" s="1"/>
      <c r="H1007" s="1"/>
      <c r="I1007" s="1"/>
      <c r="J1007" s="1"/>
      <c r="K1007" s="1"/>
      <c r="L1007" s="1"/>
      <c r="M1007" s="1"/>
      <c r="N1007" s="1"/>
      <c r="O1007" s="1"/>
      <c r="P1007" s="1"/>
      <c r="Q1007" s="1"/>
      <c r="R1007" s="1"/>
      <c r="S1007" s="1"/>
      <c r="T1007" s="1"/>
      <c r="U1007" s="6"/>
      <c r="V1007" s="23"/>
      <c r="W1007" s="14"/>
      <c r="X1007" s="1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row>
    <row r="1008" spans="1:47" ht="14.7" thickBot="1" x14ac:dyDescent="0.6">
      <c r="A1008" s="32"/>
      <c r="B1008" s="1"/>
      <c r="C1008" s="1"/>
      <c r="D1008" s="1"/>
      <c r="E1008" s="1"/>
      <c r="F1008" s="1"/>
      <c r="G1008" s="1"/>
      <c r="H1008" s="1"/>
      <c r="I1008" s="1"/>
      <c r="J1008" s="1"/>
      <c r="K1008" s="1"/>
      <c r="L1008" s="1"/>
      <c r="M1008" s="1"/>
      <c r="N1008" s="1"/>
      <c r="O1008" s="1"/>
      <c r="P1008" s="1"/>
      <c r="Q1008" s="1"/>
      <c r="R1008" s="1"/>
      <c r="S1008" s="1"/>
      <c r="T1008" s="1"/>
      <c r="U1008" s="6"/>
      <c r="V1008" s="23"/>
      <c r="W1008" s="14"/>
      <c r="X1008" s="1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row>
    <row r="1009" spans="1:47" ht="14.7" thickBot="1" x14ac:dyDescent="0.6">
      <c r="A1009" s="32"/>
      <c r="B1009" s="1"/>
      <c r="C1009" s="1"/>
      <c r="D1009" s="1"/>
      <c r="E1009" s="1"/>
      <c r="F1009" s="1"/>
      <c r="G1009" s="1"/>
      <c r="H1009" s="1"/>
      <c r="I1009" s="1"/>
      <c r="J1009" s="1"/>
      <c r="K1009" s="1"/>
      <c r="L1009" s="1"/>
      <c r="M1009" s="1"/>
      <c r="N1009" s="1"/>
      <c r="O1009" s="1"/>
      <c r="P1009" s="1"/>
      <c r="Q1009" s="1"/>
      <c r="R1009" s="1"/>
      <c r="S1009" s="1"/>
      <c r="T1009" s="1"/>
      <c r="U1009" s="6"/>
      <c r="V1009" s="23"/>
      <c r="W1009" s="14"/>
      <c r="X1009" s="1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row>
    <row r="1010" spans="1:47" ht="14.7" thickBot="1" x14ac:dyDescent="0.6">
      <c r="A1010" s="32"/>
      <c r="B1010" s="1"/>
      <c r="C1010" s="1"/>
      <c r="D1010" s="1"/>
      <c r="E1010" s="1"/>
      <c r="F1010" s="1"/>
      <c r="G1010" s="1"/>
      <c r="H1010" s="1"/>
      <c r="I1010" s="1"/>
      <c r="J1010" s="1"/>
      <c r="K1010" s="1"/>
      <c r="L1010" s="1"/>
      <c r="M1010" s="1"/>
      <c r="N1010" s="1"/>
      <c r="O1010" s="1"/>
      <c r="P1010" s="1"/>
      <c r="Q1010" s="1"/>
      <c r="R1010" s="1"/>
      <c r="S1010" s="1"/>
      <c r="T1010" s="1"/>
      <c r="U1010" s="6"/>
      <c r="V1010" s="23"/>
      <c r="W1010" s="14"/>
      <c r="X1010" s="1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row>
    <row r="1011" spans="1:47" ht="14.7" thickBot="1" x14ac:dyDescent="0.6">
      <c r="A1011" s="32"/>
      <c r="B1011" s="1"/>
      <c r="C1011" s="1"/>
      <c r="D1011" s="1"/>
      <c r="E1011" s="1"/>
      <c r="F1011" s="1"/>
      <c r="G1011" s="1"/>
      <c r="H1011" s="1"/>
      <c r="I1011" s="1"/>
      <c r="J1011" s="1"/>
      <c r="K1011" s="1"/>
      <c r="L1011" s="1"/>
      <c r="M1011" s="1"/>
      <c r="N1011" s="1"/>
      <c r="O1011" s="1"/>
      <c r="P1011" s="1"/>
      <c r="Q1011" s="1"/>
      <c r="R1011" s="1"/>
      <c r="S1011" s="1"/>
      <c r="T1011" s="1"/>
      <c r="U1011" s="6"/>
      <c r="V1011" s="23"/>
      <c r="W1011" s="14"/>
      <c r="X1011" s="1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row>
    <row r="1012" spans="1:47" ht="14.7" thickBot="1" x14ac:dyDescent="0.6">
      <c r="A1012" s="32"/>
      <c r="B1012" s="1"/>
      <c r="C1012" s="1"/>
      <c r="D1012" s="1"/>
      <c r="E1012" s="1"/>
      <c r="F1012" s="1"/>
      <c r="G1012" s="1"/>
      <c r="H1012" s="1"/>
      <c r="I1012" s="1"/>
      <c r="J1012" s="1"/>
      <c r="K1012" s="1"/>
      <c r="L1012" s="1"/>
      <c r="M1012" s="1"/>
      <c r="N1012" s="1"/>
      <c r="O1012" s="1"/>
      <c r="P1012" s="1"/>
      <c r="Q1012" s="1"/>
      <c r="R1012" s="1"/>
      <c r="S1012" s="1"/>
      <c r="T1012" s="1"/>
      <c r="U1012" s="6"/>
      <c r="V1012" s="23"/>
      <c r="W1012" s="14"/>
      <c r="X1012" s="1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row>
    <row r="1013" spans="1:47" ht="14.7" thickBot="1" x14ac:dyDescent="0.6">
      <c r="A1013" s="32"/>
      <c r="B1013" s="1"/>
      <c r="C1013" s="1"/>
      <c r="D1013" s="1"/>
      <c r="E1013" s="1"/>
      <c r="F1013" s="1"/>
      <c r="G1013" s="1"/>
      <c r="H1013" s="1"/>
      <c r="I1013" s="1"/>
      <c r="J1013" s="1"/>
      <c r="K1013" s="1"/>
      <c r="L1013" s="1"/>
      <c r="M1013" s="1"/>
      <c r="N1013" s="1"/>
      <c r="O1013" s="1"/>
      <c r="P1013" s="1"/>
      <c r="Q1013" s="1"/>
      <c r="R1013" s="1"/>
      <c r="S1013" s="1"/>
      <c r="T1013" s="1"/>
      <c r="U1013" s="6"/>
      <c r="V1013" s="23"/>
      <c r="W1013" s="14"/>
      <c r="X1013" s="1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row>
    <row r="1014" spans="1:47" ht="14.7" thickBot="1" x14ac:dyDescent="0.6">
      <c r="A1014" s="32"/>
      <c r="B1014" s="1"/>
      <c r="C1014" s="1"/>
      <c r="D1014" s="1"/>
      <c r="E1014" s="1"/>
      <c r="F1014" s="1"/>
      <c r="G1014" s="1"/>
      <c r="H1014" s="1"/>
      <c r="I1014" s="1"/>
      <c r="J1014" s="1"/>
      <c r="K1014" s="1"/>
      <c r="L1014" s="1"/>
      <c r="M1014" s="1"/>
      <c r="N1014" s="1"/>
      <c r="O1014" s="1"/>
      <c r="P1014" s="1"/>
      <c r="Q1014" s="1"/>
      <c r="R1014" s="1"/>
      <c r="S1014" s="1"/>
      <c r="T1014" s="1"/>
      <c r="U1014" s="6"/>
      <c r="V1014" s="23"/>
      <c r="W1014" s="14"/>
      <c r="X1014" s="1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row>
    <row r="1015" spans="1:47" ht="14.7" thickBot="1" x14ac:dyDescent="0.6">
      <c r="A1015" s="32"/>
      <c r="B1015" s="1"/>
      <c r="C1015" s="1"/>
      <c r="D1015" s="1"/>
      <c r="E1015" s="1"/>
      <c r="F1015" s="1"/>
      <c r="G1015" s="1"/>
      <c r="H1015" s="1"/>
      <c r="I1015" s="1"/>
      <c r="J1015" s="1"/>
      <c r="K1015" s="1"/>
      <c r="L1015" s="1"/>
      <c r="M1015" s="1"/>
      <c r="N1015" s="1"/>
      <c r="O1015" s="1"/>
      <c r="P1015" s="1"/>
      <c r="Q1015" s="1"/>
      <c r="R1015" s="1"/>
      <c r="S1015" s="1"/>
      <c r="T1015" s="1"/>
      <c r="U1015" s="6"/>
      <c r="V1015" s="23"/>
      <c r="W1015" s="14"/>
      <c r="X1015" s="1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row>
    <row r="1016" spans="1:47" ht="14.7" thickBot="1" x14ac:dyDescent="0.6">
      <c r="A1016" s="32"/>
      <c r="B1016" s="1"/>
      <c r="C1016" s="1"/>
      <c r="D1016" s="1"/>
      <c r="E1016" s="1"/>
      <c r="F1016" s="1"/>
      <c r="G1016" s="1"/>
      <c r="H1016" s="1"/>
      <c r="I1016" s="1"/>
      <c r="J1016" s="1"/>
      <c r="K1016" s="1"/>
      <c r="L1016" s="1"/>
      <c r="M1016" s="1"/>
      <c r="N1016" s="1"/>
      <c r="O1016" s="1"/>
      <c r="P1016" s="1"/>
      <c r="Q1016" s="1"/>
      <c r="R1016" s="1"/>
      <c r="S1016" s="1"/>
      <c r="T1016" s="1"/>
      <c r="U1016" s="6"/>
      <c r="V1016" s="23"/>
      <c r="W1016" s="14"/>
      <c r="X1016" s="1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row>
    <row r="1017" spans="1:47" ht="14.7" thickBot="1" x14ac:dyDescent="0.6">
      <c r="A1017" s="32"/>
      <c r="B1017" s="1"/>
      <c r="C1017" s="1"/>
      <c r="D1017" s="1"/>
      <c r="E1017" s="1"/>
      <c r="F1017" s="1"/>
      <c r="G1017" s="1"/>
      <c r="H1017" s="1"/>
      <c r="I1017" s="1"/>
      <c r="J1017" s="1"/>
      <c r="K1017" s="1"/>
      <c r="L1017" s="1"/>
      <c r="M1017" s="1"/>
      <c r="N1017" s="1"/>
      <c r="O1017" s="1"/>
      <c r="P1017" s="1"/>
      <c r="Q1017" s="1"/>
      <c r="R1017" s="1"/>
      <c r="S1017" s="1"/>
      <c r="T1017" s="1"/>
      <c r="U1017" s="6"/>
      <c r="V1017" s="23"/>
      <c r="W1017" s="14"/>
      <c r="X1017" s="1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row>
    <row r="1018" spans="1:47" ht="14.7" thickBot="1" x14ac:dyDescent="0.6">
      <c r="A1018" s="32"/>
      <c r="B1018" s="1"/>
      <c r="C1018" s="1"/>
      <c r="D1018" s="1"/>
      <c r="E1018" s="1"/>
      <c r="F1018" s="1"/>
      <c r="G1018" s="1"/>
      <c r="H1018" s="1"/>
      <c r="I1018" s="1"/>
      <c r="J1018" s="1"/>
      <c r="K1018" s="1"/>
      <c r="L1018" s="1"/>
      <c r="M1018" s="1"/>
      <c r="N1018" s="1"/>
      <c r="O1018" s="1"/>
      <c r="P1018" s="1"/>
      <c r="Q1018" s="1"/>
      <c r="R1018" s="1"/>
      <c r="S1018" s="1"/>
      <c r="T1018" s="1"/>
      <c r="U1018" s="6"/>
      <c r="V1018" s="23"/>
      <c r="W1018" s="14"/>
      <c r="X1018" s="1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row>
    <row r="1019" spans="1:47" ht="14.7" thickBot="1" x14ac:dyDescent="0.6">
      <c r="A1019" s="32"/>
      <c r="B1019" s="1"/>
      <c r="C1019" s="1"/>
      <c r="D1019" s="1"/>
      <c r="E1019" s="1"/>
      <c r="F1019" s="1"/>
      <c r="G1019" s="1"/>
      <c r="H1019" s="1"/>
      <c r="I1019" s="1"/>
      <c r="J1019" s="1"/>
      <c r="K1019" s="1"/>
      <c r="L1019" s="1"/>
      <c r="M1019" s="1"/>
      <c r="N1019" s="1"/>
      <c r="O1019" s="1"/>
      <c r="P1019" s="1"/>
      <c r="Q1019" s="1"/>
      <c r="R1019" s="1"/>
      <c r="S1019" s="1"/>
      <c r="T1019" s="1"/>
      <c r="U1019" s="6"/>
      <c r="V1019" s="23"/>
      <c r="W1019" s="14"/>
      <c r="X1019" s="1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row>
    <row r="1020" spans="1:47" ht="14.7" thickBot="1" x14ac:dyDescent="0.6">
      <c r="A1020" s="32"/>
      <c r="B1020" s="1"/>
      <c r="C1020" s="1"/>
      <c r="D1020" s="1"/>
      <c r="E1020" s="1"/>
      <c r="F1020" s="1"/>
      <c r="G1020" s="1"/>
      <c r="H1020" s="1"/>
      <c r="I1020" s="1"/>
      <c r="J1020" s="1"/>
      <c r="K1020" s="1"/>
      <c r="L1020" s="1"/>
      <c r="M1020" s="1"/>
      <c r="N1020" s="1"/>
      <c r="O1020" s="1"/>
      <c r="P1020" s="1"/>
      <c r="Q1020" s="1"/>
      <c r="R1020" s="1"/>
      <c r="S1020" s="1"/>
      <c r="T1020" s="1"/>
      <c r="U1020" s="6"/>
      <c r="V1020" s="23"/>
      <c r="W1020" s="14"/>
      <c r="X1020" s="1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row>
    <row r="1021" spans="1:47" ht="14.7" thickBot="1" x14ac:dyDescent="0.6">
      <c r="A1021" s="32"/>
      <c r="B1021" s="1"/>
      <c r="C1021" s="1"/>
      <c r="D1021" s="1"/>
      <c r="E1021" s="1"/>
      <c r="F1021" s="1"/>
      <c r="G1021" s="1"/>
      <c r="H1021" s="1"/>
      <c r="I1021" s="1"/>
      <c r="J1021" s="1"/>
      <c r="K1021" s="1"/>
      <c r="L1021" s="1"/>
      <c r="M1021" s="1"/>
      <c r="N1021" s="1"/>
      <c r="O1021" s="1"/>
      <c r="P1021" s="1"/>
      <c r="Q1021" s="1"/>
      <c r="R1021" s="1"/>
      <c r="S1021" s="1"/>
      <c r="T1021" s="1"/>
      <c r="U1021" s="6"/>
      <c r="V1021" s="23"/>
      <c r="W1021" s="14"/>
      <c r="X1021" s="1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row>
    <row r="1022" spans="1:47" ht="14.7" thickBot="1" x14ac:dyDescent="0.6">
      <c r="A1022" s="32"/>
      <c r="B1022" s="1"/>
      <c r="C1022" s="1"/>
      <c r="D1022" s="1"/>
      <c r="E1022" s="1"/>
      <c r="F1022" s="1"/>
      <c r="G1022" s="1"/>
      <c r="H1022" s="1"/>
      <c r="I1022" s="1"/>
      <c r="J1022" s="1"/>
      <c r="K1022" s="1"/>
      <c r="L1022" s="1"/>
      <c r="M1022" s="1"/>
      <c r="N1022" s="1"/>
      <c r="O1022" s="1"/>
      <c r="P1022" s="1"/>
      <c r="Q1022" s="1"/>
      <c r="R1022" s="1"/>
      <c r="S1022" s="1"/>
      <c r="T1022" s="1"/>
      <c r="U1022" s="6"/>
      <c r="V1022" s="23"/>
      <c r="W1022" s="14"/>
      <c r="X1022" s="1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row>
  </sheetData>
  <mergeCells count="3">
    <mergeCell ref="A21:Y21"/>
    <mergeCell ref="AX21:BU21"/>
    <mergeCell ref="Z21:AW21"/>
  </mergeCells>
  <phoneticPr fontId="6" type="noConversion"/>
  <dataValidations disablePrompts="1" count="3">
    <dataValidation type="list" allowBlank="1" showInputMessage="1" showErrorMessage="1" sqref="F2:F4" xr:uid="{CA294D27-E31D-4111-821B-BAA8FAEFF668}">
      <formula1>rent_keys</formula1>
    </dataValidation>
    <dataValidation type="list" allowBlank="1" showInputMessage="1" showErrorMessage="1" sqref="C2:C4" xr:uid="{7D134E9A-0292-45E4-8CF0-BD2FD1DF4C56}">
      <formula1>term_keys</formula1>
    </dataValidation>
    <dataValidation type="decimal" allowBlank="1" showInputMessage="1" showErrorMessage="1" sqref="D2:D4" xr:uid="{F31AC373-CB0A-47C1-8C76-DBA06D5CBFFE}">
      <formula1>0</formula1>
      <formula2>1</formula2>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C724D-BE68-4249-ACA1-2C7F3E9A321C}">
  <dimension ref="A1:Y101"/>
  <sheetViews>
    <sheetView topLeftCell="A85" workbookViewId="0">
      <selection activeCell="A104" sqref="A104"/>
    </sheetView>
  </sheetViews>
  <sheetFormatPr defaultColWidth="20.578125" defaultRowHeight="14.4" x14ac:dyDescent="0.55000000000000004"/>
  <sheetData>
    <row r="1" spans="1:25" x14ac:dyDescent="0.55000000000000004">
      <c r="A1" t="s">
        <v>269</v>
      </c>
      <c r="B1" t="s">
        <v>0</v>
      </c>
      <c r="C1" t="s">
        <v>17</v>
      </c>
      <c r="D1" t="s">
        <v>18</v>
      </c>
      <c r="E1" t="s">
        <v>19</v>
      </c>
      <c r="F1" t="s">
        <v>20</v>
      </c>
      <c r="G1" t="s">
        <v>21</v>
      </c>
      <c r="H1" t="s">
        <v>22</v>
      </c>
      <c r="I1" t="s">
        <v>23</v>
      </c>
      <c r="J1" t="s">
        <v>24</v>
      </c>
      <c r="K1" t="s">
        <v>25</v>
      </c>
      <c r="L1" t="s">
        <v>26</v>
      </c>
      <c r="M1" t="s">
        <v>28</v>
      </c>
      <c r="N1" t="s">
        <v>418</v>
      </c>
      <c r="O1" t="s">
        <v>27</v>
      </c>
      <c r="P1" t="s">
        <v>29</v>
      </c>
      <c r="Q1" t="s">
        <v>30</v>
      </c>
      <c r="R1" t="s">
        <v>31</v>
      </c>
      <c r="S1" s="8" t="s">
        <v>7</v>
      </c>
      <c r="T1" s="8" t="s">
        <v>397</v>
      </c>
      <c r="U1" s="8" t="s">
        <v>8</v>
      </c>
      <c r="V1" s="8" t="s">
        <v>9</v>
      </c>
      <c r="W1" s="8" t="s">
        <v>386</v>
      </c>
      <c r="X1" s="8" t="s">
        <v>416</v>
      </c>
      <c r="Y1" t="s">
        <v>32</v>
      </c>
    </row>
    <row r="2" spans="1:25" x14ac:dyDescent="0.55000000000000004">
      <c r="A2" t="s">
        <v>268</v>
      </c>
      <c r="B2" t="s">
        <v>139</v>
      </c>
      <c r="C2" t="s">
        <v>140</v>
      </c>
      <c r="D2" s="2">
        <v>599000</v>
      </c>
      <c r="E2" t="s">
        <v>41</v>
      </c>
      <c r="H2">
        <v>6903</v>
      </c>
      <c r="I2" t="s">
        <v>102</v>
      </c>
      <c r="J2" s="3">
        <v>0.06</v>
      </c>
      <c r="K2">
        <v>4155.8</v>
      </c>
      <c r="L2">
        <v>3778</v>
      </c>
      <c r="M2">
        <v>6000</v>
      </c>
      <c r="N2">
        <v>4000</v>
      </c>
      <c r="O2">
        <v>4000</v>
      </c>
      <c r="P2">
        <v>0.58814187399999995</v>
      </c>
      <c r="Q2">
        <v>-3.7489773329999997E-2</v>
      </c>
      <c r="R2" t="s">
        <v>92</v>
      </c>
      <c r="S2">
        <v>80</v>
      </c>
      <c r="T2">
        <v>100</v>
      </c>
      <c r="U2">
        <v>100</v>
      </c>
      <c r="V2">
        <v>300</v>
      </c>
      <c r="W2">
        <v>100</v>
      </c>
      <c r="X2">
        <v>1000</v>
      </c>
    </row>
    <row r="3" spans="1:25" x14ac:dyDescent="0.55000000000000004">
      <c r="A3" t="s">
        <v>268</v>
      </c>
      <c r="B3" t="s">
        <v>122</v>
      </c>
      <c r="C3" t="s">
        <v>123</v>
      </c>
      <c r="D3" s="2">
        <v>449000</v>
      </c>
      <c r="E3" t="s">
        <v>124</v>
      </c>
      <c r="H3">
        <v>6906</v>
      </c>
      <c r="I3" t="s">
        <v>42</v>
      </c>
      <c r="J3" s="3">
        <v>0.37</v>
      </c>
      <c r="K3">
        <v>3481.5</v>
      </c>
      <c r="L3">
        <v>3165</v>
      </c>
      <c r="M3">
        <v>4500</v>
      </c>
      <c r="N3">
        <v>3000</v>
      </c>
      <c r="O3">
        <v>3000</v>
      </c>
      <c r="P3">
        <v>0.4218009479</v>
      </c>
      <c r="Q3">
        <v>-0.1383024558</v>
      </c>
      <c r="R3" t="s">
        <v>92</v>
      </c>
      <c r="S3">
        <v>80</v>
      </c>
      <c r="T3">
        <v>100</v>
      </c>
      <c r="U3">
        <v>100</v>
      </c>
      <c r="V3">
        <v>300</v>
      </c>
      <c r="W3">
        <v>100</v>
      </c>
      <c r="X3">
        <v>1000</v>
      </c>
      <c r="Y3" t="s">
        <v>125</v>
      </c>
    </row>
    <row r="4" spans="1:25" x14ac:dyDescent="0.55000000000000004">
      <c r="A4" t="s">
        <v>268</v>
      </c>
      <c r="B4" t="s">
        <v>48</v>
      </c>
      <c r="C4" t="s">
        <v>49</v>
      </c>
      <c r="D4" s="2">
        <v>485000</v>
      </c>
      <c r="E4" t="s">
        <v>50</v>
      </c>
      <c r="H4">
        <v>6906</v>
      </c>
      <c r="I4" t="s">
        <v>42</v>
      </c>
      <c r="J4" s="3">
        <v>0.37</v>
      </c>
      <c r="K4">
        <v>3300</v>
      </c>
      <c r="L4">
        <v>3000</v>
      </c>
      <c r="M4">
        <v>4500</v>
      </c>
      <c r="N4">
        <v>3800</v>
      </c>
      <c r="O4">
        <v>3800</v>
      </c>
      <c r="P4">
        <v>0.5</v>
      </c>
      <c r="Q4">
        <v>0.1515151515</v>
      </c>
      <c r="R4" t="s">
        <v>37</v>
      </c>
      <c r="S4">
        <v>80</v>
      </c>
      <c r="T4">
        <v>100</v>
      </c>
      <c r="U4">
        <v>100</v>
      </c>
      <c r="V4">
        <v>300</v>
      </c>
      <c r="W4">
        <v>100</v>
      </c>
      <c r="X4">
        <v>1000</v>
      </c>
      <c r="Y4" t="s">
        <v>51</v>
      </c>
    </row>
    <row r="5" spans="1:25" x14ac:dyDescent="0.55000000000000004">
      <c r="A5" t="s">
        <v>268</v>
      </c>
      <c r="B5" t="s">
        <v>181</v>
      </c>
      <c r="C5" t="s">
        <v>182</v>
      </c>
      <c r="D5" s="2">
        <v>619900</v>
      </c>
      <c r="E5" t="s">
        <v>183</v>
      </c>
      <c r="H5">
        <v>6907</v>
      </c>
      <c r="I5" t="s">
        <v>55</v>
      </c>
      <c r="J5" s="3">
        <v>0.31</v>
      </c>
      <c r="K5">
        <v>4446.2</v>
      </c>
      <c r="L5">
        <v>4042</v>
      </c>
      <c r="M5">
        <v>4500</v>
      </c>
      <c r="N5">
        <v>3000</v>
      </c>
      <c r="O5">
        <v>3000</v>
      </c>
      <c r="P5">
        <v>0.11331024250000001</v>
      </c>
      <c r="Q5">
        <v>-0.32526651969999998</v>
      </c>
      <c r="R5" t="s">
        <v>92</v>
      </c>
      <c r="S5">
        <v>80</v>
      </c>
      <c r="T5">
        <v>100</v>
      </c>
      <c r="U5">
        <v>100</v>
      </c>
      <c r="V5">
        <v>300</v>
      </c>
      <c r="W5">
        <v>100</v>
      </c>
      <c r="X5">
        <v>1000</v>
      </c>
      <c r="Y5" t="s">
        <v>184</v>
      </c>
    </row>
    <row r="6" spans="1:25" x14ac:dyDescent="0.55000000000000004">
      <c r="A6" t="s">
        <v>268</v>
      </c>
      <c r="B6" t="s">
        <v>208</v>
      </c>
      <c r="C6" t="s">
        <v>209</v>
      </c>
      <c r="D6" s="2">
        <v>585000</v>
      </c>
      <c r="E6" t="s">
        <v>210</v>
      </c>
      <c r="H6">
        <v>6901</v>
      </c>
      <c r="I6" t="s">
        <v>36</v>
      </c>
      <c r="J6" s="3">
        <v>0.84</v>
      </c>
      <c r="K6">
        <v>3256</v>
      </c>
      <c r="L6">
        <v>2960</v>
      </c>
      <c r="M6">
        <v>3000</v>
      </c>
      <c r="N6">
        <v>2200</v>
      </c>
      <c r="O6">
        <v>2200</v>
      </c>
      <c r="P6">
        <v>1.351351351E-2</v>
      </c>
      <c r="Q6">
        <v>-0.32432432430000002</v>
      </c>
      <c r="R6" t="s">
        <v>92</v>
      </c>
      <c r="S6">
        <v>80</v>
      </c>
      <c r="T6">
        <v>100</v>
      </c>
      <c r="U6">
        <v>100</v>
      </c>
      <c r="V6">
        <v>300</v>
      </c>
      <c r="W6">
        <v>100</v>
      </c>
      <c r="X6">
        <v>1000</v>
      </c>
      <c r="Y6" t="s">
        <v>88</v>
      </c>
    </row>
    <row r="7" spans="1:25" x14ac:dyDescent="0.55000000000000004">
      <c r="A7" t="s">
        <v>268</v>
      </c>
      <c r="B7" t="s">
        <v>128</v>
      </c>
      <c r="C7" t="s">
        <v>129</v>
      </c>
      <c r="D7" s="2">
        <v>220000</v>
      </c>
      <c r="E7" t="s">
        <v>61</v>
      </c>
      <c r="H7">
        <v>6902</v>
      </c>
      <c r="I7" t="s">
        <v>55</v>
      </c>
      <c r="J7" s="3">
        <v>0.6</v>
      </c>
      <c r="K7">
        <v>1962.4</v>
      </c>
      <c r="L7">
        <v>1784</v>
      </c>
      <c r="M7">
        <v>2300</v>
      </c>
      <c r="N7">
        <v>1800</v>
      </c>
      <c r="O7">
        <v>1800</v>
      </c>
      <c r="P7">
        <v>0.28923766820000002</v>
      </c>
      <c r="Q7">
        <v>-8.2755809210000003E-2</v>
      </c>
      <c r="R7" t="s">
        <v>92</v>
      </c>
      <c r="S7">
        <v>80</v>
      </c>
      <c r="T7">
        <v>100</v>
      </c>
      <c r="U7">
        <v>100</v>
      </c>
      <c r="V7">
        <v>300</v>
      </c>
      <c r="W7">
        <v>100</v>
      </c>
      <c r="X7">
        <v>1000</v>
      </c>
    </row>
    <row r="8" spans="1:25" x14ac:dyDescent="0.55000000000000004">
      <c r="A8" t="s">
        <v>268</v>
      </c>
      <c r="B8" t="s">
        <v>168</v>
      </c>
      <c r="C8" t="s">
        <v>169</v>
      </c>
      <c r="D8" s="2">
        <v>565000</v>
      </c>
      <c r="E8" t="s">
        <v>170</v>
      </c>
      <c r="H8">
        <v>6903</v>
      </c>
      <c r="I8" t="s">
        <v>102</v>
      </c>
      <c r="J8" s="3">
        <v>0.06</v>
      </c>
      <c r="K8">
        <v>4075.5</v>
      </c>
      <c r="L8">
        <v>3705</v>
      </c>
      <c r="M8">
        <v>5500</v>
      </c>
      <c r="N8">
        <v>4000</v>
      </c>
      <c r="O8">
        <v>4000</v>
      </c>
      <c r="P8">
        <v>0.4844804318</v>
      </c>
      <c r="Q8">
        <v>-1.8525334309999999E-2</v>
      </c>
      <c r="R8" t="s">
        <v>92</v>
      </c>
      <c r="S8">
        <v>80</v>
      </c>
      <c r="T8">
        <v>100</v>
      </c>
      <c r="U8">
        <v>100</v>
      </c>
      <c r="V8">
        <v>300</v>
      </c>
      <c r="W8">
        <v>100</v>
      </c>
      <c r="X8">
        <v>1000</v>
      </c>
      <c r="Y8" t="s">
        <v>171</v>
      </c>
    </row>
    <row r="9" spans="1:25" x14ac:dyDescent="0.55000000000000004">
      <c r="A9" t="s">
        <v>270</v>
      </c>
      <c r="B9" t="s">
        <v>348</v>
      </c>
      <c r="C9" t="s">
        <v>349</v>
      </c>
      <c r="D9">
        <v>180000</v>
      </c>
      <c r="E9" t="s">
        <v>308</v>
      </c>
      <c r="F9">
        <v>160000</v>
      </c>
      <c r="G9">
        <v>0.11111111110000001</v>
      </c>
      <c r="H9">
        <v>60626</v>
      </c>
      <c r="I9" t="s">
        <v>42</v>
      </c>
      <c r="J9" s="3">
        <v>0.76</v>
      </c>
      <c r="K9">
        <v>1402.5</v>
      </c>
      <c r="L9">
        <v>1275</v>
      </c>
      <c r="M9">
        <v>2000</v>
      </c>
      <c r="N9">
        <v>1300</v>
      </c>
      <c r="O9">
        <v>1300</v>
      </c>
      <c r="P9">
        <v>0.56862745100000001</v>
      </c>
      <c r="Q9">
        <v>-7.3083778969999999E-2</v>
      </c>
      <c r="R9" t="s">
        <v>350</v>
      </c>
      <c r="S9">
        <v>80</v>
      </c>
      <c r="T9">
        <v>100</v>
      </c>
      <c r="U9">
        <v>100</v>
      </c>
      <c r="V9">
        <v>300</v>
      </c>
      <c r="W9">
        <v>100</v>
      </c>
      <c r="X9">
        <v>1000</v>
      </c>
      <c r="Y9" t="s">
        <v>351</v>
      </c>
    </row>
    <row r="10" spans="1:25" x14ac:dyDescent="0.55000000000000004">
      <c r="A10" t="s">
        <v>268</v>
      </c>
      <c r="B10" t="s">
        <v>33</v>
      </c>
      <c r="C10" t="s">
        <v>34</v>
      </c>
      <c r="D10" s="2">
        <v>399000</v>
      </c>
      <c r="E10" t="s">
        <v>35</v>
      </c>
      <c r="H10" s="5" t="s">
        <v>383</v>
      </c>
      <c r="I10" t="s">
        <v>36</v>
      </c>
      <c r="J10" s="3">
        <v>0.84</v>
      </c>
      <c r="K10">
        <v>3315.4</v>
      </c>
      <c r="L10">
        <v>3014</v>
      </c>
      <c r="M10">
        <v>4000</v>
      </c>
      <c r="N10">
        <v>3200</v>
      </c>
      <c r="O10">
        <v>3200</v>
      </c>
      <c r="P10">
        <v>0.32714001329999998</v>
      </c>
      <c r="Q10">
        <v>-3.4807263079999998E-2</v>
      </c>
      <c r="R10" t="s">
        <v>37</v>
      </c>
      <c r="S10">
        <v>80</v>
      </c>
      <c r="T10">
        <v>100</v>
      </c>
      <c r="U10">
        <v>100</v>
      </c>
      <c r="V10">
        <v>300</v>
      </c>
      <c r="W10">
        <v>100</v>
      </c>
      <c r="X10">
        <v>1000</v>
      </c>
      <c r="Y10" t="s">
        <v>38</v>
      </c>
    </row>
    <row r="11" spans="1:25" x14ac:dyDescent="0.55000000000000004">
      <c r="A11" t="s">
        <v>268</v>
      </c>
      <c r="B11" t="s">
        <v>178</v>
      </c>
      <c r="C11" t="s">
        <v>179</v>
      </c>
      <c r="D11" s="2">
        <v>240000</v>
      </c>
      <c r="E11" t="s">
        <v>180</v>
      </c>
      <c r="H11">
        <v>6901</v>
      </c>
      <c r="I11" t="s">
        <v>36</v>
      </c>
      <c r="J11" s="3">
        <v>0.84</v>
      </c>
      <c r="K11">
        <v>2530</v>
      </c>
      <c r="L11">
        <v>2300</v>
      </c>
      <c r="M11">
        <v>2200</v>
      </c>
      <c r="N11">
        <v>1800</v>
      </c>
      <c r="O11">
        <v>1800</v>
      </c>
      <c r="P11">
        <v>-4.347826087E-2</v>
      </c>
      <c r="Q11">
        <v>-0.28853754939999998</v>
      </c>
      <c r="R11" t="s">
        <v>92</v>
      </c>
      <c r="S11">
        <v>80</v>
      </c>
      <c r="T11">
        <v>100</v>
      </c>
      <c r="U11">
        <v>100</v>
      </c>
      <c r="V11">
        <v>300</v>
      </c>
      <c r="W11">
        <v>100</v>
      </c>
      <c r="X11">
        <v>1000</v>
      </c>
    </row>
    <row r="12" spans="1:25" x14ac:dyDescent="0.55000000000000004">
      <c r="A12" t="s">
        <v>270</v>
      </c>
      <c r="B12" t="s">
        <v>279</v>
      </c>
      <c r="C12" t="s">
        <v>280</v>
      </c>
      <c r="D12">
        <v>242900</v>
      </c>
      <c r="E12" t="s">
        <v>281</v>
      </c>
      <c r="F12">
        <v>194000</v>
      </c>
      <c r="G12">
        <v>0.20131741459999999</v>
      </c>
      <c r="H12">
        <v>60202</v>
      </c>
      <c r="I12" t="s">
        <v>36</v>
      </c>
      <c r="J12" s="3">
        <v>0.48</v>
      </c>
      <c r="K12">
        <v>1901.9</v>
      </c>
      <c r="L12">
        <v>1729</v>
      </c>
      <c r="M12">
        <v>3000</v>
      </c>
      <c r="N12">
        <v>1800</v>
      </c>
      <c r="O12">
        <v>1800</v>
      </c>
      <c r="P12">
        <v>0.73510699830000004</v>
      </c>
      <c r="Q12">
        <v>-5.3578000950000003E-2</v>
      </c>
      <c r="R12" t="s">
        <v>263</v>
      </c>
      <c r="S12">
        <v>80</v>
      </c>
      <c r="T12">
        <v>100</v>
      </c>
      <c r="U12">
        <v>100</v>
      </c>
      <c r="V12">
        <v>300</v>
      </c>
      <c r="W12">
        <v>100</v>
      </c>
      <c r="X12">
        <v>1000</v>
      </c>
      <c r="Y12" t="s">
        <v>282</v>
      </c>
    </row>
    <row r="13" spans="1:25" x14ac:dyDescent="0.55000000000000004">
      <c r="A13" t="s">
        <v>268</v>
      </c>
      <c r="B13" t="s">
        <v>185</v>
      </c>
      <c r="C13" t="s">
        <v>186</v>
      </c>
      <c r="D13" s="2">
        <v>749000</v>
      </c>
      <c r="E13" t="s">
        <v>187</v>
      </c>
      <c r="H13">
        <v>6906</v>
      </c>
      <c r="I13" t="s">
        <v>42</v>
      </c>
      <c r="J13" s="3">
        <v>0.37</v>
      </c>
      <c r="K13">
        <v>5041.3</v>
      </c>
      <c r="L13">
        <v>4583</v>
      </c>
      <c r="M13">
        <v>5000</v>
      </c>
      <c r="N13">
        <v>3500</v>
      </c>
      <c r="O13">
        <v>3500</v>
      </c>
      <c r="P13">
        <v>9.0988435519999994E-2</v>
      </c>
      <c r="Q13">
        <v>-0.3057346319</v>
      </c>
      <c r="R13" t="s">
        <v>92</v>
      </c>
      <c r="S13">
        <v>80</v>
      </c>
      <c r="T13">
        <v>100</v>
      </c>
      <c r="U13">
        <v>100</v>
      </c>
      <c r="V13">
        <v>300</v>
      </c>
      <c r="W13">
        <v>100</v>
      </c>
      <c r="X13">
        <v>1000</v>
      </c>
    </row>
    <row r="14" spans="1:25" x14ac:dyDescent="0.55000000000000004">
      <c r="A14" t="s">
        <v>270</v>
      </c>
      <c r="B14" t="s">
        <v>322</v>
      </c>
      <c r="C14" t="s">
        <v>323</v>
      </c>
      <c r="D14">
        <v>229000</v>
      </c>
      <c r="E14" t="s">
        <v>324</v>
      </c>
      <c r="F14">
        <v>229000</v>
      </c>
      <c r="G14">
        <v>0</v>
      </c>
      <c r="H14">
        <v>60201</v>
      </c>
      <c r="I14" t="s">
        <v>36</v>
      </c>
      <c r="J14" s="3">
        <v>0.41</v>
      </c>
      <c r="K14">
        <v>1515.8</v>
      </c>
      <c r="L14">
        <v>1378</v>
      </c>
      <c r="M14">
        <v>2100</v>
      </c>
      <c r="N14">
        <v>1600</v>
      </c>
      <c r="O14">
        <v>1600</v>
      </c>
      <c r="P14">
        <v>0.52394775039999997</v>
      </c>
      <c r="Q14">
        <v>5.5548225360000002E-2</v>
      </c>
      <c r="R14" t="s">
        <v>37</v>
      </c>
      <c r="S14">
        <v>80</v>
      </c>
      <c r="T14">
        <v>100</v>
      </c>
      <c r="U14">
        <v>100</v>
      </c>
      <c r="V14">
        <v>300</v>
      </c>
      <c r="W14">
        <v>100</v>
      </c>
      <c r="X14">
        <v>1000</v>
      </c>
      <c r="Y14" t="s">
        <v>325</v>
      </c>
    </row>
    <row r="15" spans="1:25" x14ac:dyDescent="0.55000000000000004">
      <c r="A15" t="s">
        <v>268</v>
      </c>
      <c r="B15" t="s">
        <v>1</v>
      </c>
      <c r="C15" t="s">
        <v>60</v>
      </c>
      <c r="D15" s="2">
        <v>325000</v>
      </c>
      <c r="E15" t="s">
        <v>61</v>
      </c>
      <c r="H15">
        <v>6902</v>
      </c>
      <c r="I15" t="s">
        <v>55</v>
      </c>
      <c r="J15" s="3">
        <v>0.6</v>
      </c>
      <c r="K15">
        <v>2561.9</v>
      </c>
      <c r="L15">
        <v>2329</v>
      </c>
      <c r="M15">
        <v>3000</v>
      </c>
      <c r="N15">
        <v>2500</v>
      </c>
      <c r="O15">
        <v>2500</v>
      </c>
      <c r="P15">
        <v>0.28810648350000001</v>
      </c>
      <c r="Q15">
        <v>-2.4161754949999999E-2</v>
      </c>
      <c r="R15" t="s">
        <v>37</v>
      </c>
      <c r="S15">
        <v>80</v>
      </c>
      <c r="T15">
        <v>100</v>
      </c>
      <c r="U15">
        <v>100</v>
      </c>
      <c r="V15">
        <v>300</v>
      </c>
      <c r="W15">
        <v>100</v>
      </c>
      <c r="X15">
        <v>1000</v>
      </c>
    </row>
    <row r="16" spans="1:25" x14ac:dyDescent="0.55000000000000004">
      <c r="A16" t="s">
        <v>270</v>
      </c>
      <c r="B16" t="s">
        <v>329</v>
      </c>
      <c r="C16" t="s">
        <v>330</v>
      </c>
      <c r="D16">
        <v>135000</v>
      </c>
      <c r="E16" t="s">
        <v>331</v>
      </c>
      <c r="F16">
        <v>120000</v>
      </c>
      <c r="G16">
        <v>0.11111111110000001</v>
      </c>
      <c r="H16">
        <v>60626</v>
      </c>
      <c r="I16" t="s">
        <v>42</v>
      </c>
      <c r="J16" s="3">
        <v>0.76</v>
      </c>
      <c r="K16">
        <v>1188</v>
      </c>
      <c r="L16">
        <v>1080</v>
      </c>
      <c r="M16">
        <v>1550</v>
      </c>
      <c r="N16">
        <v>1250</v>
      </c>
      <c r="O16">
        <v>1250</v>
      </c>
      <c r="P16">
        <v>0.43518518519999999</v>
      </c>
      <c r="Q16">
        <v>5.2188552190000001E-2</v>
      </c>
      <c r="R16" t="s">
        <v>37</v>
      </c>
      <c r="S16">
        <v>80</v>
      </c>
      <c r="T16">
        <v>100</v>
      </c>
      <c r="U16">
        <v>100</v>
      </c>
      <c r="V16">
        <v>300</v>
      </c>
      <c r="W16">
        <v>100</v>
      </c>
      <c r="X16">
        <v>1000</v>
      </c>
      <c r="Y16" t="s">
        <v>332</v>
      </c>
    </row>
    <row r="17" spans="1:25" x14ac:dyDescent="0.55000000000000004">
      <c r="A17" t="s">
        <v>268</v>
      </c>
      <c r="B17" t="s">
        <v>126</v>
      </c>
      <c r="C17" t="s">
        <v>127</v>
      </c>
      <c r="D17" s="2">
        <v>279000</v>
      </c>
      <c r="E17" t="s">
        <v>61</v>
      </c>
      <c r="H17">
        <v>6905</v>
      </c>
      <c r="I17" t="s">
        <v>102</v>
      </c>
      <c r="J17" s="3">
        <v>0.27</v>
      </c>
      <c r="K17">
        <v>2304.5</v>
      </c>
      <c r="L17">
        <v>2095</v>
      </c>
      <c r="M17">
        <v>2500</v>
      </c>
      <c r="N17">
        <v>1800</v>
      </c>
      <c r="O17">
        <v>1800</v>
      </c>
      <c r="P17">
        <v>0.19331742239999999</v>
      </c>
      <c r="Q17">
        <v>-0.21891950530000001</v>
      </c>
      <c r="R17" t="s">
        <v>92</v>
      </c>
      <c r="S17">
        <v>80</v>
      </c>
      <c r="T17">
        <v>100</v>
      </c>
      <c r="U17">
        <v>100</v>
      </c>
      <c r="V17">
        <v>300</v>
      </c>
      <c r="W17">
        <v>100</v>
      </c>
      <c r="X17">
        <v>1000</v>
      </c>
    </row>
    <row r="18" spans="1:25" x14ac:dyDescent="0.55000000000000004">
      <c r="A18" t="s">
        <v>270</v>
      </c>
      <c r="B18" t="s">
        <v>376</v>
      </c>
      <c r="C18" t="s">
        <v>377</v>
      </c>
      <c r="D18">
        <v>175000</v>
      </c>
      <c r="E18" t="s">
        <v>343</v>
      </c>
      <c r="F18">
        <v>155000</v>
      </c>
      <c r="G18">
        <v>0.11428571429999999</v>
      </c>
      <c r="H18">
        <v>60626</v>
      </c>
      <c r="I18" t="s">
        <v>42</v>
      </c>
      <c r="J18" s="3">
        <v>0.76</v>
      </c>
      <c r="K18">
        <v>1173.7</v>
      </c>
      <c r="L18">
        <v>1067</v>
      </c>
      <c r="M18">
        <v>1800</v>
      </c>
      <c r="N18">
        <v>1400</v>
      </c>
      <c r="O18">
        <v>1400</v>
      </c>
      <c r="P18">
        <v>0.68697282100000001</v>
      </c>
      <c r="Q18">
        <v>0.1928090653</v>
      </c>
      <c r="R18" t="s">
        <v>92</v>
      </c>
      <c r="S18">
        <v>80</v>
      </c>
      <c r="T18">
        <v>100</v>
      </c>
      <c r="U18">
        <v>100</v>
      </c>
      <c r="V18">
        <v>300</v>
      </c>
      <c r="W18">
        <v>100</v>
      </c>
      <c r="X18">
        <v>1000</v>
      </c>
      <c r="Y18" t="s">
        <v>378</v>
      </c>
    </row>
    <row r="19" spans="1:25" x14ac:dyDescent="0.55000000000000004">
      <c r="A19" t="s">
        <v>270</v>
      </c>
      <c r="B19" t="s">
        <v>345</v>
      </c>
      <c r="C19" t="s">
        <v>346</v>
      </c>
      <c r="D19">
        <v>157000</v>
      </c>
      <c r="E19" t="s">
        <v>339</v>
      </c>
      <c r="F19">
        <v>120000</v>
      </c>
      <c r="G19">
        <v>0.2356687898</v>
      </c>
      <c r="H19">
        <v>60626</v>
      </c>
      <c r="I19" t="s">
        <v>42</v>
      </c>
      <c r="J19" s="3">
        <v>0.76</v>
      </c>
      <c r="K19">
        <v>1034</v>
      </c>
      <c r="L19">
        <v>940</v>
      </c>
      <c r="M19">
        <v>1600</v>
      </c>
      <c r="N19">
        <v>1300</v>
      </c>
      <c r="O19">
        <v>1300</v>
      </c>
      <c r="P19">
        <v>0.70212765960000001</v>
      </c>
      <c r="Q19">
        <v>0.25725338489999999</v>
      </c>
      <c r="R19" t="s">
        <v>67</v>
      </c>
      <c r="S19">
        <v>80</v>
      </c>
      <c r="T19">
        <v>100</v>
      </c>
      <c r="U19">
        <v>100</v>
      </c>
      <c r="V19">
        <v>300</v>
      </c>
      <c r="W19">
        <v>100</v>
      </c>
      <c r="X19">
        <v>1000</v>
      </c>
      <c r="Y19" t="s">
        <v>347</v>
      </c>
    </row>
    <row r="20" spans="1:25" x14ac:dyDescent="0.55000000000000004">
      <c r="A20" t="s">
        <v>270</v>
      </c>
      <c r="B20" t="s">
        <v>326</v>
      </c>
      <c r="C20" t="s">
        <v>327</v>
      </c>
      <c r="D20">
        <v>167000</v>
      </c>
      <c r="E20" t="s">
        <v>285</v>
      </c>
      <c r="F20">
        <v>155000</v>
      </c>
      <c r="G20">
        <v>7.1856287429999999E-2</v>
      </c>
      <c r="H20">
        <v>60626</v>
      </c>
      <c r="I20" t="s">
        <v>42</v>
      </c>
      <c r="J20" s="3">
        <v>0.76</v>
      </c>
      <c r="K20">
        <v>1320</v>
      </c>
      <c r="L20">
        <v>1200</v>
      </c>
      <c r="M20">
        <v>1700</v>
      </c>
      <c r="N20">
        <v>1400</v>
      </c>
      <c r="O20">
        <v>1400</v>
      </c>
      <c r="P20">
        <v>0.41666666670000002</v>
      </c>
      <c r="Q20">
        <v>6.0606060609999998E-2</v>
      </c>
      <c r="R20" t="s">
        <v>37</v>
      </c>
      <c r="S20">
        <v>80</v>
      </c>
      <c r="T20">
        <v>100</v>
      </c>
      <c r="U20">
        <v>100</v>
      </c>
      <c r="V20">
        <v>300</v>
      </c>
      <c r="W20">
        <v>100</v>
      </c>
      <c r="X20">
        <v>1000</v>
      </c>
      <c r="Y20" t="s">
        <v>328</v>
      </c>
    </row>
    <row r="21" spans="1:25" x14ac:dyDescent="0.55000000000000004">
      <c r="A21" t="s">
        <v>268</v>
      </c>
      <c r="B21" t="s">
        <v>195</v>
      </c>
      <c r="C21" t="s">
        <v>196</v>
      </c>
      <c r="D21" s="2">
        <v>625000</v>
      </c>
      <c r="E21" t="s">
        <v>197</v>
      </c>
      <c r="H21">
        <v>6902</v>
      </c>
      <c r="I21" t="s">
        <v>55</v>
      </c>
      <c r="J21" s="3">
        <v>0.6</v>
      </c>
      <c r="K21">
        <v>4280.1000000000004</v>
      </c>
      <c r="L21">
        <v>3891</v>
      </c>
      <c r="M21">
        <v>5000</v>
      </c>
      <c r="N21">
        <v>3000</v>
      </c>
      <c r="O21">
        <v>3000</v>
      </c>
      <c r="P21">
        <v>0.2850167052</v>
      </c>
      <c r="Q21">
        <v>-0.2990817972</v>
      </c>
      <c r="R21" t="s">
        <v>92</v>
      </c>
      <c r="S21">
        <v>80</v>
      </c>
      <c r="T21">
        <v>100</v>
      </c>
      <c r="U21">
        <v>100</v>
      </c>
      <c r="V21">
        <v>300</v>
      </c>
      <c r="W21">
        <v>100</v>
      </c>
      <c r="X21">
        <v>1000</v>
      </c>
    </row>
    <row r="22" spans="1:25" x14ac:dyDescent="0.55000000000000004">
      <c r="A22" t="s">
        <v>270</v>
      </c>
      <c r="B22" t="s">
        <v>352</v>
      </c>
      <c r="C22" t="s">
        <v>353</v>
      </c>
      <c r="D22">
        <v>255000</v>
      </c>
      <c r="E22" t="s">
        <v>203</v>
      </c>
      <c r="F22">
        <v>240000</v>
      </c>
      <c r="G22">
        <v>5.8823529409999999E-2</v>
      </c>
      <c r="H22">
        <v>60639</v>
      </c>
      <c r="I22" t="s">
        <v>286</v>
      </c>
      <c r="J22" s="3">
        <v>0.52</v>
      </c>
      <c r="K22">
        <v>1933.8</v>
      </c>
      <c r="L22">
        <v>1758</v>
      </c>
      <c r="M22">
        <v>3500</v>
      </c>
      <c r="N22">
        <v>2000</v>
      </c>
      <c r="O22">
        <v>2000</v>
      </c>
      <c r="P22">
        <v>0.99089874860000005</v>
      </c>
      <c r="Q22">
        <v>3.4233116139999999E-2</v>
      </c>
      <c r="R22" t="s">
        <v>92</v>
      </c>
      <c r="S22">
        <v>80</v>
      </c>
      <c r="T22">
        <v>100</v>
      </c>
      <c r="U22">
        <v>100</v>
      </c>
      <c r="V22">
        <v>300</v>
      </c>
      <c r="W22">
        <v>100</v>
      </c>
      <c r="X22">
        <v>1000</v>
      </c>
      <c r="Y22" t="s">
        <v>354</v>
      </c>
    </row>
    <row r="23" spans="1:25" x14ac:dyDescent="0.55000000000000004">
      <c r="A23" t="s">
        <v>268</v>
      </c>
      <c r="B23" t="s">
        <v>94</v>
      </c>
      <c r="C23" t="s">
        <v>95</v>
      </c>
      <c r="D23" s="2">
        <v>430000</v>
      </c>
      <c r="E23" t="s">
        <v>35</v>
      </c>
      <c r="H23">
        <v>6902</v>
      </c>
      <c r="I23" t="s">
        <v>55</v>
      </c>
      <c r="J23" s="3">
        <v>0.6</v>
      </c>
      <c r="K23">
        <v>3165.8</v>
      </c>
      <c r="L23">
        <v>2878</v>
      </c>
      <c r="M23">
        <v>3500</v>
      </c>
      <c r="N23">
        <v>2500</v>
      </c>
      <c r="O23">
        <v>2500</v>
      </c>
      <c r="P23">
        <v>0.2161223072</v>
      </c>
      <c r="Q23">
        <v>-0.2103101902</v>
      </c>
      <c r="R23" t="s">
        <v>92</v>
      </c>
      <c r="S23">
        <v>80</v>
      </c>
      <c r="T23">
        <v>100</v>
      </c>
      <c r="U23">
        <v>100</v>
      </c>
      <c r="V23">
        <v>300</v>
      </c>
      <c r="W23">
        <v>100</v>
      </c>
      <c r="X23">
        <v>1000</v>
      </c>
      <c r="Y23" t="s">
        <v>96</v>
      </c>
    </row>
    <row r="24" spans="1:25" x14ac:dyDescent="0.55000000000000004">
      <c r="A24" t="s">
        <v>268</v>
      </c>
      <c r="B24" t="s">
        <v>132</v>
      </c>
      <c r="C24" t="s">
        <v>133</v>
      </c>
      <c r="D24" s="2">
        <v>489900</v>
      </c>
      <c r="E24" t="s">
        <v>134</v>
      </c>
      <c r="H24">
        <v>6906</v>
      </c>
      <c r="I24" t="s">
        <v>42</v>
      </c>
      <c r="J24" s="3">
        <v>0.37</v>
      </c>
      <c r="K24">
        <v>3358.3</v>
      </c>
      <c r="L24">
        <v>3053</v>
      </c>
      <c r="M24">
        <v>3500</v>
      </c>
      <c r="N24">
        <v>2700</v>
      </c>
      <c r="O24">
        <v>2700</v>
      </c>
      <c r="P24">
        <v>0.14641336390000001</v>
      </c>
      <c r="Q24">
        <v>-0.1960217967</v>
      </c>
      <c r="R24" t="s">
        <v>92</v>
      </c>
      <c r="S24">
        <v>80</v>
      </c>
      <c r="T24">
        <v>100</v>
      </c>
      <c r="U24">
        <v>100</v>
      </c>
      <c r="V24">
        <v>300</v>
      </c>
      <c r="W24">
        <v>100</v>
      </c>
      <c r="X24">
        <v>1000</v>
      </c>
      <c r="Y24" t="s">
        <v>135</v>
      </c>
    </row>
    <row r="25" spans="1:25" x14ac:dyDescent="0.55000000000000004">
      <c r="A25" t="s">
        <v>268</v>
      </c>
      <c r="B25" t="s">
        <v>172</v>
      </c>
      <c r="C25" t="s">
        <v>173</v>
      </c>
      <c r="D25" s="2">
        <v>450000</v>
      </c>
      <c r="E25" t="s">
        <v>170</v>
      </c>
      <c r="H25">
        <v>6905</v>
      </c>
      <c r="I25" t="s">
        <v>102</v>
      </c>
      <c r="J25" s="3">
        <v>0.27</v>
      </c>
      <c r="K25">
        <v>3364.9</v>
      </c>
      <c r="L25">
        <v>3059</v>
      </c>
      <c r="M25">
        <v>3628</v>
      </c>
      <c r="N25">
        <v>2700</v>
      </c>
      <c r="O25">
        <v>2700</v>
      </c>
      <c r="P25">
        <v>0.18600849950000001</v>
      </c>
      <c r="Q25">
        <v>-0.19759873989999999</v>
      </c>
      <c r="R25" t="s">
        <v>92</v>
      </c>
      <c r="S25">
        <v>80</v>
      </c>
      <c r="T25">
        <v>100</v>
      </c>
      <c r="U25">
        <v>100</v>
      </c>
      <c r="V25">
        <v>300</v>
      </c>
      <c r="W25">
        <v>100</v>
      </c>
      <c r="X25">
        <v>1000</v>
      </c>
      <c r="Y25" t="s">
        <v>174</v>
      </c>
    </row>
    <row r="26" spans="1:25" x14ac:dyDescent="0.55000000000000004">
      <c r="A26" t="s">
        <v>270</v>
      </c>
      <c r="B26" t="s">
        <v>381</v>
      </c>
      <c r="C26" t="s">
        <v>382</v>
      </c>
      <c r="D26">
        <v>200000</v>
      </c>
      <c r="E26" t="s">
        <v>54</v>
      </c>
      <c r="F26">
        <v>200000</v>
      </c>
      <c r="G26">
        <v>200000</v>
      </c>
      <c r="H26">
        <v>60602</v>
      </c>
      <c r="K26">
        <v>1778.7</v>
      </c>
      <c r="L26">
        <v>1617</v>
      </c>
      <c r="M26">
        <v>1800</v>
      </c>
      <c r="N26">
        <v>1450</v>
      </c>
      <c r="O26">
        <v>1450</v>
      </c>
      <c r="S26">
        <v>80</v>
      </c>
      <c r="T26">
        <v>100</v>
      </c>
      <c r="U26">
        <v>100</v>
      </c>
      <c r="V26">
        <v>300</v>
      </c>
      <c r="W26">
        <v>100</v>
      </c>
      <c r="X26">
        <v>1000</v>
      </c>
    </row>
    <row r="27" spans="1:25" x14ac:dyDescent="0.55000000000000004">
      <c r="A27" t="s">
        <v>268</v>
      </c>
      <c r="B27" t="s">
        <v>188</v>
      </c>
      <c r="C27" t="s">
        <v>189</v>
      </c>
      <c r="D27" s="2">
        <v>650000</v>
      </c>
      <c r="E27" t="s">
        <v>190</v>
      </c>
      <c r="H27">
        <v>6905</v>
      </c>
      <c r="I27" t="s">
        <v>102</v>
      </c>
      <c r="J27" s="3">
        <v>0.27</v>
      </c>
      <c r="K27">
        <v>4400</v>
      </c>
      <c r="L27">
        <v>4000</v>
      </c>
      <c r="M27">
        <v>5000</v>
      </c>
      <c r="N27">
        <v>3400</v>
      </c>
      <c r="O27">
        <v>3400</v>
      </c>
      <c r="P27">
        <v>0.25</v>
      </c>
      <c r="Q27">
        <v>-0.2272727273</v>
      </c>
      <c r="R27" t="s">
        <v>92</v>
      </c>
      <c r="S27">
        <v>80</v>
      </c>
      <c r="T27">
        <v>100</v>
      </c>
      <c r="U27">
        <v>100</v>
      </c>
      <c r="V27">
        <v>300</v>
      </c>
      <c r="W27">
        <v>100</v>
      </c>
      <c r="X27">
        <v>1000</v>
      </c>
      <c r="Y27" t="s">
        <v>191</v>
      </c>
    </row>
    <row r="28" spans="1:25" x14ac:dyDescent="0.55000000000000004">
      <c r="A28" t="s">
        <v>270</v>
      </c>
      <c r="B28" t="s">
        <v>275</v>
      </c>
      <c r="C28" t="s">
        <v>276</v>
      </c>
      <c r="D28">
        <v>199000</v>
      </c>
      <c r="E28" t="s">
        <v>277</v>
      </c>
      <c r="F28">
        <v>170000</v>
      </c>
      <c r="G28">
        <v>0.14572864320000001</v>
      </c>
      <c r="H28">
        <v>60608</v>
      </c>
      <c r="I28" t="s">
        <v>71</v>
      </c>
      <c r="J28" s="3">
        <v>0.63</v>
      </c>
      <c r="K28">
        <v>1300.2</v>
      </c>
      <c r="L28">
        <v>1182</v>
      </c>
      <c r="M28">
        <v>1900</v>
      </c>
      <c r="N28">
        <v>1400</v>
      </c>
      <c r="O28">
        <v>1400</v>
      </c>
      <c r="P28">
        <v>0.60744500850000005</v>
      </c>
      <c r="Q28">
        <v>7.6757421940000001E-2</v>
      </c>
      <c r="R28" t="s">
        <v>263</v>
      </c>
      <c r="S28">
        <v>80</v>
      </c>
      <c r="T28">
        <v>100</v>
      </c>
      <c r="U28">
        <v>100</v>
      </c>
      <c r="V28">
        <v>300</v>
      </c>
      <c r="W28">
        <v>100</v>
      </c>
      <c r="X28">
        <v>1000</v>
      </c>
      <c r="Y28" t="s">
        <v>278</v>
      </c>
    </row>
    <row r="29" spans="1:25" x14ac:dyDescent="0.55000000000000004">
      <c r="A29" t="s">
        <v>268</v>
      </c>
      <c r="B29" t="s">
        <v>136</v>
      </c>
      <c r="C29" t="s">
        <v>137</v>
      </c>
      <c r="D29" s="2">
        <v>245000</v>
      </c>
      <c r="E29" t="s">
        <v>138</v>
      </c>
      <c r="H29">
        <v>6902</v>
      </c>
      <c r="I29" t="s">
        <v>55</v>
      </c>
      <c r="J29" s="3">
        <v>0.6</v>
      </c>
      <c r="K29">
        <v>2173.6</v>
      </c>
      <c r="L29">
        <v>1976</v>
      </c>
      <c r="M29">
        <v>2200</v>
      </c>
      <c r="N29">
        <v>1900</v>
      </c>
      <c r="O29">
        <v>1900</v>
      </c>
      <c r="P29">
        <v>0.1133603239</v>
      </c>
      <c r="Q29">
        <v>-0.12587412589999999</v>
      </c>
      <c r="R29" t="s">
        <v>92</v>
      </c>
      <c r="S29">
        <v>80</v>
      </c>
      <c r="T29">
        <v>100</v>
      </c>
      <c r="U29">
        <v>100</v>
      </c>
      <c r="V29">
        <v>300</v>
      </c>
      <c r="W29">
        <v>100</v>
      </c>
      <c r="X29">
        <v>1000</v>
      </c>
    </row>
    <row r="30" spans="1:25" x14ac:dyDescent="0.55000000000000004">
      <c r="A30" t="s">
        <v>268</v>
      </c>
      <c r="B30" t="s">
        <v>265</v>
      </c>
      <c r="C30" t="s">
        <v>266</v>
      </c>
      <c r="D30" s="2">
        <v>146000</v>
      </c>
      <c r="E30" t="s">
        <v>61</v>
      </c>
      <c r="H30">
        <v>6902</v>
      </c>
      <c r="I30" t="s">
        <v>55</v>
      </c>
      <c r="J30" s="3">
        <v>0.6</v>
      </c>
      <c r="K30">
        <v>1295.8</v>
      </c>
      <c r="L30">
        <v>1178</v>
      </c>
      <c r="M30">
        <v>2100</v>
      </c>
      <c r="N30">
        <v>1400</v>
      </c>
      <c r="O30">
        <v>1400</v>
      </c>
      <c r="P30">
        <v>0.7826825127</v>
      </c>
      <c r="Q30">
        <v>8.0413644079999999E-2</v>
      </c>
      <c r="R30" t="s">
        <v>263</v>
      </c>
      <c r="S30">
        <v>80</v>
      </c>
      <c r="T30">
        <v>100</v>
      </c>
      <c r="U30">
        <v>100</v>
      </c>
      <c r="V30">
        <v>300</v>
      </c>
      <c r="W30">
        <v>100</v>
      </c>
      <c r="X30">
        <v>1000</v>
      </c>
      <c r="Y30" t="s">
        <v>267</v>
      </c>
    </row>
    <row r="31" spans="1:25" x14ac:dyDescent="0.55000000000000004">
      <c r="A31" t="s">
        <v>268</v>
      </c>
      <c r="B31" t="s">
        <v>229</v>
      </c>
      <c r="C31" t="s">
        <v>230</v>
      </c>
      <c r="D31" s="2">
        <v>187500</v>
      </c>
      <c r="E31" t="s">
        <v>231</v>
      </c>
      <c r="H31">
        <v>6902</v>
      </c>
      <c r="I31" t="s">
        <v>55</v>
      </c>
      <c r="J31" s="3">
        <v>0.6</v>
      </c>
      <c r="K31">
        <v>1982.2</v>
      </c>
      <c r="L31">
        <v>1802</v>
      </c>
      <c r="M31">
        <v>1900</v>
      </c>
      <c r="N31">
        <v>1500</v>
      </c>
      <c r="O31">
        <v>1500</v>
      </c>
      <c r="P31">
        <v>5.438401776E-2</v>
      </c>
      <c r="Q31">
        <v>-0.24326505900000001</v>
      </c>
      <c r="R31" t="s">
        <v>92</v>
      </c>
      <c r="S31">
        <v>80</v>
      </c>
      <c r="T31">
        <v>100</v>
      </c>
      <c r="U31">
        <v>100</v>
      </c>
      <c r="V31">
        <v>300</v>
      </c>
      <c r="W31">
        <v>100</v>
      </c>
      <c r="X31">
        <v>1000</v>
      </c>
    </row>
    <row r="32" spans="1:25" x14ac:dyDescent="0.55000000000000004">
      <c r="A32" t="s">
        <v>268</v>
      </c>
      <c r="B32" t="s">
        <v>68</v>
      </c>
      <c r="C32" t="s">
        <v>69</v>
      </c>
      <c r="D32" s="2">
        <v>399000</v>
      </c>
      <c r="E32" t="s">
        <v>70</v>
      </c>
      <c r="H32">
        <v>6854</v>
      </c>
      <c r="I32" t="s">
        <v>71</v>
      </c>
      <c r="J32" s="3">
        <v>0.51</v>
      </c>
      <c r="K32">
        <v>2806.1</v>
      </c>
      <c r="L32">
        <v>2551</v>
      </c>
      <c r="M32">
        <v>4000</v>
      </c>
      <c r="N32">
        <v>3200</v>
      </c>
      <c r="O32">
        <v>3200</v>
      </c>
      <c r="P32">
        <v>0.56801254410000002</v>
      </c>
      <c r="Q32">
        <v>0.14037275930000001</v>
      </c>
      <c r="R32" t="s">
        <v>67</v>
      </c>
      <c r="S32">
        <v>80</v>
      </c>
      <c r="T32">
        <v>100</v>
      </c>
      <c r="U32">
        <v>100</v>
      </c>
      <c r="V32">
        <v>300</v>
      </c>
      <c r="W32">
        <v>100</v>
      </c>
      <c r="X32">
        <v>1000</v>
      </c>
      <c r="Y32" t="s">
        <v>72</v>
      </c>
    </row>
    <row r="33" spans="1:25" x14ac:dyDescent="0.55000000000000004">
      <c r="A33" t="s">
        <v>268</v>
      </c>
      <c r="B33" t="s">
        <v>222</v>
      </c>
      <c r="C33" t="s">
        <v>223</v>
      </c>
      <c r="D33" s="2">
        <v>429000</v>
      </c>
      <c r="E33" t="s">
        <v>224</v>
      </c>
      <c r="H33">
        <v>6902</v>
      </c>
      <c r="I33" t="s">
        <v>55</v>
      </c>
      <c r="J33" s="3">
        <v>0.6</v>
      </c>
      <c r="K33">
        <v>3427.6</v>
      </c>
      <c r="L33">
        <v>3116</v>
      </c>
      <c r="M33">
        <v>2600</v>
      </c>
      <c r="N33">
        <v>1800</v>
      </c>
      <c r="O33">
        <v>1800</v>
      </c>
      <c r="P33">
        <v>-0.16559691909999999</v>
      </c>
      <c r="Q33">
        <v>-0.47485120780000001</v>
      </c>
      <c r="R33" t="s">
        <v>92</v>
      </c>
      <c r="S33">
        <v>80</v>
      </c>
      <c r="T33">
        <v>100</v>
      </c>
      <c r="U33">
        <v>100</v>
      </c>
      <c r="V33">
        <v>300</v>
      </c>
      <c r="W33">
        <v>100</v>
      </c>
      <c r="X33">
        <v>1000</v>
      </c>
      <c r="Y33" t="s">
        <v>225</v>
      </c>
    </row>
    <row r="34" spans="1:25" x14ac:dyDescent="0.55000000000000004">
      <c r="A34" t="s">
        <v>268</v>
      </c>
      <c r="B34" t="s">
        <v>198</v>
      </c>
      <c r="C34" t="s">
        <v>199</v>
      </c>
      <c r="D34" s="2">
        <v>339000</v>
      </c>
      <c r="E34" t="s">
        <v>200</v>
      </c>
      <c r="H34">
        <v>6902</v>
      </c>
      <c r="I34" t="s">
        <v>55</v>
      </c>
      <c r="J34" s="3">
        <v>0.6</v>
      </c>
      <c r="K34">
        <v>2695</v>
      </c>
      <c r="L34">
        <v>2450</v>
      </c>
      <c r="M34">
        <v>3000</v>
      </c>
      <c r="N34">
        <v>2000</v>
      </c>
      <c r="O34">
        <v>2000</v>
      </c>
      <c r="P34">
        <v>0.22448979590000001</v>
      </c>
      <c r="Q34">
        <v>-0.25788497220000001</v>
      </c>
      <c r="R34" t="s">
        <v>92</v>
      </c>
      <c r="S34">
        <v>80</v>
      </c>
      <c r="T34">
        <v>100</v>
      </c>
      <c r="U34">
        <v>100</v>
      </c>
      <c r="V34">
        <v>300</v>
      </c>
      <c r="W34">
        <v>100</v>
      </c>
      <c r="X34">
        <v>1000</v>
      </c>
    </row>
    <row r="35" spans="1:25" x14ac:dyDescent="0.55000000000000004">
      <c r="A35" t="s">
        <v>268</v>
      </c>
      <c r="B35" t="s">
        <v>111</v>
      </c>
      <c r="C35" t="s">
        <v>112</v>
      </c>
      <c r="D35" s="2">
        <v>348771</v>
      </c>
      <c r="E35" t="s">
        <v>113</v>
      </c>
      <c r="H35">
        <v>6902</v>
      </c>
      <c r="I35" t="s">
        <v>55</v>
      </c>
      <c r="J35" s="3">
        <v>0.6</v>
      </c>
      <c r="K35">
        <v>2806.1</v>
      </c>
      <c r="L35">
        <v>2551</v>
      </c>
      <c r="M35">
        <v>2450</v>
      </c>
      <c r="N35">
        <v>1800</v>
      </c>
      <c r="O35">
        <v>1800</v>
      </c>
      <c r="P35">
        <v>-3.9592316740000001E-2</v>
      </c>
      <c r="Q35">
        <v>-0.35854032289999999</v>
      </c>
      <c r="R35" t="s">
        <v>92</v>
      </c>
      <c r="S35">
        <v>80</v>
      </c>
      <c r="T35">
        <v>100</v>
      </c>
      <c r="U35">
        <v>100</v>
      </c>
      <c r="V35">
        <v>300</v>
      </c>
      <c r="W35">
        <v>100</v>
      </c>
      <c r="X35">
        <v>1000</v>
      </c>
      <c r="Y35" t="s">
        <v>114</v>
      </c>
    </row>
    <row r="36" spans="1:25" x14ac:dyDescent="0.55000000000000004">
      <c r="A36" t="s">
        <v>268</v>
      </c>
      <c r="B36" t="s">
        <v>192</v>
      </c>
      <c r="C36" t="s">
        <v>193</v>
      </c>
      <c r="D36" s="2">
        <v>210000</v>
      </c>
      <c r="E36" t="s">
        <v>194</v>
      </c>
      <c r="H36">
        <v>6906</v>
      </c>
      <c r="I36" t="s">
        <v>42</v>
      </c>
      <c r="J36" s="3">
        <v>0.37</v>
      </c>
      <c r="K36">
        <v>2038.3</v>
      </c>
      <c r="L36">
        <v>1853</v>
      </c>
      <c r="M36">
        <v>2500</v>
      </c>
      <c r="N36">
        <v>2000</v>
      </c>
      <c r="O36">
        <v>2000</v>
      </c>
      <c r="P36">
        <v>0.3491635186</v>
      </c>
      <c r="Q36">
        <v>-1.8790168279999998E-2</v>
      </c>
      <c r="R36" t="s">
        <v>92</v>
      </c>
      <c r="S36">
        <v>80</v>
      </c>
      <c r="T36">
        <v>100</v>
      </c>
      <c r="U36">
        <v>100</v>
      </c>
      <c r="V36">
        <v>300</v>
      </c>
      <c r="W36">
        <v>100</v>
      </c>
      <c r="X36">
        <v>1000</v>
      </c>
    </row>
    <row r="37" spans="1:25" x14ac:dyDescent="0.55000000000000004">
      <c r="A37" t="s">
        <v>268</v>
      </c>
      <c r="B37" t="s">
        <v>241</v>
      </c>
      <c r="C37" t="s">
        <v>242</v>
      </c>
      <c r="D37" s="2">
        <v>169000</v>
      </c>
      <c r="E37" t="s">
        <v>35</v>
      </c>
      <c r="H37">
        <v>6907</v>
      </c>
      <c r="I37" t="s">
        <v>55</v>
      </c>
      <c r="J37" s="3">
        <v>0.31</v>
      </c>
      <c r="K37">
        <v>1623.6</v>
      </c>
      <c r="L37">
        <v>1476</v>
      </c>
      <c r="M37">
        <v>1550</v>
      </c>
      <c r="N37">
        <v>1200</v>
      </c>
      <c r="O37">
        <v>1200</v>
      </c>
      <c r="P37">
        <v>5.0135501360000001E-2</v>
      </c>
      <c r="Q37">
        <v>-0.26090169990000001</v>
      </c>
      <c r="R37" t="s">
        <v>92</v>
      </c>
      <c r="S37">
        <v>80</v>
      </c>
      <c r="T37">
        <v>100</v>
      </c>
      <c r="U37">
        <v>100</v>
      </c>
      <c r="V37">
        <v>300</v>
      </c>
      <c r="W37">
        <v>100</v>
      </c>
      <c r="X37">
        <v>1000</v>
      </c>
      <c r="Y37" t="s">
        <v>243</v>
      </c>
    </row>
    <row r="38" spans="1:25" x14ac:dyDescent="0.55000000000000004">
      <c r="A38" t="s">
        <v>268</v>
      </c>
      <c r="B38" t="s">
        <v>144</v>
      </c>
      <c r="C38" t="s">
        <v>145</v>
      </c>
      <c r="D38" s="2">
        <v>265000</v>
      </c>
      <c r="E38" t="s">
        <v>146</v>
      </c>
      <c r="H38">
        <v>6902</v>
      </c>
      <c r="I38" t="s">
        <v>55</v>
      </c>
      <c r="J38" s="3">
        <v>0.6</v>
      </c>
      <c r="K38">
        <v>2360.6</v>
      </c>
      <c r="L38">
        <v>2146</v>
      </c>
      <c r="M38">
        <v>2200</v>
      </c>
      <c r="N38">
        <v>2000</v>
      </c>
      <c r="O38">
        <v>2000</v>
      </c>
      <c r="P38">
        <v>2.5163094130000001E-2</v>
      </c>
      <c r="Q38">
        <v>-0.15275777339999999</v>
      </c>
      <c r="R38" t="s">
        <v>92</v>
      </c>
      <c r="S38">
        <v>80</v>
      </c>
      <c r="T38">
        <v>100</v>
      </c>
      <c r="U38">
        <v>100</v>
      </c>
      <c r="V38">
        <v>300</v>
      </c>
      <c r="W38">
        <v>100</v>
      </c>
      <c r="X38">
        <v>1000</v>
      </c>
      <c r="Y38" t="s">
        <v>147</v>
      </c>
    </row>
    <row r="39" spans="1:25" ht="43.2" x14ac:dyDescent="0.55000000000000004">
      <c r="A39" t="s">
        <v>268</v>
      </c>
      <c r="B39" s="4" t="s">
        <v>251</v>
      </c>
      <c r="C39" t="s">
        <v>252</v>
      </c>
      <c r="D39" s="2">
        <v>270000</v>
      </c>
      <c r="E39" t="s">
        <v>253</v>
      </c>
      <c r="H39">
        <v>6902</v>
      </c>
      <c r="I39" t="s">
        <v>55</v>
      </c>
      <c r="J39" s="3">
        <v>0.6</v>
      </c>
      <c r="K39">
        <v>2471.6999999999998</v>
      </c>
      <c r="L39">
        <v>2247</v>
      </c>
      <c r="M39">
        <v>2300</v>
      </c>
      <c r="N39">
        <v>2100</v>
      </c>
      <c r="O39">
        <v>2100</v>
      </c>
      <c r="P39">
        <v>2.35870049E-2</v>
      </c>
      <c r="Q39">
        <v>-0.15038232800000001</v>
      </c>
      <c r="R39" t="s">
        <v>92</v>
      </c>
      <c r="S39">
        <v>80</v>
      </c>
      <c r="T39">
        <v>100</v>
      </c>
      <c r="U39">
        <v>100</v>
      </c>
      <c r="V39">
        <v>300</v>
      </c>
      <c r="W39">
        <v>100</v>
      </c>
      <c r="X39">
        <v>1000</v>
      </c>
      <c r="Y39" t="s">
        <v>254</v>
      </c>
    </row>
    <row r="40" spans="1:25" x14ac:dyDescent="0.55000000000000004">
      <c r="A40" t="s">
        <v>270</v>
      </c>
      <c r="B40" t="s">
        <v>370</v>
      </c>
      <c r="C40" t="s">
        <v>371</v>
      </c>
      <c r="D40">
        <v>189900</v>
      </c>
      <c r="E40" t="s">
        <v>35</v>
      </c>
      <c r="F40">
        <v>189900</v>
      </c>
      <c r="G40">
        <v>0</v>
      </c>
      <c r="H40">
        <v>60201</v>
      </c>
      <c r="I40" t="s">
        <v>36</v>
      </c>
      <c r="J40" s="3">
        <v>0.41</v>
      </c>
      <c r="K40">
        <v>1996.5</v>
      </c>
      <c r="L40">
        <v>1815</v>
      </c>
      <c r="M40">
        <v>2000</v>
      </c>
      <c r="N40">
        <v>1500</v>
      </c>
      <c r="O40">
        <v>1500</v>
      </c>
      <c r="P40">
        <v>0.1019283747</v>
      </c>
      <c r="Q40">
        <v>-0.2486851991</v>
      </c>
      <c r="R40" t="s">
        <v>92</v>
      </c>
      <c r="S40">
        <v>80</v>
      </c>
      <c r="T40">
        <v>100</v>
      </c>
      <c r="U40">
        <v>100</v>
      </c>
      <c r="V40">
        <v>300</v>
      </c>
      <c r="W40">
        <v>100</v>
      </c>
      <c r="X40">
        <v>1000</v>
      </c>
      <c r="Y40" t="s">
        <v>372</v>
      </c>
    </row>
    <row r="41" spans="1:25" x14ac:dyDescent="0.55000000000000004">
      <c r="A41" t="s">
        <v>268</v>
      </c>
      <c r="B41" t="s">
        <v>119</v>
      </c>
      <c r="C41" t="s">
        <v>120</v>
      </c>
      <c r="D41" s="2">
        <v>210000</v>
      </c>
      <c r="E41" t="s">
        <v>61</v>
      </c>
      <c r="H41">
        <v>6902</v>
      </c>
      <c r="I41" t="s">
        <v>55</v>
      </c>
      <c r="J41" s="3">
        <v>0.6</v>
      </c>
      <c r="K41">
        <v>1906.3</v>
      </c>
      <c r="L41">
        <v>1733</v>
      </c>
      <c r="M41">
        <v>2200</v>
      </c>
      <c r="N41">
        <v>1800</v>
      </c>
      <c r="O41">
        <v>1800</v>
      </c>
      <c r="P41">
        <v>0.26947489899999999</v>
      </c>
      <c r="Q41">
        <v>-5.5762471799999998E-2</v>
      </c>
      <c r="R41" t="s">
        <v>92</v>
      </c>
      <c r="S41">
        <v>80</v>
      </c>
      <c r="T41">
        <v>100</v>
      </c>
      <c r="U41">
        <v>100</v>
      </c>
      <c r="V41">
        <v>300</v>
      </c>
      <c r="W41">
        <v>100</v>
      </c>
      <c r="X41">
        <v>1000</v>
      </c>
      <c r="Y41" t="s">
        <v>121</v>
      </c>
    </row>
    <row r="42" spans="1:25" x14ac:dyDescent="0.55000000000000004">
      <c r="A42" t="s">
        <v>270</v>
      </c>
      <c r="B42" t="s">
        <v>362</v>
      </c>
      <c r="C42" t="s">
        <v>363</v>
      </c>
      <c r="D42">
        <v>229000</v>
      </c>
      <c r="E42" t="s">
        <v>364</v>
      </c>
      <c r="F42">
        <v>229000</v>
      </c>
      <c r="G42">
        <v>0</v>
      </c>
      <c r="H42">
        <v>60612</v>
      </c>
      <c r="I42" t="s">
        <v>71</v>
      </c>
      <c r="J42" s="3">
        <v>0.72</v>
      </c>
      <c r="K42">
        <v>1782</v>
      </c>
      <c r="L42">
        <v>1620</v>
      </c>
      <c r="M42">
        <v>2000</v>
      </c>
      <c r="N42">
        <v>1500</v>
      </c>
      <c r="O42">
        <v>1500</v>
      </c>
      <c r="P42">
        <v>0.23456790120000001</v>
      </c>
      <c r="Q42">
        <v>-0.15824915819999999</v>
      </c>
      <c r="R42" t="s">
        <v>92</v>
      </c>
      <c r="S42">
        <v>80</v>
      </c>
      <c r="T42">
        <v>100</v>
      </c>
      <c r="U42">
        <v>100</v>
      </c>
      <c r="V42">
        <v>300</v>
      </c>
      <c r="W42">
        <v>100</v>
      </c>
      <c r="X42">
        <v>1000</v>
      </c>
      <c r="Y42" t="s">
        <v>365</v>
      </c>
    </row>
    <row r="43" spans="1:25" x14ac:dyDescent="0.55000000000000004">
      <c r="A43" t="s">
        <v>270</v>
      </c>
      <c r="B43" t="s">
        <v>271</v>
      </c>
      <c r="C43" t="s">
        <v>272</v>
      </c>
      <c r="D43">
        <v>175000</v>
      </c>
      <c r="E43" t="s">
        <v>273</v>
      </c>
      <c r="F43">
        <v>170000</v>
      </c>
      <c r="G43">
        <v>2.8571428570000001E-2</v>
      </c>
      <c r="H43">
        <v>60612</v>
      </c>
      <c r="I43" t="s">
        <v>71</v>
      </c>
      <c r="J43" s="3">
        <v>0.72</v>
      </c>
      <c r="K43">
        <v>1149.5</v>
      </c>
      <c r="L43">
        <v>1045</v>
      </c>
      <c r="M43">
        <v>2600</v>
      </c>
      <c r="N43">
        <v>1600</v>
      </c>
      <c r="O43">
        <v>1600</v>
      </c>
      <c r="P43">
        <v>1.4880382780000001</v>
      </c>
      <c r="Q43">
        <v>0.3919095259</v>
      </c>
      <c r="R43" t="s">
        <v>263</v>
      </c>
      <c r="S43">
        <v>80</v>
      </c>
      <c r="T43">
        <v>100</v>
      </c>
      <c r="U43">
        <v>100</v>
      </c>
      <c r="V43">
        <v>300</v>
      </c>
      <c r="W43">
        <v>100</v>
      </c>
      <c r="X43">
        <v>1000</v>
      </c>
      <c r="Y43" t="s">
        <v>274</v>
      </c>
    </row>
    <row r="44" spans="1:25" x14ac:dyDescent="0.55000000000000004">
      <c r="A44" t="s">
        <v>268</v>
      </c>
      <c r="B44" t="s">
        <v>160</v>
      </c>
      <c r="C44" t="s">
        <v>161</v>
      </c>
      <c r="D44" s="2">
        <v>210000</v>
      </c>
      <c r="E44" t="s">
        <v>162</v>
      </c>
      <c r="H44">
        <v>6902</v>
      </c>
      <c r="I44" t="s">
        <v>55</v>
      </c>
      <c r="J44" s="3">
        <v>0.6</v>
      </c>
      <c r="K44">
        <v>2032.8</v>
      </c>
      <c r="L44">
        <v>1848</v>
      </c>
      <c r="M44">
        <v>2338</v>
      </c>
      <c r="N44">
        <v>1700</v>
      </c>
      <c r="O44">
        <v>1700</v>
      </c>
      <c r="P44">
        <v>0.26515151520000002</v>
      </c>
      <c r="Q44">
        <v>-0.1637150728</v>
      </c>
      <c r="R44" t="s">
        <v>92</v>
      </c>
      <c r="S44">
        <v>80</v>
      </c>
      <c r="T44">
        <v>100</v>
      </c>
      <c r="U44">
        <v>100</v>
      </c>
      <c r="V44">
        <v>300</v>
      </c>
      <c r="W44">
        <v>100</v>
      </c>
      <c r="X44">
        <v>1000</v>
      </c>
      <c r="Y44" t="s">
        <v>163</v>
      </c>
    </row>
    <row r="45" spans="1:25" x14ac:dyDescent="0.55000000000000004">
      <c r="A45" t="s">
        <v>268</v>
      </c>
      <c r="B45" t="s">
        <v>211</v>
      </c>
      <c r="C45" t="s">
        <v>212</v>
      </c>
      <c r="D45" s="2">
        <v>399000</v>
      </c>
      <c r="E45" t="s">
        <v>213</v>
      </c>
      <c r="H45">
        <v>6907</v>
      </c>
      <c r="I45" t="s">
        <v>55</v>
      </c>
      <c r="J45" s="3">
        <v>0.31</v>
      </c>
      <c r="K45">
        <v>3136.1</v>
      </c>
      <c r="L45">
        <v>2851</v>
      </c>
      <c r="M45">
        <v>4000</v>
      </c>
      <c r="N45">
        <v>3400</v>
      </c>
      <c r="O45">
        <v>3400</v>
      </c>
      <c r="P45">
        <v>0.40301648540000001</v>
      </c>
      <c r="Q45">
        <v>-0.29849175729999999</v>
      </c>
      <c r="R45" t="s">
        <v>92</v>
      </c>
      <c r="S45">
        <v>80</v>
      </c>
      <c r="T45">
        <v>100</v>
      </c>
      <c r="U45">
        <v>100</v>
      </c>
      <c r="V45">
        <v>300</v>
      </c>
      <c r="W45">
        <v>100</v>
      </c>
      <c r="X45">
        <v>1000</v>
      </c>
      <c r="Y45" t="s">
        <v>88</v>
      </c>
    </row>
    <row r="46" spans="1:25" x14ac:dyDescent="0.55000000000000004">
      <c r="A46" t="s">
        <v>268</v>
      </c>
      <c r="B46" t="s">
        <v>130</v>
      </c>
      <c r="C46" t="s">
        <v>131</v>
      </c>
      <c r="D46" s="2">
        <v>672000</v>
      </c>
      <c r="E46" t="s">
        <v>61</v>
      </c>
      <c r="H46">
        <v>6902</v>
      </c>
      <c r="I46" t="s">
        <v>55</v>
      </c>
      <c r="J46" s="3">
        <v>0.6</v>
      </c>
      <c r="K46">
        <v>4968.7</v>
      </c>
      <c r="L46">
        <v>4517</v>
      </c>
      <c r="M46">
        <v>7000</v>
      </c>
      <c r="N46">
        <v>4500</v>
      </c>
      <c r="O46">
        <v>4500</v>
      </c>
      <c r="P46">
        <v>0.54970112910000002</v>
      </c>
      <c r="Q46">
        <v>-9.4330508990000006E-2</v>
      </c>
      <c r="R46" t="s">
        <v>92</v>
      </c>
      <c r="S46">
        <v>80</v>
      </c>
      <c r="T46">
        <v>100</v>
      </c>
      <c r="U46">
        <v>100</v>
      </c>
      <c r="V46">
        <v>300</v>
      </c>
      <c r="W46">
        <v>100</v>
      </c>
      <c r="X46">
        <v>1000</v>
      </c>
    </row>
    <row r="47" spans="1:25" x14ac:dyDescent="0.55000000000000004">
      <c r="A47" t="s">
        <v>270</v>
      </c>
      <c r="B47" t="s">
        <v>359</v>
      </c>
      <c r="C47" t="s">
        <v>360</v>
      </c>
      <c r="D47">
        <v>225000</v>
      </c>
      <c r="E47" t="s">
        <v>324</v>
      </c>
      <c r="F47">
        <v>215000</v>
      </c>
      <c r="G47">
        <v>4.4444444440000001E-2</v>
      </c>
      <c r="H47">
        <v>60657</v>
      </c>
      <c r="I47" t="s">
        <v>36</v>
      </c>
      <c r="J47" s="3">
        <v>0.61</v>
      </c>
      <c r="K47">
        <v>1806.2</v>
      </c>
      <c r="L47">
        <v>1642</v>
      </c>
      <c r="M47">
        <v>2200</v>
      </c>
      <c r="N47">
        <v>1800</v>
      </c>
      <c r="O47">
        <v>1800</v>
      </c>
      <c r="P47">
        <v>0.33982947619999998</v>
      </c>
      <c r="Q47">
        <v>-3.432620972E-3</v>
      </c>
      <c r="R47" t="s">
        <v>92</v>
      </c>
      <c r="S47">
        <v>80</v>
      </c>
      <c r="T47">
        <v>100</v>
      </c>
      <c r="U47">
        <v>100</v>
      </c>
      <c r="V47">
        <v>300</v>
      </c>
      <c r="W47">
        <v>100</v>
      </c>
      <c r="X47">
        <v>1000</v>
      </c>
      <c r="Y47" t="s">
        <v>361</v>
      </c>
    </row>
    <row r="48" spans="1:25" x14ac:dyDescent="0.55000000000000004">
      <c r="A48" t="s">
        <v>268</v>
      </c>
      <c r="B48" t="s">
        <v>100</v>
      </c>
      <c r="C48" t="s">
        <v>101</v>
      </c>
      <c r="D48" s="2">
        <v>649000</v>
      </c>
      <c r="E48" t="s">
        <v>35</v>
      </c>
      <c r="H48">
        <v>6905</v>
      </c>
      <c r="I48" t="s">
        <v>102</v>
      </c>
      <c r="J48" s="3">
        <v>0.27</v>
      </c>
      <c r="K48">
        <v>4491.3</v>
      </c>
      <c r="L48">
        <v>4083</v>
      </c>
      <c r="M48">
        <v>5100</v>
      </c>
      <c r="N48">
        <v>3600</v>
      </c>
      <c r="O48">
        <v>3600</v>
      </c>
      <c r="P48">
        <v>0.24908155770000001</v>
      </c>
      <c r="Q48">
        <v>-0.1984503373</v>
      </c>
      <c r="R48" t="s">
        <v>92</v>
      </c>
      <c r="S48">
        <v>80</v>
      </c>
      <c r="T48">
        <v>100</v>
      </c>
      <c r="U48">
        <v>100</v>
      </c>
      <c r="V48">
        <v>300</v>
      </c>
      <c r="W48">
        <v>100</v>
      </c>
      <c r="X48">
        <v>1000</v>
      </c>
      <c r="Y48" t="s">
        <v>103</v>
      </c>
    </row>
    <row r="49" spans="1:25" x14ac:dyDescent="0.55000000000000004">
      <c r="A49" t="s">
        <v>268</v>
      </c>
      <c r="B49" t="s">
        <v>85</v>
      </c>
      <c r="C49" t="s">
        <v>86</v>
      </c>
      <c r="D49" s="2">
        <v>285000</v>
      </c>
      <c r="E49" t="s">
        <v>87</v>
      </c>
      <c r="H49">
        <v>6902</v>
      </c>
      <c r="I49" t="s">
        <v>55</v>
      </c>
      <c r="J49" s="3">
        <v>0.6</v>
      </c>
      <c r="K49">
        <v>2183.5</v>
      </c>
      <c r="L49">
        <v>1985</v>
      </c>
      <c r="M49">
        <v>3500</v>
      </c>
      <c r="N49">
        <v>2400</v>
      </c>
      <c r="O49">
        <v>2400</v>
      </c>
      <c r="P49">
        <v>0.76322418140000003</v>
      </c>
      <c r="Q49">
        <v>9.9152736429999999E-2</v>
      </c>
      <c r="R49" t="s">
        <v>67</v>
      </c>
      <c r="S49">
        <v>80</v>
      </c>
      <c r="T49">
        <v>100</v>
      </c>
      <c r="U49">
        <v>100</v>
      </c>
      <c r="V49">
        <v>300</v>
      </c>
      <c r="W49">
        <v>100</v>
      </c>
      <c r="X49">
        <v>1000</v>
      </c>
      <c r="Y49" t="s">
        <v>88</v>
      </c>
    </row>
    <row r="50" spans="1:25" x14ac:dyDescent="0.55000000000000004">
      <c r="A50" t="s">
        <v>268</v>
      </c>
      <c r="B50" t="s">
        <v>65</v>
      </c>
      <c r="C50" t="s">
        <v>66</v>
      </c>
      <c r="D50" s="2">
        <v>375000</v>
      </c>
      <c r="E50" t="s">
        <v>35</v>
      </c>
      <c r="H50">
        <v>6902</v>
      </c>
      <c r="I50" t="s">
        <v>55</v>
      </c>
      <c r="J50" s="3">
        <v>0.6</v>
      </c>
      <c r="K50">
        <v>2913.9</v>
      </c>
      <c r="L50">
        <v>2649</v>
      </c>
      <c r="M50">
        <v>3300</v>
      </c>
      <c r="N50">
        <v>2500</v>
      </c>
      <c r="O50">
        <v>2500</v>
      </c>
      <c r="P50">
        <v>0.2457531144</v>
      </c>
      <c r="Q50">
        <v>-0.14204330970000001</v>
      </c>
      <c r="R50" t="s">
        <v>67</v>
      </c>
      <c r="S50">
        <v>80</v>
      </c>
      <c r="T50">
        <v>100</v>
      </c>
      <c r="U50">
        <v>100</v>
      </c>
      <c r="V50">
        <v>300</v>
      </c>
      <c r="W50">
        <v>100</v>
      </c>
      <c r="X50">
        <v>1000</v>
      </c>
    </row>
    <row r="51" spans="1:25" x14ac:dyDescent="0.55000000000000004">
      <c r="A51" t="s">
        <v>268</v>
      </c>
      <c r="B51" t="s">
        <v>104</v>
      </c>
      <c r="C51" t="s">
        <v>105</v>
      </c>
      <c r="D51" s="2">
        <v>169900</v>
      </c>
      <c r="E51" t="s">
        <v>35</v>
      </c>
      <c r="H51">
        <v>6902</v>
      </c>
      <c r="I51" t="s">
        <v>55</v>
      </c>
      <c r="J51" s="3">
        <v>0.6</v>
      </c>
      <c r="K51">
        <v>1804</v>
      </c>
      <c r="L51">
        <v>1640</v>
      </c>
      <c r="M51">
        <v>1700</v>
      </c>
      <c r="N51">
        <v>1550</v>
      </c>
      <c r="O51">
        <v>1550</v>
      </c>
      <c r="P51">
        <v>3.6585365850000003E-2</v>
      </c>
      <c r="Q51">
        <v>-0.14079822619999999</v>
      </c>
      <c r="R51" t="s">
        <v>92</v>
      </c>
      <c r="S51">
        <v>80</v>
      </c>
      <c r="T51">
        <v>100</v>
      </c>
      <c r="U51">
        <v>100</v>
      </c>
      <c r="V51">
        <v>300</v>
      </c>
      <c r="W51">
        <v>100</v>
      </c>
      <c r="X51">
        <v>1000</v>
      </c>
      <c r="Y51" t="s">
        <v>106</v>
      </c>
    </row>
    <row r="52" spans="1:25" x14ac:dyDescent="0.55000000000000004">
      <c r="A52" t="s">
        <v>268</v>
      </c>
      <c r="B52" t="s">
        <v>228</v>
      </c>
      <c r="C52" t="s">
        <v>105</v>
      </c>
      <c r="D52" s="2">
        <v>169900</v>
      </c>
      <c r="E52" t="s">
        <v>190</v>
      </c>
      <c r="H52">
        <v>6902</v>
      </c>
      <c r="I52" t="s">
        <v>55</v>
      </c>
      <c r="J52" s="3">
        <v>0.6</v>
      </c>
      <c r="K52">
        <v>1807.3</v>
      </c>
      <c r="L52">
        <v>1643</v>
      </c>
      <c r="M52">
        <v>1700</v>
      </c>
      <c r="N52">
        <v>1500</v>
      </c>
      <c r="O52">
        <v>1500</v>
      </c>
      <c r="P52">
        <v>3.469263542E-2</v>
      </c>
      <c r="Q52">
        <v>-0.17003264539999999</v>
      </c>
      <c r="R52" t="s">
        <v>92</v>
      </c>
      <c r="S52">
        <v>80</v>
      </c>
      <c r="T52">
        <v>100</v>
      </c>
      <c r="U52">
        <v>100</v>
      </c>
      <c r="V52">
        <v>300</v>
      </c>
      <c r="W52">
        <v>100</v>
      </c>
      <c r="X52">
        <v>1000</v>
      </c>
    </row>
    <row r="53" spans="1:25" x14ac:dyDescent="0.55000000000000004">
      <c r="A53" t="s">
        <v>268</v>
      </c>
      <c r="B53" t="s">
        <v>214</v>
      </c>
      <c r="C53" t="s">
        <v>215</v>
      </c>
      <c r="D53" s="2">
        <v>200000</v>
      </c>
      <c r="E53" t="s">
        <v>216</v>
      </c>
      <c r="H53">
        <v>6902</v>
      </c>
      <c r="I53" t="s">
        <v>55</v>
      </c>
      <c r="J53" s="3">
        <v>0.6</v>
      </c>
      <c r="K53">
        <v>2051.5</v>
      </c>
      <c r="L53">
        <v>1865</v>
      </c>
      <c r="M53">
        <v>2100</v>
      </c>
      <c r="N53">
        <v>1650</v>
      </c>
      <c r="O53">
        <v>1650</v>
      </c>
      <c r="P53">
        <v>0.1260053619</v>
      </c>
      <c r="Q53">
        <v>-0.19571045579999999</v>
      </c>
      <c r="R53" t="s">
        <v>92</v>
      </c>
      <c r="S53">
        <v>80</v>
      </c>
      <c r="T53">
        <v>100</v>
      </c>
      <c r="U53">
        <v>100</v>
      </c>
      <c r="V53">
        <v>300</v>
      </c>
      <c r="W53">
        <v>100</v>
      </c>
      <c r="X53">
        <v>1000</v>
      </c>
      <c r="Y53" t="s">
        <v>217</v>
      </c>
    </row>
    <row r="54" spans="1:25" x14ac:dyDescent="0.55000000000000004">
      <c r="A54" t="s">
        <v>268</v>
      </c>
      <c r="B54" t="s">
        <v>77</v>
      </c>
      <c r="C54" t="s">
        <v>78</v>
      </c>
      <c r="D54" s="2">
        <v>380000</v>
      </c>
      <c r="E54" t="s">
        <v>79</v>
      </c>
      <c r="H54">
        <v>6907</v>
      </c>
      <c r="I54" t="s">
        <v>55</v>
      </c>
      <c r="J54" s="3">
        <v>0.31</v>
      </c>
      <c r="K54">
        <v>3076.7</v>
      </c>
      <c r="L54">
        <v>2797</v>
      </c>
      <c r="M54">
        <v>4000</v>
      </c>
      <c r="N54">
        <v>3250</v>
      </c>
      <c r="O54">
        <v>3250</v>
      </c>
      <c r="P54">
        <v>0.43010368249999997</v>
      </c>
      <c r="Q54">
        <v>5.632658368E-2</v>
      </c>
      <c r="R54" t="s">
        <v>67</v>
      </c>
      <c r="S54">
        <v>80</v>
      </c>
      <c r="T54">
        <v>100</v>
      </c>
      <c r="U54">
        <v>100</v>
      </c>
      <c r="V54">
        <v>300</v>
      </c>
      <c r="W54">
        <v>100</v>
      </c>
      <c r="X54">
        <v>1000</v>
      </c>
      <c r="Y54" t="s">
        <v>80</v>
      </c>
    </row>
    <row r="55" spans="1:25" x14ac:dyDescent="0.55000000000000004">
      <c r="A55" t="s">
        <v>270</v>
      </c>
      <c r="B55" t="s">
        <v>318</v>
      </c>
      <c r="C55" t="s">
        <v>319</v>
      </c>
      <c r="D55">
        <v>169900</v>
      </c>
      <c r="E55" t="s">
        <v>320</v>
      </c>
      <c r="F55">
        <v>169900</v>
      </c>
      <c r="G55">
        <v>0</v>
      </c>
      <c r="H55">
        <v>60202</v>
      </c>
      <c r="I55" t="s">
        <v>36</v>
      </c>
      <c r="J55" s="3">
        <v>0.48</v>
      </c>
      <c r="K55">
        <v>1662.1</v>
      </c>
      <c r="L55">
        <v>1511</v>
      </c>
      <c r="M55">
        <v>1400</v>
      </c>
      <c r="N55">
        <v>1250</v>
      </c>
      <c r="O55">
        <v>1250</v>
      </c>
      <c r="P55">
        <v>-7.3461283919999995E-2</v>
      </c>
      <c r="Q55">
        <v>-0.24793935380000001</v>
      </c>
      <c r="R55" t="s">
        <v>263</v>
      </c>
      <c r="S55">
        <v>80</v>
      </c>
      <c r="T55">
        <v>100</v>
      </c>
      <c r="U55">
        <v>100</v>
      </c>
      <c r="V55">
        <v>300</v>
      </c>
      <c r="W55">
        <v>100</v>
      </c>
      <c r="X55">
        <v>1000</v>
      </c>
      <c r="Y55" t="s">
        <v>321</v>
      </c>
    </row>
    <row r="56" spans="1:25" x14ac:dyDescent="0.55000000000000004">
      <c r="A56" t="s">
        <v>268</v>
      </c>
      <c r="B56" t="s">
        <v>164</v>
      </c>
      <c r="C56" t="s">
        <v>165</v>
      </c>
      <c r="D56" s="2">
        <v>199000</v>
      </c>
      <c r="E56" t="s">
        <v>166</v>
      </c>
      <c r="H56">
        <v>6902</v>
      </c>
      <c r="I56" t="s">
        <v>55</v>
      </c>
      <c r="J56" s="3">
        <v>0.6</v>
      </c>
      <c r="K56">
        <v>2020.7</v>
      </c>
      <c r="L56">
        <v>1837</v>
      </c>
      <c r="M56">
        <v>2400</v>
      </c>
      <c r="N56">
        <v>1900</v>
      </c>
      <c r="O56">
        <v>1900</v>
      </c>
      <c r="P56">
        <v>0.30647795319999999</v>
      </c>
      <c r="Q56">
        <v>-5.9731776120000003E-2</v>
      </c>
      <c r="R56" t="s">
        <v>92</v>
      </c>
      <c r="S56">
        <v>80</v>
      </c>
      <c r="T56">
        <v>100</v>
      </c>
      <c r="U56">
        <v>100</v>
      </c>
      <c r="V56">
        <v>300</v>
      </c>
      <c r="W56">
        <v>100</v>
      </c>
      <c r="X56">
        <v>1000</v>
      </c>
      <c r="Y56" t="s">
        <v>167</v>
      </c>
    </row>
    <row r="57" spans="1:25" x14ac:dyDescent="0.55000000000000004">
      <c r="A57" t="s">
        <v>270</v>
      </c>
      <c r="B57" t="s">
        <v>306</v>
      </c>
      <c r="C57" t="s">
        <v>307</v>
      </c>
      <c r="D57">
        <v>185000</v>
      </c>
      <c r="E57" t="s">
        <v>308</v>
      </c>
      <c r="F57">
        <v>170000</v>
      </c>
      <c r="G57">
        <v>8.1081081080000006E-2</v>
      </c>
      <c r="H57">
        <v>60613</v>
      </c>
      <c r="I57" t="s">
        <v>36</v>
      </c>
      <c r="J57" s="3">
        <v>0.6</v>
      </c>
      <c r="K57">
        <v>1870</v>
      </c>
      <c r="L57">
        <v>1700</v>
      </c>
      <c r="M57">
        <v>1700</v>
      </c>
      <c r="N57">
        <v>1500</v>
      </c>
      <c r="O57">
        <v>1500</v>
      </c>
      <c r="P57">
        <v>0</v>
      </c>
      <c r="Q57">
        <v>-0.1978609626</v>
      </c>
      <c r="R57" t="s">
        <v>263</v>
      </c>
      <c r="S57">
        <v>80</v>
      </c>
      <c r="T57">
        <v>100</v>
      </c>
      <c r="U57">
        <v>100</v>
      </c>
      <c r="V57">
        <v>300</v>
      </c>
      <c r="W57">
        <v>100</v>
      </c>
      <c r="X57">
        <v>1000</v>
      </c>
      <c r="Y57" t="s">
        <v>309</v>
      </c>
    </row>
    <row r="58" spans="1:25" x14ac:dyDescent="0.55000000000000004">
      <c r="A58" t="s">
        <v>268</v>
      </c>
      <c r="B58" t="s">
        <v>201</v>
      </c>
      <c r="C58" t="s">
        <v>202</v>
      </c>
      <c r="D58" s="2">
        <v>599000</v>
      </c>
      <c r="E58" t="s">
        <v>203</v>
      </c>
      <c r="H58">
        <v>6905</v>
      </c>
      <c r="I58" t="s">
        <v>102</v>
      </c>
      <c r="J58" s="3">
        <v>0.27</v>
      </c>
      <c r="K58">
        <v>4239.3999999999996</v>
      </c>
      <c r="L58">
        <v>3854</v>
      </c>
      <c r="M58">
        <v>4500</v>
      </c>
      <c r="N58">
        <v>3000</v>
      </c>
      <c r="O58">
        <v>3000</v>
      </c>
      <c r="P58">
        <v>0.1676180592</v>
      </c>
      <c r="Q58">
        <v>-0.29235269139999998</v>
      </c>
      <c r="R58" t="s">
        <v>92</v>
      </c>
      <c r="S58">
        <v>80</v>
      </c>
      <c r="T58">
        <v>100</v>
      </c>
      <c r="U58">
        <v>100</v>
      </c>
      <c r="V58">
        <v>300</v>
      </c>
      <c r="W58">
        <v>100</v>
      </c>
      <c r="X58">
        <v>1000</v>
      </c>
    </row>
    <row r="59" spans="1:25" x14ac:dyDescent="0.55000000000000004">
      <c r="A59" t="s">
        <v>270</v>
      </c>
      <c r="B59" t="s">
        <v>379</v>
      </c>
      <c r="C59" t="s">
        <v>380</v>
      </c>
      <c r="D59">
        <v>179900</v>
      </c>
      <c r="E59" t="s">
        <v>308</v>
      </c>
      <c r="F59">
        <v>165000</v>
      </c>
      <c r="G59">
        <v>8.2823790990000007E-2</v>
      </c>
      <c r="H59">
        <v>60605</v>
      </c>
      <c r="I59" t="s">
        <v>36</v>
      </c>
      <c r="J59" s="3">
        <v>0.51</v>
      </c>
      <c r="K59">
        <v>1785.3</v>
      </c>
      <c r="L59">
        <v>1623</v>
      </c>
      <c r="M59">
        <v>2100</v>
      </c>
      <c r="N59">
        <v>1600</v>
      </c>
      <c r="O59">
        <v>1600</v>
      </c>
      <c r="P59">
        <v>0.29390018480000002</v>
      </c>
      <c r="Q59">
        <v>-0.10379207980000001</v>
      </c>
      <c r="R59" t="s">
        <v>92</v>
      </c>
      <c r="S59">
        <v>80</v>
      </c>
      <c r="T59">
        <v>100</v>
      </c>
      <c r="U59">
        <v>100</v>
      </c>
      <c r="V59">
        <v>300</v>
      </c>
      <c r="W59">
        <v>100</v>
      </c>
      <c r="X59">
        <v>1000</v>
      </c>
      <c r="Y59" t="s">
        <v>372</v>
      </c>
    </row>
    <row r="60" spans="1:25" x14ac:dyDescent="0.55000000000000004">
      <c r="A60" t="s">
        <v>270</v>
      </c>
      <c r="B60" t="s">
        <v>373</v>
      </c>
      <c r="C60" t="s">
        <v>374</v>
      </c>
      <c r="D60">
        <v>270000</v>
      </c>
      <c r="E60" t="s">
        <v>190</v>
      </c>
      <c r="F60">
        <v>260000</v>
      </c>
      <c r="G60">
        <v>3.7037037039999998E-2</v>
      </c>
      <c r="H60">
        <v>60640</v>
      </c>
      <c r="I60" t="s">
        <v>102</v>
      </c>
      <c r="J60" s="3">
        <v>0.68</v>
      </c>
      <c r="K60">
        <v>2125.1999999999998</v>
      </c>
      <c r="L60">
        <v>1932</v>
      </c>
      <c r="M60">
        <v>2800</v>
      </c>
      <c r="N60">
        <v>2200</v>
      </c>
      <c r="O60">
        <v>2200</v>
      </c>
      <c r="P60">
        <v>0.44927536229999998</v>
      </c>
      <c r="Q60">
        <v>3.519668737E-2</v>
      </c>
      <c r="R60" t="s">
        <v>92</v>
      </c>
      <c r="S60">
        <v>80</v>
      </c>
      <c r="T60">
        <v>100</v>
      </c>
      <c r="U60">
        <v>100</v>
      </c>
      <c r="V60">
        <v>300</v>
      </c>
      <c r="W60">
        <v>100</v>
      </c>
      <c r="X60">
        <v>1000</v>
      </c>
      <c r="Y60" t="s">
        <v>375</v>
      </c>
    </row>
    <row r="61" spans="1:25" x14ac:dyDescent="0.55000000000000004">
      <c r="A61" t="s">
        <v>268</v>
      </c>
      <c r="B61" t="s">
        <v>255</v>
      </c>
      <c r="C61" t="s">
        <v>256</v>
      </c>
      <c r="D61" s="2">
        <v>165000</v>
      </c>
      <c r="E61" t="s">
        <v>61</v>
      </c>
      <c r="H61">
        <v>6906</v>
      </c>
      <c r="I61" t="s">
        <v>42</v>
      </c>
      <c r="J61" s="3">
        <v>0.37</v>
      </c>
      <c r="K61">
        <v>1665.4</v>
      </c>
      <c r="L61">
        <v>1514</v>
      </c>
      <c r="M61">
        <v>1700</v>
      </c>
      <c r="N61">
        <v>1400</v>
      </c>
      <c r="O61">
        <v>1400</v>
      </c>
      <c r="P61">
        <v>0.1228533686</v>
      </c>
      <c r="Q61">
        <v>-0.1593611144</v>
      </c>
      <c r="R61" t="s">
        <v>92</v>
      </c>
      <c r="S61">
        <v>80</v>
      </c>
      <c r="T61">
        <v>100</v>
      </c>
      <c r="U61">
        <v>100</v>
      </c>
      <c r="V61">
        <v>300</v>
      </c>
      <c r="W61">
        <v>100</v>
      </c>
      <c r="X61">
        <v>1000</v>
      </c>
    </row>
    <row r="62" spans="1:25" x14ac:dyDescent="0.55000000000000004">
      <c r="A62" t="s">
        <v>268</v>
      </c>
      <c r="B62" t="s">
        <v>39</v>
      </c>
      <c r="C62" t="s">
        <v>40</v>
      </c>
      <c r="D62" s="2">
        <v>129000</v>
      </c>
      <c r="E62" t="s">
        <v>41</v>
      </c>
      <c r="H62">
        <v>6906</v>
      </c>
      <c r="I62" t="s">
        <v>42</v>
      </c>
      <c r="J62" s="3">
        <v>0.37</v>
      </c>
      <c r="K62">
        <v>1156.0999999999999</v>
      </c>
      <c r="L62">
        <v>1051</v>
      </c>
      <c r="M62">
        <v>1600</v>
      </c>
      <c r="N62">
        <v>1250</v>
      </c>
      <c r="O62">
        <v>1250</v>
      </c>
      <c r="P62">
        <v>0.52235965750000002</v>
      </c>
      <c r="Q62">
        <v>8.1221347629999996E-2</v>
      </c>
      <c r="R62" t="s">
        <v>37</v>
      </c>
      <c r="S62">
        <v>80</v>
      </c>
      <c r="T62">
        <v>100</v>
      </c>
      <c r="U62">
        <v>100</v>
      </c>
      <c r="V62">
        <v>300</v>
      </c>
      <c r="W62">
        <v>100</v>
      </c>
      <c r="X62">
        <v>1000</v>
      </c>
      <c r="Y62" t="s">
        <v>43</v>
      </c>
    </row>
    <row r="63" spans="1:25" x14ac:dyDescent="0.55000000000000004">
      <c r="A63" t="s">
        <v>268</v>
      </c>
      <c r="B63" t="s">
        <v>175</v>
      </c>
      <c r="C63" t="s">
        <v>176</v>
      </c>
      <c r="D63" s="2">
        <v>590000</v>
      </c>
      <c r="E63" t="s">
        <v>177</v>
      </c>
      <c r="H63">
        <v>6905</v>
      </c>
      <c r="I63" t="s">
        <v>102</v>
      </c>
      <c r="J63" s="3">
        <v>0.27</v>
      </c>
      <c r="K63">
        <v>4184.3999999999996</v>
      </c>
      <c r="L63">
        <v>3804</v>
      </c>
      <c r="M63">
        <v>4100</v>
      </c>
      <c r="N63">
        <v>3400</v>
      </c>
      <c r="O63">
        <v>3400</v>
      </c>
      <c r="P63">
        <v>7.7812828599999995E-2</v>
      </c>
      <c r="Q63">
        <v>-0.187458178</v>
      </c>
      <c r="R63" t="s">
        <v>92</v>
      </c>
      <c r="S63">
        <v>80</v>
      </c>
      <c r="T63">
        <v>100</v>
      </c>
      <c r="U63">
        <v>100</v>
      </c>
      <c r="V63">
        <v>300</v>
      </c>
      <c r="W63">
        <v>100</v>
      </c>
      <c r="X63">
        <v>1000</v>
      </c>
    </row>
    <row r="64" spans="1:25" x14ac:dyDescent="0.55000000000000004">
      <c r="A64" t="s">
        <v>268</v>
      </c>
      <c r="B64" t="s">
        <v>259</v>
      </c>
      <c r="C64" t="s">
        <v>260</v>
      </c>
      <c r="D64" s="2">
        <v>739000</v>
      </c>
      <c r="E64" t="s">
        <v>61</v>
      </c>
      <c r="H64">
        <v>6902</v>
      </c>
      <c r="I64" t="s">
        <v>55</v>
      </c>
      <c r="J64" s="3">
        <v>0.6</v>
      </c>
      <c r="K64">
        <v>5399.9</v>
      </c>
      <c r="L64">
        <v>4909</v>
      </c>
      <c r="M64">
        <v>6000</v>
      </c>
      <c r="N64">
        <v>4500</v>
      </c>
      <c r="O64">
        <v>4500</v>
      </c>
      <c r="P64">
        <v>0.2222448564</v>
      </c>
      <c r="Q64">
        <v>-0.16665123430000001</v>
      </c>
      <c r="R64" t="s">
        <v>92</v>
      </c>
      <c r="S64">
        <v>80</v>
      </c>
      <c r="T64">
        <v>100</v>
      </c>
      <c r="U64">
        <v>100</v>
      </c>
      <c r="V64">
        <v>300</v>
      </c>
      <c r="W64">
        <v>100</v>
      </c>
      <c r="X64">
        <v>1000</v>
      </c>
    </row>
    <row r="65" spans="1:25" x14ac:dyDescent="0.55000000000000004">
      <c r="A65" t="s">
        <v>268</v>
      </c>
      <c r="B65" t="s">
        <v>244</v>
      </c>
      <c r="C65" t="s">
        <v>245</v>
      </c>
      <c r="D65" s="2">
        <v>240000</v>
      </c>
      <c r="H65">
        <v>6906</v>
      </c>
      <c r="I65" t="s">
        <v>42</v>
      </c>
      <c r="J65" s="3">
        <v>0.37</v>
      </c>
      <c r="K65">
        <v>2200</v>
      </c>
      <c r="L65">
        <v>2000</v>
      </c>
      <c r="M65">
        <v>2000</v>
      </c>
      <c r="N65">
        <v>1900</v>
      </c>
      <c r="O65">
        <v>1900</v>
      </c>
      <c r="P65">
        <v>0</v>
      </c>
      <c r="Q65">
        <v>-0.13636363639999999</v>
      </c>
      <c r="R65" t="s">
        <v>92</v>
      </c>
      <c r="S65">
        <v>80</v>
      </c>
      <c r="T65">
        <v>100</v>
      </c>
      <c r="U65">
        <v>100</v>
      </c>
      <c r="V65">
        <v>300</v>
      </c>
      <c r="W65">
        <v>100</v>
      </c>
      <c r="X65">
        <v>1000</v>
      </c>
      <c r="Y65" t="s">
        <v>246</v>
      </c>
    </row>
    <row r="66" spans="1:25" x14ac:dyDescent="0.55000000000000004">
      <c r="A66" t="s">
        <v>268</v>
      </c>
      <c r="B66" t="s">
        <v>218</v>
      </c>
      <c r="C66" t="s">
        <v>219</v>
      </c>
      <c r="D66" s="2">
        <v>214000</v>
      </c>
      <c r="E66" t="s">
        <v>220</v>
      </c>
      <c r="H66">
        <v>6902</v>
      </c>
      <c r="I66" t="s">
        <v>55</v>
      </c>
      <c r="J66" s="3">
        <v>0.6</v>
      </c>
      <c r="K66">
        <v>2218.6999999999998</v>
      </c>
      <c r="L66">
        <v>2017</v>
      </c>
      <c r="M66">
        <v>2700</v>
      </c>
      <c r="N66">
        <v>2200</v>
      </c>
      <c r="O66">
        <v>2200</v>
      </c>
      <c r="P66">
        <v>0.33862171540000002</v>
      </c>
      <c r="Q66">
        <v>-8.4283589490000005E-3</v>
      </c>
      <c r="R66" t="s">
        <v>92</v>
      </c>
      <c r="S66">
        <v>80</v>
      </c>
      <c r="T66">
        <v>100</v>
      </c>
      <c r="U66">
        <v>100</v>
      </c>
      <c r="V66">
        <v>300</v>
      </c>
      <c r="W66">
        <v>100</v>
      </c>
      <c r="X66">
        <v>1000</v>
      </c>
      <c r="Y66" t="s">
        <v>221</v>
      </c>
    </row>
    <row r="67" spans="1:25" x14ac:dyDescent="0.55000000000000004">
      <c r="A67" t="s">
        <v>270</v>
      </c>
      <c r="B67" t="s">
        <v>294</v>
      </c>
      <c r="C67" t="s">
        <v>295</v>
      </c>
      <c r="D67">
        <v>99500</v>
      </c>
      <c r="E67" t="s">
        <v>296</v>
      </c>
      <c r="F67">
        <v>95000</v>
      </c>
      <c r="G67">
        <v>4.5226130650000002E-2</v>
      </c>
      <c r="H67">
        <v>60640</v>
      </c>
      <c r="I67" t="s">
        <v>102</v>
      </c>
      <c r="J67" s="3">
        <v>0.68</v>
      </c>
      <c r="K67">
        <v>1328.8</v>
      </c>
      <c r="L67">
        <v>1208</v>
      </c>
      <c r="M67">
        <v>1800</v>
      </c>
      <c r="N67">
        <v>1350</v>
      </c>
      <c r="O67">
        <v>1350</v>
      </c>
      <c r="P67">
        <v>0.49006622519999998</v>
      </c>
      <c r="Q67">
        <v>1.595424443E-2</v>
      </c>
      <c r="R67" t="s">
        <v>263</v>
      </c>
      <c r="S67">
        <v>80</v>
      </c>
      <c r="T67">
        <v>100</v>
      </c>
      <c r="U67">
        <v>100</v>
      </c>
      <c r="V67">
        <v>300</v>
      </c>
      <c r="W67">
        <v>100</v>
      </c>
      <c r="X67">
        <v>1000</v>
      </c>
      <c r="Y67" t="s">
        <v>297</v>
      </c>
    </row>
    <row r="68" spans="1:25" x14ac:dyDescent="0.55000000000000004">
      <c r="A68" t="s">
        <v>268</v>
      </c>
      <c r="B68" t="s">
        <v>156</v>
      </c>
      <c r="C68" t="s">
        <v>157</v>
      </c>
      <c r="D68" s="2">
        <v>179000</v>
      </c>
      <c r="E68" t="s">
        <v>158</v>
      </c>
      <c r="H68">
        <v>6902</v>
      </c>
      <c r="I68" t="s">
        <v>55</v>
      </c>
      <c r="J68" s="3">
        <v>0.6</v>
      </c>
      <c r="K68">
        <v>1909.6</v>
      </c>
      <c r="L68">
        <v>1736</v>
      </c>
      <c r="M68">
        <v>2400</v>
      </c>
      <c r="N68">
        <v>1800</v>
      </c>
      <c r="O68">
        <v>1800</v>
      </c>
      <c r="P68">
        <v>0.38248847930000002</v>
      </c>
      <c r="Q68">
        <v>-5.7394218679999998E-2</v>
      </c>
      <c r="R68" t="s">
        <v>92</v>
      </c>
      <c r="S68">
        <v>80</v>
      </c>
      <c r="T68">
        <v>100</v>
      </c>
      <c r="U68">
        <v>100</v>
      </c>
      <c r="V68">
        <v>300</v>
      </c>
      <c r="W68">
        <v>100</v>
      </c>
      <c r="X68">
        <v>1000</v>
      </c>
      <c r="Y68" t="s">
        <v>159</v>
      </c>
    </row>
    <row r="69" spans="1:25" ht="43.2" x14ac:dyDescent="0.55000000000000004">
      <c r="A69" t="s">
        <v>268</v>
      </c>
      <c r="B69" s="4" t="s">
        <v>247</v>
      </c>
      <c r="C69" t="s">
        <v>248</v>
      </c>
      <c r="D69" s="2">
        <v>230000</v>
      </c>
      <c r="E69" t="s">
        <v>249</v>
      </c>
      <c r="H69">
        <v>6902</v>
      </c>
      <c r="I69" t="s">
        <v>55</v>
      </c>
      <c r="J69" s="3">
        <v>0.6</v>
      </c>
      <c r="K69">
        <v>2530</v>
      </c>
      <c r="L69">
        <v>2300</v>
      </c>
      <c r="M69">
        <v>2600</v>
      </c>
      <c r="N69">
        <v>2400</v>
      </c>
      <c r="O69">
        <v>2400</v>
      </c>
      <c r="P69">
        <v>0.13043478259999999</v>
      </c>
      <c r="Q69">
        <v>-5.138339921E-2</v>
      </c>
      <c r="R69" t="s">
        <v>92</v>
      </c>
      <c r="S69">
        <v>80</v>
      </c>
      <c r="T69">
        <v>100</v>
      </c>
      <c r="U69">
        <v>100</v>
      </c>
      <c r="V69">
        <v>300</v>
      </c>
      <c r="W69">
        <v>100</v>
      </c>
      <c r="X69">
        <v>1000</v>
      </c>
      <c r="Y69" t="s">
        <v>250</v>
      </c>
    </row>
    <row r="70" spans="1:25" x14ac:dyDescent="0.55000000000000004">
      <c r="A70" t="s">
        <v>270</v>
      </c>
      <c r="B70" t="s">
        <v>341</v>
      </c>
      <c r="C70" t="s">
        <v>342</v>
      </c>
      <c r="D70">
        <v>183000</v>
      </c>
      <c r="E70" t="s">
        <v>343</v>
      </c>
      <c r="F70">
        <v>170000</v>
      </c>
      <c r="G70">
        <v>7.103825137E-2</v>
      </c>
      <c r="H70">
        <v>60657</v>
      </c>
      <c r="I70" t="s">
        <v>36</v>
      </c>
      <c r="J70" s="3">
        <v>0.61</v>
      </c>
      <c r="K70">
        <v>1523.5</v>
      </c>
      <c r="L70">
        <v>1385</v>
      </c>
      <c r="M70">
        <v>1800</v>
      </c>
      <c r="N70">
        <v>1500</v>
      </c>
      <c r="O70">
        <v>1500</v>
      </c>
      <c r="P70">
        <v>0.29963898919999998</v>
      </c>
      <c r="Q70">
        <v>-1.54250082E-2</v>
      </c>
      <c r="R70" t="s">
        <v>67</v>
      </c>
      <c r="S70">
        <v>80</v>
      </c>
      <c r="T70">
        <v>100</v>
      </c>
      <c r="U70">
        <v>100</v>
      </c>
      <c r="V70">
        <v>300</v>
      </c>
      <c r="W70">
        <v>100</v>
      </c>
      <c r="X70">
        <v>1000</v>
      </c>
      <c r="Y70" t="s">
        <v>344</v>
      </c>
    </row>
    <row r="71" spans="1:25" x14ac:dyDescent="0.55000000000000004">
      <c r="A71" t="s">
        <v>270</v>
      </c>
      <c r="B71" t="s">
        <v>298</v>
      </c>
      <c r="C71" t="s">
        <v>299</v>
      </c>
      <c r="D71">
        <v>124500</v>
      </c>
      <c r="E71" t="s">
        <v>300</v>
      </c>
      <c r="F71">
        <v>120000</v>
      </c>
      <c r="G71">
        <v>3.6144578310000001E-2</v>
      </c>
      <c r="H71">
        <v>60660</v>
      </c>
      <c r="I71" t="s">
        <v>102</v>
      </c>
      <c r="J71" s="3">
        <v>0.63</v>
      </c>
      <c r="K71">
        <v>1513.6</v>
      </c>
      <c r="L71">
        <v>1376</v>
      </c>
      <c r="M71">
        <v>1800</v>
      </c>
      <c r="N71">
        <v>1500</v>
      </c>
      <c r="O71">
        <v>1500</v>
      </c>
      <c r="P71">
        <v>0.30813953490000001</v>
      </c>
      <c r="Q71">
        <v>-8.9852008459999997E-3</v>
      </c>
      <c r="R71" t="s">
        <v>263</v>
      </c>
      <c r="S71">
        <v>80</v>
      </c>
      <c r="T71">
        <v>100</v>
      </c>
      <c r="U71">
        <v>100</v>
      </c>
      <c r="V71">
        <v>300</v>
      </c>
      <c r="W71">
        <v>100</v>
      </c>
      <c r="X71">
        <v>1000</v>
      </c>
      <c r="Y71" t="s">
        <v>301</v>
      </c>
    </row>
    <row r="72" spans="1:25" x14ac:dyDescent="0.55000000000000004">
      <c r="A72" t="s">
        <v>268</v>
      </c>
      <c r="B72" t="s">
        <v>152</v>
      </c>
      <c r="C72" t="s">
        <v>153</v>
      </c>
      <c r="D72" s="2">
        <v>180000</v>
      </c>
      <c r="E72" t="s">
        <v>154</v>
      </c>
      <c r="H72">
        <v>6902</v>
      </c>
      <c r="I72" t="s">
        <v>55</v>
      </c>
      <c r="J72" s="3">
        <v>0.6</v>
      </c>
      <c r="K72">
        <v>1991</v>
      </c>
      <c r="L72">
        <v>1810</v>
      </c>
      <c r="M72">
        <v>2400</v>
      </c>
      <c r="N72">
        <v>2000</v>
      </c>
      <c r="O72">
        <v>2000</v>
      </c>
      <c r="P72">
        <v>0.32596685079999999</v>
      </c>
      <c r="Q72">
        <v>4.5203415369999998E-3</v>
      </c>
      <c r="R72" t="s">
        <v>92</v>
      </c>
      <c r="S72">
        <v>80</v>
      </c>
      <c r="T72">
        <v>100</v>
      </c>
      <c r="U72">
        <v>100</v>
      </c>
      <c r="V72">
        <v>300</v>
      </c>
      <c r="W72">
        <v>100</v>
      </c>
      <c r="X72">
        <v>1000</v>
      </c>
      <c r="Y72" t="s">
        <v>155</v>
      </c>
    </row>
    <row r="73" spans="1:25" x14ac:dyDescent="0.55000000000000004">
      <c r="A73" t="s">
        <v>270</v>
      </c>
      <c r="B73" t="s">
        <v>337</v>
      </c>
      <c r="C73" t="s">
        <v>338</v>
      </c>
      <c r="D73">
        <v>135700</v>
      </c>
      <c r="E73" t="s">
        <v>339</v>
      </c>
      <c r="F73">
        <v>133300</v>
      </c>
      <c r="G73">
        <v>1.7686072220000001E-2</v>
      </c>
      <c r="H73">
        <v>60660</v>
      </c>
      <c r="I73" t="s">
        <v>102</v>
      </c>
      <c r="J73" s="3">
        <v>0.63</v>
      </c>
      <c r="K73">
        <v>1320</v>
      </c>
      <c r="L73">
        <v>1200</v>
      </c>
      <c r="M73">
        <v>1800</v>
      </c>
      <c r="N73">
        <v>1450</v>
      </c>
      <c r="O73">
        <v>1450</v>
      </c>
      <c r="P73">
        <v>0.5</v>
      </c>
      <c r="Q73">
        <v>9.8484848479999998E-2</v>
      </c>
      <c r="R73" t="s">
        <v>67</v>
      </c>
      <c r="S73">
        <v>80</v>
      </c>
      <c r="T73">
        <v>100</v>
      </c>
      <c r="U73">
        <v>100</v>
      </c>
      <c r="V73">
        <v>300</v>
      </c>
      <c r="W73">
        <v>100</v>
      </c>
      <c r="X73">
        <v>1000</v>
      </c>
      <c r="Y73" t="s">
        <v>340</v>
      </c>
    </row>
    <row r="74" spans="1:25" x14ac:dyDescent="0.55000000000000004">
      <c r="A74" t="s">
        <v>270</v>
      </c>
      <c r="B74" t="s">
        <v>355</v>
      </c>
      <c r="C74" t="s">
        <v>356</v>
      </c>
      <c r="D74">
        <v>155000</v>
      </c>
      <c r="E74" t="s">
        <v>357</v>
      </c>
      <c r="F74">
        <v>125000</v>
      </c>
      <c r="G74">
        <v>0.1935483871</v>
      </c>
      <c r="H74">
        <v>60660</v>
      </c>
      <c r="I74" t="s">
        <v>102</v>
      </c>
      <c r="J74" s="3">
        <v>0.63</v>
      </c>
      <c r="K74">
        <v>1540</v>
      </c>
      <c r="L74">
        <v>1400</v>
      </c>
      <c r="M74">
        <v>2200</v>
      </c>
      <c r="N74">
        <v>1650</v>
      </c>
      <c r="O74">
        <v>1650</v>
      </c>
      <c r="P74">
        <v>0.57142857140000003</v>
      </c>
      <c r="Q74">
        <v>7.1428571430000004E-2</v>
      </c>
      <c r="R74" t="s">
        <v>92</v>
      </c>
      <c r="S74">
        <v>80</v>
      </c>
      <c r="T74">
        <v>100</v>
      </c>
      <c r="U74">
        <v>100</v>
      </c>
      <c r="V74">
        <v>300</v>
      </c>
      <c r="W74">
        <v>100</v>
      </c>
      <c r="X74">
        <v>1000</v>
      </c>
      <c r="Y74" t="s">
        <v>358</v>
      </c>
    </row>
    <row r="75" spans="1:25" x14ac:dyDescent="0.55000000000000004">
      <c r="A75" t="s">
        <v>268</v>
      </c>
      <c r="B75" t="s">
        <v>97</v>
      </c>
      <c r="C75" t="s">
        <v>98</v>
      </c>
      <c r="D75" s="2">
        <v>219900</v>
      </c>
      <c r="E75" t="s">
        <v>35</v>
      </c>
      <c r="H75">
        <v>6902</v>
      </c>
      <c r="I75" t="s">
        <v>55</v>
      </c>
      <c r="J75" s="3">
        <v>0.6</v>
      </c>
      <c r="K75">
        <v>2088.9</v>
      </c>
      <c r="L75">
        <v>1899</v>
      </c>
      <c r="M75">
        <v>2200</v>
      </c>
      <c r="N75">
        <v>1800</v>
      </c>
      <c r="O75">
        <v>1800</v>
      </c>
      <c r="P75">
        <v>0.15850447600000001</v>
      </c>
      <c r="Q75">
        <v>-0.1383024558</v>
      </c>
      <c r="R75" t="s">
        <v>92</v>
      </c>
      <c r="S75">
        <v>80</v>
      </c>
      <c r="T75">
        <v>100</v>
      </c>
      <c r="U75">
        <v>100</v>
      </c>
      <c r="V75">
        <v>300</v>
      </c>
      <c r="W75">
        <v>100</v>
      </c>
      <c r="X75">
        <v>1000</v>
      </c>
      <c r="Y75" t="s">
        <v>99</v>
      </c>
    </row>
    <row r="76" spans="1:25" x14ac:dyDescent="0.55000000000000004">
      <c r="A76" t="s">
        <v>268</v>
      </c>
      <c r="B76" t="s">
        <v>44</v>
      </c>
      <c r="C76" t="s">
        <v>45</v>
      </c>
      <c r="D76" s="2">
        <v>359000</v>
      </c>
      <c r="E76" t="s">
        <v>46</v>
      </c>
      <c r="H76">
        <v>6906</v>
      </c>
      <c r="I76" t="s">
        <v>42</v>
      </c>
      <c r="J76" s="3">
        <v>0.37</v>
      </c>
      <c r="K76">
        <v>2952.4</v>
      </c>
      <c r="L76">
        <v>2684</v>
      </c>
      <c r="M76">
        <v>3500</v>
      </c>
      <c r="N76">
        <v>2500</v>
      </c>
      <c r="O76">
        <v>2500</v>
      </c>
      <c r="P76">
        <v>0.30402384500000001</v>
      </c>
      <c r="Q76">
        <v>-0.15323126949999999</v>
      </c>
      <c r="R76" t="s">
        <v>37</v>
      </c>
      <c r="S76">
        <v>80</v>
      </c>
      <c r="T76">
        <v>100</v>
      </c>
      <c r="U76">
        <v>100</v>
      </c>
      <c r="V76">
        <v>300</v>
      </c>
      <c r="W76">
        <v>100</v>
      </c>
      <c r="X76">
        <v>1000</v>
      </c>
      <c r="Y76" t="s">
        <v>47</v>
      </c>
    </row>
    <row r="77" spans="1:25" x14ac:dyDescent="0.55000000000000004">
      <c r="A77" t="s">
        <v>268</v>
      </c>
      <c r="B77" t="s">
        <v>261</v>
      </c>
      <c r="C77" t="s">
        <v>262</v>
      </c>
      <c r="D77" s="2">
        <v>319500</v>
      </c>
      <c r="E77" t="s">
        <v>61</v>
      </c>
      <c r="H77">
        <v>6902</v>
      </c>
      <c r="I77" t="s">
        <v>55</v>
      </c>
      <c r="J77" s="3">
        <v>0.6</v>
      </c>
      <c r="K77">
        <v>2417.8000000000002</v>
      </c>
      <c r="L77">
        <v>2198</v>
      </c>
      <c r="M77">
        <v>2700</v>
      </c>
      <c r="N77">
        <v>2000</v>
      </c>
      <c r="O77">
        <v>2000</v>
      </c>
      <c r="P77">
        <v>0.22838944489999999</v>
      </c>
      <c r="Q77">
        <v>-0.17280172059999999</v>
      </c>
      <c r="R77" t="s">
        <v>263</v>
      </c>
      <c r="S77">
        <v>80</v>
      </c>
      <c r="T77">
        <v>100</v>
      </c>
      <c r="U77">
        <v>100</v>
      </c>
      <c r="V77">
        <v>300</v>
      </c>
      <c r="W77">
        <v>100</v>
      </c>
      <c r="X77">
        <v>1000</v>
      </c>
      <c r="Y77" t="s">
        <v>264</v>
      </c>
    </row>
    <row r="78" spans="1:25" x14ac:dyDescent="0.55000000000000004">
      <c r="A78" t="s">
        <v>268</v>
      </c>
      <c r="B78" t="s">
        <v>141</v>
      </c>
      <c r="C78" t="s">
        <v>142</v>
      </c>
      <c r="D78" s="2">
        <v>375000</v>
      </c>
      <c r="E78" t="s">
        <v>138</v>
      </c>
      <c r="H78">
        <v>6854</v>
      </c>
      <c r="I78" t="s">
        <v>71</v>
      </c>
      <c r="J78" s="3">
        <v>0.51</v>
      </c>
      <c r="K78">
        <v>2995.3</v>
      </c>
      <c r="L78">
        <v>2723</v>
      </c>
      <c r="M78">
        <v>3000</v>
      </c>
      <c r="N78">
        <v>2300</v>
      </c>
      <c r="O78">
        <v>2300</v>
      </c>
      <c r="P78">
        <v>0.1017260375</v>
      </c>
      <c r="Q78">
        <v>-0.23213033750000001</v>
      </c>
      <c r="R78" t="s">
        <v>92</v>
      </c>
      <c r="S78">
        <v>80</v>
      </c>
      <c r="T78">
        <v>100</v>
      </c>
      <c r="U78">
        <v>100</v>
      </c>
      <c r="V78">
        <v>300</v>
      </c>
      <c r="W78">
        <v>100</v>
      </c>
      <c r="X78">
        <v>1000</v>
      </c>
      <c r="Y78" t="s">
        <v>143</v>
      </c>
    </row>
    <row r="79" spans="1:25" x14ac:dyDescent="0.55000000000000004">
      <c r="A79" t="s">
        <v>268</v>
      </c>
      <c r="B79" t="s">
        <v>235</v>
      </c>
      <c r="C79" t="s">
        <v>236</v>
      </c>
      <c r="D79" s="2">
        <v>170000</v>
      </c>
      <c r="E79" t="s">
        <v>35</v>
      </c>
      <c r="H79">
        <v>6905</v>
      </c>
      <c r="I79" t="s">
        <v>102</v>
      </c>
      <c r="J79" s="3">
        <v>0.27</v>
      </c>
      <c r="K79">
        <v>1815</v>
      </c>
      <c r="L79">
        <v>1650</v>
      </c>
      <c r="M79">
        <v>2650</v>
      </c>
      <c r="N79">
        <v>1800</v>
      </c>
      <c r="O79">
        <v>1800</v>
      </c>
      <c r="P79">
        <v>0.60606060610000001</v>
      </c>
      <c r="Q79">
        <v>-8.2644628099999996E-3</v>
      </c>
      <c r="R79" t="s">
        <v>92</v>
      </c>
      <c r="S79">
        <v>80</v>
      </c>
      <c r="T79">
        <v>100</v>
      </c>
      <c r="U79">
        <v>100</v>
      </c>
      <c r="V79">
        <v>300</v>
      </c>
      <c r="W79">
        <v>100</v>
      </c>
      <c r="X79">
        <v>1000</v>
      </c>
      <c r="Y79" t="s">
        <v>237</v>
      </c>
    </row>
    <row r="80" spans="1:25" x14ac:dyDescent="0.55000000000000004">
      <c r="A80" t="s">
        <v>270</v>
      </c>
      <c r="B80" t="s">
        <v>291</v>
      </c>
      <c r="C80" t="s">
        <v>292</v>
      </c>
      <c r="D80">
        <v>125000</v>
      </c>
      <c r="E80" t="s">
        <v>285</v>
      </c>
      <c r="F80">
        <v>125000</v>
      </c>
      <c r="G80">
        <v>0</v>
      </c>
      <c r="H80">
        <v>60613</v>
      </c>
      <c r="I80" t="s">
        <v>36</v>
      </c>
      <c r="J80" s="3">
        <v>0.6</v>
      </c>
      <c r="K80">
        <v>1333.2</v>
      </c>
      <c r="L80">
        <v>1212</v>
      </c>
      <c r="M80">
        <v>1800</v>
      </c>
      <c r="N80">
        <v>1500</v>
      </c>
      <c r="O80">
        <v>1500</v>
      </c>
      <c r="P80">
        <v>0.48514851489999999</v>
      </c>
      <c r="Q80">
        <v>0.12511251130000001</v>
      </c>
      <c r="R80" t="s">
        <v>263</v>
      </c>
      <c r="S80">
        <v>80</v>
      </c>
      <c r="T80">
        <v>100</v>
      </c>
      <c r="U80">
        <v>100</v>
      </c>
      <c r="V80">
        <v>300</v>
      </c>
      <c r="W80">
        <v>100</v>
      </c>
      <c r="X80">
        <v>1000</v>
      </c>
      <c r="Y80" t="s">
        <v>293</v>
      </c>
    </row>
    <row r="81" spans="1:25" x14ac:dyDescent="0.55000000000000004">
      <c r="A81" t="s">
        <v>270</v>
      </c>
      <c r="B81" t="s">
        <v>310</v>
      </c>
      <c r="C81" t="s">
        <v>311</v>
      </c>
      <c r="D81">
        <v>140000</v>
      </c>
      <c r="E81" t="s">
        <v>312</v>
      </c>
      <c r="F81">
        <v>133000</v>
      </c>
      <c r="G81">
        <v>0.05</v>
      </c>
      <c r="H81">
        <v>60613</v>
      </c>
      <c r="I81" t="s">
        <v>36</v>
      </c>
      <c r="J81" s="3">
        <v>0.6</v>
      </c>
      <c r="K81">
        <v>1463</v>
      </c>
      <c r="L81">
        <v>1330</v>
      </c>
      <c r="M81">
        <v>1800</v>
      </c>
      <c r="N81">
        <v>1500</v>
      </c>
      <c r="O81">
        <v>1500</v>
      </c>
      <c r="P81">
        <v>0.35338345859999998</v>
      </c>
      <c r="Q81">
        <v>2.5290498969999999E-2</v>
      </c>
      <c r="R81" t="s">
        <v>263</v>
      </c>
      <c r="S81">
        <v>80</v>
      </c>
      <c r="T81">
        <v>100</v>
      </c>
      <c r="U81">
        <v>100</v>
      </c>
      <c r="V81">
        <v>300</v>
      </c>
      <c r="W81">
        <v>100</v>
      </c>
      <c r="X81">
        <v>1000</v>
      </c>
      <c r="Y81" t="s">
        <v>313</v>
      </c>
    </row>
    <row r="82" spans="1:25" x14ac:dyDescent="0.55000000000000004">
      <c r="A82" t="s">
        <v>270</v>
      </c>
      <c r="B82" t="s">
        <v>333</v>
      </c>
      <c r="C82" t="s">
        <v>334</v>
      </c>
      <c r="D82">
        <v>115000</v>
      </c>
      <c r="E82" t="s">
        <v>335</v>
      </c>
      <c r="F82">
        <v>105000</v>
      </c>
      <c r="G82">
        <v>8.6956521740000001E-2</v>
      </c>
      <c r="H82">
        <v>60626</v>
      </c>
      <c r="I82" t="s">
        <v>42</v>
      </c>
      <c r="J82" s="3">
        <v>0.76</v>
      </c>
      <c r="K82">
        <v>1082.4000000000001</v>
      </c>
      <c r="L82">
        <v>984</v>
      </c>
      <c r="M82">
        <v>1300</v>
      </c>
      <c r="N82">
        <v>1150</v>
      </c>
      <c r="O82">
        <v>1150</v>
      </c>
      <c r="P82">
        <v>0.32113821139999998</v>
      </c>
      <c r="Q82">
        <v>6.2453806360000003E-2</v>
      </c>
      <c r="R82" t="s">
        <v>37</v>
      </c>
      <c r="S82">
        <v>80</v>
      </c>
      <c r="T82">
        <v>100</v>
      </c>
      <c r="U82">
        <v>100</v>
      </c>
      <c r="V82">
        <v>300</v>
      </c>
      <c r="W82">
        <v>100</v>
      </c>
      <c r="X82">
        <v>1000</v>
      </c>
      <c r="Y82" t="s">
        <v>336</v>
      </c>
    </row>
    <row r="83" spans="1:25" x14ac:dyDescent="0.55000000000000004">
      <c r="A83" t="s">
        <v>270</v>
      </c>
      <c r="B83" t="s">
        <v>283</v>
      </c>
      <c r="C83" t="s">
        <v>284</v>
      </c>
      <c r="D83">
        <v>43900</v>
      </c>
      <c r="E83" t="s">
        <v>285</v>
      </c>
      <c r="F83">
        <v>40000</v>
      </c>
      <c r="G83">
        <v>8.8838268789999994E-2</v>
      </c>
      <c r="H83">
        <v>60649</v>
      </c>
      <c r="I83" t="s">
        <v>286</v>
      </c>
      <c r="J83" s="3">
        <v>0.78</v>
      </c>
      <c r="K83">
        <v>778.8</v>
      </c>
      <c r="L83">
        <v>708</v>
      </c>
      <c r="M83">
        <v>1200</v>
      </c>
      <c r="N83">
        <v>950</v>
      </c>
      <c r="O83">
        <v>950</v>
      </c>
      <c r="P83">
        <v>0.6949152542</v>
      </c>
      <c r="Q83">
        <v>0.2198253724</v>
      </c>
      <c r="R83" t="s">
        <v>263</v>
      </c>
      <c r="S83">
        <v>80</v>
      </c>
      <c r="T83">
        <v>100</v>
      </c>
      <c r="U83">
        <v>100</v>
      </c>
      <c r="V83">
        <v>300</v>
      </c>
      <c r="W83">
        <v>100</v>
      </c>
      <c r="X83">
        <v>1000</v>
      </c>
      <c r="Y83" t="s">
        <v>287</v>
      </c>
    </row>
    <row r="84" spans="1:25" x14ac:dyDescent="0.55000000000000004">
      <c r="A84" t="s">
        <v>270</v>
      </c>
      <c r="B84" t="s">
        <v>288</v>
      </c>
      <c r="C84" t="s">
        <v>289</v>
      </c>
      <c r="D84">
        <v>135000</v>
      </c>
      <c r="E84" t="s">
        <v>285</v>
      </c>
      <c r="F84">
        <v>130000</v>
      </c>
      <c r="G84">
        <v>3.7037037039999998E-2</v>
      </c>
      <c r="H84">
        <v>60626</v>
      </c>
      <c r="I84" t="s">
        <v>42</v>
      </c>
      <c r="J84" s="3">
        <v>0.76</v>
      </c>
      <c r="K84">
        <v>1094.5</v>
      </c>
      <c r="L84">
        <v>995</v>
      </c>
      <c r="M84">
        <v>1600</v>
      </c>
      <c r="N84">
        <v>1300</v>
      </c>
      <c r="O84">
        <v>1300</v>
      </c>
      <c r="P84">
        <v>0.608040201</v>
      </c>
      <c r="Q84">
        <v>0.1877569667</v>
      </c>
      <c r="R84" t="s">
        <v>263</v>
      </c>
      <c r="S84">
        <v>80</v>
      </c>
      <c r="T84">
        <v>100</v>
      </c>
      <c r="U84">
        <v>100</v>
      </c>
      <c r="V84">
        <v>300</v>
      </c>
      <c r="W84">
        <v>100</v>
      </c>
      <c r="X84">
        <v>1000</v>
      </c>
      <c r="Y84" t="s">
        <v>290</v>
      </c>
    </row>
    <row r="85" spans="1:25" x14ac:dyDescent="0.55000000000000004">
      <c r="A85" t="s">
        <v>268</v>
      </c>
      <c r="B85" t="s">
        <v>81</v>
      </c>
      <c r="C85" t="s">
        <v>82</v>
      </c>
      <c r="D85" s="2">
        <v>395000</v>
      </c>
      <c r="E85" t="s">
        <v>83</v>
      </c>
      <c r="H85">
        <v>6906</v>
      </c>
      <c r="I85" t="s">
        <v>42</v>
      </c>
      <c r="J85" s="3">
        <v>0.37</v>
      </c>
      <c r="K85">
        <v>2585</v>
      </c>
      <c r="L85">
        <v>2350</v>
      </c>
      <c r="M85">
        <v>3500</v>
      </c>
      <c r="N85">
        <v>2700</v>
      </c>
      <c r="O85">
        <v>2700</v>
      </c>
      <c r="P85">
        <v>0.48936170210000002</v>
      </c>
      <c r="Q85">
        <v>4.448742747E-2</v>
      </c>
      <c r="R85" t="s">
        <v>67</v>
      </c>
      <c r="S85">
        <v>80</v>
      </c>
      <c r="T85">
        <v>100</v>
      </c>
      <c r="U85">
        <v>100</v>
      </c>
      <c r="V85">
        <v>300</v>
      </c>
      <c r="W85">
        <v>100</v>
      </c>
      <c r="X85">
        <v>1000</v>
      </c>
      <c r="Y85" t="s">
        <v>84</v>
      </c>
    </row>
    <row r="86" spans="1:25" x14ac:dyDescent="0.55000000000000004">
      <c r="A86" t="s">
        <v>270</v>
      </c>
      <c r="B86" t="s">
        <v>366</v>
      </c>
      <c r="C86" t="s">
        <v>367</v>
      </c>
      <c r="D86">
        <v>243900</v>
      </c>
      <c r="E86" t="s">
        <v>368</v>
      </c>
      <c r="F86">
        <v>243900</v>
      </c>
      <c r="G86">
        <v>0</v>
      </c>
      <c r="H86">
        <v>60645</v>
      </c>
      <c r="I86" t="s">
        <v>42</v>
      </c>
      <c r="J86" s="3">
        <v>0.49</v>
      </c>
      <c r="K86">
        <v>1650</v>
      </c>
      <c r="L86">
        <v>1500</v>
      </c>
      <c r="M86">
        <v>2000</v>
      </c>
      <c r="N86">
        <v>1600</v>
      </c>
      <c r="O86">
        <v>1600</v>
      </c>
      <c r="P86">
        <v>0.33333333329999998</v>
      </c>
      <c r="Q86">
        <v>-3.0303030299999999E-2</v>
      </c>
      <c r="R86" t="s">
        <v>92</v>
      </c>
      <c r="S86">
        <v>80</v>
      </c>
      <c r="T86">
        <v>100</v>
      </c>
      <c r="U86">
        <v>100</v>
      </c>
      <c r="V86">
        <v>300</v>
      </c>
      <c r="W86">
        <v>100</v>
      </c>
      <c r="X86">
        <v>1000</v>
      </c>
      <c r="Y86" t="s">
        <v>369</v>
      </c>
    </row>
    <row r="87" spans="1:25" x14ac:dyDescent="0.55000000000000004">
      <c r="A87" t="s">
        <v>268</v>
      </c>
      <c r="B87" t="s">
        <v>115</v>
      </c>
      <c r="C87" t="s">
        <v>116</v>
      </c>
      <c r="D87" t="s">
        <v>117</v>
      </c>
      <c r="E87" t="s">
        <v>61</v>
      </c>
      <c r="H87">
        <v>6902</v>
      </c>
      <c r="I87" t="s">
        <v>55</v>
      </c>
      <c r="J87" s="3">
        <v>0.37</v>
      </c>
      <c r="K87" t="e">
        <v>#VALUE!</v>
      </c>
      <c r="L87" t="s">
        <v>117</v>
      </c>
      <c r="M87">
        <v>2400</v>
      </c>
      <c r="N87">
        <v>1600</v>
      </c>
      <c r="O87">
        <v>1600</v>
      </c>
      <c r="P87" t="e">
        <v>#VALUE!</v>
      </c>
      <c r="Q87" t="e">
        <v>#VALUE!</v>
      </c>
      <c r="R87" t="s">
        <v>92</v>
      </c>
      <c r="S87">
        <v>80</v>
      </c>
      <c r="T87">
        <v>100</v>
      </c>
      <c r="U87">
        <v>100</v>
      </c>
      <c r="V87">
        <v>300</v>
      </c>
      <c r="W87">
        <v>100</v>
      </c>
      <c r="X87">
        <v>1000</v>
      </c>
      <c r="Y87" t="s">
        <v>118</v>
      </c>
    </row>
    <row r="88" spans="1:25" x14ac:dyDescent="0.55000000000000004">
      <c r="A88" t="s">
        <v>268</v>
      </c>
      <c r="B88" t="s">
        <v>107</v>
      </c>
      <c r="C88" t="s">
        <v>108</v>
      </c>
      <c r="D88" s="2">
        <v>175000</v>
      </c>
      <c r="E88" t="s">
        <v>109</v>
      </c>
      <c r="H88">
        <v>6902</v>
      </c>
      <c r="I88" t="s">
        <v>55</v>
      </c>
      <c r="J88" s="3">
        <v>0.6</v>
      </c>
      <c r="K88">
        <v>1714.9</v>
      </c>
      <c r="L88">
        <v>1559</v>
      </c>
      <c r="M88">
        <v>1700</v>
      </c>
      <c r="N88">
        <v>1550</v>
      </c>
      <c r="O88">
        <v>1550</v>
      </c>
      <c r="P88">
        <v>9.0442591399999994E-2</v>
      </c>
      <c r="Q88">
        <v>-9.6157210330000006E-2</v>
      </c>
      <c r="R88" t="s">
        <v>92</v>
      </c>
      <c r="S88">
        <v>80</v>
      </c>
      <c r="T88">
        <v>100</v>
      </c>
      <c r="U88">
        <v>100</v>
      </c>
      <c r="V88">
        <v>300</v>
      </c>
      <c r="W88">
        <v>100</v>
      </c>
      <c r="X88">
        <v>1000</v>
      </c>
      <c r="Y88" t="s">
        <v>110</v>
      </c>
    </row>
    <row r="89" spans="1:25" x14ac:dyDescent="0.55000000000000004">
      <c r="A89" t="s">
        <v>268</v>
      </c>
      <c r="B89" t="s">
        <v>226</v>
      </c>
      <c r="C89" t="s">
        <v>108</v>
      </c>
      <c r="D89" s="2">
        <v>175000</v>
      </c>
      <c r="E89" t="s">
        <v>227</v>
      </c>
      <c r="H89">
        <v>6902</v>
      </c>
      <c r="I89" t="s">
        <v>55</v>
      </c>
      <c r="J89" s="3">
        <v>0.6</v>
      </c>
      <c r="K89">
        <v>1718.2</v>
      </c>
      <c r="L89">
        <v>1562</v>
      </c>
      <c r="M89">
        <v>1600</v>
      </c>
      <c r="N89">
        <v>1500</v>
      </c>
      <c r="O89">
        <v>1500</v>
      </c>
      <c r="P89">
        <v>2.4327784889999999E-2</v>
      </c>
      <c r="Q89">
        <v>-0.12699336510000001</v>
      </c>
      <c r="R89" t="s">
        <v>92</v>
      </c>
      <c r="S89">
        <v>80</v>
      </c>
      <c r="T89">
        <v>100</v>
      </c>
      <c r="U89">
        <v>100</v>
      </c>
      <c r="V89">
        <v>300</v>
      </c>
      <c r="W89">
        <v>100</v>
      </c>
      <c r="X89">
        <v>1000</v>
      </c>
    </row>
    <row r="90" spans="1:25" x14ac:dyDescent="0.55000000000000004">
      <c r="A90" t="s">
        <v>268</v>
      </c>
      <c r="B90" t="s">
        <v>57</v>
      </c>
      <c r="C90" t="s">
        <v>58</v>
      </c>
      <c r="D90" s="2">
        <v>199900</v>
      </c>
      <c r="H90">
        <v>6902</v>
      </c>
      <c r="I90" t="s">
        <v>55</v>
      </c>
      <c r="J90" s="3">
        <v>0.6</v>
      </c>
      <c r="K90">
        <v>2090</v>
      </c>
      <c r="L90">
        <v>1900</v>
      </c>
      <c r="M90">
        <v>3200</v>
      </c>
      <c r="N90">
        <v>2600</v>
      </c>
      <c r="O90">
        <v>2600</v>
      </c>
      <c r="P90">
        <v>0.68421052630000001</v>
      </c>
      <c r="Q90">
        <v>0.24401913880000001</v>
      </c>
      <c r="R90" t="s">
        <v>37</v>
      </c>
      <c r="S90">
        <v>80</v>
      </c>
      <c r="T90">
        <v>100</v>
      </c>
      <c r="U90">
        <v>100</v>
      </c>
      <c r="V90">
        <v>300</v>
      </c>
      <c r="W90">
        <v>100</v>
      </c>
      <c r="X90">
        <v>1000</v>
      </c>
      <c r="Y90" t="s">
        <v>59</v>
      </c>
    </row>
    <row r="91" spans="1:25" x14ac:dyDescent="0.55000000000000004">
      <c r="A91" t="s">
        <v>270</v>
      </c>
      <c r="B91" t="s">
        <v>314</v>
      </c>
      <c r="C91" t="s">
        <v>315</v>
      </c>
      <c r="D91">
        <v>176000</v>
      </c>
      <c r="E91" t="s">
        <v>316</v>
      </c>
      <c r="F91">
        <v>160000</v>
      </c>
      <c r="G91">
        <v>9.0909090910000004E-2</v>
      </c>
      <c r="H91">
        <v>60605</v>
      </c>
      <c r="I91" t="s">
        <v>36</v>
      </c>
      <c r="J91" s="3">
        <v>0.51</v>
      </c>
      <c r="K91">
        <v>1630.2</v>
      </c>
      <c r="L91">
        <v>1482</v>
      </c>
      <c r="M91">
        <v>1900</v>
      </c>
      <c r="N91">
        <v>1600</v>
      </c>
      <c r="O91">
        <v>1600</v>
      </c>
      <c r="P91">
        <v>0.28205128210000002</v>
      </c>
      <c r="Q91">
        <v>-1.8525334309999999E-2</v>
      </c>
      <c r="R91" t="s">
        <v>263</v>
      </c>
      <c r="S91">
        <v>80</v>
      </c>
      <c r="T91">
        <v>100</v>
      </c>
      <c r="U91">
        <v>100</v>
      </c>
      <c r="V91">
        <v>300</v>
      </c>
      <c r="W91">
        <v>100</v>
      </c>
      <c r="X91">
        <v>1000</v>
      </c>
      <c r="Y91" t="s">
        <v>317</v>
      </c>
    </row>
    <row r="92" spans="1:25" x14ac:dyDescent="0.55000000000000004">
      <c r="A92" t="s">
        <v>270</v>
      </c>
      <c r="B92" t="s">
        <v>302</v>
      </c>
      <c r="C92" t="s">
        <v>303</v>
      </c>
      <c r="D92">
        <v>155000</v>
      </c>
      <c r="E92" t="s">
        <v>304</v>
      </c>
      <c r="F92">
        <v>135000</v>
      </c>
      <c r="G92">
        <v>0.12903225809999999</v>
      </c>
      <c r="H92">
        <v>60640</v>
      </c>
      <c r="I92" t="s">
        <v>102</v>
      </c>
      <c r="J92" s="3">
        <v>0.68</v>
      </c>
      <c r="K92">
        <v>1257.3</v>
      </c>
      <c r="L92">
        <v>1143</v>
      </c>
      <c r="M92">
        <v>1700</v>
      </c>
      <c r="N92">
        <v>1400</v>
      </c>
      <c r="O92">
        <v>1400</v>
      </c>
      <c r="P92">
        <v>0.48731408570000001</v>
      </c>
      <c r="Q92">
        <v>0.1134971765</v>
      </c>
      <c r="R92" t="s">
        <v>263</v>
      </c>
      <c r="S92">
        <v>80</v>
      </c>
      <c r="T92">
        <v>100</v>
      </c>
      <c r="U92">
        <v>100</v>
      </c>
      <c r="V92">
        <v>300</v>
      </c>
      <c r="W92">
        <v>100</v>
      </c>
      <c r="X92">
        <v>1000</v>
      </c>
      <c r="Y92" t="s">
        <v>305</v>
      </c>
    </row>
    <row r="93" spans="1:25" x14ac:dyDescent="0.55000000000000004">
      <c r="A93" t="s">
        <v>268</v>
      </c>
      <c r="B93" t="s">
        <v>238</v>
      </c>
      <c r="C93" t="s">
        <v>239</v>
      </c>
      <c r="D93" s="2">
        <v>390000</v>
      </c>
      <c r="E93" t="s">
        <v>35</v>
      </c>
      <c r="H93">
        <v>6902</v>
      </c>
      <c r="I93" t="s">
        <v>55</v>
      </c>
      <c r="J93" s="3">
        <v>0.6</v>
      </c>
      <c r="K93">
        <v>3330.8</v>
      </c>
      <c r="L93">
        <v>3028</v>
      </c>
      <c r="M93">
        <v>3300</v>
      </c>
      <c r="N93">
        <v>2400</v>
      </c>
      <c r="O93">
        <v>2400</v>
      </c>
      <c r="P93">
        <v>8.982826948E-2</v>
      </c>
      <c r="Q93">
        <v>-0.27945238379999998</v>
      </c>
      <c r="R93" t="s">
        <v>92</v>
      </c>
      <c r="S93">
        <v>80</v>
      </c>
      <c r="T93">
        <v>100</v>
      </c>
      <c r="U93">
        <v>100</v>
      </c>
      <c r="V93">
        <v>300</v>
      </c>
      <c r="W93">
        <v>100</v>
      </c>
      <c r="X93">
        <v>1000</v>
      </c>
      <c r="Y93" t="s">
        <v>240</v>
      </c>
    </row>
    <row r="94" spans="1:25" x14ac:dyDescent="0.55000000000000004">
      <c r="A94" t="s">
        <v>268</v>
      </c>
      <c r="B94" t="s">
        <v>62</v>
      </c>
      <c r="C94" t="s">
        <v>63</v>
      </c>
      <c r="D94" s="2">
        <v>189000</v>
      </c>
      <c r="E94" t="s">
        <v>35</v>
      </c>
      <c r="H94">
        <v>6907</v>
      </c>
      <c r="I94" t="s">
        <v>55</v>
      </c>
      <c r="J94" s="3">
        <v>0.31</v>
      </c>
      <c r="K94">
        <v>1702.8</v>
      </c>
      <c r="L94">
        <v>1548</v>
      </c>
      <c r="M94">
        <v>2200</v>
      </c>
      <c r="N94">
        <v>1600</v>
      </c>
      <c r="O94">
        <v>1600</v>
      </c>
      <c r="P94">
        <v>0.42118863049999999</v>
      </c>
      <c r="Q94">
        <v>-6.0371153390000001E-2</v>
      </c>
      <c r="R94" t="s">
        <v>37</v>
      </c>
      <c r="S94">
        <v>80</v>
      </c>
      <c r="T94">
        <v>100</v>
      </c>
      <c r="U94">
        <v>100</v>
      </c>
      <c r="V94">
        <v>300</v>
      </c>
      <c r="W94">
        <v>100</v>
      </c>
      <c r="X94">
        <v>1000</v>
      </c>
      <c r="Y94" t="s">
        <v>64</v>
      </c>
    </row>
    <row r="95" spans="1:25" x14ac:dyDescent="0.55000000000000004">
      <c r="A95" t="s">
        <v>268</v>
      </c>
      <c r="B95" t="s">
        <v>232</v>
      </c>
      <c r="C95" t="s">
        <v>233</v>
      </c>
      <c r="D95" s="2">
        <v>655000</v>
      </c>
      <c r="E95" t="s">
        <v>61</v>
      </c>
      <c r="H95">
        <v>6902</v>
      </c>
      <c r="I95" t="s">
        <v>55</v>
      </c>
      <c r="J95" s="3">
        <v>0.6</v>
      </c>
      <c r="K95">
        <v>5047.8999999999996</v>
      </c>
      <c r="L95">
        <v>4589</v>
      </c>
      <c r="M95">
        <v>5500</v>
      </c>
      <c r="N95">
        <v>4200</v>
      </c>
      <c r="O95">
        <v>4200</v>
      </c>
      <c r="P95">
        <v>0.19851819570000001</v>
      </c>
      <c r="Q95">
        <v>-0.16797083939999999</v>
      </c>
      <c r="R95" t="s">
        <v>92</v>
      </c>
      <c r="S95">
        <v>80</v>
      </c>
      <c r="T95">
        <v>100</v>
      </c>
      <c r="U95">
        <v>100</v>
      </c>
      <c r="V95">
        <v>300</v>
      </c>
      <c r="W95">
        <v>100</v>
      </c>
      <c r="X95">
        <v>1000</v>
      </c>
      <c r="Y95" t="s">
        <v>234</v>
      </c>
    </row>
    <row r="96" spans="1:25" x14ac:dyDescent="0.55000000000000004">
      <c r="A96" t="s">
        <v>268</v>
      </c>
      <c r="B96" t="s">
        <v>204</v>
      </c>
      <c r="C96" t="s">
        <v>205</v>
      </c>
      <c r="D96" s="2">
        <v>579000</v>
      </c>
      <c r="E96" t="s">
        <v>206</v>
      </c>
      <c r="H96">
        <v>6905</v>
      </c>
      <c r="I96" t="s">
        <v>102</v>
      </c>
      <c r="J96" s="3">
        <v>0.27</v>
      </c>
      <c r="K96">
        <v>3932.5</v>
      </c>
      <c r="L96">
        <v>3575</v>
      </c>
      <c r="M96">
        <v>4000</v>
      </c>
      <c r="N96">
        <v>3400</v>
      </c>
      <c r="O96">
        <v>3400</v>
      </c>
      <c r="P96">
        <v>0.1188811189</v>
      </c>
      <c r="Q96">
        <v>-0.13541004449999999</v>
      </c>
      <c r="R96" t="s">
        <v>92</v>
      </c>
      <c r="S96">
        <v>80</v>
      </c>
      <c r="T96">
        <v>100</v>
      </c>
      <c r="U96">
        <v>100</v>
      </c>
      <c r="V96">
        <v>300</v>
      </c>
      <c r="W96">
        <v>100</v>
      </c>
      <c r="X96">
        <v>1000</v>
      </c>
      <c r="Y96" t="s">
        <v>207</v>
      </c>
    </row>
    <row r="97" spans="1:25" x14ac:dyDescent="0.55000000000000004">
      <c r="A97" t="s">
        <v>268</v>
      </c>
      <c r="B97" t="s">
        <v>257</v>
      </c>
      <c r="C97" t="s">
        <v>258</v>
      </c>
      <c r="D97" s="2">
        <v>550000</v>
      </c>
      <c r="E97" t="s">
        <v>113</v>
      </c>
      <c r="H97">
        <v>6905</v>
      </c>
      <c r="I97" t="s">
        <v>102</v>
      </c>
      <c r="J97" s="3">
        <v>0.27</v>
      </c>
      <c r="K97">
        <v>3941.3</v>
      </c>
      <c r="L97">
        <v>3583</v>
      </c>
      <c r="M97">
        <v>4000</v>
      </c>
      <c r="N97">
        <v>3000</v>
      </c>
      <c r="O97">
        <v>3000</v>
      </c>
      <c r="P97">
        <v>0.1163829193</v>
      </c>
      <c r="Q97">
        <v>-0.2388298277</v>
      </c>
      <c r="R97" t="s">
        <v>92</v>
      </c>
      <c r="S97">
        <v>80</v>
      </c>
      <c r="T97">
        <v>100</v>
      </c>
      <c r="U97">
        <v>100</v>
      </c>
      <c r="V97">
        <v>300</v>
      </c>
      <c r="W97">
        <v>100</v>
      </c>
      <c r="X97">
        <v>1000</v>
      </c>
    </row>
    <row r="98" spans="1:25" x14ac:dyDescent="0.55000000000000004">
      <c r="A98" t="s">
        <v>268</v>
      </c>
      <c r="B98" t="s">
        <v>52</v>
      </c>
      <c r="C98" t="s">
        <v>53</v>
      </c>
      <c r="D98" s="2">
        <v>400000</v>
      </c>
      <c r="E98" t="s">
        <v>54</v>
      </c>
      <c r="H98">
        <v>6907</v>
      </c>
      <c r="I98" t="s">
        <v>55</v>
      </c>
      <c r="J98" s="3">
        <v>0.31</v>
      </c>
      <c r="K98">
        <v>3159.2</v>
      </c>
      <c r="L98">
        <v>2872</v>
      </c>
      <c r="M98">
        <v>4200</v>
      </c>
      <c r="N98">
        <v>3200</v>
      </c>
      <c r="O98">
        <v>3200</v>
      </c>
      <c r="P98">
        <v>0.46239554319999998</v>
      </c>
      <c r="Q98">
        <v>1.2914661940000001E-2</v>
      </c>
      <c r="R98" t="s">
        <v>37</v>
      </c>
      <c r="S98">
        <v>80</v>
      </c>
      <c r="T98">
        <v>100</v>
      </c>
      <c r="U98">
        <v>100</v>
      </c>
      <c r="V98">
        <v>300</v>
      </c>
      <c r="W98">
        <v>100</v>
      </c>
      <c r="X98">
        <v>1000</v>
      </c>
      <c r="Y98" t="s">
        <v>56</v>
      </c>
    </row>
    <row r="99" spans="1:25" x14ac:dyDescent="0.55000000000000004">
      <c r="A99" t="s">
        <v>268</v>
      </c>
      <c r="B99" t="s">
        <v>89</v>
      </c>
      <c r="C99" t="s">
        <v>90</v>
      </c>
      <c r="D99" s="2">
        <v>274900</v>
      </c>
      <c r="E99" t="s">
        <v>91</v>
      </c>
      <c r="H99">
        <v>6907</v>
      </c>
      <c r="I99" t="s">
        <v>55</v>
      </c>
      <c r="J99" s="3">
        <v>0.31</v>
      </c>
      <c r="K99">
        <v>2423.3000000000002</v>
      </c>
      <c r="L99">
        <v>2203</v>
      </c>
      <c r="M99">
        <v>2450</v>
      </c>
      <c r="N99">
        <v>1800</v>
      </c>
      <c r="O99">
        <v>1800</v>
      </c>
      <c r="P99">
        <v>0.11211983659999999</v>
      </c>
      <c r="Q99">
        <v>-0.25721124090000003</v>
      </c>
      <c r="R99" t="s">
        <v>92</v>
      </c>
      <c r="S99">
        <v>80</v>
      </c>
      <c r="T99">
        <v>100</v>
      </c>
      <c r="U99">
        <v>100</v>
      </c>
      <c r="V99">
        <v>300</v>
      </c>
      <c r="W99">
        <v>100</v>
      </c>
      <c r="X99">
        <v>1000</v>
      </c>
      <c r="Y99" t="s">
        <v>93</v>
      </c>
    </row>
    <row r="100" spans="1:25" x14ac:dyDescent="0.55000000000000004">
      <c r="A100" t="s">
        <v>268</v>
      </c>
      <c r="B100" t="s">
        <v>73</v>
      </c>
      <c r="C100" t="s">
        <v>74</v>
      </c>
      <c r="D100" s="2">
        <v>151066</v>
      </c>
      <c r="E100" t="s">
        <v>75</v>
      </c>
      <c r="H100">
        <v>6902</v>
      </c>
      <c r="I100" t="s">
        <v>55</v>
      </c>
      <c r="J100" s="3">
        <v>0.37</v>
      </c>
      <c r="K100">
        <v>1340.9</v>
      </c>
      <c r="L100">
        <v>1219</v>
      </c>
      <c r="M100">
        <v>2500</v>
      </c>
      <c r="N100">
        <v>2100</v>
      </c>
      <c r="O100">
        <v>2100</v>
      </c>
      <c r="P100">
        <v>1.050861362</v>
      </c>
      <c r="Q100">
        <v>0.56611231259999995</v>
      </c>
      <c r="R100" t="s">
        <v>67</v>
      </c>
      <c r="S100">
        <v>80</v>
      </c>
      <c r="T100">
        <v>100</v>
      </c>
      <c r="U100">
        <v>100</v>
      </c>
      <c r="V100">
        <v>300</v>
      </c>
      <c r="W100">
        <v>100</v>
      </c>
      <c r="X100">
        <v>1000</v>
      </c>
      <c r="Y100" t="s">
        <v>76</v>
      </c>
    </row>
    <row r="101" spans="1:25" x14ac:dyDescent="0.55000000000000004">
      <c r="A101" t="s">
        <v>268</v>
      </c>
      <c r="B101" t="s">
        <v>148</v>
      </c>
      <c r="C101" t="s">
        <v>149</v>
      </c>
      <c r="D101" s="2">
        <v>250000</v>
      </c>
      <c r="E101" t="s">
        <v>150</v>
      </c>
      <c r="H101">
        <v>6902</v>
      </c>
      <c r="I101" t="s">
        <v>55</v>
      </c>
      <c r="J101" s="3">
        <v>0.37</v>
      </c>
      <c r="K101">
        <v>1870</v>
      </c>
      <c r="L101">
        <v>1700</v>
      </c>
      <c r="M101">
        <v>2250</v>
      </c>
      <c r="N101">
        <v>2250</v>
      </c>
      <c r="O101">
        <v>2250</v>
      </c>
      <c r="P101">
        <v>0.3235294118</v>
      </c>
      <c r="Q101">
        <v>0.20320855609999999</v>
      </c>
      <c r="R101" t="s">
        <v>92</v>
      </c>
      <c r="S101">
        <v>80</v>
      </c>
      <c r="T101">
        <v>100</v>
      </c>
      <c r="U101">
        <v>100</v>
      </c>
      <c r="V101">
        <v>300</v>
      </c>
      <c r="W101">
        <v>100</v>
      </c>
      <c r="X101">
        <v>1000</v>
      </c>
      <c r="Y101" t="s">
        <v>151</v>
      </c>
    </row>
  </sheetData>
  <sortState xmlns:xlrd2="http://schemas.microsoft.com/office/spreadsheetml/2017/richdata2" ref="A2:Y101">
    <sortCondition ref="B2:B1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FB449-959E-46CE-A10B-6E764A268130}">
  <dimension ref="A1:B4"/>
  <sheetViews>
    <sheetView workbookViewId="0">
      <selection activeCell="B2" sqref="B2:B3"/>
    </sheetView>
  </sheetViews>
  <sheetFormatPr defaultColWidth="20.68359375" defaultRowHeight="14.4" x14ac:dyDescent="0.55000000000000004"/>
  <cols>
    <col min="1" max="16384" width="20.68359375" style="34"/>
  </cols>
  <sheetData>
    <row r="1" spans="1:2" s="33" customFormat="1" x14ac:dyDescent="0.55000000000000004">
      <c r="A1" s="33" t="s">
        <v>419</v>
      </c>
      <c r="B1" s="33" t="s">
        <v>423</v>
      </c>
    </row>
    <row r="2" spans="1:2" x14ac:dyDescent="0.55000000000000004">
      <c r="A2" s="34" t="s">
        <v>409</v>
      </c>
      <c r="B2" s="34">
        <v>180</v>
      </c>
    </row>
    <row r="3" spans="1:2" x14ac:dyDescent="0.55000000000000004">
      <c r="A3" s="34" t="s">
        <v>410</v>
      </c>
      <c r="B3" s="34">
        <v>360</v>
      </c>
    </row>
    <row r="4" spans="1:2" x14ac:dyDescent="0.55000000000000004">
      <c r="A4" s="34"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Cash Flows</vt:lpstr>
      <vt:lpstr>Property List</vt:lpstr>
      <vt:lpstr>Hidden Config</vt:lpstr>
      <vt:lpstr>rent_keys</vt:lpstr>
      <vt:lpstr>term_keys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Rubidge</dc:creator>
  <cp:lastModifiedBy>Sam Rubidge</cp:lastModifiedBy>
  <dcterms:created xsi:type="dcterms:W3CDTF">2022-01-30T01:39:48Z</dcterms:created>
  <dcterms:modified xsi:type="dcterms:W3CDTF">2022-02-26T22:58:33Z</dcterms:modified>
</cp:coreProperties>
</file>