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arlajerman/Desktop/RP/racunalniski-praktikum/10-razpredelnice/"/>
    </mc:Choice>
  </mc:AlternateContent>
  <xr:revisionPtr revIDLastSave="0" documentId="13_ncr:1_{23396B0C-061C-8642-B3ED-E03560DEFB39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Rezultati" sheetId="1" r:id="rId1"/>
  </sheets>
  <calcPr calcId="191029"/>
  <pivotCaches>
    <pivotCache cacheId="5" r:id="rId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J3" i="1"/>
  <c r="J4" i="1"/>
  <c r="J5" i="1"/>
  <c r="I3" i="1"/>
  <c r="I4" i="1"/>
  <c r="I5" i="1"/>
</calcChain>
</file>

<file path=xl/sharedStrings.xml><?xml version="1.0" encoding="utf-8"?>
<sst xmlns="http://schemas.openxmlformats.org/spreadsheetml/2006/main" count="104" uniqueCount="71">
  <si>
    <t>Priimek</t>
  </si>
  <si>
    <t>Ime</t>
  </si>
  <si>
    <t>Skupina</t>
  </si>
  <si>
    <t>Točke</t>
  </si>
  <si>
    <t>Opravil</t>
  </si>
  <si>
    <t>Test</t>
  </si>
  <si>
    <t>Udeležba</t>
  </si>
  <si>
    <t>Furlan</t>
  </si>
  <si>
    <t>Luka</t>
  </si>
  <si>
    <t>A</t>
  </si>
  <si>
    <t>Karakaš</t>
  </si>
  <si>
    <t>Alenka</t>
  </si>
  <si>
    <t>B</t>
  </si>
  <si>
    <t>Kočar</t>
  </si>
  <si>
    <t>Petra</t>
  </si>
  <si>
    <t>C</t>
  </si>
  <si>
    <t>Kofol</t>
  </si>
  <si>
    <t>Andraž</t>
  </si>
  <si>
    <t>Kumar</t>
  </si>
  <si>
    <t>Barbara</t>
  </si>
  <si>
    <t>Logar</t>
  </si>
  <si>
    <t>Mateja</t>
  </si>
  <si>
    <t>Pance</t>
  </si>
  <si>
    <t>Martin</t>
  </si>
  <si>
    <t>Pleterski</t>
  </si>
  <si>
    <t>Vesna</t>
  </si>
  <si>
    <t>Trček</t>
  </si>
  <si>
    <t>Valerija</t>
  </si>
  <si>
    <t>Virant</t>
  </si>
  <si>
    <t>Primož</t>
  </si>
  <si>
    <t>Vesel</t>
  </si>
  <si>
    <t>Polona</t>
  </si>
  <si>
    <t>Žveglič</t>
  </si>
  <si>
    <t>Katarina</t>
  </si>
  <si>
    <t>Cvelbar</t>
  </si>
  <si>
    <t>Janja</t>
  </si>
  <si>
    <t>Aleš</t>
  </si>
  <si>
    <t>Iskra</t>
  </si>
  <si>
    <t>Sabina</t>
  </si>
  <si>
    <t>Jerman</t>
  </si>
  <si>
    <t>Katja</t>
  </si>
  <si>
    <t>Karničar</t>
  </si>
  <si>
    <t>Jaka</t>
  </si>
  <si>
    <t>Korošec</t>
  </si>
  <si>
    <t>Kristina</t>
  </si>
  <si>
    <t>Kržišnik</t>
  </si>
  <si>
    <t>Grega</t>
  </si>
  <si>
    <t>Obrenović</t>
  </si>
  <si>
    <t>Tatjana</t>
  </si>
  <si>
    <t>Puncer</t>
  </si>
  <si>
    <t>Ribnikar</t>
  </si>
  <si>
    <t>Matjaž</t>
  </si>
  <si>
    <t>Štemberger</t>
  </si>
  <si>
    <t>Igor</t>
  </si>
  <si>
    <t>Šubašič</t>
  </si>
  <si>
    <t>Matej</t>
  </si>
  <si>
    <t>Tekavčič</t>
  </si>
  <si>
    <t>Aleksander</t>
  </si>
  <si>
    <t>Tratnik</t>
  </si>
  <si>
    <t>Mojca</t>
  </si>
  <si>
    <t>Smrekar</t>
  </si>
  <si>
    <t>Andreja</t>
  </si>
  <si>
    <t>Bezek</t>
  </si>
  <si>
    <t>Tomaž</t>
  </si>
  <si>
    <t>2021</t>
  </si>
  <si>
    <t>2022</t>
  </si>
  <si>
    <t>Row Labels</t>
  </si>
  <si>
    <t>Count of Priimek</t>
  </si>
  <si>
    <t>Min. of Točke</t>
  </si>
  <si>
    <t>Max. of Točke2</t>
  </si>
  <si>
    <t>Average of Točke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</si>
</sst>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ont>
        <color rgb="FF9C0006"/>
      </font>
    </dxf>
    <dxf>
      <font>
        <color rgb="FF9C0006"/>
      </font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Velikost skupin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explosion val="21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FA56-A044-AD90-17A5738A488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SI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'Rezultati'!$H$3:$H$5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'Rezultati'!$I$3:$I$5</c:f>
              <c:numCache>
                <c:formatCode>General</c:formatCode>
                <c:ptCount val="3"/>
                <c:pt idx="0">
                  <c:v>9</c:v>
                </c:pt>
                <c:pt idx="1">
                  <c:v>12</c:v>
                </c:pt>
                <c:pt idx="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56-A044-AD90-17A5738A488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584295713035865"/>
          <c:y val="0.3922790901137358"/>
          <c:w val="9.7490376202974641E-2"/>
          <c:h val="0.285302566345873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I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Število</a:t>
            </a:r>
            <a:r>
              <a:rPr lang="en-GB" baseline="0"/>
              <a:t> točk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'Rezultati'!$J$2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'Rezultati'!$H$3:$H$5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'Rezultati'!$J$3:$J$5</c:f>
              <c:numCache>
                <c:formatCode>0.00</c:formatCode>
                <c:ptCount val="3"/>
                <c:pt idx="0">
                  <c:v>58.222222222222221</c:v>
                </c:pt>
                <c:pt idx="1">
                  <c:v>66.5</c:v>
                </c:pt>
                <c:pt idx="2">
                  <c:v>47.714285714285715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7C-EC40-9F26-684F686F0A3F}"/>
            </c:ext>
          </c:extLst>
        </c:ser>
        <c:ser>
          <c:idx val="1"/>
          <c:order val="1"/>
          <c:tx>
            <c:strRef>
              <c:f>'Rezultati'!$K$2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'Rezultati'!$H$3:$H$5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'Rezultati'!$K$3:$K$5</c:f>
              <c:numCache>
                <c:formatCode>General</c:formatCode>
                <c:ptCount val="3"/>
                <c:pt idx="0">
                  <c:v>66.84</c:v>
                </c:pt>
                <c:pt idx="1">
                  <c:v>52.35</c:v>
                </c:pt>
                <c:pt idx="2">
                  <c:v>49.66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7C-EC40-9F26-684F686F0A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1296576"/>
        <c:axId val="301298288"/>
      </c:barChart>
      <c:catAx>
        <c:axId val="301296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Skupina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301298288"/>
        <c:crosses val="autoZero"/>
        <c:auto val="1"/>
        <c:lblAlgn val="ctr"/>
        <c:lblOffset val="100"/>
        <c:noMultiLvlLbl val="0"/>
      </c:catAx>
      <c:valAx>
        <c:axId val="30129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Povprečje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I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301296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673653</xdr:colOff>
      <xdr:row>11</xdr:row>
      <xdr:rowOff>86139</xdr:rowOff>
    </xdr:from>
    <xdr:to>
      <xdr:col>11</xdr:col>
      <xdr:colOff>519044</xdr:colOff>
      <xdr:row>26</xdr:row>
      <xdr:rowOff>13252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7A11BE-C7BF-56AE-1673-27EE8C4A00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110436</xdr:colOff>
      <xdr:row>11</xdr:row>
      <xdr:rowOff>41965</xdr:rowOff>
    </xdr:from>
    <xdr:to>
      <xdr:col>32</xdr:col>
      <xdr:colOff>309218</xdr:colOff>
      <xdr:row>25</xdr:row>
      <xdr:rowOff>156817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9259921-ED58-33E1-EAA4-2C32860ACE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rla Jerman" refreshedDate="45631.609504166663" createdVersion="8" refreshedVersion="8" minRefreshableVersion="3" recordCount="28" xr:uid="{07E7DEEC-5E3C-BD45-B4A5-80AB6AAC0B0A}">
  <cacheSource type="worksheet">
    <worksheetSource name="Rezultati"/>
  </cacheSource>
  <cacheFields count="5">
    <cacheField name="Priimek" numFmtId="0">
      <sharedItems count="27">
        <s v="Bezek"/>
        <s v="Cvelbar"/>
        <s v="Furlan"/>
        <s v="Iskra"/>
        <s v="Jerman"/>
        <s v="Karakaš"/>
        <s v="Karničar"/>
        <s v="Kočar"/>
        <s v="Kofol"/>
        <s v="Korošec"/>
        <s v="Kržišnik"/>
        <s v="Kumar"/>
        <s v="Logar"/>
        <s v="Obrenović"/>
        <s v="Pance"/>
        <s v="Pleterski"/>
        <s v="Puncer"/>
        <s v="Ribnikar"/>
        <s v="Smrekar"/>
        <s v="Štemberger"/>
        <s v="Šubašič"/>
        <s v="Tekavčič"/>
        <s v="Tratnik"/>
        <s v="Trček"/>
        <s v="Vesel"/>
        <s v="Virant"/>
        <s v="Žveglič"/>
      </sharedItems>
    </cacheField>
    <cacheField name="Ime" numFmtId="0">
      <sharedItems/>
    </cacheField>
    <cacheField name="Skupina" numFmtId="0">
      <sharedItems count="3">
        <s v="B"/>
        <s v="A"/>
        <s v="C"/>
      </sharedItems>
    </cacheField>
    <cacheField name="Točke" numFmtId="0">
      <sharedItems containsSemiMixedTypes="0" containsString="0" containsNumber="1" containsInteger="1" minValue="26" maxValue="100" count="25">
        <n v="38"/>
        <n v="39"/>
        <n v="36"/>
        <n v="93"/>
        <n v="77"/>
        <n v="100"/>
        <n v="94"/>
        <n v="26"/>
        <n v="44"/>
        <n v="34"/>
        <n v="86"/>
        <n v="90"/>
        <n v="67"/>
        <n v="42"/>
        <n v="64"/>
        <n v="30"/>
        <n v="57"/>
        <n v="43"/>
        <n v="85"/>
        <n v="76"/>
        <n v="79"/>
        <n v="70"/>
        <n v="66"/>
        <n v="58"/>
        <n v="46"/>
      </sharedItems>
    </cacheField>
    <cacheField name="Opravil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x v="0"/>
    <s v="Tomaž"/>
    <x v="0"/>
    <x v="0"/>
    <s v="ne"/>
  </r>
  <r>
    <x v="1"/>
    <s v="Janja"/>
    <x v="0"/>
    <x v="1"/>
    <s v="ne"/>
  </r>
  <r>
    <x v="2"/>
    <s v="Aleš"/>
    <x v="0"/>
    <x v="2"/>
    <s v="ne"/>
  </r>
  <r>
    <x v="2"/>
    <s v="Luka"/>
    <x v="1"/>
    <x v="3"/>
    <s v="da"/>
  </r>
  <r>
    <x v="3"/>
    <s v="Sabina"/>
    <x v="1"/>
    <x v="4"/>
    <s v="da"/>
  </r>
  <r>
    <x v="4"/>
    <s v="Katja"/>
    <x v="0"/>
    <x v="5"/>
    <s v="da"/>
  </r>
  <r>
    <x v="5"/>
    <s v="Alenka"/>
    <x v="1"/>
    <x v="6"/>
    <s v="da"/>
  </r>
  <r>
    <x v="6"/>
    <s v="Jaka"/>
    <x v="2"/>
    <x v="7"/>
    <s v="ne"/>
  </r>
  <r>
    <x v="7"/>
    <s v="Petra"/>
    <x v="0"/>
    <x v="8"/>
    <s v="ne"/>
  </r>
  <r>
    <x v="8"/>
    <s v="Andraž"/>
    <x v="2"/>
    <x v="9"/>
    <s v="ne"/>
  </r>
  <r>
    <x v="9"/>
    <s v="Kristina"/>
    <x v="0"/>
    <x v="10"/>
    <s v="da"/>
  </r>
  <r>
    <x v="10"/>
    <s v="Grega"/>
    <x v="0"/>
    <x v="11"/>
    <s v="da"/>
  </r>
  <r>
    <x v="11"/>
    <s v="Barbara"/>
    <x v="0"/>
    <x v="12"/>
    <s v="da"/>
  </r>
  <r>
    <x v="12"/>
    <s v="Mateja"/>
    <x v="1"/>
    <x v="13"/>
    <s v="ne"/>
  </r>
  <r>
    <x v="13"/>
    <s v="Tatjana"/>
    <x v="2"/>
    <x v="8"/>
    <s v="ne"/>
  </r>
  <r>
    <x v="14"/>
    <s v="Martin"/>
    <x v="0"/>
    <x v="14"/>
    <s v="da"/>
  </r>
  <r>
    <x v="15"/>
    <s v="Vesna"/>
    <x v="2"/>
    <x v="15"/>
    <s v="ne"/>
  </r>
  <r>
    <x v="16"/>
    <s v="Primož"/>
    <x v="1"/>
    <x v="16"/>
    <s v="da"/>
  </r>
  <r>
    <x v="17"/>
    <s v="Matjaž"/>
    <x v="1"/>
    <x v="17"/>
    <s v="ne"/>
  </r>
  <r>
    <x v="18"/>
    <s v="Andreja"/>
    <x v="1"/>
    <x v="0"/>
    <s v="ne"/>
  </r>
  <r>
    <x v="19"/>
    <s v="Igor"/>
    <x v="0"/>
    <x v="18"/>
    <s v="da"/>
  </r>
  <r>
    <x v="20"/>
    <s v="Matej"/>
    <x v="2"/>
    <x v="19"/>
    <s v="da"/>
  </r>
  <r>
    <x v="21"/>
    <s v="Aleksander"/>
    <x v="1"/>
    <x v="9"/>
    <s v="ne"/>
  </r>
  <r>
    <x v="22"/>
    <s v="Mojca"/>
    <x v="0"/>
    <x v="20"/>
    <s v="da"/>
  </r>
  <r>
    <x v="23"/>
    <s v="Valerija"/>
    <x v="0"/>
    <x v="21"/>
    <s v="da"/>
  </r>
  <r>
    <x v="24"/>
    <s v="Polona"/>
    <x v="2"/>
    <x v="22"/>
    <s v="da"/>
  </r>
  <r>
    <x v="25"/>
    <s v="Primož"/>
    <x v="2"/>
    <x v="23"/>
    <s v="da"/>
  </r>
  <r>
    <x v="26"/>
    <s v="Katarina"/>
    <x v="1"/>
    <x v="24"/>
    <s v="n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3E9678-54DC-3C43-B843-0702EAD9B502}" name="PivotTable1" cacheId="5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H7:L10" firstHeaderRow="0" firstDataRow="1" firstDataCol="1"/>
  <pivotFields count="5">
    <pivotField dataField="1" showAll="0">
      <items count="2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showAll="0"/>
    <pivotField axis="axisRow" showAll="0">
      <items count="4">
        <item x="1"/>
        <item x="0"/>
        <item x="2"/>
        <item t="default"/>
      </items>
    </pivotField>
    <pivotField dataField="1" showAll="0">
      <items count="26">
        <item x="7"/>
        <item x="15"/>
        <item x="9"/>
        <item x="2"/>
        <item x="0"/>
        <item x="1"/>
        <item x="13"/>
        <item x="17"/>
        <item x="8"/>
        <item x="24"/>
        <item x="16"/>
        <item x="23"/>
        <item x="14"/>
        <item x="22"/>
        <item x="12"/>
        <item x="21"/>
        <item x="19"/>
        <item x="4"/>
        <item x="20"/>
        <item x="18"/>
        <item x="10"/>
        <item x="11"/>
        <item x="3"/>
        <item x="6"/>
        <item x="5"/>
        <item t="default"/>
      </items>
    </pivotField>
    <pivotField showAll="0"/>
  </pivotFields>
  <rowFields count="1">
    <field x="2"/>
  </rowFields>
  <rowItems count="3">
    <i>
      <x/>
    </i>
    <i>
      <x v="1"/>
    </i>
    <i>
      <x v="2"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Count of Priimek" fld="0" subtotal="count" baseField="0" baseItem="0"/>
    <dataField name="Average of Točke" fld="3" subtotal="average" baseField="0" baseItem="0"/>
    <dataField name="Min. of Točke" fld="3" subtotal="min" baseField="0" baseItem="0"/>
    <dataField name="Max. of Točke2" fld="3" subtotal="max" baseField="0" baseItem="0"/>
  </dataFields>
  <formats count="1">
    <format dxfId="3">
      <pivotArea collapsedLevelsAreSubtotals="1" fieldPosition="0">
        <references count="2">
          <reference field="4294967294" count="1" selected="0">
            <x v="1"/>
          </reference>
          <reference field="2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7C90745-5D9B-DB4B-840E-195183B97A51}" name="Rezultati" displayName="Rezultati" ref="B2:F30" totalsRowShown="0">
  <autoFilter ref="B2:F30" xr:uid="{07C90745-5D9B-DB4B-840E-195183B97A51}"/>
  <sortState xmlns:xlrd2="http://schemas.microsoft.com/office/spreadsheetml/2017/richdata2" ref="B3:F30">
    <sortCondition ref="B2:B30"/>
  </sortState>
  <tableColumns count="5">
    <tableColumn id="1" xr3:uid="{61A7CB75-EE0E-8148-A622-B1E11A2949AB}" name="Priimek"/>
    <tableColumn id="2" xr3:uid="{1516B636-A66A-2F4C-90DA-D664D3A1EBF9}" name="Ime"/>
    <tableColumn id="3" xr3:uid="{4228D6B7-8EB4-0245-B28A-8C1E7596D7AA}" name="Skupina"/>
    <tableColumn id="4" xr3:uid="{D7BCD06B-AAB1-E14C-9780-EB9AFE9CDDAF}" name="Točke"/>
    <tableColumn id="5" xr3:uid="{A572DA5B-37ED-FF49-A08A-839E55F45206}" name="Opravil" dataDxfId="5">
      <calculatedColumnFormula>IF(Rezultati[[#This Row],[Točke]]&lt;50,"ne","da")</calculatedColumnFormula>
    </tableColumn>
  </tableColumns>
  <tableStyleInfo name="TableStyleLight1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AD53C94-4DD0-B043-8002-9273766F5DC7}" name="Skupine" displayName="Skupine" ref="H2:K5" totalsRowShown="0">
  <autoFilter ref="H2:K5" xr:uid="{BAD53C94-4DD0-B043-8002-9273766F5DC7}"/>
  <tableColumns count="4">
    <tableColumn id="1" xr3:uid="{26F1C940-A3E1-AA4A-B91A-EA859D7A62AD}" name="Test"/>
    <tableColumn id="2" xr3:uid="{EA7356A2-0D38-5D42-A1AC-E30DC5D5C796}" name="Udeležba" dataDxfId="4">
      <calculatedColumnFormula>COUNTIF(Rezultati[Skupina], Skupine[[#This Row],[Test]])</calculatedColumnFormula>
    </tableColumn>
    <tableColumn id="3" xr3:uid="{49F9352C-9597-4E44-8122-AF1CE6CE856F}" name="2022" dataDxfId="2">
      <calculatedColumnFormula>AVERAGEIF(Rezultati[Skupina], Skupine[[#This Row],[Test]], Rezultati[Točke])</calculatedColumnFormula>
    </tableColumn>
    <tableColumn id="4" xr3:uid="{B0EFA30B-7FCE-C547-8EC0-FF89353D2666}" name="2021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30"/>
  <sheetViews>
    <sheetView tabSelected="1" zoomScale="115" workbookViewId="0">
      <selection activeCell="I30" sqref="I30"/>
    </sheetView>
  </sheetViews>
  <sheetFormatPr baseColWidth="10" defaultColWidth="8.83203125" defaultRowHeight="15" x14ac:dyDescent="0.2"/>
  <cols>
    <col min="1" max="1" width="4.5" customWidth="1"/>
    <col min="2" max="2" width="10" bestFit="1" customWidth="1"/>
    <col min="3" max="3" width="9.33203125" bestFit="1" customWidth="1"/>
    <col min="4" max="4" width="9.6640625" bestFit="1" customWidth="1"/>
    <col min="5" max="5" width="8.1640625" bestFit="1" customWidth="1"/>
    <col min="6" max="6" width="9.1640625" bestFit="1" customWidth="1"/>
    <col min="7" max="7" width="9.1640625" customWidth="1"/>
    <col min="8" max="8" width="12.1640625" bestFit="1" customWidth="1"/>
    <col min="9" max="9" width="14.33203125" bestFit="1" customWidth="1"/>
    <col min="10" max="10" width="14.5" bestFit="1" customWidth="1"/>
    <col min="11" max="11" width="11.83203125" bestFit="1" customWidth="1"/>
    <col min="12" max="12" width="13" bestFit="1" customWidth="1"/>
    <col min="13" max="32" width="3.1640625" bestFit="1" customWidth="1"/>
    <col min="33" max="33" width="4.1640625" bestFit="1" customWidth="1"/>
    <col min="34" max="34" width="10.1640625" bestFit="1" customWidth="1"/>
    <col min="35" max="35" width="6.33203125" bestFit="1" customWidth="1"/>
    <col min="36" max="36" width="10.1640625" bestFit="1" customWidth="1"/>
  </cols>
  <sheetData>
    <row r="2" spans="2:12" x14ac:dyDescent="0.2">
      <c r="B2" t="s">
        <v>0</v>
      </c>
      <c r="C2" t="s">
        <v>1</v>
      </c>
      <c r="D2" t="s">
        <v>2</v>
      </c>
      <c r="E2" t="s">
        <v>3</v>
      </c>
      <c r="F2" t="s">
        <v>4</v>
      </c>
      <c r="H2" t="s">
        <v>5</v>
      </c>
      <c r="I2" t="s">
        <v>6</v>
      </c>
      <c r="J2" t="s">
        <v>65</v>
      </c>
      <c r="K2" t="s">
        <v>64</v>
      </c>
    </row>
    <row r="3" spans="2:12" x14ac:dyDescent="0.2">
      <c r="B3" t="s">
        <v>62</v>
      </c>
      <c r="C3" t="s">
        <v>63</v>
      </c>
      <c r="D3" t="s">
        <v>12</v>
      </c>
      <c r="E3">
        <v>38</v>
      </c>
      <c r="F3" t="str">
        <f>IF(Rezultati[[#This Row],[Točke]]&lt;50,"ne","da")</f>
        <v>ne</v>
      </c>
      <c r="H3" t="s">
        <v>9</v>
      </c>
      <c r="I3">
        <f>COUNTIF(Rezultati[Skupina], Skupine[[#This Row],[Test]])</f>
        <v>9</v>
      </c>
      <c r="J3" s="1">
        <f>AVERAGEIF(Rezultati[Skupina], Skupine[[#This Row],[Test]], Rezultati[Točke])</f>
        <v>58.222222222222221</v>
      </c>
      <c r="K3">
        <v>66.84</v>
      </c>
    </row>
    <row r="4" spans="2:12" x14ac:dyDescent="0.2">
      <c r="B4" t="s">
        <v>34</v>
      </c>
      <c r="C4" t="s">
        <v>35</v>
      </c>
      <c r="D4" t="s">
        <v>12</v>
      </c>
      <c r="E4">
        <v>39</v>
      </c>
      <c r="F4" t="str">
        <f>IF(Rezultati[[#This Row],[Točke]]&lt;50,"ne","da")</f>
        <v>ne</v>
      </c>
      <c r="H4" t="s">
        <v>12</v>
      </c>
      <c r="I4">
        <f>COUNTIF(Rezultati[Skupina], Skupine[[#This Row],[Test]])</f>
        <v>12</v>
      </c>
      <c r="J4" s="1">
        <f>AVERAGEIF(Rezultati[Skupina], Skupine[[#This Row],[Test]], Rezultati[Točke])</f>
        <v>66.5</v>
      </c>
      <c r="K4">
        <v>52.35</v>
      </c>
    </row>
    <row r="5" spans="2:12" x14ac:dyDescent="0.2">
      <c r="B5" t="s">
        <v>7</v>
      </c>
      <c r="C5" t="s">
        <v>36</v>
      </c>
      <c r="D5" t="s">
        <v>12</v>
      </c>
      <c r="E5">
        <v>36</v>
      </c>
      <c r="F5" t="str">
        <f>IF(Rezultati[[#This Row],[Točke]]&lt;50,"ne","da")</f>
        <v>ne</v>
      </c>
      <c r="H5" t="s">
        <v>15</v>
      </c>
      <c r="I5">
        <f>COUNTIF(Rezultati[Skupina], Skupine[[#This Row],[Test]])</f>
        <v>7</v>
      </c>
      <c r="J5" s="1">
        <f>AVERAGEIF(Rezultati[Skupina], Skupine[[#This Row],[Test]], Rezultati[Točke])</f>
        <v>47.714285714285715</v>
      </c>
      <c r="K5">
        <v>49.66</v>
      </c>
    </row>
    <row r="6" spans="2:12" x14ac:dyDescent="0.2">
      <c r="B6" t="s">
        <v>7</v>
      </c>
      <c r="C6" t="s">
        <v>8</v>
      </c>
      <c r="D6" t="s">
        <v>9</v>
      </c>
      <c r="E6">
        <v>93</v>
      </c>
      <c r="F6" t="str">
        <f>IF(Rezultati[[#This Row],[Točke]]&lt;50,"ne","da")</f>
        <v>da</v>
      </c>
    </row>
    <row r="7" spans="2:12" x14ac:dyDescent="0.2">
      <c r="B7" t="s">
        <v>37</v>
      </c>
      <c r="C7" t="s">
        <v>38</v>
      </c>
      <c r="D7" t="s">
        <v>9</v>
      </c>
      <c r="E7">
        <v>77</v>
      </c>
      <c r="F7" t="str">
        <f>IF(Rezultati[[#This Row],[Točke]]&lt;50,"ne","da")</f>
        <v>da</v>
      </c>
      <c r="H7" s="2" t="s">
        <v>66</v>
      </c>
      <c r="I7" t="s">
        <v>67</v>
      </c>
      <c r="J7" t="s">
        <v>70</v>
      </c>
      <c r="K7" t="s">
        <v>68</v>
      </c>
      <c r="L7" t="s">
        <v>69</v>
      </c>
    </row>
    <row r="8" spans="2:12" x14ac:dyDescent="0.2">
      <c r="B8" t="s">
        <v>39</v>
      </c>
      <c r="C8" t="s">
        <v>40</v>
      </c>
      <c r="D8" t="s">
        <v>12</v>
      </c>
      <c r="E8">
        <v>100</v>
      </c>
      <c r="F8" t="str">
        <f>IF(Rezultati[[#This Row],[Točke]]&lt;50,"ne","da")</f>
        <v>da</v>
      </c>
      <c r="H8" s="3" t="s">
        <v>9</v>
      </c>
      <c r="I8" s="4">
        <v>9</v>
      </c>
      <c r="J8" s="1">
        <v>58.222222222222221</v>
      </c>
      <c r="K8" s="4">
        <v>34</v>
      </c>
      <c r="L8" s="4">
        <v>94</v>
      </c>
    </row>
    <row r="9" spans="2:12" x14ac:dyDescent="0.2">
      <c r="B9" t="s">
        <v>10</v>
      </c>
      <c r="C9" t="s">
        <v>11</v>
      </c>
      <c r="D9" t="s">
        <v>9</v>
      </c>
      <c r="E9">
        <v>94</v>
      </c>
      <c r="F9" t="str">
        <f>IF(Rezultati[[#This Row],[Točke]]&lt;50,"ne","da")</f>
        <v>da</v>
      </c>
      <c r="H9" s="3" t="s">
        <v>12</v>
      </c>
      <c r="I9" s="4">
        <v>12</v>
      </c>
      <c r="J9" s="1">
        <v>66.5</v>
      </c>
      <c r="K9" s="4">
        <v>36</v>
      </c>
      <c r="L9" s="4">
        <v>100</v>
      </c>
    </row>
    <row r="10" spans="2:12" x14ac:dyDescent="0.2">
      <c r="B10" t="s">
        <v>41</v>
      </c>
      <c r="C10" t="s">
        <v>42</v>
      </c>
      <c r="D10" t="s">
        <v>15</v>
      </c>
      <c r="E10">
        <v>26</v>
      </c>
      <c r="F10" t="str">
        <f>IF(Rezultati[[#This Row],[Točke]]&lt;50,"ne","da")</f>
        <v>ne</v>
      </c>
      <c r="H10" s="3" t="s">
        <v>15</v>
      </c>
      <c r="I10" s="4">
        <v>7</v>
      </c>
      <c r="J10" s="1">
        <v>47.714285714285715</v>
      </c>
      <c r="K10" s="4">
        <v>26</v>
      </c>
      <c r="L10" s="4">
        <v>76</v>
      </c>
    </row>
    <row r="11" spans="2:12" x14ac:dyDescent="0.2">
      <c r="B11" t="s">
        <v>13</v>
      </c>
      <c r="C11" t="s">
        <v>14</v>
      </c>
      <c r="D11" t="s">
        <v>12</v>
      </c>
      <c r="E11">
        <v>44</v>
      </c>
      <c r="F11" t="str">
        <f>IF(Rezultati[[#This Row],[Točke]]&lt;50,"ne","da")</f>
        <v>ne</v>
      </c>
    </row>
    <row r="12" spans="2:12" x14ac:dyDescent="0.2">
      <c r="B12" t="s">
        <v>16</v>
      </c>
      <c r="C12" t="s">
        <v>17</v>
      </c>
      <c r="D12" t="s">
        <v>15</v>
      </c>
      <c r="E12">
        <v>34</v>
      </c>
      <c r="F12" t="str">
        <f>IF(Rezultati[[#This Row],[Točke]]&lt;50,"ne","da")</f>
        <v>ne</v>
      </c>
    </row>
    <row r="13" spans="2:12" x14ac:dyDescent="0.2">
      <c r="B13" t="s">
        <v>43</v>
      </c>
      <c r="C13" t="s">
        <v>44</v>
      </c>
      <c r="D13" t="s">
        <v>12</v>
      </c>
      <c r="E13">
        <v>86</v>
      </c>
      <c r="F13" t="str">
        <f>IF(Rezultati[[#This Row],[Točke]]&lt;50,"ne","da")</f>
        <v>da</v>
      </c>
    </row>
    <row r="14" spans="2:12" x14ac:dyDescent="0.2">
      <c r="B14" t="s">
        <v>45</v>
      </c>
      <c r="C14" t="s">
        <v>46</v>
      </c>
      <c r="D14" t="s">
        <v>12</v>
      </c>
      <c r="E14">
        <v>90</v>
      </c>
      <c r="F14" t="str">
        <f>IF(Rezultati[[#This Row],[Točke]]&lt;50,"ne","da")</f>
        <v>da</v>
      </c>
    </row>
    <row r="15" spans="2:12" x14ac:dyDescent="0.2">
      <c r="B15" t="s">
        <v>18</v>
      </c>
      <c r="C15" t="s">
        <v>19</v>
      </c>
      <c r="D15" t="s">
        <v>12</v>
      </c>
      <c r="E15">
        <v>67</v>
      </c>
      <c r="F15" t="str">
        <f>IF(Rezultati[[#This Row],[Točke]]&lt;50,"ne","da")</f>
        <v>da</v>
      </c>
    </row>
    <row r="16" spans="2:12" x14ac:dyDescent="0.2">
      <c r="B16" t="s">
        <v>20</v>
      </c>
      <c r="C16" t="s">
        <v>21</v>
      </c>
      <c r="D16" t="s">
        <v>9</v>
      </c>
      <c r="E16">
        <v>42</v>
      </c>
      <c r="F16" t="str">
        <f>IF(Rezultati[[#This Row],[Točke]]&lt;50,"ne","da")</f>
        <v>ne</v>
      </c>
    </row>
    <row r="17" spans="2:6" x14ac:dyDescent="0.2">
      <c r="B17" t="s">
        <v>47</v>
      </c>
      <c r="C17" t="s">
        <v>48</v>
      </c>
      <c r="D17" t="s">
        <v>15</v>
      </c>
      <c r="E17">
        <v>44</v>
      </c>
      <c r="F17" t="str">
        <f>IF(Rezultati[[#This Row],[Točke]]&lt;50,"ne","da")</f>
        <v>ne</v>
      </c>
    </row>
    <row r="18" spans="2:6" x14ac:dyDescent="0.2">
      <c r="B18" t="s">
        <v>22</v>
      </c>
      <c r="C18" t="s">
        <v>23</v>
      </c>
      <c r="D18" t="s">
        <v>12</v>
      </c>
      <c r="E18">
        <v>64</v>
      </c>
      <c r="F18" t="str">
        <f>IF(Rezultati[[#This Row],[Točke]]&lt;50,"ne","da")</f>
        <v>da</v>
      </c>
    </row>
    <row r="19" spans="2:6" x14ac:dyDescent="0.2">
      <c r="B19" t="s">
        <v>24</v>
      </c>
      <c r="C19" t="s">
        <v>25</v>
      </c>
      <c r="D19" t="s">
        <v>15</v>
      </c>
      <c r="E19">
        <v>30</v>
      </c>
      <c r="F19" t="str">
        <f>IF(Rezultati[[#This Row],[Točke]]&lt;50,"ne","da")</f>
        <v>ne</v>
      </c>
    </row>
    <row r="20" spans="2:6" x14ac:dyDescent="0.2">
      <c r="B20" t="s">
        <v>49</v>
      </c>
      <c r="C20" t="s">
        <v>29</v>
      </c>
      <c r="D20" t="s">
        <v>9</v>
      </c>
      <c r="E20">
        <v>57</v>
      </c>
      <c r="F20" t="str">
        <f>IF(Rezultati[[#This Row],[Točke]]&lt;50,"ne","da")</f>
        <v>da</v>
      </c>
    </row>
    <row r="21" spans="2:6" x14ac:dyDescent="0.2">
      <c r="B21" t="s">
        <v>50</v>
      </c>
      <c r="C21" t="s">
        <v>51</v>
      </c>
      <c r="D21" t="s">
        <v>9</v>
      </c>
      <c r="E21">
        <v>43</v>
      </c>
      <c r="F21" t="str">
        <f>IF(Rezultati[[#This Row],[Točke]]&lt;50,"ne","da")</f>
        <v>ne</v>
      </c>
    </row>
    <row r="22" spans="2:6" x14ac:dyDescent="0.2">
      <c r="B22" t="s">
        <v>60</v>
      </c>
      <c r="C22" t="s">
        <v>61</v>
      </c>
      <c r="D22" t="s">
        <v>9</v>
      </c>
      <c r="E22">
        <v>38</v>
      </c>
      <c r="F22" t="str">
        <f>IF(Rezultati[[#This Row],[Točke]]&lt;50,"ne","da")</f>
        <v>ne</v>
      </c>
    </row>
    <row r="23" spans="2:6" x14ac:dyDescent="0.2">
      <c r="B23" t="s">
        <v>52</v>
      </c>
      <c r="C23" t="s">
        <v>53</v>
      </c>
      <c r="D23" t="s">
        <v>12</v>
      </c>
      <c r="E23">
        <v>85</v>
      </c>
      <c r="F23" t="str">
        <f>IF(Rezultati[[#This Row],[Točke]]&lt;50,"ne","da")</f>
        <v>da</v>
      </c>
    </row>
    <row r="24" spans="2:6" x14ac:dyDescent="0.2">
      <c r="B24" t="s">
        <v>54</v>
      </c>
      <c r="C24" t="s">
        <v>55</v>
      </c>
      <c r="D24" t="s">
        <v>15</v>
      </c>
      <c r="E24">
        <v>76</v>
      </c>
      <c r="F24" t="str">
        <f>IF(Rezultati[[#This Row],[Točke]]&lt;50,"ne","da")</f>
        <v>da</v>
      </c>
    </row>
    <row r="25" spans="2:6" x14ac:dyDescent="0.2">
      <c r="B25" t="s">
        <v>56</v>
      </c>
      <c r="C25" t="s">
        <v>57</v>
      </c>
      <c r="D25" t="s">
        <v>9</v>
      </c>
      <c r="E25">
        <v>34</v>
      </c>
      <c r="F25" t="str">
        <f>IF(Rezultati[[#This Row],[Točke]]&lt;50,"ne","da")</f>
        <v>ne</v>
      </c>
    </row>
    <row r="26" spans="2:6" x14ac:dyDescent="0.2">
      <c r="B26" t="s">
        <v>58</v>
      </c>
      <c r="C26" t="s">
        <v>59</v>
      </c>
      <c r="D26" t="s">
        <v>12</v>
      </c>
      <c r="E26">
        <v>79</v>
      </c>
      <c r="F26" t="str">
        <f>IF(Rezultati[[#This Row],[Točke]]&lt;50,"ne","da")</f>
        <v>da</v>
      </c>
    </row>
    <row r="27" spans="2:6" x14ac:dyDescent="0.2">
      <c r="B27" t="s">
        <v>26</v>
      </c>
      <c r="C27" t="s">
        <v>27</v>
      </c>
      <c r="D27" t="s">
        <v>12</v>
      </c>
      <c r="E27">
        <v>70</v>
      </c>
      <c r="F27" t="str">
        <f>IF(Rezultati[[#This Row],[Točke]]&lt;50,"ne","da")</f>
        <v>da</v>
      </c>
    </row>
    <row r="28" spans="2:6" x14ac:dyDescent="0.2">
      <c r="B28" t="s">
        <v>30</v>
      </c>
      <c r="C28" t="s">
        <v>31</v>
      </c>
      <c r="D28" t="s">
        <v>15</v>
      </c>
      <c r="E28">
        <v>66</v>
      </c>
      <c r="F28" t="str">
        <f>IF(Rezultati[[#This Row],[Točke]]&lt;50,"ne","da")</f>
        <v>da</v>
      </c>
    </row>
    <row r="29" spans="2:6" x14ac:dyDescent="0.2">
      <c r="B29" t="s">
        <v>28</v>
      </c>
      <c r="C29" t="s">
        <v>29</v>
      </c>
      <c r="D29" t="s">
        <v>15</v>
      </c>
      <c r="E29">
        <v>58</v>
      </c>
      <c r="F29" t="str">
        <f>IF(Rezultati[[#This Row],[Točke]]&lt;50,"ne","da")</f>
        <v>da</v>
      </c>
    </row>
    <row r="30" spans="2:6" x14ac:dyDescent="0.2">
      <c r="B30" t="s">
        <v>32</v>
      </c>
      <c r="C30" t="s">
        <v>33</v>
      </c>
      <c r="D30" t="s">
        <v>9</v>
      </c>
      <c r="E30">
        <v>46</v>
      </c>
      <c r="F30" t="str">
        <f>IF(Rezultati[[#This Row],[Točke]]&lt;50,"ne","da")</f>
        <v>ne</v>
      </c>
    </row>
  </sheetData>
  <conditionalFormatting sqref="E3:E30">
    <cfRule type="cellIs" dxfId="1" priority="4" operator="lessThan">
      <formula>50</formula>
    </cfRule>
  </conditionalFormatting>
  <conditionalFormatting sqref="B3:C30">
    <cfRule type="expression" dxfId="0" priority="1" stopIfTrue="1">
      <formula>$E3&lt;50</formula>
    </cfRule>
  </conditionalFormatting>
  <pageMargins left="0.7" right="0.7" top="0.75" bottom="0.75" header="0.3" footer="0.3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Rezultati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Karla Jerman</cp:lastModifiedBy>
  <dcterms:created xsi:type="dcterms:W3CDTF">2007-11-10T02:36:44Z</dcterms:created>
  <dcterms:modified xsi:type="dcterms:W3CDTF">2024-12-05T14:16:46Z</dcterms:modified>
</cp:coreProperties>
</file>