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_q5qit8q\Documents\"/>
    </mc:Choice>
  </mc:AlternateContent>
  <xr:revisionPtr revIDLastSave="0" documentId="13_ncr:1_{9F28BFDA-1B11-4C3E-8490-459DA34D208F}" xr6:coauthVersionLast="47" xr6:coauthVersionMax="47" xr10:uidLastSave="{00000000-0000-0000-0000-000000000000}"/>
  <bookViews>
    <workbookView xWindow="-120" yWindow="-120" windowWidth="21840" windowHeight="13020" tabRatio="0" xr2:uid="{3396A4C9-18F9-4FF0-BA11-99B1C24BF67A}"/>
  </bookViews>
  <sheets>
    <sheet name="Planilha1" sheetId="1" r:id="rId1"/>
    <sheet name="Planilha2" sheetId="2" r:id="rId2"/>
  </sheets>
  <definedNames>
    <definedName name="anos">Planilha1!$D$24</definedName>
    <definedName name="dividendo_mensais">Planilha1!$D$27</definedName>
    <definedName name="investimento_mes">Planilha1!$D$23</definedName>
    <definedName name="patrimonio">Planilha1!$D$26</definedName>
    <definedName name="rendimento">Planilha1!$D$18</definedName>
    <definedName name="rendimento_carteira">Planilha1!$D$13</definedName>
    <definedName name="salario">Planilha1!$D$17</definedName>
    <definedName name="taxa_rendimento">Planilha1!$D$25</definedName>
    <definedName name="taxa_rendimento_mensal">Planilha1!$D$25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D44" i="1"/>
  <c r="D45" i="1"/>
  <c r="D46" i="1"/>
  <c r="D47" i="1"/>
  <c r="D48" i="1"/>
  <c r="D49" i="1"/>
  <c r="A9" i="2"/>
  <c r="A8" i="2"/>
  <c r="A7" i="2"/>
  <c r="A6" i="2"/>
  <c r="A5" i="2"/>
  <c r="G4" i="2" s="1"/>
  <c r="A4" i="2"/>
  <c r="A17" i="2"/>
  <c r="A18" i="2"/>
  <c r="A19" i="2"/>
  <c r="A20" i="2"/>
  <c r="A21" i="2"/>
  <c r="A16" i="2"/>
  <c r="A11" i="2"/>
  <c r="A12" i="2"/>
  <c r="A13" i="2"/>
  <c r="A14" i="2"/>
  <c r="A15" i="2"/>
  <c r="A10" i="2"/>
  <c r="D41" i="1"/>
  <c r="D19" i="1"/>
  <c r="D32" i="1"/>
  <c r="E32" i="1" s="1"/>
  <c r="D33" i="1"/>
  <c r="E33" i="1" s="1"/>
  <c r="D34" i="1"/>
  <c r="E34" i="1" s="1"/>
  <c r="D35" i="1"/>
  <c r="E35" i="1" s="1"/>
  <c r="D31" i="1"/>
  <c r="E31" i="1" s="1"/>
  <c r="D26" i="1"/>
  <c r="D27" i="1" s="1"/>
  <c r="E45" i="1" l="1"/>
  <c r="E49" i="1"/>
  <c r="E48" i="1"/>
  <c r="E47" i="1"/>
  <c r="E46" i="1"/>
  <c r="E50" i="1" l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<sst xmlns="http://schemas.openxmlformats.org/spreadsheetml/2006/main" count="71" uniqueCount="35">
  <si>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</si>
  <si>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</si>
  <si>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</si>
  <si>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</si>
  <si>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</si>
  <si>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</si>
  <si>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Quanto em 5 Anos ?</t>
  </si>
  <si>
    <t>Quanto em 10 Anos ?</t>
  </si>
  <si>
    <t>Quanto em 20 Anos ?</t>
  </si>
  <si>
    <t>Quanto em 30 Anos ?</t>
  </si>
  <si>
    <t>CENÁRIOS</t>
  </si>
  <si>
    <t>DIVIDENDO</t>
  </si>
  <si>
    <t>Quanto em 2 Anos ?</t>
  </si>
  <si>
    <t>Salário</t>
  </si>
  <si>
    <t>Rendimento Carteira</t>
  </si>
  <si>
    <t>Sugestão de Investimento (30%)</t>
  </si>
  <si>
    <t>CONFIGURAÇÕES</t>
  </si>
  <si>
    <t>Perfil</t>
  </si>
  <si>
    <t>AGRESSIVO</t>
  </si>
  <si>
    <t>CONSERVADOR</t>
  </si>
  <si>
    <t>MODERADO</t>
  </si>
  <si>
    <t>VALOR A SER INVESTIDO POR MÊS</t>
  </si>
  <si>
    <t>TIPO DE FII</t>
  </si>
  <si>
    <t>PORCENTUAL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</si>
  <si>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</si>
  <si>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</si>
  <si>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</si>
  <si>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</si>
  <si>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</si>
  <si>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</si>
  <si>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</si>
  <si>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</si>
  <si>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</si>
  <si>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</si>
  <si>
    <t>CONSERVADOR - 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</si>
</sst>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4"/>
      <name val="Abadi ExtraLight"/>
      <family val="2"/>
    </font>
    <font>
      <sz val="14"/>
      <color theme="0"/>
      <name val="Abadi ExtraLight"/>
      <family val="2"/>
    </font>
    <font>
      <sz val="12"/>
      <color theme="0"/>
      <name val="Abadi ExtraLight"/>
      <family val="2"/>
    </font>
    <font>
      <sz val="12"/>
      <color theme="0"/>
      <name val="Abadi"/>
      <family val="2"/>
    </font>
    <font>
      <sz val="12"/>
      <color theme="1"/>
      <name val="Abadi"/>
      <family val="2"/>
    </font>
    <font>
      <b/>
      <sz val="12"/>
      <color theme="1"/>
      <name val="Abadi"/>
      <family val="2"/>
    </font>
    <font>
      <b/>
      <sz val="11"/>
      <color theme="1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</patternFill>
    </fill>
    <fill>
      <patternFill patternType="solid">
        <fgColor rgb="FFFF9933"/>
        <bgColor indexed="64"/>
      </patternFill>
    </fill>
    <fill>
      <patternFill patternType="solid">
        <fgColor rgb="FFFF9933"/>
        <bgColor theme="0" tint="-0.14996795556505021"/>
      </patternFill>
    </fill>
    <fill>
      <patternFill patternType="solid">
        <fgColor theme="4" tint="-0.499984740745262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theme="0" tint="-0.14999847407452621"/>
      </right>
      <top/>
      <bottom/>
      <diagonal/>
    </border>
    <border>
      <left style="thin">
        <color auto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auto="1"/>
      </bottom>
      <diagonal/>
    </border>
    <border>
      <left style="medium">
        <color theme="0" tint="-0.14999847407452621"/>
      </left>
      <right style="thin">
        <color auto="1"/>
      </right>
      <top style="medium">
        <color theme="0" tint="-0.149998474074526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0" tint="-0.14999847407452621"/>
      </top>
      <bottom style="thin">
        <color auto="1"/>
      </bottom>
      <diagonal/>
    </border>
    <border>
      <left style="thin">
        <color auto="1"/>
      </left>
      <right style="medium">
        <color theme="0" tint="-0.14999847407452621"/>
      </right>
      <top style="medium">
        <color theme="0" tint="-0.14999847407452621"/>
      </top>
      <bottom style="thin">
        <color auto="1"/>
      </bottom>
      <diagonal/>
    </border>
    <border>
      <left style="medium">
        <color theme="0" tint="-0.1499984740745262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0" tint="-0.14999847407452621"/>
      </right>
      <top style="thin">
        <color auto="1"/>
      </top>
      <bottom/>
      <diagonal/>
    </border>
    <border>
      <left style="medium">
        <color theme="0" tint="-0.1499984740745262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thin">
        <color auto="1"/>
      </right>
      <top/>
      <bottom/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/>
      <diagonal/>
    </border>
    <border>
      <left style="medium">
        <color theme="0" tint="-0.14999847407452621"/>
      </left>
      <right style="thin">
        <color auto="1"/>
      </right>
      <top style="thin">
        <color theme="0" tint="-0.14999847407452621"/>
      </top>
      <bottom/>
      <diagonal/>
    </border>
    <border>
      <left style="medium">
        <color theme="0" tint="-0.14999847407452621"/>
      </left>
      <right style="thin">
        <color auto="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auto="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 style="medium">
        <color indexed="64"/>
      </bottom>
      <diagonal/>
    </border>
    <border>
      <left/>
      <right style="medium">
        <color theme="0" tint="-0.14999847407452621"/>
      </right>
      <top/>
      <bottom style="medium">
        <color indexed="64"/>
      </bottom>
      <diagonal/>
    </border>
    <border>
      <left style="medium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medium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medium">
        <color theme="0" tint="-0.14999847407452621"/>
      </left>
      <right/>
      <top style="thin">
        <color theme="0" tint="-0.14999847407452621"/>
      </top>
      <bottom style="medium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thin">
        <color auto="1"/>
      </bottom>
      <diagonal/>
    </border>
    <border>
      <left/>
      <right style="medium">
        <color theme="0" tint="-0.14999847407452621"/>
      </right>
      <top style="thin">
        <color auto="1"/>
      </top>
      <bottom style="thin">
        <color auto="1"/>
      </bottom>
      <diagonal/>
    </border>
    <border>
      <left style="medium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0" tint="-0.14999847407452621"/>
      </left>
      <right/>
      <top/>
      <bottom/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 style="thin">
        <color auto="1"/>
      </bottom>
      <diagonal/>
    </border>
    <border>
      <left style="medium">
        <color theme="0" tint="-0.14996795556505021"/>
      </left>
      <right style="medium">
        <color theme="0" tint="-0.149998474074526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98474074526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9847407452621"/>
      </right>
      <top style="medium">
        <color theme="0" tint="-0.14996795556505021"/>
      </top>
      <bottom/>
      <diagonal/>
    </border>
    <border>
      <left style="medium">
        <color theme="0" tint="-0.14999847407452621"/>
      </left>
      <right/>
      <top/>
      <bottom style="medium">
        <color theme="0" tint="-0.14996795556505021"/>
      </bottom>
      <diagonal/>
    </border>
    <border>
      <left style="medium">
        <color theme="0" tint="-0.149998474074526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9847407452621"/>
      </left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/>
      <right style="medium">
        <color theme="0" tint="-0.14993743705557422"/>
      </right>
      <top/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67955565050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4" borderId="0" applyNumberFormat="0" applyBorder="0" applyAlignment="0" applyProtection="0"/>
  </cellStyleXfs>
  <cellXfs count="84">
    <xf numFmtId="0" fontId="0" fillId="0" borderId="0" xfId="0"/>
    <xf numFmtId="10" fontId="0" fillId="0" borderId="0" xfId="0" applyNumberFormat="1"/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9" fontId="0" fillId="0" borderId="0" xfId="2" applyNumberFormat="1" applyFont="1" applyAlignment="1">
      <alignment horizontal="center"/>
    </xf>
    <xf numFmtId="0" fontId="8" fillId="5" borderId="29" xfId="0" applyFont="1" applyFill="1" applyBorder="1" applyAlignment="1" applyProtection="1">
      <alignment horizontal="center"/>
    </xf>
    <xf numFmtId="0" fontId="8" fillId="0" borderId="30" xfId="0" applyFont="1" applyBorder="1" applyAlignment="1" applyProtection="1">
      <alignment horizontal="center"/>
    </xf>
    <xf numFmtId="0" fontId="8" fillId="5" borderId="30" xfId="0" applyFont="1" applyFill="1" applyBorder="1" applyAlignment="1" applyProtection="1">
      <alignment horizontal="center"/>
    </xf>
    <xf numFmtId="0" fontId="8" fillId="5" borderId="31" xfId="0" applyFont="1" applyFill="1" applyBorder="1" applyAlignment="1" applyProtection="1">
      <alignment horizontal="center"/>
    </xf>
    <xf numFmtId="0" fontId="7" fillId="2" borderId="55" xfId="0" applyFont="1" applyFill="1" applyBorder="1" applyAlignment="1" applyProtection="1">
      <alignment horizontal="center"/>
    </xf>
    <xf numFmtId="9" fontId="7" fillId="2" borderId="58" xfId="0" applyNumberFormat="1" applyFont="1" applyFill="1" applyBorder="1" applyAlignment="1" applyProtection="1">
      <alignment horizontal="center"/>
    </xf>
    <xf numFmtId="164" fontId="7" fillId="2" borderId="52" xfId="0" applyNumberFormat="1" applyFont="1" applyFill="1" applyBorder="1" applyAlignment="1" applyProtection="1">
      <alignment horizontal="center"/>
    </xf>
    <xf numFmtId="0" fontId="7" fillId="2" borderId="56" xfId="0" applyFont="1" applyFill="1" applyBorder="1" applyAlignment="1" applyProtection="1">
      <alignment horizontal="center"/>
    </xf>
    <xf numFmtId="164" fontId="7" fillId="2" borderId="53" xfId="0" applyNumberFormat="1" applyFont="1" applyFill="1" applyBorder="1" applyAlignment="1" applyProtection="1">
      <alignment horizontal="center"/>
    </xf>
    <xf numFmtId="0" fontId="7" fillId="2" borderId="57" xfId="0" applyFont="1" applyFill="1" applyBorder="1" applyAlignment="1" applyProtection="1">
      <alignment horizontal="center"/>
    </xf>
    <xf numFmtId="164" fontId="7" fillId="2" borderId="54" xfId="0" applyNumberFormat="1" applyFont="1" applyFill="1" applyBorder="1" applyAlignment="1" applyProtection="1">
      <alignment horizontal="center"/>
    </xf>
    <xf numFmtId="0" fontId="0" fillId="5" borderId="47" xfId="0" applyFill="1" applyBorder="1" applyProtection="1"/>
    <xf numFmtId="0" fontId="0" fillId="5" borderId="48" xfId="0" applyFill="1" applyBorder="1" applyProtection="1"/>
    <xf numFmtId="164" fontId="8" fillId="5" borderId="50" xfId="0" applyNumberFormat="1" applyFont="1" applyFill="1" applyBorder="1" applyAlignment="1" applyProtection="1">
      <alignment horizontal="center"/>
    </xf>
    <xf numFmtId="0" fontId="0" fillId="0" borderId="0" xfId="0" applyProtection="1">
      <protection locked="0"/>
    </xf>
    <xf numFmtId="0" fontId="3" fillId="5" borderId="29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7" fillId="2" borderId="34" xfId="0" applyFont="1" applyFill="1" applyBorder="1" applyAlignment="1" applyProtection="1">
      <protection locked="0"/>
    </xf>
    <xf numFmtId="0" fontId="7" fillId="2" borderId="10" xfId="0" applyFont="1" applyFill="1" applyBorder="1" applyAlignment="1" applyProtection="1">
      <protection locked="0"/>
    </xf>
    <xf numFmtId="164" fontId="7" fillId="2" borderId="35" xfId="1" applyNumberFormat="1" applyFont="1" applyFill="1" applyBorder="1" applyAlignment="1" applyProtection="1">
      <alignment horizontal="center"/>
      <protection locked="0"/>
    </xf>
    <xf numFmtId="0" fontId="7" fillId="2" borderId="36" xfId="0" applyFont="1" applyFill="1" applyBorder="1" applyAlignment="1" applyProtection="1">
      <protection locked="0"/>
    </xf>
    <xf numFmtId="0" fontId="7" fillId="2" borderId="9" xfId="0" applyFont="1" applyFill="1" applyBorder="1" applyAlignment="1" applyProtection="1">
      <protection locked="0"/>
    </xf>
    <xf numFmtId="10" fontId="7" fillId="2" borderId="24" xfId="0" applyNumberFormat="1" applyFont="1" applyFill="1" applyBorder="1" applyAlignment="1" applyProtection="1">
      <alignment horizontal="center"/>
      <protection locked="0"/>
    </xf>
    <xf numFmtId="0" fontId="7" fillId="3" borderId="37" xfId="0" applyFont="1" applyFill="1" applyBorder="1" applyAlignment="1" applyProtection="1">
      <protection locked="0"/>
    </xf>
    <xf numFmtId="0" fontId="7" fillId="3" borderId="38" xfId="0" applyFont="1" applyFill="1" applyBorder="1" applyAlignment="1" applyProtection="1"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4" fillId="7" borderId="15" xfId="0" applyFont="1" applyFill="1" applyBorder="1" applyAlignment="1" applyProtection="1">
      <alignment horizontal="center" vertical="center"/>
      <protection locked="0"/>
    </xf>
    <xf numFmtId="0" fontId="4" fillId="7" borderId="16" xfId="0" applyFont="1" applyFill="1" applyBorder="1" applyAlignment="1" applyProtection="1">
      <alignment horizontal="center" vertical="center"/>
      <protection locked="0"/>
    </xf>
    <xf numFmtId="0" fontId="4" fillId="7" borderId="17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8" xfId="0" applyFont="1" applyFill="1" applyBorder="1" applyAlignment="1" applyProtection="1">
      <alignment horizontal="center" vertical="center"/>
      <protection locked="0"/>
    </xf>
    <xf numFmtId="0" fontId="7" fillId="5" borderId="19" xfId="0" applyFont="1" applyFill="1" applyBorder="1" applyAlignment="1" applyProtection="1">
      <alignment horizontal="left" indent="3"/>
      <protection locked="0"/>
    </xf>
    <xf numFmtId="0" fontId="7" fillId="5" borderId="3" xfId="0" applyFont="1" applyFill="1" applyBorder="1" applyAlignment="1" applyProtection="1">
      <alignment horizontal="left" indent="3"/>
      <protection locked="0"/>
    </xf>
    <xf numFmtId="164" fontId="8" fillId="5" borderId="20" xfId="0" applyNumberFormat="1" applyFont="1" applyFill="1" applyBorder="1" applyAlignment="1" applyProtection="1">
      <alignment horizontal="center"/>
      <protection locked="0"/>
    </xf>
    <xf numFmtId="0" fontId="7" fillId="5" borderId="21" xfId="0" applyFont="1" applyFill="1" applyBorder="1" applyAlignment="1" applyProtection="1">
      <alignment horizontal="left" indent="3"/>
      <protection locked="0"/>
    </xf>
    <xf numFmtId="0" fontId="7" fillId="5" borderId="5" xfId="0" applyFont="1" applyFill="1" applyBorder="1" applyAlignment="1" applyProtection="1">
      <alignment horizontal="left" indent="3"/>
      <protection locked="0"/>
    </xf>
    <xf numFmtId="0" fontId="8" fillId="5" borderId="22" xfId="0" applyFont="1" applyFill="1" applyBorder="1" applyAlignment="1" applyProtection="1">
      <alignment horizontal="center"/>
      <protection locked="0"/>
    </xf>
    <xf numFmtId="0" fontId="7" fillId="5" borderId="23" xfId="0" applyFont="1" applyFill="1" applyBorder="1" applyAlignment="1" applyProtection="1">
      <alignment horizontal="left" indent="3"/>
      <protection locked="0"/>
    </xf>
    <xf numFmtId="0" fontId="7" fillId="5" borderId="6" xfId="0" applyFont="1" applyFill="1" applyBorder="1" applyAlignment="1" applyProtection="1">
      <alignment horizontal="left" indent="3"/>
      <protection locked="0"/>
    </xf>
    <xf numFmtId="10" fontId="8" fillId="5" borderId="24" xfId="0" applyNumberFormat="1" applyFont="1" applyFill="1" applyBorder="1" applyAlignment="1" applyProtection="1">
      <alignment horizontal="center"/>
      <protection locked="0"/>
    </xf>
    <xf numFmtId="0" fontId="8" fillId="5" borderId="25" xfId="0" applyFont="1" applyFill="1" applyBorder="1" applyAlignment="1" applyProtection="1">
      <alignment horizontal="left" indent="3"/>
      <protection locked="0"/>
    </xf>
    <xf numFmtId="0" fontId="8" fillId="5" borderId="7" xfId="0" applyFont="1" applyFill="1" applyBorder="1" applyAlignment="1" applyProtection="1">
      <alignment horizontal="left" indent="3"/>
      <protection locked="0"/>
    </xf>
    <xf numFmtId="0" fontId="8" fillId="5" borderId="26" xfId="0" applyFont="1" applyFill="1" applyBorder="1" applyAlignment="1" applyProtection="1">
      <alignment horizontal="left" indent="3"/>
      <protection locked="0"/>
    </xf>
    <xf numFmtId="0" fontId="8" fillId="5" borderId="27" xfId="0" applyFont="1" applyFill="1" applyBorder="1" applyAlignment="1" applyProtection="1">
      <alignment horizontal="left" indent="3"/>
      <protection locked="0"/>
    </xf>
    <xf numFmtId="10" fontId="0" fillId="0" borderId="0" xfId="0" applyNumberFormat="1" applyProtection="1">
      <protection locked="0"/>
    </xf>
    <xf numFmtId="0" fontId="5" fillId="7" borderId="29" xfId="0" applyFont="1" applyFill="1" applyBorder="1" applyAlignment="1" applyProtection="1">
      <alignment horizontal="center" vertical="center"/>
      <protection locked="0"/>
    </xf>
    <xf numFmtId="0" fontId="5" fillId="7" borderId="30" xfId="0" applyFont="1" applyFill="1" applyBorder="1" applyAlignment="1" applyProtection="1">
      <alignment horizontal="center" vertical="center"/>
      <protection locked="0"/>
    </xf>
    <xf numFmtId="0" fontId="6" fillId="7" borderId="39" xfId="0" applyFont="1" applyFill="1" applyBorder="1" applyAlignment="1" applyProtection="1">
      <alignment horizontal="center" vertical="center"/>
      <protection locked="0"/>
    </xf>
    <xf numFmtId="0" fontId="5" fillId="7" borderId="51" xfId="0" applyFont="1" applyFill="1" applyBorder="1" applyAlignment="1" applyProtection="1">
      <alignment horizontal="center" vertical="center"/>
      <protection locked="0"/>
    </xf>
    <xf numFmtId="0" fontId="5" fillId="7" borderId="13" xfId="0" applyFont="1" applyFill="1" applyBorder="1" applyAlignment="1" applyProtection="1">
      <alignment horizontal="center" vertical="center"/>
      <protection locked="0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7" fillId="6" borderId="41" xfId="0" applyFont="1" applyFill="1" applyBorder="1" applyAlignment="1" applyProtection="1">
      <alignment horizontal="left" indent="3"/>
      <protection locked="0"/>
    </xf>
    <xf numFmtId="0" fontId="7" fillId="6" borderId="11" xfId="0" applyFont="1" applyFill="1" applyBorder="1" applyAlignment="1" applyProtection="1">
      <alignment horizontal="center"/>
      <protection locked="0"/>
    </xf>
    <xf numFmtId="0" fontId="7" fillId="6" borderId="43" xfId="0" applyFont="1" applyFill="1" applyBorder="1" applyAlignment="1" applyProtection="1">
      <alignment horizontal="left" indent="3"/>
      <protection locked="0"/>
    </xf>
    <xf numFmtId="0" fontId="7" fillId="6" borderId="0" xfId="0" applyFont="1" applyFill="1" applyBorder="1" applyAlignment="1" applyProtection="1">
      <alignment horizontal="center"/>
      <protection locked="0"/>
    </xf>
    <xf numFmtId="0" fontId="7" fillId="6" borderId="45" xfId="0" applyFont="1" applyFill="1" applyBorder="1" applyAlignment="1" applyProtection="1">
      <alignment horizontal="left" indent="3"/>
      <protection locked="0"/>
    </xf>
    <xf numFmtId="0" fontId="7" fillId="6" borderId="8" xfId="0" applyFont="1" applyFill="1" applyBorder="1" applyAlignment="1" applyProtection="1">
      <alignment horizontal="center"/>
      <protection locked="0"/>
    </xf>
    <xf numFmtId="0" fontId="7" fillId="6" borderId="46" xfId="0" applyFont="1" applyFill="1" applyBorder="1" applyAlignment="1" applyProtection="1">
      <alignment horizontal="left" indent="3"/>
      <protection locked="0"/>
    </xf>
    <xf numFmtId="0" fontId="7" fillId="6" borderId="47" xfId="0" applyFont="1" applyFill="1" applyBorder="1" applyAlignment="1" applyProtection="1">
      <alignment horizontal="left" indent="3"/>
      <protection locked="0"/>
    </xf>
    <xf numFmtId="0" fontId="7" fillId="6" borderId="48" xfId="0" applyFont="1" applyFill="1" applyBorder="1" applyAlignment="1" applyProtection="1">
      <alignment horizontal="center"/>
      <protection locked="0"/>
    </xf>
    <xf numFmtId="0" fontId="6" fillId="7" borderId="0" xfId="3" applyFont="1" applyFill="1" applyAlignment="1" applyProtection="1">
      <alignment horizontal="center"/>
      <protection locked="0"/>
    </xf>
    <xf numFmtId="0" fontId="2" fillId="7" borderId="0" xfId="3" applyFill="1" applyProtection="1">
      <protection locked="0"/>
    </xf>
    <xf numFmtId="0" fontId="9" fillId="2" borderId="0" xfId="0" applyFont="1" applyFill="1" applyProtection="1">
      <protection locked="0"/>
    </xf>
    <xf numFmtId="164" fontId="7" fillId="3" borderId="28" xfId="0" applyNumberFormat="1" applyFont="1" applyFill="1" applyBorder="1" applyAlignment="1" applyProtection="1">
      <alignment horizontal="center"/>
      <protection hidden="1"/>
    </xf>
    <xf numFmtId="8" fontId="8" fillId="5" borderId="24" xfId="0" applyNumberFormat="1" applyFont="1" applyFill="1" applyBorder="1" applyAlignment="1" applyProtection="1">
      <alignment horizontal="center"/>
      <protection hidden="1"/>
    </xf>
    <xf numFmtId="8" fontId="8" fillId="5" borderId="28" xfId="0" applyNumberFormat="1" applyFont="1" applyFill="1" applyBorder="1" applyAlignment="1" applyProtection="1">
      <alignment horizontal="center"/>
      <protection hidden="1"/>
    </xf>
    <xf numFmtId="8" fontId="7" fillId="6" borderId="12" xfId="0" applyNumberFormat="1" applyFont="1" applyFill="1" applyBorder="1" applyAlignment="1" applyProtection="1">
      <alignment horizontal="center"/>
      <protection hidden="1"/>
    </xf>
    <xf numFmtId="8" fontId="7" fillId="6" borderId="42" xfId="0" applyNumberFormat="1" applyFont="1" applyFill="1" applyBorder="1" applyAlignment="1" applyProtection="1">
      <alignment horizontal="center"/>
      <protection hidden="1"/>
    </xf>
    <xf numFmtId="8" fontId="7" fillId="6" borderId="4" xfId="0" applyNumberFormat="1" applyFont="1" applyFill="1" applyBorder="1" applyAlignment="1" applyProtection="1">
      <alignment horizontal="center"/>
      <protection hidden="1"/>
    </xf>
    <xf numFmtId="8" fontId="7" fillId="6" borderId="44" xfId="0" applyNumberFormat="1" applyFont="1" applyFill="1" applyBorder="1" applyAlignment="1" applyProtection="1">
      <alignment horizontal="center"/>
      <protection hidden="1"/>
    </xf>
    <xf numFmtId="8" fontId="7" fillId="6" borderId="49" xfId="0" applyNumberFormat="1" applyFont="1" applyFill="1" applyBorder="1" applyAlignment="1" applyProtection="1">
      <alignment horizontal="center"/>
      <protection hidden="1"/>
    </xf>
    <xf numFmtId="8" fontId="7" fillId="6" borderId="28" xfId="0" applyNumberFormat="1" applyFont="1" applyFill="1" applyBorder="1" applyAlignment="1" applyProtection="1">
      <alignment horizontal="center"/>
      <protection hidden="1"/>
    </xf>
    <xf numFmtId="164" fontId="9" fillId="2" borderId="0" xfId="0" applyNumberFormat="1" applyFont="1" applyFill="1" applyAlignment="1" applyProtection="1">
      <alignment horizontal="center"/>
      <protection hidden="1"/>
    </xf>
  </cellXfs>
  <cellStyles count="4">
    <cellStyle name="Ênfase2" xfId="3" builtinId="33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3366"/>
      <color rgb="FFFF9933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Planilha1!$B$44:$B$49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Planilha1!$D$44:$D$49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A-4F05-9310-3E2C0B83DAA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Planilha1!$B$44:$B$49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Planilha1!$C$44:$C$49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4A-4F05-9310-3E2C0B83DAA6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876299</xdr:colOff>
      <xdr:row>13</xdr:row>
      <xdr:rowOff>19050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19F0A0D-5C16-079E-F4B8-4FCE578EA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80" t="26470" r="980" b="24081"/>
        <a:stretch>
          <a:fillRect/>
        </a:stretch>
      </xdr:blipFill>
      <xdr:spPr>
        <a:xfrm>
          <a:off x="0" y="0"/>
          <a:ext cx="8372474" cy="2495550"/>
        </a:xfrm>
        <a:prstGeom prst="rect">
          <a:avLst/>
        </a:prstGeom>
        <a:effectLst>
          <a:softEdge rad="0"/>
        </a:effectLst>
      </xdr:spPr>
    </xdr:pic>
    <xdr:clientData/>
  </xdr:twoCellAnchor>
  <xdr:twoCellAnchor editAs="oneCell">
    <xdr:from>
      <xdr:col>4</xdr:col>
      <xdr:colOff>1314449</xdr:colOff>
      <xdr:row>13</xdr:row>
      <xdr:rowOff>133349</xdr:rowOff>
    </xdr:from>
    <xdr:to>
      <xdr:col>6</xdr:col>
      <xdr:colOff>590549</xdr:colOff>
      <xdr:row>20</xdr:row>
      <xdr:rowOff>57149</xdr:rowOff>
    </xdr:to>
    <xdr:pic>
      <xdr:nvPicPr>
        <xdr:cNvPr id="3" name="Gráfico 2" descr="Dinheiro com preenchimento sólido">
          <a:extLst>
            <a:ext uri="{FF2B5EF4-FFF2-40B4-BE49-F238E27FC236}">
              <a16:creationId xmlns:a16="http://schemas.microsoft.com/office/drawing/2014/main" id="{FD5B9106-CE7C-DA8D-F3EF-16D6445AB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667499" y="2609849"/>
          <a:ext cx="1323975" cy="1323975"/>
        </a:xfrm>
        <a:prstGeom prst="rect">
          <a:avLst/>
        </a:prstGeom>
      </xdr:spPr>
    </xdr:pic>
    <xdr:clientData/>
  </xdr:twoCellAnchor>
  <xdr:twoCellAnchor>
    <xdr:from>
      <xdr:col>1</xdr:col>
      <xdr:colOff>1033462</xdr:colOff>
      <xdr:row>52</xdr:row>
      <xdr:rowOff>38100</xdr:rowOff>
    </xdr:from>
    <xdr:to>
      <xdr:col>4</xdr:col>
      <xdr:colOff>481012</xdr:colOff>
      <xdr:row>66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EB1F164-C1DC-E0C8-BB09-EAD2964DA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6B94-94FB-4D20-AB6D-E9B2FE8DB5F4}">
  <dimension ref="A14:N50"/>
  <sheetViews>
    <sheetView showGridLines="0" showRowColHeaders="0" tabSelected="1" workbookViewId="0">
      <selection activeCell="G24" sqref="G24"/>
    </sheetView>
  </sheetViews>
  <sheetFormatPr defaultColWidth="0" defaultRowHeight="15" x14ac:dyDescent="0.25"/>
  <cols>
    <col min="1" max="1" width="4.85546875" style="20" customWidth="1"/>
    <col min="2" max="2" width="19.7109375" style="20" customWidth="1"/>
    <col min="3" max="3" width="16.140625" style="20" customWidth="1"/>
    <col min="4" max="4" width="41" style="20" customWidth="1"/>
    <col min="5" max="5" width="21.5703125" style="20" customWidth="1"/>
    <col min="6" max="6" width="9.140625" style="20" customWidth="1"/>
    <col min="7" max="7" width="14.85546875" style="20" customWidth="1"/>
    <col min="8" max="8" width="21.7109375" style="20" hidden="1" customWidth="1"/>
    <col min="9" max="9" width="9.140625" style="20" hidden="1" customWidth="1"/>
    <col min="10" max="11" width="9.140625" style="20" hidden="1"/>
    <col min="12" max="12" width="11.5703125" style="20" hidden="1"/>
    <col min="13" max="13" width="12.28515625" style="20" hidden="1"/>
    <col min="14" max="14" width="11.5703125" style="20" hidden="1"/>
    <col min="15" max="16384" width="9.140625" style="20" hidden="1"/>
  </cols>
  <sheetData>
    <row r="14" spans="2:4" ht="15.75" thickBot="1" x14ac:dyDescent="0.3"/>
    <row r="15" spans="2:4" x14ac:dyDescent="0.25">
      <c r="B15" s="21" t="s">
        <v>16</v>
      </c>
      <c r="C15" s="22"/>
      <c r="D15" s="23"/>
    </row>
    <row r="16" spans="2:4" ht="15.75" thickBot="1" x14ac:dyDescent="0.3">
      <c r="B16" s="24"/>
      <c r="C16" s="25"/>
      <c r="D16" s="26"/>
    </row>
    <row r="17" spans="1:8" ht="15.75" x14ac:dyDescent="0.25">
      <c r="B17" s="27" t="s">
        <v>13</v>
      </c>
      <c r="C17" s="28"/>
      <c r="D17" s="29">
        <v>2000</v>
      </c>
    </row>
    <row r="18" spans="1:8" ht="15.75" x14ac:dyDescent="0.25">
      <c r="B18" s="30" t="s">
        <v>14</v>
      </c>
      <c r="C18" s="31"/>
      <c r="D18" s="32">
        <v>6.0000000000000001E-3</v>
      </c>
    </row>
    <row r="19" spans="1:8" ht="16.5" thickBot="1" x14ac:dyDescent="0.3">
      <c r="B19" s="33" t="s">
        <v>15</v>
      </c>
      <c r="C19" s="34"/>
      <c r="D19" s="74">
        <f>D17*30%</f>
        <v>600</v>
      </c>
    </row>
    <row r="20" spans="1:8" ht="15.75" thickBot="1" x14ac:dyDescent="0.3"/>
    <row r="21" spans="1:8" ht="15" customHeight="1" x14ac:dyDescent="0.25">
      <c r="B21" s="35" t="s">
        <v>0</v>
      </c>
      <c r="C21" s="36"/>
      <c r="D21" s="37"/>
    </row>
    <row r="22" spans="1:8" x14ac:dyDescent="0.25">
      <c r="B22" s="38"/>
      <c r="C22" s="39"/>
      <c r="D22" s="40"/>
    </row>
    <row r="23" spans="1:8" ht="15.75" x14ac:dyDescent="0.25">
      <c r="B23" s="41" t="s">
        <v>1</v>
      </c>
      <c r="C23" s="42"/>
      <c r="D23" s="43">
        <v>200</v>
      </c>
    </row>
    <row r="24" spans="1:8" ht="15.75" x14ac:dyDescent="0.25">
      <c r="B24" s="44" t="s">
        <v>2</v>
      </c>
      <c r="C24" s="45"/>
      <c r="D24" s="46">
        <v>5</v>
      </c>
    </row>
    <row r="25" spans="1:8" ht="15.75" x14ac:dyDescent="0.25">
      <c r="B25" s="47" t="s">
        <v>3</v>
      </c>
      <c r="C25" s="48"/>
      <c r="D25" s="49">
        <v>1.0789999999999999E-2</v>
      </c>
    </row>
    <row r="26" spans="1:8" ht="15.75" x14ac:dyDescent="0.25">
      <c r="B26" s="50" t="s">
        <v>4</v>
      </c>
      <c r="C26" s="51"/>
      <c r="D26" s="75">
        <f>FV(D25,D24*12,D23*-1)</f>
        <v>16755.382799697527</v>
      </c>
    </row>
    <row r="27" spans="1:8" ht="16.5" thickBot="1" x14ac:dyDescent="0.3">
      <c r="B27" s="52" t="s">
        <v>5</v>
      </c>
      <c r="C27" s="53"/>
      <c r="D27" s="76">
        <f>D26*$D$18</f>
        <v>100.53229679818516</v>
      </c>
      <c r="H27" s="54"/>
    </row>
    <row r="28" spans="1:8" ht="15.75" thickBot="1" x14ac:dyDescent="0.3"/>
    <row r="29" spans="1:8" ht="15" customHeight="1" x14ac:dyDescent="0.25">
      <c r="B29" s="55" t="s">
        <v>10</v>
      </c>
      <c r="C29" s="56"/>
      <c r="D29" s="56"/>
      <c r="E29" s="57" t="s">
        <v>11</v>
      </c>
    </row>
    <row r="30" spans="1:8" ht="15" customHeight="1" x14ac:dyDescent="0.25">
      <c r="B30" s="58"/>
      <c r="C30" s="59"/>
      <c r="D30" s="59"/>
      <c r="E30" s="60"/>
    </row>
    <row r="31" spans="1:8" ht="15.75" x14ac:dyDescent="0.25">
      <c r="A31" s="61">
        <v>2</v>
      </c>
      <c r="B31" s="62" t="s">
        <v>12</v>
      </c>
      <c r="C31" s="63"/>
      <c r="D31" s="77">
        <f>FV($D$25,$A31*12,$D$23*-1)</f>
        <v>5445.5254595290435</v>
      </c>
      <c r="E31" s="78">
        <f>D31*$D$18</f>
        <v>32.673152757174265</v>
      </c>
    </row>
    <row r="32" spans="1:8" ht="15.75" x14ac:dyDescent="0.25">
      <c r="A32" s="61">
        <v>5</v>
      </c>
      <c r="B32" s="64" t="s">
        <v>6</v>
      </c>
      <c r="C32" s="65"/>
      <c r="D32" s="79">
        <f t="shared" ref="D32:D35" si="0">FV($D$25,$A32*12,$D$23*-1)</f>
        <v>16755.382799697527</v>
      </c>
      <c r="E32" s="80">
        <f>D32*$D$18</f>
        <v>100.53229679818516</v>
      </c>
    </row>
    <row r="33" spans="1:5" ht="15.75" x14ac:dyDescent="0.25">
      <c r="A33" s="61">
        <v>10</v>
      </c>
      <c r="B33" s="66" t="s">
        <v>7</v>
      </c>
      <c r="C33" s="67"/>
      <c r="D33" s="79">
        <f t="shared" si="0"/>
        <v>48656.842506034438</v>
      </c>
      <c r="E33" s="80">
        <f>D33*$D$18</f>
        <v>291.94105503620665</v>
      </c>
    </row>
    <row r="34" spans="1:5" ht="15.75" x14ac:dyDescent="0.25">
      <c r="A34" s="61">
        <v>20</v>
      </c>
      <c r="B34" s="68" t="s">
        <v>8</v>
      </c>
      <c r="C34" s="67"/>
      <c r="D34" s="79">
        <f t="shared" si="0"/>
        <v>225039.68001941612</v>
      </c>
      <c r="E34" s="80">
        <f>D34*$D$18</f>
        <v>1350.2380801164968</v>
      </c>
    </row>
    <row r="35" spans="1:5" ht="16.5" thickBot="1" x14ac:dyDescent="0.3">
      <c r="A35" s="61">
        <v>30</v>
      </c>
      <c r="B35" s="69" t="s">
        <v>9</v>
      </c>
      <c r="C35" s="70"/>
      <c r="D35" s="81">
        <f t="shared" si="0"/>
        <v>864433.93100094295</v>
      </c>
      <c r="E35" s="82">
        <f>D35*$D$18</f>
        <v>5186.6035860056581</v>
      </c>
    </row>
    <row r="40" spans="1:5" ht="15.75" x14ac:dyDescent="0.25">
      <c r="B40" s="71" t="s">
        <v>17</v>
      </c>
      <c r="C40" s="72"/>
      <c r="D40" s="71" t="s">
        <v>18</v>
      </c>
    </row>
    <row r="41" spans="1:5" x14ac:dyDescent="0.25">
      <c r="B41" s="73" t="s">
        <v>21</v>
      </c>
      <c r="C41" s="73"/>
      <c r="D41" s="83">
        <f>investimento_mes</f>
        <v>200</v>
      </c>
    </row>
    <row r="42" spans="1:5" ht="15.75" thickBot="1" x14ac:dyDescent="0.3"/>
    <row r="43" spans="1:5" ht="15" customHeight="1" x14ac:dyDescent="0.25">
      <c r="B43" s="6" t="s">
        <v>22</v>
      </c>
      <c r="C43" s="7"/>
      <c r="D43" s="8" t="s">
        <v>23</v>
      </c>
      <c r="E43" s="9" t="s">
        <v>24</v>
      </c>
    </row>
    <row r="44" spans="1:5" ht="15" customHeight="1" thickBot="1" x14ac:dyDescent="0.3">
      <c r="B44" s="10" t="s">
        <v>25</v>
      </c>
      <c r="C44" s="2"/>
      <c r="D44" s="11">
        <f>VLOOKUP(_xlfn.CONCAT($D$40,"-",B44),Planilha2!$A$3:$D$21,4,FALSE)</f>
        <v>0.5</v>
      </c>
      <c r="E44" s="12">
        <f>D44*$D$41</f>
        <v>100</v>
      </c>
    </row>
    <row r="45" spans="1:5" ht="16.5" thickBot="1" x14ac:dyDescent="0.3">
      <c r="B45" s="13" t="s">
        <v>26</v>
      </c>
      <c r="C45" s="3"/>
      <c r="D45" s="11">
        <f>VLOOKUP(_xlfn.CONCAT($D$40,"-",B45),Planilha2!$A$3:$D$21,4,FALSE)</f>
        <v>0.1</v>
      </c>
      <c r="E45" s="14">
        <f>D45*$D$41</f>
        <v>20</v>
      </c>
    </row>
    <row r="46" spans="1:5" ht="16.5" thickBot="1" x14ac:dyDescent="0.3">
      <c r="B46" s="13" t="s">
        <v>27</v>
      </c>
      <c r="C46" s="3"/>
      <c r="D46" s="11">
        <f>VLOOKUP(_xlfn.CONCAT($D$40,"-",B46),Planilha2!$A$3:$D$21,4,FALSE)</f>
        <v>0.05</v>
      </c>
      <c r="E46" s="14">
        <f>D46*$D$41</f>
        <v>10</v>
      </c>
    </row>
    <row r="47" spans="1:5" ht="16.5" thickBot="1" x14ac:dyDescent="0.3">
      <c r="B47" s="13" t="s">
        <v>28</v>
      </c>
      <c r="C47" s="3"/>
      <c r="D47" s="11">
        <f>VLOOKUP(_xlfn.CONCAT($D$40,"-",B47),Planilha2!$A$3:$D$21,4,FALSE)</f>
        <v>0.05</v>
      </c>
      <c r="E47" s="14">
        <f>D47*$D$41</f>
        <v>10</v>
      </c>
    </row>
    <row r="48" spans="1:5" ht="16.5" thickBot="1" x14ac:dyDescent="0.3">
      <c r="B48" s="13" t="s">
        <v>29</v>
      </c>
      <c r="C48" s="3"/>
      <c r="D48" s="11">
        <f>VLOOKUP(_xlfn.CONCAT($D$40,"-",B48),Planilha2!$A$3:$D$21,4,FALSE)</f>
        <v>0.2</v>
      </c>
      <c r="E48" s="14">
        <f>D48*$D$41</f>
        <v>40</v>
      </c>
    </row>
    <row r="49" spans="2:5" ht="16.5" thickBot="1" x14ac:dyDescent="0.3">
      <c r="B49" s="15" t="s">
        <v>30</v>
      </c>
      <c r="C49" s="4"/>
      <c r="D49" s="11">
        <f>VLOOKUP(_xlfn.CONCAT($D$40,"-",B49),Planilha2!$A$3:$D$21,4,FALSE)</f>
        <v>0.1</v>
      </c>
      <c r="E49" s="16">
        <f>D49*$D$41</f>
        <v>20</v>
      </c>
    </row>
    <row r="50" spans="2:5" ht="16.5" thickBot="1" x14ac:dyDescent="0.3">
      <c r="B50" s="17"/>
      <c r="C50" s="18"/>
      <c r="D50" s="18"/>
      <c r="E50" s="19">
        <f>SUM(E44:E49)</f>
        <v>200</v>
      </c>
    </row>
  </sheetData>
  <mergeCells count="18">
    <mergeCell ref="B49:C49"/>
    <mergeCell ref="B17:C17"/>
    <mergeCell ref="B19:C19"/>
    <mergeCell ref="B15:D16"/>
    <mergeCell ref="B43:C43"/>
    <mergeCell ref="B44:C44"/>
    <mergeCell ref="B45:C45"/>
    <mergeCell ref="B46:C46"/>
    <mergeCell ref="B47:C47"/>
    <mergeCell ref="B48:C48"/>
    <mergeCell ref="B29:D30"/>
    <mergeCell ref="E29:E30"/>
    <mergeCell ref="B21:D22"/>
    <mergeCell ref="B23:C23"/>
    <mergeCell ref="B24:C24"/>
    <mergeCell ref="B25:C25"/>
    <mergeCell ref="B26:C26"/>
    <mergeCell ref="B27:C27"/>
  </mergeCells>
  <dataValidations count="1">
    <dataValidation type="list" allowBlank="1" showInputMessage="1" showErrorMessage="1" sqref="D40" xr:uid="{7BEEEDEC-39E0-4537-80C3-86A4361B1E6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CB4-807F-45BC-95EA-B1FB1DA46C53}">
  <dimension ref="A3:G21"/>
  <sheetViews>
    <sheetView workbookViewId="0">
      <selection activeCell="E18" sqref="E18"/>
    </sheetView>
  </sheetViews>
  <sheetFormatPr defaultRowHeight="15" x14ac:dyDescent="0.25"/>
  <cols>
    <col min="1" max="1" width="35.5703125" customWidth="1"/>
    <col min="2" max="2" width="16.140625" customWidth="1"/>
    <col min="3" max="3" width="20" customWidth="1"/>
    <col min="4" max="4" width="12.140625" customWidth="1"/>
    <col min="6" max="6" width="28" customWidth="1"/>
  </cols>
  <sheetData>
    <row r="3" spans="1:7" x14ac:dyDescent="0.25">
      <c r="A3" t="s">
        <v>33</v>
      </c>
      <c r="B3" t="s">
        <v>31</v>
      </c>
      <c r="C3" t="s">
        <v>22</v>
      </c>
      <c r="D3" t="s">
        <v>32</v>
      </c>
      <c r="G3" t="s">
        <v>32</v>
      </c>
    </row>
    <row r="4" spans="1:7" x14ac:dyDescent="0.25">
      <c r="A4" t="str">
        <f>_xlfn.CONCAT($B$4,"-",C4)</f>
        <v>CONSERVADOR-PAPEL</v>
      </c>
      <c r="B4" t="s">
        <v>19</v>
      </c>
      <c r="C4" t="s">
        <v>25</v>
      </c>
      <c r="D4" s="5">
        <v>0.3</v>
      </c>
      <c r="F4" t="s">
        <v>34</v>
      </c>
      <c r="G4" s="1" t="e">
        <f>VLOOKUP($F$4,$A$3:$D$21,4,FALSE)</f>
        <v>#N/A</v>
      </c>
    </row>
    <row r="5" spans="1:7" x14ac:dyDescent="0.25">
      <c r="A5" t="str">
        <f t="shared" ref="A5:A9" si="0">_xlfn.CONCAT($B$4,"-",C5)</f>
        <v>CONSERVADOR-TIJOLO</v>
      </c>
      <c r="B5" t="s">
        <v>19</v>
      </c>
      <c r="C5" t="s">
        <v>26</v>
      </c>
      <c r="D5" s="5">
        <v>0.5</v>
      </c>
    </row>
    <row r="6" spans="1:7" x14ac:dyDescent="0.25">
      <c r="A6" t="str">
        <f t="shared" si="0"/>
        <v>CONSERVADOR-HÍBRIDOS</v>
      </c>
      <c r="B6" t="s">
        <v>19</v>
      </c>
      <c r="C6" t="s">
        <v>27</v>
      </c>
      <c r="D6" s="5">
        <v>0.1</v>
      </c>
    </row>
    <row r="7" spans="1:7" x14ac:dyDescent="0.25">
      <c r="A7" t="str">
        <f t="shared" si="0"/>
        <v>CONSERVADOR-FOFs</v>
      </c>
      <c r="B7" t="s">
        <v>19</v>
      </c>
      <c r="C7" t="s">
        <v>28</v>
      </c>
      <c r="D7" s="5">
        <v>0.1</v>
      </c>
    </row>
    <row r="8" spans="1:7" x14ac:dyDescent="0.25">
      <c r="A8" t="str">
        <f t="shared" si="0"/>
        <v>CONSERVADOR-DESENVOLVIMENTO</v>
      </c>
      <c r="B8" t="s">
        <v>19</v>
      </c>
      <c r="C8" t="s">
        <v>29</v>
      </c>
      <c r="D8" s="5">
        <v>0</v>
      </c>
    </row>
    <row r="9" spans="1:7" x14ac:dyDescent="0.25">
      <c r="A9" t="str">
        <f t="shared" si="0"/>
        <v>CONSERVADOR-HOTELARIAS</v>
      </c>
      <c r="B9" t="s">
        <v>19</v>
      </c>
      <c r="C9" t="s">
        <v>30</v>
      </c>
      <c r="D9" s="5">
        <v>0</v>
      </c>
    </row>
    <row r="10" spans="1:7" x14ac:dyDescent="0.25">
      <c r="A10" t="str">
        <f>_xlfn.CONCAT($B$10,"-",C10)</f>
        <v>MODERADO-PAPEL</v>
      </c>
      <c r="B10" t="s">
        <v>20</v>
      </c>
      <c r="C10" t="s">
        <v>25</v>
      </c>
      <c r="D10" s="5">
        <v>0.32</v>
      </c>
    </row>
    <row r="11" spans="1:7" x14ac:dyDescent="0.25">
      <c r="A11" t="str">
        <f t="shared" ref="A11:A15" si="1">_xlfn.CONCAT($B$10,"-",C11)</f>
        <v>MODERADO-TIJOLO</v>
      </c>
      <c r="B11" t="s">
        <v>20</v>
      </c>
      <c r="C11" t="s">
        <v>26</v>
      </c>
      <c r="D11" s="5">
        <v>0.35</v>
      </c>
    </row>
    <row r="12" spans="1:7" x14ac:dyDescent="0.25">
      <c r="A12" t="str">
        <f t="shared" si="1"/>
        <v>MODERADO-HÍBRIDOS</v>
      </c>
      <c r="B12" t="s">
        <v>20</v>
      </c>
      <c r="C12" t="s">
        <v>27</v>
      </c>
      <c r="D12" s="5">
        <v>0.08</v>
      </c>
    </row>
    <row r="13" spans="1:7" x14ac:dyDescent="0.25">
      <c r="A13" t="str">
        <f t="shared" si="1"/>
        <v>MODERADO-FOFs</v>
      </c>
      <c r="B13" t="s">
        <v>20</v>
      </c>
      <c r="C13" t="s">
        <v>28</v>
      </c>
      <c r="D13" s="5">
        <v>0.05</v>
      </c>
    </row>
    <row r="14" spans="1:7" x14ac:dyDescent="0.25">
      <c r="A14" t="str">
        <f t="shared" si="1"/>
        <v>MODERADO-DESENVOLVIMENTO</v>
      </c>
      <c r="B14" t="s">
        <v>20</v>
      </c>
      <c r="C14" t="s">
        <v>29</v>
      </c>
      <c r="D14" s="5">
        <v>0.1</v>
      </c>
    </row>
    <row r="15" spans="1:7" x14ac:dyDescent="0.25">
      <c r="A15" t="str">
        <f t="shared" si="1"/>
        <v>MODERADO-HOTELARIAS</v>
      </c>
      <c r="B15" t="s">
        <v>20</v>
      </c>
      <c r="C15" t="s">
        <v>30</v>
      </c>
      <c r="D15" s="5">
        <v>0.1</v>
      </c>
    </row>
    <row r="16" spans="1:7" x14ac:dyDescent="0.25">
      <c r="A16" t="str">
        <f>_xlfn.CONCAT($B$16,"-",C16)</f>
        <v>AGRESSIVO-PAPEL</v>
      </c>
      <c r="B16" t="s">
        <v>18</v>
      </c>
      <c r="C16" t="s">
        <v>25</v>
      </c>
      <c r="D16" s="5">
        <v>0.5</v>
      </c>
    </row>
    <row r="17" spans="1:4" x14ac:dyDescent="0.25">
      <c r="A17" t="str">
        <f t="shared" ref="A17:A21" si="2">_xlfn.CONCAT($B$16,"-",C17)</f>
        <v>AGRESSIVO-TIJOLO</v>
      </c>
      <c r="B17" t="s">
        <v>18</v>
      </c>
      <c r="C17" t="s">
        <v>26</v>
      </c>
      <c r="D17" s="5">
        <v>0.1</v>
      </c>
    </row>
    <row r="18" spans="1:4" x14ac:dyDescent="0.25">
      <c r="A18" t="str">
        <f t="shared" si="2"/>
        <v>AGRESSIVO-HÍBRIDOS</v>
      </c>
      <c r="B18" t="s">
        <v>18</v>
      </c>
      <c r="C18" t="s">
        <v>27</v>
      </c>
      <c r="D18" s="5">
        <v>0.05</v>
      </c>
    </row>
    <row r="19" spans="1:4" x14ac:dyDescent="0.25">
      <c r="A19" t="str">
        <f t="shared" si="2"/>
        <v>AGRESSIVO-FOFs</v>
      </c>
      <c r="B19" t="s">
        <v>18</v>
      </c>
      <c r="C19" t="s">
        <v>28</v>
      </c>
      <c r="D19" s="5">
        <v>0.05</v>
      </c>
    </row>
    <row r="20" spans="1:4" x14ac:dyDescent="0.25">
      <c r="A20" t="str">
        <f t="shared" si="2"/>
        <v>AGRESSIVO-DESENVOLVIMENTO</v>
      </c>
      <c r="B20" t="s">
        <v>18</v>
      </c>
      <c r="C20" t="s">
        <v>29</v>
      </c>
      <c r="D20" s="5">
        <v>0.2</v>
      </c>
    </row>
    <row r="21" spans="1:4" x14ac:dyDescent="0.25">
      <c r="A21" t="str">
        <f t="shared" si="2"/>
        <v>AGRESSIVO-HOTELARIAS</v>
      </c>
      <c r="B21" t="s">
        <v>18</v>
      </c>
      <c r="C21" t="s">
        <v>30</v>
      </c>
      <c r="D21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Planilha1</vt:lpstr>
      <vt:lpstr>Planilha2</vt:lpstr>
      <vt:lpstr>anos</vt:lpstr>
      <vt:lpstr>dividendo_mensais</vt:lpstr>
      <vt:lpstr>investimento_mes</vt:lpstr>
      <vt:lpstr>patrimonio</vt:lpstr>
      <vt:lpstr>rendimento</vt:lpstr>
      <vt:lpstr>rendimento_carteira</vt:lpstr>
      <vt:lpstr>salario</vt:lpstr>
      <vt:lpstr>taxa_rendimento</vt:lpstr>
      <vt:lpstr>taxa_rendimento_mensal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2025-11-04T01:17:19Z</dcterms:created>
  <dcterms:modified xsi:type="dcterms:W3CDTF">2025-11-05T02:24:55Z</dcterms:modified>
</cp:coreProperties>
</file>