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la.pereira\Desktop\Mestrado\TP555-AI_ML\lista4\"/>
    </mc:Choice>
  </mc:AlternateContent>
  <bookViews>
    <workbookView xWindow="0" yWindow="0" windowWidth="20490" windowHeight="7020" activeTab="1"/>
  </bookViews>
  <sheets>
    <sheet name="exercicio3" sheetId="1" r:id="rId1"/>
    <sheet name="exercic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2" l="1"/>
  <c r="F27" i="2"/>
  <c r="E27" i="2"/>
  <c r="D27" i="2"/>
  <c r="F29" i="2" s="1"/>
  <c r="G26" i="2"/>
  <c r="G16" i="2"/>
  <c r="G17" i="2"/>
  <c r="G15" i="2"/>
  <c r="F15" i="2"/>
  <c r="H16" i="2"/>
  <c r="I16" i="2" s="1"/>
  <c r="H17" i="2"/>
  <c r="H18" i="2"/>
  <c r="I18" i="2" s="1"/>
  <c r="H19" i="2"/>
  <c r="I19" i="2" s="1"/>
  <c r="H20" i="2"/>
  <c r="H21" i="2"/>
  <c r="H22" i="2"/>
  <c r="I22" i="2" s="1"/>
  <c r="H15" i="2"/>
  <c r="I17" i="2"/>
  <c r="I20" i="2"/>
  <c r="I21" i="2"/>
  <c r="G2" i="2"/>
  <c r="G1" i="2"/>
  <c r="M11" i="1"/>
  <c r="F12" i="1"/>
  <c r="E12" i="1"/>
  <c r="F14" i="1"/>
  <c r="G11" i="1"/>
  <c r="D12" i="1"/>
  <c r="G3" i="1"/>
  <c r="G4" i="1"/>
  <c r="G5" i="1"/>
  <c r="G2" i="1"/>
  <c r="F2" i="1"/>
  <c r="G27" i="2" l="1"/>
  <c r="G29" i="2" s="1"/>
  <c r="I15" i="2"/>
  <c r="J15" i="2" s="1"/>
  <c r="K15" i="2" s="1"/>
  <c r="G12" i="1"/>
  <c r="G14" i="1" s="1"/>
  <c r="H3" i="1"/>
  <c r="I3" i="1" s="1"/>
  <c r="H4" i="1"/>
  <c r="I4" i="1" s="1"/>
  <c r="H2" i="1"/>
  <c r="I2" i="1" s="1"/>
  <c r="H5" i="1"/>
  <c r="I5" i="1" s="1"/>
  <c r="J2" i="1" l="1"/>
  <c r="K2" i="1" s="1"/>
</calcChain>
</file>

<file path=xl/sharedStrings.xml><?xml version="1.0" encoding="utf-8"?>
<sst xmlns="http://schemas.openxmlformats.org/spreadsheetml/2006/main" count="111" uniqueCount="32">
  <si>
    <t>Não</t>
  </si>
  <si>
    <t>Sim</t>
  </si>
  <si>
    <t>Solteiro</t>
  </si>
  <si>
    <t>Casado</t>
  </si>
  <si>
    <t>Divorciado</t>
  </si>
  <si>
    <t>Altura</t>
  </si>
  <si>
    <t>Peso</t>
  </si>
  <si>
    <t>Sexo</t>
  </si>
  <si>
    <t>masculino</t>
  </si>
  <si>
    <t>feminino</t>
  </si>
  <si>
    <t>(Xi-X)^2</t>
  </si>
  <si>
    <t>Xi-X</t>
  </si>
  <si>
    <t>Xi</t>
  </si>
  <si>
    <t>X</t>
  </si>
  <si>
    <t>Calçado</t>
  </si>
  <si>
    <t>Desvio</t>
  </si>
  <si>
    <t>Soma Desvio</t>
  </si>
  <si>
    <t>Xk</t>
  </si>
  <si>
    <t>raiz2PI</t>
  </si>
  <si>
    <t>(Xk-Media)^2</t>
  </si>
  <si>
    <t>Média (E)</t>
  </si>
  <si>
    <t>Desvio Padrão (sqt)</t>
  </si>
  <si>
    <t>(2*(std))^2</t>
  </si>
  <si>
    <t>P(Xk/atributo)</t>
  </si>
  <si>
    <t>=</t>
  </si>
  <si>
    <t>Probabilidas(somatorias de atributos)</t>
  </si>
  <si>
    <t>Casa</t>
  </si>
  <si>
    <t>EC</t>
  </si>
  <si>
    <t>ET</t>
  </si>
  <si>
    <t>Pagou</t>
  </si>
  <si>
    <t>P(pagar_sim)</t>
  </si>
  <si>
    <t>P(pagar_não)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</si>
</sst>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1" xfId="0" applyFill="1" applyBorder="1"/>
    <xf numFmtId="0" fontId="0" fillId="6" borderId="1" xfId="0" applyNumberForma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47625</xdr:rowOff>
    </xdr:from>
    <xdr:to>
      <xdr:col>6</xdr:col>
      <xdr:colOff>1085033</xdr:colOff>
      <xdr:row>28</xdr:row>
      <xdr:rowOff>28268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05125"/>
          <a:ext cx="6533333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showRowColHeaders="0" workbookViewId="0">
      <selection activeCell="B6" sqref="B6"/>
    </sheetView>
  </sheetViews>
  <sheetFormatPr defaultRowHeight="15" x14ac:dyDescent="0.25"/>
  <cols>
    <col min="1" max="1" width="18.42578125" style="6" bestFit="1" customWidth="1"/>
    <col min="2" max="3" width="13" style="6" customWidth="1"/>
    <col min="4" max="4" width="13.85546875" style="6" bestFit="1" customWidth="1"/>
    <col min="5" max="5" width="12.85546875" style="2" bestFit="1" customWidth="1"/>
    <col min="6" max="6" width="10.5703125" style="7" bestFit="1" customWidth="1"/>
    <col min="7" max="7" width="23.7109375" style="7" bestFit="1" customWidth="1"/>
    <col min="8" max="8" width="5.7109375" style="7" bestFit="1" customWidth="1"/>
    <col min="9" max="9" width="8" style="7" bestFit="1" customWidth="1"/>
    <col min="10" max="10" width="12.28515625" style="7" bestFit="1" customWidth="1"/>
    <col min="11" max="11" width="12" style="7" bestFit="1" customWidth="1"/>
    <col min="12" max="12" width="35.140625" style="7" bestFit="1" customWidth="1"/>
    <col min="13" max="13" width="12" style="2" bestFit="1" customWidth="1"/>
  </cols>
  <sheetData>
    <row r="1" spans="1:13" x14ac:dyDescent="0.25">
      <c r="A1" s="3" t="s">
        <v>5</v>
      </c>
      <c r="B1" s="3" t="s">
        <v>6</v>
      </c>
      <c r="C1" s="3" t="s">
        <v>14</v>
      </c>
      <c r="D1" s="3" t="s">
        <v>7</v>
      </c>
      <c r="E1"/>
      <c r="F1" s="3" t="s">
        <v>13</v>
      </c>
      <c r="G1" s="3" t="s">
        <v>12</v>
      </c>
      <c r="H1" s="3" t="s">
        <v>11</v>
      </c>
      <c r="I1" s="3" t="s">
        <v>10</v>
      </c>
      <c r="J1" s="3" t="s">
        <v>16</v>
      </c>
      <c r="K1" s="3" t="s">
        <v>15</v>
      </c>
    </row>
    <row r="2" spans="1:13" x14ac:dyDescent="0.25">
      <c r="A2" s="4">
        <v>1.83</v>
      </c>
      <c r="B2" s="4">
        <v>81.650000000000006</v>
      </c>
      <c r="C2" s="4">
        <v>30.48</v>
      </c>
      <c r="D2" s="4" t="s">
        <v>8</v>
      </c>
      <c r="F2" s="9">
        <f>SUM(C6:C9)/4</f>
        <v>19.05</v>
      </c>
      <c r="G2" s="9">
        <f>C6</f>
        <v>15.24</v>
      </c>
      <c r="H2" s="9">
        <f>G2-$F$2</f>
        <v>-3.8100000000000005</v>
      </c>
      <c r="I2" s="9">
        <f>H2*H2</f>
        <v>14.516100000000003</v>
      </c>
      <c r="J2" s="9">
        <f>(SUM(I2:I6))</f>
        <v>32.257999999999996</v>
      </c>
      <c r="K2" s="9">
        <f>SQRT(J2/4)</f>
        <v>2.8398063314247328</v>
      </c>
    </row>
    <row r="3" spans="1:13" x14ac:dyDescent="0.25">
      <c r="A3" s="4">
        <v>1.8</v>
      </c>
      <c r="B3" s="4">
        <v>86.18</v>
      </c>
      <c r="C3" s="4">
        <v>27.94</v>
      </c>
      <c r="D3" s="4" t="s">
        <v>8</v>
      </c>
      <c r="F3" s="9"/>
      <c r="G3" s="9">
        <f t="shared" ref="G3:G5" si="0">C7</f>
        <v>20.32</v>
      </c>
      <c r="H3" s="9">
        <f>G3-$F$2</f>
        <v>1.2699999999999996</v>
      </c>
      <c r="I3" s="9">
        <f t="shared" ref="I3:I6" si="1">H3*H3</f>
        <v>1.6128999999999989</v>
      </c>
      <c r="J3" s="9"/>
      <c r="K3" s="9"/>
    </row>
    <row r="4" spans="1:13" x14ac:dyDescent="0.25">
      <c r="A4" s="4">
        <v>1.7</v>
      </c>
      <c r="B4" s="4">
        <v>77.11</v>
      </c>
      <c r="C4" s="4">
        <v>30.48</v>
      </c>
      <c r="D4" s="4" t="s">
        <v>8</v>
      </c>
      <c r="F4" s="9"/>
      <c r="G4" s="9">
        <f t="shared" si="0"/>
        <v>17.78</v>
      </c>
      <c r="H4" s="9">
        <f>G4-$F$2</f>
        <v>-1.2699999999999996</v>
      </c>
      <c r="I4" s="9">
        <f t="shared" si="1"/>
        <v>1.6128999999999989</v>
      </c>
      <c r="J4" s="9"/>
      <c r="K4" s="9"/>
    </row>
    <row r="5" spans="1:13" x14ac:dyDescent="0.25">
      <c r="A5" s="4">
        <v>1.8</v>
      </c>
      <c r="B5" s="4">
        <v>74.84</v>
      </c>
      <c r="C5" s="4">
        <v>25.4</v>
      </c>
      <c r="D5" s="4" t="s">
        <v>8</v>
      </c>
      <c r="F5" s="9"/>
      <c r="G5" s="9">
        <f t="shared" si="0"/>
        <v>22.86</v>
      </c>
      <c r="H5" s="9">
        <f>G5-$F$2</f>
        <v>3.8099999999999987</v>
      </c>
      <c r="I5" s="9">
        <f t="shared" si="1"/>
        <v>14.516099999999991</v>
      </c>
      <c r="J5" s="9"/>
      <c r="K5" s="9"/>
    </row>
    <row r="6" spans="1:13" x14ac:dyDescent="0.25">
      <c r="A6" s="5">
        <v>1.52</v>
      </c>
      <c r="B6" s="5">
        <v>45.36</v>
      </c>
      <c r="C6" s="5">
        <v>15.24</v>
      </c>
      <c r="D6" s="5" t="s">
        <v>9</v>
      </c>
    </row>
    <row r="7" spans="1:13" x14ac:dyDescent="0.25">
      <c r="A7" s="5">
        <v>1.68</v>
      </c>
      <c r="B7" s="5">
        <v>68.040000000000006</v>
      </c>
      <c r="C7" s="5">
        <v>20.32</v>
      </c>
      <c r="D7" s="5" t="s">
        <v>9</v>
      </c>
    </row>
    <row r="8" spans="1:13" x14ac:dyDescent="0.25">
      <c r="A8" s="5">
        <v>1.65</v>
      </c>
      <c r="B8" s="5">
        <v>58.97</v>
      </c>
      <c r="C8" s="5">
        <v>17.78</v>
      </c>
      <c r="D8" s="5" t="s">
        <v>9</v>
      </c>
    </row>
    <row r="9" spans="1:13" x14ac:dyDescent="0.25">
      <c r="A9" s="5">
        <v>1.75</v>
      </c>
      <c r="B9" s="5">
        <v>68.040000000000006</v>
      </c>
      <c r="C9" s="5">
        <v>22.86</v>
      </c>
      <c r="D9" s="5" t="s">
        <v>9</v>
      </c>
    </row>
    <row r="10" spans="1:13" x14ac:dyDescent="0.25">
      <c r="K10"/>
      <c r="L10"/>
      <c r="M10"/>
    </row>
    <row r="11" spans="1:13" x14ac:dyDescent="0.25">
      <c r="A11" s="3" t="s">
        <v>20</v>
      </c>
      <c r="B11" s="1">
        <v>1.65</v>
      </c>
      <c r="D11" s="6" t="s">
        <v>18</v>
      </c>
      <c r="E11" s="2" t="s">
        <v>19</v>
      </c>
      <c r="F11" s="7" t="s">
        <v>22</v>
      </c>
      <c r="G11" s="7" t="str">
        <f>CONCATENATE(E11,"/",F11)</f>
        <v>(Xk-Media)^2/(2*(std))^2</v>
      </c>
      <c r="J11" s="9">
        <v>0.46516999999999997</v>
      </c>
      <c r="K11"/>
      <c r="L11" s="7" t="s">
        <v>25</v>
      </c>
      <c r="M11" s="11">
        <f>J11*J12*J13*J14</f>
        <v>1.241585247E-3</v>
      </c>
    </row>
    <row r="12" spans="1:13" x14ac:dyDescent="0.25">
      <c r="A12" s="3" t="s">
        <v>21</v>
      </c>
      <c r="B12" s="1">
        <v>8.3366999999999997E-2</v>
      </c>
      <c r="D12" s="6">
        <f>SQRT(2*PI())</f>
        <v>2.5066282746310002</v>
      </c>
      <c r="E12" s="2">
        <f>((B13-B11)^2)*-1</f>
        <v>-3.2400000000000061E-2</v>
      </c>
      <c r="F12" s="7">
        <f>2*B12^2</f>
        <v>1.3900113377999998E-2</v>
      </c>
      <c r="G12" s="7">
        <f>E12/F12</f>
        <v>-2.3309162392358771</v>
      </c>
      <c r="J12" s="13">
        <v>4.2000000000000003E-2</v>
      </c>
      <c r="K12"/>
      <c r="L12"/>
      <c r="M12"/>
    </row>
    <row r="13" spans="1:13" x14ac:dyDescent="0.25">
      <c r="A13" s="3" t="s">
        <v>17</v>
      </c>
      <c r="B13" s="1">
        <v>1.83</v>
      </c>
      <c r="J13" s="13">
        <v>0.12709999999999999</v>
      </c>
      <c r="K13"/>
      <c r="L13"/>
      <c r="M13"/>
    </row>
    <row r="14" spans="1:13" x14ac:dyDescent="0.25">
      <c r="D14" s="10" t="s">
        <v>23</v>
      </c>
      <c r="E14" s="8" t="s">
        <v>24</v>
      </c>
      <c r="F14" s="7">
        <f>1/(D12*B12)</f>
        <v>4.7853740736914219</v>
      </c>
      <c r="G14" s="12">
        <f>F14*EXP(G12)</f>
        <v>0.46517014315267535</v>
      </c>
      <c r="J14" s="9">
        <v>0.5</v>
      </c>
      <c r="K14"/>
      <c r="L14"/>
    </row>
    <row r="15" spans="1:13" x14ac:dyDescent="0.25">
      <c r="K15"/>
      <c r="L15"/>
      <c r="M15"/>
    </row>
    <row r="16" spans="1:13" x14ac:dyDescent="0.25">
      <c r="K16"/>
      <c r="L16"/>
      <c r="M16"/>
    </row>
    <row r="17" spans="11:13" x14ac:dyDescent="0.25">
      <c r="K17"/>
      <c r="L17"/>
      <c r="M17"/>
    </row>
    <row r="18" spans="11:13" x14ac:dyDescent="0.25">
      <c r="K18"/>
      <c r="L18"/>
      <c r="M18"/>
    </row>
    <row r="19" spans="11:13" x14ac:dyDescent="0.25">
      <c r="K19"/>
      <c r="L19"/>
      <c r="M19"/>
    </row>
    <row r="20" spans="11:13" x14ac:dyDescent="0.25">
      <c r="K20"/>
      <c r="L20"/>
      <c r="M20"/>
    </row>
    <row r="21" spans="11:13" x14ac:dyDescent="0.25">
      <c r="K21"/>
      <c r="L21"/>
      <c r="M21"/>
    </row>
    <row r="22" spans="11:13" x14ac:dyDescent="0.25">
      <c r="K22"/>
      <c r="L22"/>
      <c r="M22"/>
    </row>
    <row r="23" spans="11:13" x14ac:dyDescent="0.25">
      <c r="K23"/>
      <c r="L23"/>
      <c r="M23"/>
    </row>
    <row r="24" spans="11:13" x14ac:dyDescent="0.25">
      <c r="K24"/>
      <c r="L24"/>
      <c r="M24"/>
    </row>
    <row r="25" spans="11:13" x14ac:dyDescent="0.25">
      <c r="K25"/>
      <c r="L25"/>
      <c r="M25"/>
    </row>
    <row r="26" spans="11:13" x14ac:dyDescent="0.25">
      <c r="K26"/>
      <c r="L26"/>
      <c r="M26"/>
    </row>
    <row r="27" spans="11:13" x14ac:dyDescent="0.25">
      <c r="K27"/>
      <c r="L27"/>
      <c r="M27"/>
    </row>
    <row r="28" spans="11:13" x14ac:dyDescent="0.25">
      <c r="K28"/>
      <c r="L28"/>
      <c r="M28"/>
    </row>
    <row r="29" spans="11:13" x14ac:dyDescent="0.25">
      <c r="K29"/>
      <c r="L29"/>
      <c r="M29"/>
    </row>
    <row r="30" spans="11:13" x14ac:dyDescent="0.25">
      <c r="K30"/>
      <c r="L30"/>
      <c r="M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showGridLines="0" showRowColHeaders="0" tabSelected="1" workbookViewId="0">
      <selection activeCell="G8" sqref="G8"/>
    </sheetView>
  </sheetViews>
  <sheetFormatPr defaultRowHeight="15" x14ac:dyDescent="0.25"/>
  <cols>
    <col min="1" max="1" width="18.42578125" bestFit="1" customWidth="1"/>
    <col min="2" max="2" width="10.42578125" bestFit="1" customWidth="1"/>
    <col min="4" max="4" width="13.85546875" bestFit="1" customWidth="1"/>
    <col min="6" max="6" width="12.5703125" bestFit="1" customWidth="1"/>
  </cols>
  <sheetData>
    <row r="1" spans="1:11" x14ac:dyDescent="0.25">
      <c r="A1" s="14" t="s">
        <v>26</v>
      </c>
      <c r="B1" s="14" t="s">
        <v>27</v>
      </c>
      <c r="C1" s="14" t="s">
        <v>28</v>
      </c>
      <c r="D1" s="14" t="s">
        <v>29</v>
      </c>
      <c r="F1" t="s">
        <v>30</v>
      </c>
      <c r="G1" s="16">
        <f>7/10</f>
        <v>0.7</v>
      </c>
    </row>
    <row r="2" spans="1:11" x14ac:dyDescent="0.25">
      <c r="A2" s="15" t="s">
        <v>1</v>
      </c>
      <c r="B2" s="15" t="s">
        <v>2</v>
      </c>
      <c r="C2" s="15">
        <v>3</v>
      </c>
      <c r="D2" s="15" t="s">
        <v>1</v>
      </c>
      <c r="F2" t="s">
        <v>31</v>
      </c>
      <c r="G2">
        <f>3/10</f>
        <v>0.3</v>
      </c>
    </row>
    <row r="3" spans="1:11" x14ac:dyDescent="0.25">
      <c r="A3" s="15" t="s">
        <v>0</v>
      </c>
      <c r="B3" s="15" t="s">
        <v>3</v>
      </c>
      <c r="C3" s="15">
        <v>4</v>
      </c>
      <c r="D3" s="15" t="s">
        <v>1</v>
      </c>
    </row>
    <row r="4" spans="1:11" x14ac:dyDescent="0.25">
      <c r="A4" s="15" t="s">
        <v>0</v>
      </c>
      <c r="B4" s="15" t="s">
        <v>2</v>
      </c>
      <c r="C4" s="15">
        <v>5</v>
      </c>
      <c r="D4" s="15" t="s">
        <v>1</v>
      </c>
    </row>
    <row r="5" spans="1:11" x14ac:dyDescent="0.25">
      <c r="A5" s="15" t="s">
        <v>1</v>
      </c>
      <c r="B5" s="15" t="s">
        <v>3</v>
      </c>
      <c r="C5" s="15">
        <v>4</v>
      </c>
      <c r="D5" s="15" t="s">
        <v>1</v>
      </c>
    </row>
    <row r="6" spans="1:11" x14ac:dyDescent="0.25">
      <c r="A6" s="1" t="s">
        <v>0</v>
      </c>
      <c r="B6" s="1" t="s">
        <v>4</v>
      </c>
      <c r="C6" s="1">
        <v>2</v>
      </c>
      <c r="D6" s="1" t="s">
        <v>0</v>
      </c>
    </row>
    <row r="7" spans="1:11" x14ac:dyDescent="0.25">
      <c r="A7" s="15" t="s">
        <v>0</v>
      </c>
      <c r="B7" s="15" t="s">
        <v>3</v>
      </c>
      <c r="C7" s="15">
        <v>4</v>
      </c>
      <c r="D7" s="15" t="s">
        <v>1</v>
      </c>
    </row>
    <row r="8" spans="1:11" x14ac:dyDescent="0.25">
      <c r="A8" s="15" t="s">
        <v>1</v>
      </c>
      <c r="B8" s="15" t="s">
        <v>4</v>
      </c>
      <c r="C8" s="15">
        <v>2</v>
      </c>
      <c r="D8" s="15" t="s">
        <v>1</v>
      </c>
      <c r="G8" s="17">
        <v>2.5100000000000001E-2</v>
      </c>
    </row>
    <row r="9" spans="1:11" x14ac:dyDescent="0.25">
      <c r="A9" s="1" t="s">
        <v>0</v>
      </c>
      <c r="B9" s="1" t="s">
        <v>3</v>
      </c>
      <c r="C9" s="1">
        <v>3</v>
      </c>
      <c r="D9" s="1" t="s">
        <v>0</v>
      </c>
      <c r="G9" s="17">
        <v>1.21E-2</v>
      </c>
    </row>
    <row r="10" spans="1:11" x14ac:dyDescent="0.25">
      <c r="A10" s="15" t="s">
        <v>0</v>
      </c>
      <c r="B10" s="15" t="s">
        <v>3</v>
      </c>
      <c r="C10" s="15">
        <v>3</v>
      </c>
      <c r="D10" s="15" t="s">
        <v>1</v>
      </c>
    </row>
    <row r="11" spans="1:11" x14ac:dyDescent="0.25">
      <c r="A11" s="1" t="s">
        <v>1</v>
      </c>
      <c r="B11" s="1" t="s">
        <v>2</v>
      </c>
      <c r="C11" s="1">
        <v>2</v>
      </c>
      <c r="D11" s="1" t="s">
        <v>0</v>
      </c>
    </row>
    <row r="14" spans="1:11" x14ac:dyDescent="0.25">
      <c r="A14" s="14" t="s">
        <v>26</v>
      </c>
      <c r="B14" s="14" t="s">
        <v>27</v>
      </c>
      <c r="C14" s="14" t="s">
        <v>28</v>
      </c>
      <c r="D14" s="14" t="s">
        <v>29</v>
      </c>
      <c r="F14" s="3" t="s">
        <v>13</v>
      </c>
      <c r="G14" s="3" t="s">
        <v>12</v>
      </c>
      <c r="H14" s="3" t="s">
        <v>11</v>
      </c>
      <c r="I14" s="3" t="s">
        <v>10</v>
      </c>
      <c r="J14" s="3" t="s">
        <v>16</v>
      </c>
      <c r="K14" s="3" t="s">
        <v>15</v>
      </c>
    </row>
    <row r="15" spans="1:11" x14ac:dyDescent="0.25">
      <c r="A15" s="15" t="s">
        <v>1</v>
      </c>
      <c r="B15" s="15" t="s">
        <v>2</v>
      </c>
      <c r="C15" s="15">
        <v>3</v>
      </c>
      <c r="D15" s="15" t="s">
        <v>1</v>
      </c>
      <c r="E15" s="2"/>
      <c r="F15" s="9">
        <f>SUM(C22:C24)/3</f>
        <v>2.3333333333333335</v>
      </c>
      <c r="G15" s="9">
        <f>C22</f>
        <v>2</v>
      </c>
      <c r="H15" s="9">
        <f>G15-F15</f>
        <v>-0.33333333333333348</v>
      </c>
      <c r="I15" s="9">
        <f>H15*H15</f>
        <v>0.11111111111111122</v>
      </c>
      <c r="J15" s="9">
        <f>(SUM(I15:I22))</f>
        <v>13.111111111111111</v>
      </c>
      <c r="K15" s="9">
        <f>SQRT(J15/3)</f>
        <v>2.0905430802474201</v>
      </c>
    </row>
    <row r="16" spans="1:11" x14ac:dyDescent="0.25">
      <c r="A16" s="15" t="s">
        <v>0</v>
      </c>
      <c r="B16" s="15" t="s">
        <v>3</v>
      </c>
      <c r="C16" s="15">
        <v>4</v>
      </c>
      <c r="D16" s="15" t="s">
        <v>1</v>
      </c>
      <c r="E16" s="2"/>
      <c r="F16" s="9"/>
      <c r="G16" s="9">
        <f t="shared" ref="G16:G17" si="0">C23</f>
        <v>3</v>
      </c>
      <c r="H16" s="9">
        <f t="shared" ref="H16:H22" si="1">G16-F16</f>
        <v>3</v>
      </c>
      <c r="I16" s="9">
        <f t="shared" ref="I16:I22" si="2">H16*H16</f>
        <v>9</v>
      </c>
      <c r="J16" s="9"/>
      <c r="K16" s="9"/>
    </row>
    <row r="17" spans="1:12" x14ac:dyDescent="0.25">
      <c r="A17" s="15" t="s">
        <v>0</v>
      </c>
      <c r="B17" s="15" t="s">
        <v>2</v>
      </c>
      <c r="C17" s="15">
        <v>5</v>
      </c>
      <c r="D17" s="15" t="s">
        <v>1</v>
      </c>
      <c r="E17" s="2"/>
      <c r="F17" s="9"/>
      <c r="G17" s="9">
        <f t="shared" si="0"/>
        <v>2</v>
      </c>
      <c r="H17" s="9">
        <f t="shared" si="1"/>
        <v>2</v>
      </c>
      <c r="I17" s="9">
        <f t="shared" si="2"/>
        <v>4</v>
      </c>
      <c r="J17" s="9"/>
      <c r="K17" s="9"/>
    </row>
    <row r="18" spans="1:12" x14ac:dyDescent="0.25">
      <c r="A18" s="15" t="s">
        <v>1</v>
      </c>
      <c r="B18" s="15" t="s">
        <v>3</v>
      </c>
      <c r="C18" s="15">
        <v>4</v>
      </c>
      <c r="D18" s="15" t="s">
        <v>1</v>
      </c>
      <c r="E18" s="2"/>
      <c r="F18" s="9"/>
      <c r="G18" s="9"/>
      <c r="H18" s="9">
        <f t="shared" si="1"/>
        <v>0</v>
      </c>
      <c r="I18" s="9">
        <f t="shared" si="2"/>
        <v>0</v>
      </c>
      <c r="J18" s="9"/>
      <c r="K18" s="9"/>
    </row>
    <row r="19" spans="1:12" x14ac:dyDescent="0.25">
      <c r="A19" s="15" t="s">
        <v>0</v>
      </c>
      <c r="B19" s="15" t="s">
        <v>3</v>
      </c>
      <c r="C19" s="15">
        <v>4</v>
      </c>
      <c r="D19" s="15" t="s">
        <v>1</v>
      </c>
      <c r="E19" s="2"/>
      <c r="F19" s="7"/>
      <c r="G19" s="9"/>
      <c r="H19" s="9">
        <f t="shared" si="1"/>
        <v>0</v>
      </c>
      <c r="I19" s="9">
        <f t="shared" si="2"/>
        <v>0</v>
      </c>
      <c r="J19" s="7"/>
      <c r="K19" s="7"/>
    </row>
    <row r="20" spans="1:12" x14ac:dyDescent="0.25">
      <c r="A20" s="15" t="s">
        <v>1</v>
      </c>
      <c r="B20" s="15" t="s">
        <v>4</v>
      </c>
      <c r="C20" s="15">
        <v>2</v>
      </c>
      <c r="D20" s="15" t="s">
        <v>1</v>
      </c>
      <c r="E20" s="2"/>
      <c r="F20" s="7"/>
      <c r="G20" s="9"/>
      <c r="H20" s="9">
        <f t="shared" si="1"/>
        <v>0</v>
      </c>
      <c r="I20" s="9">
        <f t="shared" si="2"/>
        <v>0</v>
      </c>
      <c r="J20" s="7"/>
      <c r="K20" s="7"/>
    </row>
    <row r="21" spans="1:12" x14ac:dyDescent="0.25">
      <c r="A21" s="15" t="s">
        <v>0</v>
      </c>
      <c r="B21" s="15" t="s">
        <v>3</v>
      </c>
      <c r="C21" s="15">
        <v>3</v>
      </c>
      <c r="D21" s="15" t="s">
        <v>1</v>
      </c>
      <c r="E21" s="2"/>
      <c r="F21" s="7"/>
      <c r="G21" s="9"/>
      <c r="H21" s="9">
        <f t="shared" si="1"/>
        <v>0</v>
      </c>
      <c r="I21" s="9">
        <f t="shared" si="2"/>
        <v>0</v>
      </c>
      <c r="J21" s="7"/>
      <c r="K21" s="7"/>
    </row>
    <row r="22" spans="1:12" x14ac:dyDescent="0.25">
      <c r="A22" s="1" t="s">
        <v>0</v>
      </c>
      <c r="B22" s="1" t="s">
        <v>4</v>
      </c>
      <c r="C22" s="1">
        <v>2</v>
      </c>
      <c r="D22" s="1" t="s">
        <v>0</v>
      </c>
      <c r="E22" s="2"/>
      <c r="F22" s="7"/>
      <c r="G22" s="9"/>
      <c r="H22" s="9">
        <f t="shared" si="1"/>
        <v>0</v>
      </c>
      <c r="I22" s="9">
        <f t="shared" si="2"/>
        <v>0</v>
      </c>
      <c r="J22" s="7"/>
      <c r="K22" s="7"/>
    </row>
    <row r="23" spans="1:12" x14ac:dyDescent="0.25">
      <c r="A23" s="1" t="s">
        <v>0</v>
      </c>
      <c r="B23" s="1" t="s">
        <v>3</v>
      </c>
      <c r="C23" s="1">
        <v>3</v>
      </c>
      <c r="D23" s="1" t="s">
        <v>0</v>
      </c>
    </row>
    <row r="24" spans="1:12" x14ac:dyDescent="0.25">
      <c r="A24" s="1" t="s">
        <v>1</v>
      </c>
      <c r="B24" s="1" t="s">
        <v>2</v>
      </c>
      <c r="C24" s="1">
        <v>2</v>
      </c>
      <c r="D24" s="1" t="s">
        <v>0</v>
      </c>
    </row>
    <row r="26" spans="1:12" x14ac:dyDescent="0.25">
      <c r="A26" s="3" t="s">
        <v>20</v>
      </c>
      <c r="B26" s="1">
        <v>2.3332999999999999</v>
      </c>
      <c r="C26" s="6"/>
      <c r="D26" s="6" t="s">
        <v>18</v>
      </c>
      <c r="E26" s="2" t="s">
        <v>19</v>
      </c>
      <c r="F26" s="7" t="s">
        <v>22</v>
      </c>
      <c r="G26" s="7" t="str">
        <f>CONCATENATE(E26,"/",F26)</f>
        <v>(Xk-Media)^2/(2*(std))^2</v>
      </c>
      <c r="H26" s="7"/>
      <c r="I26" s="7"/>
      <c r="J26" s="9">
        <v>0.66659999999999997</v>
      </c>
      <c r="L26" s="17">
        <f>J26*J27*J28*J29</f>
        <v>1.2089181800915999E-2</v>
      </c>
    </row>
    <row r="27" spans="1:12" x14ac:dyDescent="0.25">
      <c r="A27" s="3" t="s">
        <v>21</v>
      </c>
      <c r="B27" s="1">
        <v>2.0905</v>
      </c>
      <c r="C27" s="6"/>
      <c r="D27" s="6">
        <f>SQRT(2*PI())</f>
        <v>2.5066282746310002</v>
      </c>
      <c r="E27" s="2">
        <f>((B28-B26)^2)*-1</f>
        <v>-0.44448889000000008</v>
      </c>
      <c r="F27" s="7">
        <f>2*B27^2</f>
        <v>8.7403805000000006</v>
      </c>
      <c r="G27" s="7">
        <f>E27/F27</f>
        <v>-5.0854638422205993E-2</v>
      </c>
      <c r="H27" s="7"/>
      <c r="I27" s="7"/>
      <c r="J27" s="13">
        <v>0.33329999999999999</v>
      </c>
    </row>
    <row r="28" spans="1:12" x14ac:dyDescent="0.25">
      <c r="A28" s="3" t="s">
        <v>17</v>
      </c>
      <c r="B28" s="1">
        <v>3</v>
      </c>
      <c r="C28" s="6"/>
      <c r="D28" s="6"/>
      <c r="E28" s="2"/>
      <c r="F28" s="7"/>
      <c r="G28" s="7"/>
      <c r="H28" s="7"/>
      <c r="I28" s="7"/>
      <c r="J28" s="13">
        <v>0.18137400000000001</v>
      </c>
    </row>
    <row r="29" spans="1:12" x14ac:dyDescent="0.25">
      <c r="A29" s="6"/>
      <c r="B29" s="6"/>
      <c r="C29" s="6"/>
      <c r="D29" s="10" t="s">
        <v>23</v>
      </c>
      <c r="E29" s="8" t="s">
        <v>24</v>
      </c>
      <c r="F29" s="7">
        <f>1/(D27*B27)</f>
        <v>0.19083581937404101</v>
      </c>
      <c r="G29" s="12">
        <f>F29*EXP(G27)</f>
        <v>0.18137357155714384</v>
      </c>
      <c r="H29" s="7"/>
      <c r="I29" s="7"/>
      <c r="J29" s="9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exercicio3</vt:lpstr>
      <vt:lpstr>exercicio2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Pereira do Carmo</dc:creator>
  <cp:lastModifiedBy>Karla Pereira do Carmo</cp:lastModifiedBy>
  <dcterms:created xsi:type="dcterms:W3CDTF">2020-05-03T22:42:37Z</dcterms:created>
  <dcterms:modified xsi:type="dcterms:W3CDTF">2020-05-04T03:52:40Z</dcterms:modified>
</cp:coreProperties>
</file>