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pd\processing-and-visualising-data\zajecia_5\"/>
    </mc:Choice>
  </mc:AlternateContent>
  <xr:revisionPtr revIDLastSave="0" documentId="13_ncr:1_{78B68616-F188-4FB5-B6E2-6FACCFF2C31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rkusz2" sheetId="3" r:id="rId1"/>
    <sheet name="Arkusz3" sheetId="5" r:id="rId2"/>
    <sheet name="Arkusz4" sheetId="6" r:id="rId3"/>
    <sheet name="Arkusz5" sheetId="7" r:id="rId4"/>
    <sheet name="Arkusz6" sheetId="8" r:id="rId5"/>
    <sheet name="data" sheetId="1" r:id="rId6"/>
  </sheets>
  <calcPr calcId="191029"/>
  <pivotCaches>
    <pivotCache cacheId="2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H101" i="1"/>
  <c r="H99" i="1"/>
  <c r="H96" i="1"/>
  <c r="H97" i="1"/>
  <c r="H100" i="1"/>
  <c r="H98" i="1"/>
  <c r="H94" i="1"/>
  <c r="H93" i="1"/>
  <c r="H95" i="1"/>
  <c r="H102" i="1" s="1"/>
  <c r="H88" i="1"/>
  <c r="H91" i="1"/>
  <c r="H92" i="1"/>
  <c r="H89" i="1"/>
  <c r="H90" i="1"/>
  <c r="H87" i="1"/>
  <c r="H86" i="1"/>
  <c r="H80" i="1"/>
  <c r="H83" i="1"/>
  <c r="H85" i="1"/>
  <c r="H81" i="1"/>
  <c r="H82" i="1"/>
  <c r="H84" i="1"/>
  <c r="H79" i="1"/>
  <c r="H77" i="1"/>
  <c r="H78" i="1"/>
  <c r="H74" i="1"/>
  <c r="H75" i="1"/>
  <c r="H76" i="1"/>
  <c r="H69" i="1"/>
  <c r="H70" i="1"/>
  <c r="H71" i="1"/>
  <c r="H72" i="1"/>
  <c r="H73" i="1"/>
  <c r="H68" i="1"/>
  <c r="H67" i="1"/>
  <c r="H65" i="1"/>
  <c r="H66" i="1"/>
  <c r="H63" i="1"/>
  <c r="H62" i="1"/>
  <c r="H64" i="1"/>
  <c r="H59" i="1"/>
  <c r="H60" i="1"/>
  <c r="H61" i="1"/>
  <c r="H58" i="1"/>
  <c r="H56" i="1"/>
  <c r="H53" i="1"/>
  <c r="H57" i="1"/>
  <c r="H54" i="1"/>
  <c r="H55" i="1"/>
  <c r="H51" i="1"/>
  <c r="H52" i="1"/>
  <c r="H50" i="1"/>
  <c r="H49" i="1"/>
  <c r="H47" i="1"/>
  <c r="H48" i="1"/>
  <c r="H46" i="1"/>
  <c r="H45" i="1"/>
  <c r="H44" i="1"/>
  <c r="H43" i="1"/>
  <c r="H40" i="1"/>
  <c r="H41" i="1"/>
  <c r="H42" i="1"/>
  <c r="H39" i="1"/>
  <c r="H37" i="1"/>
  <c r="H38" i="1"/>
  <c r="H34" i="1"/>
  <c r="H35" i="1"/>
  <c r="H36" i="1"/>
  <c r="H32" i="1"/>
  <c r="H33" i="1"/>
  <c r="H29" i="1"/>
  <c r="H30" i="1"/>
  <c r="H31" i="1"/>
  <c r="H28" i="1"/>
  <c r="H24" i="1"/>
  <c r="H25" i="1"/>
  <c r="H27" i="1"/>
  <c r="H26" i="1"/>
  <c r="H22" i="1"/>
  <c r="H23" i="1"/>
  <c r="H19" i="1"/>
  <c r="H20" i="1"/>
  <c r="H21" i="1"/>
  <c r="H18" i="1"/>
  <c r="H17" i="1"/>
  <c r="H16" i="1"/>
  <c r="H15" i="1"/>
  <c r="H11" i="1"/>
  <c r="H12" i="1"/>
  <c r="H13" i="1"/>
  <c r="H14" i="1"/>
  <c r="H9" i="1"/>
  <c r="H10" i="1"/>
  <c r="H5" i="1"/>
  <c r="H6" i="1"/>
  <c r="H7" i="1"/>
  <c r="H8" i="1"/>
  <c r="H2" i="1"/>
  <c r="H3" i="1"/>
  <c r="H4" i="1"/>
  <c r="B102" i="1"/>
  <c r="D102" i="1"/>
  <c r="G102" i="1"/>
</calcChain>
</file>

<file path=xl/sharedStrings.xml><?xml version="1.0" encoding="utf-8"?>
<sst xmlns="http://schemas.openxmlformats.org/spreadsheetml/2006/main" count="451" uniqueCount="224">
  <si>
    <t>first_name</t>
  </si>
  <si>
    <t>last_name</t>
  </si>
  <si>
    <t>gender</t>
  </si>
  <si>
    <t>age</t>
  </si>
  <si>
    <t>height</t>
  </si>
  <si>
    <t>country</t>
  </si>
  <si>
    <t>Bailie</t>
  </si>
  <si>
    <t>Marzelli</t>
  </si>
  <si>
    <t>Male</t>
  </si>
  <si>
    <t>Germany</t>
  </si>
  <si>
    <t>Johanna</t>
  </si>
  <si>
    <t>Van Baaren</t>
  </si>
  <si>
    <t>Female</t>
  </si>
  <si>
    <t>Poland</t>
  </si>
  <si>
    <t>Mickie</t>
  </si>
  <si>
    <t>O'Leagham</t>
  </si>
  <si>
    <t>Hungary</t>
  </si>
  <si>
    <t>Cathrine</t>
  </si>
  <si>
    <t>Allso</t>
  </si>
  <si>
    <t>Carmella</t>
  </si>
  <si>
    <t>Sawdon</t>
  </si>
  <si>
    <t>Slovakia</t>
  </si>
  <si>
    <t>Lindi</t>
  </si>
  <si>
    <t>Valentelli</t>
  </si>
  <si>
    <t>Demetrius</t>
  </si>
  <si>
    <t>Philipp</t>
  </si>
  <si>
    <t>Johannes</t>
  </si>
  <si>
    <t>Davidai</t>
  </si>
  <si>
    <t>Cam</t>
  </si>
  <si>
    <t>Ferrey</t>
  </si>
  <si>
    <t>Vonny</t>
  </si>
  <si>
    <t>Wrey</t>
  </si>
  <si>
    <t>Ermina</t>
  </si>
  <si>
    <t>Chillingsworth</t>
  </si>
  <si>
    <t>Bear</t>
  </si>
  <si>
    <t>Enterle</t>
  </si>
  <si>
    <t>Lorie</t>
  </si>
  <si>
    <t>Yurivtsev</t>
  </si>
  <si>
    <t>Briney</t>
  </si>
  <si>
    <t>Zottoli</t>
  </si>
  <si>
    <t>Zonda</t>
  </si>
  <si>
    <t>Tetford</t>
  </si>
  <si>
    <t>Cristi</t>
  </si>
  <si>
    <t>Crush</t>
  </si>
  <si>
    <t>Patricia</t>
  </si>
  <si>
    <t>Bloxam</t>
  </si>
  <si>
    <t>Yoko</t>
  </si>
  <si>
    <t>Rangall</t>
  </si>
  <si>
    <t>Sax</t>
  </si>
  <si>
    <t>Baswall</t>
  </si>
  <si>
    <t>Madlen</t>
  </si>
  <si>
    <t>Crumbleholme</t>
  </si>
  <si>
    <t>Wendell</t>
  </si>
  <si>
    <t>Leadbitter</t>
  </si>
  <si>
    <t>Basilius</t>
  </si>
  <si>
    <t>Shatliff</t>
  </si>
  <si>
    <t>Phillis</t>
  </si>
  <si>
    <t>Armes</t>
  </si>
  <si>
    <t>Skelly</t>
  </si>
  <si>
    <t>Colmore</t>
  </si>
  <si>
    <t>Em</t>
  </si>
  <si>
    <t>Mathews</t>
  </si>
  <si>
    <t>Dion</t>
  </si>
  <si>
    <t>Maryon</t>
  </si>
  <si>
    <t>Albertina</t>
  </si>
  <si>
    <t>Siviour</t>
  </si>
  <si>
    <t>Austina</t>
  </si>
  <si>
    <t>Croney</t>
  </si>
  <si>
    <t>Skip</t>
  </si>
  <si>
    <t>Ingleton</t>
  </si>
  <si>
    <t>Wilona</t>
  </si>
  <si>
    <t>Trouel</t>
  </si>
  <si>
    <t>Jule</t>
  </si>
  <si>
    <t>Sulland</t>
  </si>
  <si>
    <t>Ariana</t>
  </si>
  <si>
    <t>Tampin</t>
  </si>
  <si>
    <t>Winfield</t>
  </si>
  <si>
    <t>Fenn</t>
  </si>
  <si>
    <t>Joya</t>
  </si>
  <si>
    <t>Dallicott</t>
  </si>
  <si>
    <t>Jorie</t>
  </si>
  <si>
    <t>Meegan</t>
  </si>
  <si>
    <t>Sunny</t>
  </si>
  <si>
    <t>Levin</t>
  </si>
  <si>
    <t>Erhart</t>
  </si>
  <si>
    <t>Meriot</t>
  </si>
  <si>
    <t>Wolfy</t>
  </si>
  <si>
    <t>Quigg</t>
  </si>
  <si>
    <t>Christie</t>
  </si>
  <si>
    <t>Ritchings</t>
  </si>
  <si>
    <t>Lettie</t>
  </si>
  <si>
    <t>Hearmon</t>
  </si>
  <si>
    <t>Janifer</t>
  </si>
  <si>
    <t>Tann</t>
  </si>
  <si>
    <t>Pooh</t>
  </si>
  <si>
    <t>Tomaszewski</t>
  </si>
  <si>
    <t>Nataniel</t>
  </si>
  <si>
    <t>Diemer</t>
  </si>
  <si>
    <t>Yance</t>
  </si>
  <si>
    <t>Wivell</t>
  </si>
  <si>
    <t>Pierson</t>
  </si>
  <si>
    <t>Ingledow</t>
  </si>
  <si>
    <t>Carolin</t>
  </si>
  <si>
    <t>Dunkirk</t>
  </si>
  <si>
    <t>Liam</t>
  </si>
  <si>
    <t>Azemar</t>
  </si>
  <si>
    <t>Alain</t>
  </si>
  <si>
    <t>McGing</t>
  </si>
  <si>
    <t>Drake</t>
  </si>
  <si>
    <t>Mannering</t>
  </si>
  <si>
    <t>Cullie</t>
  </si>
  <si>
    <t>Roskelley</t>
  </si>
  <si>
    <t>Saundra</t>
  </si>
  <si>
    <t>Ledwith</t>
  </si>
  <si>
    <t>Dall</t>
  </si>
  <si>
    <t>Gerger</t>
  </si>
  <si>
    <t>Braden</t>
  </si>
  <si>
    <t>Corish</t>
  </si>
  <si>
    <t>Enrique</t>
  </si>
  <si>
    <t>Matsell</t>
  </si>
  <si>
    <t>Joshuah</t>
  </si>
  <si>
    <t>Cridlin</t>
  </si>
  <si>
    <t>Jozef</t>
  </si>
  <si>
    <t>Gooday</t>
  </si>
  <si>
    <t>Corette</t>
  </si>
  <si>
    <t>Hayne</t>
  </si>
  <si>
    <t>Garry</t>
  </si>
  <si>
    <t>Hulkes</t>
  </si>
  <si>
    <t>Shem</t>
  </si>
  <si>
    <t>Elam</t>
  </si>
  <si>
    <t>Terry</t>
  </si>
  <si>
    <t>Vedenisov</t>
  </si>
  <si>
    <t>Zoe</t>
  </si>
  <si>
    <t>Amys</t>
  </si>
  <si>
    <t>Blaine</t>
  </si>
  <si>
    <t>Andersen</t>
  </si>
  <si>
    <t>Chicky</t>
  </si>
  <si>
    <t>Jolliff</t>
  </si>
  <si>
    <t>Kinnie</t>
  </si>
  <si>
    <t>Gallehawk</t>
  </si>
  <si>
    <t>Sybila</t>
  </si>
  <si>
    <t>Guerry</t>
  </si>
  <si>
    <t>Ivory</t>
  </si>
  <si>
    <t>Blackborough</t>
  </si>
  <si>
    <t>Dannie</t>
  </si>
  <si>
    <t>Flea</t>
  </si>
  <si>
    <t>Dukey</t>
  </si>
  <si>
    <t>Willatts</t>
  </si>
  <si>
    <t>Hendrika</t>
  </si>
  <si>
    <t>Sysland</t>
  </si>
  <si>
    <t>Hunt</t>
  </si>
  <si>
    <t>Klee</t>
  </si>
  <si>
    <t>Gorden</t>
  </si>
  <si>
    <t>Rucklidge</t>
  </si>
  <si>
    <t>Thorpe</t>
  </si>
  <si>
    <t>Teall</t>
  </si>
  <si>
    <t>Brandais</t>
  </si>
  <si>
    <t>Accum</t>
  </si>
  <si>
    <t>Ernesto</t>
  </si>
  <si>
    <t>Lancashire</t>
  </si>
  <si>
    <t>Jodi</t>
  </si>
  <si>
    <t>Rudiger</t>
  </si>
  <si>
    <t>Vera</t>
  </si>
  <si>
    <t>McGorley</t>
  </si>
  <si>
    <t>Carol</t>
  </si>
  <si>
    <t>Dalziell</t>
  </si>
  <si>
    <t>Taber</t>
  </si>
  <si>
    <t>Kupper</t>
  </si>
  <si>
    <t>Terrijo</t>
  </si>
  <si>
    <t>Guise</t>
  </si>
  <si>
    <t>Tobiah</t>
  </si>
  <si>
    <t>Claeskens</t>
  </si>
  <si>
    <t>Grantley</t>
  </si>
  <si>
    <t>Roux</t>
  </si>
  <si>
    <t>Whittaker</t>
  </si>
  <si>
    <t>Shipsey</t>
  </si>
  <si>
    <t>Augie</t>
  </si>
  <si>
    <t>Harkin</t>
  </si>
  <si>
    <t>Rriocard</t>
  </si>
  <si>
    <t>Shelp</t>
  </si>
  <si>
    <t>Chas</t>
  </si>
  <si>
    <t>Cacacie</t>
  </si>
  <si>
    <t>Karine</t>
  </si>
  <si>
    <t>Domange</t>
  </si>
  <si>
    <t>Lilian</t>
  </si>
  <si>
    <t>Maddison</t>
  </si>
  <si>
    <t>Honor</t>
  </si>
  <si>
    <t>Rosie</t>
  </si>
  <si>
    <t>Walden</t>
  </si>
  <si>
    <t>Handford</t>
  </si>
  <si>
    <t>Siward</t>
  </si>
  <si>
    <t>Hambribe</t>
  </si>
  <si>
    <t>Salomone</t>
  </si>
  <si>
    <t>Zorzi</t>
  </si>
  <si>
    <t>Kylen</t>
  </si>
  <si>
    <t>Matfield</t>
  </si>
  <si>
    <t>Arther</t>
  </si>
  <si>
    <t>Bromilow</t>
  </si>
  <si>
    <t>Clywd</t>
  </si>
  <si>
    <t>Cummins</t>
  </si>
  <si>
    <t>Kyle</t>
  </si>
  <si>
    <t>Hyndman</t>
  </si>
  <si>
    <t>Galvin</t>
  </si>
  <si>
    <t>Coudray</t>
  </si>
  <si>
    <t>Tersina</t>
  </si>
  <si>
    <t>Escofier</t>
  </si>
  <si>
    <t>Jasmina</t>
  </si>
  <si>
    <t>Clayal</t>
  </si>
  <si>
    <t>Yehudi</t>
  </si>
  <si>
    <t>Moultrie</t>
  </si>
  <si>
    <t>Rusty</t>
  </si>
  <si>
    <t>Pifford</t>
  </si>
  <si>
    <t>Suma</t>
  </si>
  <si>
    <t>weight</t>
  </si>
  <si>
    <t>Etykiety wierszy</t>
  </si>
  <si>
    <t>Suma końcowa</t>
  </si>
  <si>
    <t>Etykiety kolumn</t>
  </si>
  <si>
    <t>Liczba z gender</t>
  </si>
  <si>
    <t>bmi</t>
  </si>
  <si>
    <t>Maksimum z height</t>
  </si>
  <si>
    <t>Średnia z bmi</t>
  </si>
  <si>
    <t>Średnia z weight</t>
  </si>
  <si>
    <t>bmi ok</t>
  </si>
  <si>
    <t>Suma z bmi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</si>
</sst>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1" xr:uid="{00000000-0005-0000-0000-000000000000}"/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[medical-data.xlsx]Arkusz2!Tabela przestawna2</c:name>
    <c:fmtId val="0"/>
  </c:pivotSource>
  <c:chart>
    <c:autoTitleDeleted val="1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Arkusz2!$B$3:$B$4</c:f>
              <c:strCache>
                <c:ptCount val="1"/>
                <c:pt idx="0">
                  <c:v>Female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Arkusz2!$A$5:$A$9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Arkusz2!$B$5:$B$9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D-4046-8D39-77A009AF7326}"/>
            </c:ext>
          </c:extLst>
        </c:ser>
        <c:ser>
          <c:idx val="1"/>
          <c:order val="1"/>
          <c:tx>
            <c:strRef>
              <c:f>Arkusz2!$C$3:$C$4</c:f>
              <c:strCache>
                <c:ptCount val="1"/>
                <c:pt idx="0">
                  <c:v>Male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Arkusz2!$A$5:$A$9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Arkusz2!$C$5:$C$9</c:f>
              <c:numCache>
                <c:formatCode>General</c:formatCode>
                <c:ptCount val="4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D-4046-8D39-77A009AF73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94382927"/>
        <c:axId val="539981631"/>
      </c:barChart>
      <c:catAx>
        <c:axId val="4943829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981631"/>
        <c:crosses val="autoZero"/>
        <c:auto val="1"/>
        <c:lblAlgn val="ctr"/>
        <c:lblOffset val="100"/>
        <c:noMultiLvlLbl val="0"/>
      </c:catAx>
      <c:valAx>
        <c:axId val="5399816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38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[medical-data.xlsx]Arkusz3!Tabela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Arkusz3!$B$3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Arkusz3!$B$4:$B$8</c:f>
              <c:numCache>
                <c:formatCode>General</c:formatCode>
                <c:ptCount val="4"/>
                <c:pt idx="0">
                  <c:v>197</c:v>
                </c:pt>
                <c:pt idx="1">
                  <c:v>197</c:v>
                </c:pt>
                <c:pt idx="2">
                  <c:v>196</c:v>
                </c:pt>
                <c:pt idx="3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4-4D28-89D1-DB027E60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25856"/>
        <c:axId val="207927520"/>
      </c:barChart>
      <c:catAx>
        <c:axId val="2079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27520"/>
        <c:crosses val="autoZero"/>
        <c:auto val="1"/>
        <c:lblAlgn val="ctr"/>
        <c:lblOffset val="100"/>
        <c:noMultiLvlLbl val="0"/>
      </c:catAx>
      <c:valAx>
        <c:axId val="2079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2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[medical-data.xlsx]Arkusz4!Tabela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Arkusz4!$A$4:$A$8</c:f>
              <c:strCache>
                <c:ptCount val="4"/>
                <c:pt idx="0">
                  <c:v>Germany</c:v>
                </c:pt>
                <c:pt idx="1">
                  <c:v>Hungary</c:v>
                </c:pt>
                <c:pt idx="2">
                  <c:v>Poland</c:v>
                </c:pt>
                <c:pt idx="3">
                  <c:v>Slovakia</c:v>
                </c:pt>
              </c:strCache>
            </c:strRef>
          </c:cat>
          <c:val>
            <c:numRef>
              <c:f>Arkusz4!$B$4:$B$8</c:f>
              <c:numCache>
                <c:formatCode>General</c:formatCode>
                <c:ptCount val="4"/>
                <c:pt idx="0">
                  <c:v>28.908099364506914</c:v>
                </c:pt>
                <c:pt idx="1">
                  <c:v>29.524371185012615</c:v>
                </c:pt>
                <c:pt idx="2">
                  <c:v>27.752642936270803</c:v>
                </c:pt>
                <c:pt idx="3">
                  <c:v>28.920757293711628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4-41FB-AF27-681457361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1680"/>
        <c:axId val="207925024"/>
      </c:barChart>
      <c:catAx>
        <c:axId val="2079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25024"/>
        <c:crosses val="autoZero"/>
        <c:auto val="1"/>
        <c:lblAlgn val="ctr"/>
        <c:lblOffset val="100"/>
        <c:noMultiLvlLbl val="0"/>
      </c:catAx>
      <c:valAx>
        <c:axId val="2079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[medical-data.xlsx]Arkusz6!Tabela przestawna4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Arkusz6!$B$3:$B$4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Arkusz6!$A$5:$A$7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Arkusz6!$B$5:$B$7</c:f>
              <c:numCache>
                <c:formatCode>General</c:formatCode>
                <c:ptCount val="2"/>
                <c:pt idx="0">
                  <c:v>83.666666666666671</c:v>
                </c:pt>
                <c:pt idx="1">
                  <c:v>82.916666666666671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A-4ABC-8448-BFDC40B5B508}"/>
            </c:ext>
          </c:extLst>
        </c:ser>
        <c:ser>
          <c:idx val="1"/>
          <c:order val="1"/>
          <c:tx>
            <c:strRef>
              <c:f>Arkusz6!$C$3:$C$4</c:f>
              <c:strCache>
                <c:ptCount val="1"/>
                <c:pt idx="0">
                  <c:v>Slovakia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Arkusz6!$A$5:$A$7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Arkusz6!$C$5:$C$7</c:f>
              <c:numCache>
                <c:formatCode>General</c:formatCode>
                <c:ptCount val="2"/>
                <c:pt idx="0">
                  <c:v>81.583333333333329</c:v>
                </c:pt>
                <c:pt idx="1">
                  <c:v>92.909090909090907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A-4ABC-8448-BFDC40B5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25440"/>
        <c:axId val="207927936"/>
      </c:barChart>
      <c:catAx>
        <c:axId val="20792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27936"/>
        <c:crosses val="autoZero"/>
        <c:auto val="1"/>
        <c:lblAlgn val="ctr"/>
        <c:lblOffset val="100"/>
        <c:noMultiLvlLbl val="0"/>
      </c:catAx>
      <c:valAx>
        <c:axId val="2079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2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1042987</xdr:colOff>
      <xdr:row>0</xdr:row>
      <xdr:rowOff>76200</xdr:rowOff>
    </xdr:from>
    <xdr:to>
      <xdr:col>9</xdr:col>
      <xdr:colOff>709612</xdr:colOff>
      <xdr:row>15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9F92D9A-60E6-4729-930D-300ABCB8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11</xdr:row>
      <xdr:rowOff>47625</xdr:rowOff>
    </xdr:from>
    <xdr:to>
      <xdr:col>9</xdr:col>
      <xdr:colOff>109537</xdr:colOff>
      <xdr:row>26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B1C81D-2164-4E38-AFD2-F2F4AAD94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471487</xdr:colOff>
      <xdr:row>11</xdr:row>
      <xdr:rowOff>38100</xdr:rowOff>
    </xdr:from>
    <xdr:to>
      <xdr:col>6</xdr:col>
      <xdr:colOff>14287</xdr:colOff>
      <xdr:row>26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A7672D-478B-437B-8728-1EC92F4DA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11</xdr:row>
      <xdr:rowOff>85725</xdr:rowOff>
    </xdr:from>
    <xdr:to>
      <xdr:col>4</xdr:col>
      <xdr:colOff>309562</xdr:colOff>
      <xdr:row>26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0AD255-9171-487D-85EE-7F62861F0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SetupInstall" refreshedDate="45394.614519212962" createdVersion="7" refreshedVersion="7" minRefreshableVersion="3" recordCount="100" xr:uid="{750FA9C4-6F63-49EC-B689-632420234C27}">
  <cacheSource type="worksheet">
    <worksheetSource name="medical_data"/>
  </cacheSource>
  <cacheFields count="9">
    <cacheField name="first_name" numFmtId="0">
      <sharedItems/>
    </cacheField>
    <cacheField name="last_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0"/>
    </cacheField>
    <cacheField name="height" numFmtId="0">
      <sharedItems containsSemiMixedTypes="0" containsString="0" containsNumber="1" containsInteger="1" minValue="155" maxValue="197"/>
    </cacheField>
    <cacheField name="weight" numFmtId="0">
      <sharedItems containsSemiMixedTypes="0" containsString="0" containsNumber="1" containsInteger="1" minValue="50" maxValue="120"/>
    </cacheField>
    <cacheField name="country" numFmtId="0">
      <sharedItems count="4">
        <s v="Germany"/>
        <s v="Hungary"/>
        <s v="Poland"/>
        <s v="Slovakia"/>
      </sharedItems>
    </cacheField>
    <cacheField name="bmi" numFmtId="0">
      <sharedItems containsSemiMixedTypes="0" containsString="0" containsNumber="1" minValue="13.275718450645565" maxValue="47.668642845697796" count="97">
        <n v="28.08626864902471"/>
        <n v="20.871447344688089"/>
        <n v="17.006364503079183"/>
        <n v="13.275718450645565"/>
        <n v="16.139108704706373"/>
        <n v="14.056643065389423"/>
        <n v="17.619986850756082"/>
        <n v="29.717291255752794"/>
        <n v="31.884366032522056"/>
        <n v="21.256244021681368"/>
        <n v="17.802104368158147"/>
        <n v="13.285152513550857"/>
        <n v="28.725603371902601"/>
        <n v="27.669270833333336"/>
        <n v="22.437673130193907"/>
        <n v="26.038781163434905"/>
        <n v="33.313737017440722"/>
        <n v="28.274684359340444"/>
        <n v="27.994736989445986"/>
        <n v="23.20054323223178"/>
        <n v="32.537347215934815"/>
        <n v="25.165146272412706"/>
        <n v="24.021275987303035"/>
        <n v="23.163373273470786"/>
        <n v="32.314335554348133"/>
        <n v="30.061278760550348"/>
        <n v="25.127830533235937"/>
        <n v="26.588750913075234"/>
        <n v="18.115412710007302"/>
        <n v="28.060018903591683"/>
        <n v="21.561909262759922"/>
        <n v="32.249395323837675"/>
        <n v="23.291229956104985"/>
        <n v="33.145211860610942"/>
        <n v="15.396691220867044"/>
        <n v="16.604274846033086"/>
        <n v="32.660785690302497"/>
        <n v="25.308641975308639"/>
        <n v="20.987654320987652"/>
        <n v="34.25925925925926"/>
        <n v="28.40111107643332"/>
        <n v="34.331013389095226"/>
        <n v="32.824138366367883"/>
        <n v="35.349072086857717"/>
        <n v="34.865702479338843"/>
        <n v="38.41683884297521"/>
        <n v="33.95918367346939"/>
        <n v="33.306122448979593"/>
        <n v="25.432685955872639"/>
        <n v="22.129739727837229"/>
        <n v="17.374452871796585"/>
        <n v="34.74890574359317"/>
        <n v="30.73941661933242"/>
        <n v="33.412409368839583"/>
        <n v="19.605191995673341"/>
        <n v="18.467220683287167"/>
        <n v="21.545090797168363"/>
        <n v="17.441263978660103"/>
        <n v="24.508945765204302"/>
        <n v="30.461118308182492"/>
        <n v="31.511501698119819"/>
        <n v="31.17913832199547"/>
        <n v="27.636054421768712"/>
        <n v="32.660763536072004"/>
        <n v="43.547684714762667"/>
        <n v="32.690541781450875"/>
        <n v="19.100091827364558"/>
        <n v="42.607897153351701"/>
        <n v="23.875114784205696"/>
        <n v="41.873278236914608"/>
        <n v="43.500892325996439"/>
        <n v="22.308149910767405"/>
        <n v="34.577632361689474"/>
        <n v="21.453573713726524"/>
        <n v="32.368549813692653"/>
        <n v="31.634581999151262"/>
        <n v="41.015624999999993"/>
        <n v="29.296874999999993"/>
        <n v="28.906249999999993"/>
        <n v="44.140624999999993"/>
        <n v="29.687499999999993"/>
        <n v="29.270994027135"/>
        <n v="39.950951307305878"/>
        <n v="42.060567216792172"/>
        <n v="29.242108636436463"/>
        <n v="27.639801313892001"/>
        <n v="37.25364524915878"/>
        <n v="47.668642845697796"/>
        <n v="45.032252829729401"/>
        <n v="35.701245486632317"/>
        <n v="47.466428658363419"/>
        <n v="42.324128862590399"/>
        <n v="26.298487836949374"/>
        <n v="22.600262984878366"/>
        <n v="32.051282051282051"/>
        <n v="43.967784352399732"/>
        <n v="20.811654526534856"/>
      </sharedItems>
    </cacheField>
    <cacheField name="bmi o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Skip"/>
    <s v="Ingleton"/>
    <x v="0"/>
    <n v="39"/>
    <n v="197"/>
    <n v="109"/>
    <x v="0"/>
    <x v="0"/>
    <n v="0"/>
  </r>
  <r>
    <s v="Pooh"/>
    <s v="Tomaszewski"/>
    <x v="1"/>
    <n v="56"/>
    <n v="197"/>
    <n v="81"/>
    <x v="0"/>
    <x v="1"/>
    <n v="1"/>
  </r>
  <r>
    <s v="Briney"/>
    <s v="Zottoli"/>
    <x v="1"/>
    <n v="36"/>
    <n v="197"/>
    <n v="66"/>
    <x v="1"/>
    <x v="2"/>
    <n v="0"/>
  </r>
  <r>
    <s v="Liam"/>
    <s v="Azemar"/>
    <x v="0"/>
    <n v="60"/>
    <n v="196"/>
    <n v="51"/>
    <x v="2"/>
    <x v="3"/>
    <n v="0"/>
  </r>
  <r>
    <s v="Taber"/>
    <s v="Kupper"/>
    <x v="0"/>
    <n v="56"/>
    <n v="196"/>
    <n v="62"/>
    <x v="1"/>
    <x v="4"/>
    <n v="0"/>
  </r>
  <r>
    <s v="Gorden"/>
    <s v="Rucklidge"/>
    <x v="0"/>
    <n v="53"/>
    <n v="196"/>
    <n v="62"/>
    <x v="1"/>
    <x v="4"/>
    <n v="0"/>
  </r>
  <r>
    <s v="Jule"/>
    <s v="Sulland"/>
    <x v="0"/>
    <n v="44"/>
    <n v="196"/>
    <n v="54"/>
    <x v="1"/>
    <x v="5"/>
    <n v="0"/>
  </r>
  <r>
    <s v="Karine"/>
    <s v="Domange"/>
    <x v="1"/>
    <n v="58"/>
    <n v="195"/>
    <n v="67"/>
    <x v="2"/>
    <x v="6"/>
    <n v="0"/>
  </r>
  <r>
    <s v="Wolfy"/>
    <s v="Quigg"/>
    <x v="0"/>
    <n v="27"/>
    <n v="195"/>
    <n v="113"/>
    <x v="2"/>
    <x v="7"/>
    <n v="0"/>
  </r>
  <r>
    <s v="Chas"/>
    <s v="Cacacie"/>
    <x v="0"/>
    <n v="29"/>
    <n v="194"/>
    <n v="120"/>
    <x v="1"/>
    <x v="8"/>
    <n v="0"/>
  </r>
  <r>
    <s v="Shem"/>
    <s v="Elam"/>
    <x v="0"/>
    <n v="29"/>
    <n v="194"/>
    <n v="80"/>
    <x v="2"/>
    <x v="9"/>
    <n v="1"/>
  </r>
  <r>
    <s v="Dannie"/>
    <s v="Flea"/>
    <x v="1"/>
    <n v="51"/>
    <n v="194"/>
    <n v="67"/>
    <x v="3"/>
    <x v="10"/>
    <n v="0"/>
  </r>
  <r>
    <s v="Rriocard"/>
    <s v="Shelp"/>
    <x v="0"/>
    <n v="43"/>
    <n v="194"/>
    <n v="50"/>
    <x v="2"/>
    <x v="11"/>
    <n v="0"/>
  </r>
  <r>
    <s v="Ivory"/>
    <s v="Blackborough"/>
    <x v="1"/>
    <n v="55"/>
    <n v="193"/>
    <n v="107"/>
    <x v="3"/>
    <x v="12"/>
    <n v="0"/>
  </r>
  <r>
    <s v="Tersina"/>
    <s v="Escofier"/>
    <x v="1"/>
    <n v="59"/>
    <n v="192"/>
    <n v="102"/>
    <x v="3"/>
    <x v="13"/>
    <n v="0"/>
  </r>
  <r>
    <s v="Kyle"/>
    <s v="Hyndman"/>
    <x v="0"/>
    <n v="43"/>
    <n v="190"/>
    <n v="81"/>
    <x v="0"/>
    <x v="14"/>
    <n v="1"/>
  </r>
  <r>
    <s v="Galvin"/>
    <s v="Coudray"/>
    <x v="0"/>
    <n v="35"/>
    <n v="190"/>
    <n v="94"/>
    <x v="3"/>
    <x v="15"/>
    <n v="0"/>
  </r>
  <r>
    <s v="Brandais"/>
    <s v="Accum"/>
    <x v="1"/>
    <n v="25"/>
    <n v="189"/>
    <n v="119"/>
    <x v="0"/>
    <x v="16"/>
    <n v="0"/>
  </r>
  <r>
    <s v="Zoe"/>
    <s v="Amys"/>
    <x v="1"/>
    <n v="44"/>
    <n v="189"/>
    <n v="101"/>
    <x v="0"/>
    <x v="17"/>
    <n v="0"/>
  </r>
  <r>
    <s v="Carol"/>
    <s v="Dalziell"/>
    <x v="1"/>
    <n v="43"/>
    <n v="189"/>
    <n v="100"/>
    <x v="3"/>
    <x v="18"/>
    <n v="0"/>
  </r>
  <r>
    <s v="Winfield"/>
    <s v="Fenn"/>
    <x v="0"/>
    <n v="50"/>
    <n v="188"/>
    <n v="82"/>
    <x v="3"/>
    <x v="19"/>
    <n v="1"/>
  </r>
  <r>
    <s v="Johanna"/>
    <s v="Van Baaren"/>
    <x v="1"/>
    <n v="33"/>
    <n v="188"/>
    <n v="115"/>
    <x v="2"/>
    <x v="20"/>
    <n v="0"/>
  </r>
  <r>
    <s v="Phillis"/>
    <s v="Armes"/>
    <x v="1"/>
    <n v="47"/>
    <n v="187"/>
    <n v="88"/>
    <x v="0"/>
    <x v="21"/>
    <n v="0"/>
  </r>
  <r>
    <s v="Terrijo"/>
    <s v="Guise"/>
    <x v="1"/>
    <n v="48"/>
    <n v="187"/>
    <n v="84"/>
    <x v="0"/>
    <x v="22"/>
    <n v="1"/>
  </r>
  <r>
    <s v="Lilian"/>
    <s v="Maddison"/>
    <x v="1"/>
    <n v="34"/>
    <n v="187"/>
    <n v="81"/>
    <x v="0"/>
    <x v="23"/>
    <n v="1"/>
  </r>
  <r>
    <s v="Walden"/>
    <s v="Handford"/>
    <x v="0"/>
    <n v="20"/>
    <n v="187"/>
    <n v="113"/>
    <x v="2"/>
    <x v="24"/>
    <n v="0"/>
  </r>
  <r>
    <s v="Basilius"/>
    <s v="Shatliff"/>
    <x v="0"/>
    <n v="52"/>
    <n v="186"/>
    <n v="104"/>
    <x v="0"/>
    <x v="25"/>
    <n v="0"/>
  </r>
  <r>
    <s v="Sax"/>
    <s v="Baswall"/>
    <x v="0"/>
    <n v="50"/>
    <n v="185"/>
    <n v="86"/>
    <x v="0"/>
    <x v="26"/>
    <n v="0"/>
  </r>
  <r>
    <s v="Kylen"/>
    <s v="Matfield"/>
    <x v="1"/>
    <n v="48"/>
    <n v="185"/>
    <n v="91"/>
    <x v="0"/>
    <x v="27"/>
    <n v="0"/>
  </r>
  <r>
    <s v="Salomone"/>
    <s v="Zorzi"/>
    <x v="0"/>
    <n v="21"/>
    <n v="185"/>
    <n v="62"/>
    <x v="0"/>
    <x v="28"/>
    <n v="0"/>
  </r>
  <r>
    <s v="Nataniel"/>
    <s v="Diemer"/>
    <x v="0"/>
    <n v="35"/>
    <n v="184"/>
    <n v="95"/>
    <x v="1"/>
    <x v="29"/>
    <n v="0"/>
  </r>
  <r>
    <s v="Carolin"/>
    <s v="Dunkirk"/>
    <x v="1"/>
    <n v="28"/>
    <n v="184"/>
    <n v="73"/>
    <x v="2"/>
    <x v="30"/>
    <n v="1"/>
  </r>
  <r>
    <s v="Cristi"/>
    <s v="Crush"/>
    <x v="1"/>
    <n v="35"/>
    <n v="183"/>
    <n v="108"/>
    <x v="1"/>
    <x v="31"/>
    <n v="0"/>
  </r>
  <r>
    <s v="Demetrius"/>
    <s v="Philipp"/>
    <x v="0"/>
    <n v="31"/>
    <n v="183"/>
    <n v="78"/>
    <x v="0"/>
    <x v="32"/>
    <n v="1"/>
  </r>
  <r>
    <s v="Thorpe"/>
    <s v="Teall"/>
    <x v="0"/>
    <n v="51"/>
    <n v="183"/>
    <n v="111"/>
    <x v="3"/>
    <x v="33"/>
    <n v="0"/>
  </r>
  <r>
    <s v="Ermina"/>
    <s v="Chillingsworth"/>
    <x v="1"/>
    <n v="26"/>
    <n v="182"/>
    <n v="51"/>
    <x v="3"/>
    <x v="34"/>
    <n v="0"/>
  </r>
  <r>
    <s v="Lettie"/>
    <s v="Hearmon"/>
    <x v="1"/>
    <n v="43"/>
    <n v="182"/>
    <n v="55"/>
    <x v="0"/>
    <x v="35"/>
    <n v="0"/>
  </r>
  <r>
    <s v="Grantley"/>
    <s v="Roux"/>
    <x v="0"/>
    <n v="39"/>
    <n v="181"/>
    <n v="107"/>
    <x v="1"/>
    <x v="36"/>
    <n v="0"/>
  </r>
  <r>
    <s v="Garry"/>
    <s v="Hulkes"/>
    <x v="0"/>
    <n v="26"/>
    <n v="180"/>
    <n v="82"/>
    <x v="1"/>
    <x v="37"/>
    <n v="0"/>
  </r>
  <r>
    <s v="Rusty"/>
    <s v="Pifford"/>
    <x v="0"/>
    <n v="20"/>
    <n v="180"/>
    <n v="68"/>
    <x v="0"/>
    <x v="38"/>
    <n v="1"/>
  </r>
  <r>
    <s v="Albertina"/>
    <s v="Siviour"/>
    <x v="1"/>
    <n v="56"/>
    <n v="180"/>
    <n v="111"/>
    <x v="3"/>
    <x v="39"/>
    <n v="0"/>
  </r>
  <r>
    <s v="Saundra"/>
    <s v="Ledwith"/>
    <x v="0"/>
    <n v="18"/>
    <n v="179"/>
    <n v="91"/>
    <x v="0"/>
    <x v="40"/>
    <n v="0"/>
  </r>
  <r>
    <s v="Jasmina"/>
    <s v="Clayal"/>
    <x v="1"/>
    <n v="35"/>
    <n v="179"/>
    <n v="110"/>
    <x v="3"/>
    <x v="41"/>
    <n v="0"/>
  </r>
  <r>
    <s v="Sunny"/>
    <s v="Levin"/>
    <x v="1"/>
    <n v="41"/>
    <n v="178"/>
    <n v="104"/>
    <x v="0"/>
    <x v="42"/>
    <n v="0"/>
  </r>
  <r>
    <s v="Corette"/>
    <s v="Hayne"/>
    <x v="1"/>
    <n v="25"/>
    <n v="178"/>
    <n v="112"/>
    <x v="1"/>
    <x v="43"/>
    <n v="0"/>
  </r>
  <r>
    <s v="Alain"/>
    <s v="McGing"/>
    <x v="0"/>
    <n v="23"/>
    <n v="176"/>
    <n v="108"/>
    <x v="2"/>
    <x v="44"/>
    <n v="0"/>
  </r>
  <r>
    <s v="Zonda"/>
    <s v="Tetford"/>
    <x v="1"/>
    <n v="33"/>
    <n v="176"/>
    <n v="119"/>
    <x v="0"/>
    <x v="45"/>
    <n v="0"/>
  </r>
  <r>
    <s v="Lindi"/>
    <s v="Valentelli"/>
    <x v="1"/>
    <n v="52"/>
    <n v="175"/>
    <n v="104"/>
    <x v="1"/>
    <x v="46"/>
    <n v="0"/>
  </r>
  <r>
    <s v="Clywd"/>
    <s v="Cummins"/>
    <x v="0"/>
    <n v="25"/>
    <n v="175"/>
    <n v="102"/>
    <x v="0"/>
    <x v="47"/>
    <n v="0"/>
  </r>
  <r>
    <s v="Blaine"/>
    <s v="Andersen"/>
    <x v="0"/>
    <n v="52"/>
    <n v="174"/>
    <n v="77"/>
    <x v="1"/>
    <x v="48"/>
    <n v="0"/>
  </r>
  <r>
    <s v="Joya"/>
    <s v="Dallicott"/>
    <x v="1"/>
    <n v="34"/>
    <n v="174"/>
    <n v="67"/>
    <x v="0"/>
    <x v="49"/>
    <n v="1"/>
  </r>
  <r>
    <s v="Tobiah"/>
    <s v="Claeskens"/>
    <x v="0"/>
    <n v="32"/>
    <n v="173"/>
    <n v="52"/>
    <x v="0"/>
    <x v="50"/>
    <n v="0"/>
  </r>
  <r>
    <s v="Drake"/>
    <s v="Mannering"/>
    <x v="0"/>
    <n v="32"/>
    <n v="173"/>
    <n v="104"/>
    <x v="3"/>
    <x v="51"/>
    <n v="0"/>
  </r>
  <r>
    <s v="Lorie"/>
    <s v="Yurivtsev"/>
    <x v="1"/>
    <n v="39"/>
    <n v="173"/>
    <n v="52"/>
    <x v="0"/>
    <x v="50"/>
    <n v="0"/>
  </r>
  <r>
    <s v="Cathrine"/>
    <s v="Allso"/>
    <x v="1"/>
    <n v="44"/>
    <n v="173"/>
    <n v="92"/>
    <x v="0"/>
    <x v="52"/>
    <n v="0"/>
  </r>
  <r>
    <s v="Siward"/>
    <s v="Hambribe"/>
    <x v="0"/>
    <n v="21"/>
    <n v="173"/>
    <n v="100"/>
    <x v="0"/>
    <x v="53"/>
    <n v="0"/>
  </r>
  <r>
    <s v="Pierson"/>
    <s v="Ingledow"/>
    <x v="0"/>
    <n v="39"/>
    <n v="172"/>
    <n v="58"/>
    <x v="3"/>
    <x v="54"/>
    <n v="1"/>
  </r>
  <r>
    <s v="Johannes"/>
    <s v="Davidai"/>
    <x v="0"/>
    <n v="59"/>
    <n v="171"/>
    <n v="54"/>
    <x v="2"/>
    <x v="55"/>
    <n v="0"/>
  </r>
  <r>
    <s v="Terry"/>
    <s v="Vedenisov"/>
    <x v="1"/>
    <n v="25"/>
    <n v="171"/>
    <n v="63"/>
    <x v="3"/>
    <x v="56"/>
    <n v="1"/>
  </r>
  <r>
    <s v="Yance"/>
    <s v="Wivell"/>
    <x v="0"/>
    <n v="47"/>
    <n v="171"/>
    <n v="51"/>
    <x v="2"/>
    <x v="57"/>
    <n v="0"/>
  </r>
  <r>
    <s v="Ernesto"/>
    <s v="Lancashire"/>
    <x v="0"/>
    <n v="52"/>
    <n v="169"/>
    <n v="70"/>
    <x v="0"/>
    <x v="58"/>
    <n v="1"/>
  </r>
  <r>
    <s v="Augie"/>
    <s v="Harkin"/>
    <x v="0"/>
    <n v="49"/>
    <n v="169"/>
    <n v="87"/>
    <x v="0"/>
    <x v="59"/>
    <n v="0"/>
  </r>
  <r>
    <s v="Wendell"/>
    <s v="Leadbitter"/>
    <x v="0"/>
    <n v="20"/>
    <n v="169"/>
    <n v="90"/>
    <x v="0"/>
    <x v="60"/>
    <n v="0"/>
  </r>
  <r>
    <s v="Joshuah"/>
    <s v="Cridlin"/>
    <x v="0"/>
    <n v="29"/>
    <n v="168"/>
    <n v="88"/>
    <x v="3"/>
    <x v="61"/>
    <n v="0"/>
  </r>
  <r>
    <s v="Bear"/>
    <s v="Enterle"/>
    <x v="0"/>
    <n v="40"/>
    <n v="168"/>
    <n v="78"/>
    <x v="3"/>
    <x v="62"/>
    <n v="0"/>
  </r>
  <r>
    <s v="Wilona"/>
    <s v="Trouel"/>
    <x v="1"/>
    <n v="42"/>
    <n v="166"/>
    <n v="90"/>
    <x v="2"/>
    <x v="63"/>
    <n v="0"/>
  </r>
  <r>
    <s v="Arther"/>
    <s v="Bromilow"/>
    <x v="0"/>
    <n v="35"/>
    <n v="166"/>
    <n v="120"/>
    <x v="0"/>
    <x v="64"/>
    <n v="0"/>
  </r>
  <r>
    <s v="Braden"/>
    <s v="Corish"/>
    <x v="0"/>
    <n v="18"/>
    <n v="165"/>
    <n v="89"/>
    <x v="2"/>
    <x v="65"/>
    <n v="0"/>
  </r>
  <r>
    <s v="Austina"/>
    <s v="Croney"/>
    <x v="1"/>
    <n v="23"/>
    <n v="165"/>
    <n v="52"/>
    <x v="1"/>
    <x v="66"/>
    <n v="1"/>
  </r>
  <r>
    <s v="Kinnie"/>
    <s v="Gallehawk"/>
    <x v="0"/>
    <n v="33"/>
    <n v="165"/>
    <n v="116"/>
    <x v="2"/>
    <x v="67"/>
    <n v="0"/>
  </r>
  <r>
    <s v="Dall"/>
    <s v="Gerger"/>
    <x v="0"/>
    <n v="54"/>
    <n v="165"/>
    <n v="65"/>
    <x v="2"/>
    <x v="68"/>
    <n v="1"/>
  </r>
  <r>
    <s v="Cullie"/>
    <s v="Roskelley"/>
    <x v="0"/>
    <n v="48"/>
    <n v="165"/>
    <n v="114"/>
    <x v="3"/>
    <x v="69"/>
    <n v="0"/>
  </r>
  <r>
    <s v="Cam"/>
    <s v="Ferrey"/>
    <x v="0"/>
    <n v="46"/>
    <n v="164"/>
    <n v="117"/>
    <x v="3"/>
    <x v="70"/>
    <n v="0"/>
  </r>
  <r>
    <s v="Jorie"/>
    <s v="Meegan"/>
    <x v="1"/>
    <n v="48"/>
    <n v="164"/>
    <n v="60"/>
    <x v="2"/>
    <x v="71"/>
    <n v="1"/>
  </r>
  <r>
    <s v="Christie"/>
    <s v="Ritchings"/>
    <x v="1"/>
    <n v="20"/>
    <n v="164"/>
    <n v="93"/>
    <x v="2"/>
    <x v="72"/>
    <n v="0"/>
  </r>
  <r>
    <s v="Yoko"/>
    <s v="Rangall"/>
    <x v="1"/>
    <n v="60"/>
    <n v="163"/>
    <n v="57"/>
    <x v="3"/>
    <x v="73"/>
    <n v="1"/>
  </r>
  <r>
    <s v="Vonny"/>
    <s v="Wrey"/>
    <x v="1"/>
    <n v="52"/>
    <n v="163"/>
    <n v="86"/>
    <x v="2"/>
    <x v="74"/>
    <n v="0"/>
  </r>
  <r>
    <s v="Madlen"/>
    <s v="Crumbleholme"/>
    <x v="1"/>
    <n v="60"/>
    <n v="161"/>
    <n v="82"/>
    <x v="3"/>
    <x v="75"/>
    <n v="0"/>
  </r>
  <r>
    <s v="Patricia"/>
    <s v="Bloxam"/>
    <x v="1"/>
    <n v="20"/>
    <n v="160"/>
    <n v="105"/>
    <x v="2"/>
    <x v="76"/>
    <n v="0"/>
  </r>
  <r>
    <s v="Honor"/>
    <s v="Rosie"/>
    <x v="1"/>
    <n v="56"/>
    <n v="160"/>
    <n v="75"/>
    <x v="1"/>
    <x v="77"/>
    <n v="0"/>
  </r>
  <r>
    <s v="Janifer"/>
    <s v="Tann"/>
    <x v="1"/>
    <n v="41"/>
    <n v="160"/>
    <n v="74"/>
    <x v="0"/>
    <x v="78"/>
    <n v="0"/>
  </r>
  <r>
    <s v="Skelly"/>
    <s v="Colmore"/>
    <x v="0"/>
    <n v="45"/>
    <n v="160"/>
    <n v="113"/>
    <x v="1"/>
    <x v="79"/>
    <n v="0"/>
  </r>
  <r>
    <s v="Dukey"/>
    <s v="Willatts"/>
    <x v="0"/>
    <n v="36"/>
    <n v="160"/>
    <n v="113"/>
    <x v="1"/>
    <x v="79"/>
    <n v="0"/>
  </r>
  <r>
    <s v="Chicky"/>
    <s v="Jolliff"/>
    <x v="0"/>
    <n v="42"/>
    <n v="160"/>
    <n v="76"/>
    <x v="0"/>
    <x v="80"/>
    <n v="0"/>
  </r>
  <r>
    <s v="Carmella"/>
    <s v="Sawdon"/>
    <x v="1"/>
    <n v="50"/>
    <n v="159"/>
    <n v="74"/>
    <x v="3"/>
    <x v="81"/>
    <n v="0"/>
  </r>
  <r>
    <s v="Sybila"/>
    <s v="Guerry"/>
    <x v="1"/>
    <n v="39"/>
    <n v="159"/>
    <n v="101"/>
    <x v="0"/>
    <x v="82"/>
    <n v="0"/>
  </r>
  <r>
    <s v="Dion"/>
    <s v="Maryon"/>
    <x v="0"/>
    <n v="53"/>
    <n v="158"/>
    <n v="105"/>
    <x v="2"/>
    <x v="83"/>
    <n v="0"/>
  </r>
  <r>
    <s v="Erhart"/>
    <s v="Meriot"/>
    <x v="0"/>
    <n v="29"/>
    <n v="158"/>
    <n v="73"/>
    <x v="3"/>
    <x v="84"/>
    <n v="0"/>
  </r>
  <r>
    <s v="Ariana"/>
    <s v="Tampin"/>
    <x v="1"/>
    <n v="55"/>
    <n v="158"/>
    <n v="69"/>
    <x v="0"/>
    <x v="85"/>
    <n v="0"/>
  </r>
  <r>
    <s v="Em"/>
    <s v="Mathews"/>
    <x v="0"/>
    <n v="45"/>
    <n v="158"/>
    <n v="93"/>
    <x v="0"/>
    <x v="86"/>
    <n v="0"/>
  </r>
  <r>
    <s v="Vera"/>
    <s v="McGorley"/>
    <x v="1"/>
    <n v="49"/>
    <n v="158"/>
    <n v="119"/>
    <x v="1"/>
    <x v="87"/>
    <n v="0"/>
  </r>
  <r>
    <s v="Enrique"/>
    <s v="Matsell"/>
    <x v="0"/>
    <n v="51"/>
    <n v="157"/>
    <n v="111"/>
    <x v="1"/>
    <x v="88"/>
    <n v="0"/>
  </r>
  <r>
    <s v="Bailie"/>
    <s v="Marzelli"/>
    <x v="0"/>
    <n v="32"/>
    <n v="157"/>
    <n v="88"/>
    <x v="0"/>
    <x v="89"/>
    <n v="0"/>
  </r>
  <r>
    <s v="Yehudi"/>
    <s v="Moultrie"/>
    <x v="0"/>
    <n v="44"/>
    <n v="157"/>
    <n v="117"/>
    <x v="0"/>
    <x v="90"/>
    <n v="0"/>
  </r>
  <r>
    <s v="Hunt"/>
    <s v="Klee"/>
    <x v="0"/>
    <n v="55"/>
    <n v="156"/>
    <n v="103"/>
    <x v="3"/>
    <x v="91"/>
    <n v="0"/>
  </r>
  <r>
    <s v="Jodi"/>
    <s v="Rudiger"/>
    <x v="1"/>
    <n v="48"/>
    <n v="156"/>
    <n v="64"/>
    <x v="2"/>
    <x v="92"/>
    <n v="0"/>
  </r>
  <r>
    <s v="Hendrika"/>
    <s v="Sysland"/>
    <x v="1"/>
    <n v="32"/>
    <n v="156"/>
    <n v="55"/>
    <x v="3"/>
    <x v="93"/>
    <n v="1"/>
  </r>
  <r>
    <s v="Jozef"/>
    <s v="Gooday"/>
    <x v="0"/>
    <n v="34"/>
    <n v="156"/>
    <n v="78"/>
    <x v="1"/>
    <x v="94"/>
    <n v="0"/>
  </r>
  <r>
    <s v="Whittaker"/>
    <s v="Shipsey"/>
    <x v="0"/>
    <n v="46"/>
    <n v="156"/>
    <n v="107"/>
    <x v="0"/>
    <x v="95"/>
    <n v="0"/>
  </r>
  <r>
    <s v="Mickie"/>
    <s v="O'Leagham"/>
    <x v="0"/>
    <n v="21"/>
    <n v="155"/>
    <n v="50"/>
    <x v="1"/>
    <x v="9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24CF9-5E47-4EDD-A21F-FBE54295BFC7}" name="Tabela przestawna2" cacheId="2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D9" firstHeaderRow="1" firstDataRow="2" firstDataCol="1"/>
  <pivotFields count="9"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z gender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A057D-EA24-44D0-9771-4991FA889D93}" name="Tabela przestawna1" cacheId="2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aksimum z height" fld="4" subtotal="max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961D3-7257-416C-ABA6-034F1323B7A3}" name="Tabela przestawna2" cacheId="2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Średnia z bmi" fld="7" subtotal="average" baseField="6" baseItem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EE612-1E2B-4518-B88B-33CE23741A6D}" name="Tabela przestawna3" cacheId="2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8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 includeNewItemsInFilter="1">
      <items count="98">
        <item x="3"/>
        <item x="11"/>
        <item x="5"/>
        <item x="34"/>
        <item x="4"/>
        <item x="35"/>
        <item x="2"/>
        <item x="50"/>
        <item x="57"/>
        <item x="6"/>
        <item x="10"/>
        <item x="28"/>
        <item x="55"/>
        <item x="66"/>
        <item x="54"/>
        <item x="96"/>
        <item x="1"/>
        <item x="38"/>
        <item x="9"/>
        <item x="73"/>
        <item x="56"/>
        <item x="30"/>
        <item x="49"/>
        <item x="71"/>
        <item x="14"/>
        <item x="93"/>
        <item x="23"/>
        <item x="19"/>
        <item x="32"/>
        <item x="68"/>
        <item x="22"/>
        <item x="58"/>
        <item x="26"/>
        <item x="21"/>
        <item x="37"/>
        <item x="48"/>
        <item x="15"/>
        <item x="92"/>
        <item x="27"/>
        <item x="62"/>
        <item x="85"/>
        <item x="13"/>
        <item x="18"/>
        <item x="29"/>
        <item x="0"/>
        <item x="17"/>
        <item x="40"/>
        <item x="12"/>
        <item x="78"/>
        <item x="84"/>
        <item x="81"/>
        <item x="77"/>
        <item x="80"/>
        <item x="7"/>
        <item x="25"/>
        <item x="59"/>
        <item x="52"/>
        <item x="61"/>
        <item x="60"/>
        <item x="75"/>
        <item x="8"/>
        <item x="94"/>
        <item x="31"/>
        <item x="24"/>
        <item x="74"/>
        <item x="20"/>
        <item x="63"/>
        <item x="36"/>
        <item x="65"/>
        <item x="42"/>
        <item x="33"/>
        <item x="47"/>
        <item x="16"/>
        <item x="53"/>
        <item x="46"/>
        <item x="39"/>
        <item x="41"/>
        <item x="72"/>
        <item x="51"/>
        <item x="44"/>
        <item x="43"/>
        <item x="89"/>
        <item x="86"/>
        <item x="45"/>
        <item x="82"/>
        <item x="76"/>
        <item x="69"/>
        <item x="83"/>
        <item x="91"/>
        <item x="67"/>
        <item x="70"/>
        <item x="64"/>
        <item x="95"/>
        <item x="79"/>
        <item x="88"/>
        <item x="90"/>
        <item x="87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bmi ok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9D7F1-C6E3-4B92-B6BF-6AC3DD207330}" name="Tabela przestawna4" cacheId="2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D7" firstHeaderRow="1" firstDataRow="2" firstDataCol="1"/>
  <pivotFields count="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axis="axisCol" showAll="0">
      <items count="5">
        <item h="1" x="0"/>
        <item h="1" x="1"/>
        <item x="2"/>
        <item x="3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3">
    <i>
      <x v="2"/>
    </i>
    <i>
      <x v="3"/>
    </i>
    <i t="grand">
      <x/>
    </i>
  </colItems>
  <dataFields count="1">
    <dataField name="Średnia z weight" fld="5" subtotal="average" baseField="6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E8822-09C7-4990-A33D-7093BE15E64B}" name="medical_data" displayName="medical_data" ref="A1:I102" totalsRowCount="1">
  <autoFilter ref="A1:I101" xr:uid="{26AE8822-09C7-4990-A33D-7093BE15E64B}"/>
  <sortState xmlns:xlrd2="http://schemas.microsoft.com/office/spreadsheetml/2017/richdata2" ref="A2:H101">
    <sortCondition descending="1" ref="E1:E101"/>
  </sortState>
  <tableColumns count="9">
    <tableColumn id="1" xr3:uid="{F9BB049D-BC90-469B-AEAC-D9816D683D5F}" name="first_name" totalsRowLabel="Suma"/>
    <tableColumn id="2" xr3:uid="{D2CDC13F-DD37-4742-9945-A454EE3F1C4F}" name="last_name" totalsRowFunction="count"/>
    <tableColumn id="3" xr3:uid="{478553F8-3F07-4703-9ED2-228F25A425D6}" name="gender"/>
    <tableColumn id="4" xr3:uid="{BC62ECA3-C34F-4725-AEFB-D3D27057B3DD}" name="age" totalsRowFunction="average"/>
    <tableColumn id="5" xr3:uid="{31AA3883-D0AF-4493-9170-9008D64D898C}" name="height"/>
    <tableColumn id="6" xr3:uid="{4A8D4281-DAD8-484C-B8E2-1AA723B8EE9E}" name="weight"/>
    <tableColumn id="7" xr3:uid="{5CCE9D78-7C1D-473C-8749-AF222C3F40C6}" name="country" totalsRowFunction="count"/>
    <tableColumn id="8" xr3:uid="{648AA727-AEA1-4806-8887-32F616B89BF9}" name="bmi" totalsRowFunction="min" dataDxfId="1">
      <calculatedColumnFormula>medical_data[[#This Row],[weight]]/(medical_data[[#This Row],[height]]/100)^2</calculatedColumnFormula>
    </tableColumn>
    <tableColumn id="9" xr3:uid="{6433DFA1-7F86-44FB-903D-2F4E563EAF95}" name="bmi ok" dataDxfId="0">
      <calculatedColumnFormula>IF(AND(medical_data[[#This Row],[bmi]]&gt;18.5,medical_data[[#This Row],[bmi]]&lt;24.9),1,0)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06BD-1795-443F-957C-CEA6136D82BE}">
  <dimension ref="A3:D9"/>
  <sheetViews>
    <sheetView workbookViewId="0">
      <selection activeCell="J1" sqref="J1"/>
    </sheetView>
  </sheetViews>
  <sheetFormatPr defaultRowHeight="14.25" x14ac:dyDescent="0.2"/>
  <cols>
    <col min="1" max="1" width="17" bestFit="1" customWidth="1"/>
    <col min="2" max="2" width="16.75" bestFit="1" customWidth="1"/>
    <col min="3" max="3" width="5.125" bestFit="1" customWidth="1"/>
    <col min="4" max="4" width="14.125" bestFit="1" customWidth="1"/>
    <col min="5" max="5" width="8.375" bestFit="1" customWidth="1"/>
    <col min="6" max="6" width="14.125" bestFit="1" customWidth="1"/>
    <col min="7" max="38" width="16.75" bestFit="1" customWidth="1"/>
    <col min="39" max="39" width="14.125" bestFit="1" customWidth="1"/>
  </cols>
  <sheetData>
    <row r="3" spans="1:4" x14ac:dyDescent="0.2">
      <c r="A3" s="1" t="s">
        <v>217</v>
      </c>
      <c r="B3" s="1" t="s">
        <v>216</v>
      </c>
    </row>
    <row r="4" spans="1:4" x14ac:dyDescent="0.2">
      <c r="A4" s="1" t="s">
        <v>214</v>
      </c>
      <c r="B4" t="s">
        <v>12</v>
      </c>
      <c r="C4" t="s">
        <v>8</v>
      </c>
      <c r="D4" t="s">
        <v>215</v>
      </c>
    </row>
    <row r="5" spans="1:4" x14ac:dyDescent="0.2">
      <c r="A5" s="2" t="s">
        <v>9</v>
      </c>
      <c r="B5" s="3">
        <v>16</v>
      </c>
      <c r="C5" s="3">
        <v>20</v>
      </c>
      <c r="D5" s="3">
        <v>36</v>
      </c>
    </row>
    <row r="6" spans="1:4" x14ac:dyDescent="0.2">
      <c r="A6" s="2" t="s">
        <v>16</v>
      </c>
      <c r="B6" s="3">
        <v>7</v>
      </c>
      <c r="C6" s="3">
        <v>13</v>
      </c>
      <c r="D6" s="3">
        <v>20</v>
      </c>
    </row>
    <row r="7" spans="1:4" x14ac:dyDescent="0.2">
      <c r="A7" s="2" t="s">
        <v>13</v>
      </c>
      <c r="B7" s="3">
        <v>9</v>
      </c>
      <c r="C7" s="3">
        <v>12</v>
      </c>
      <c r="D7" s="3">
        <v>21</v>
      </c>
    </row>
    <row r="8" spans="1:4" x14ac:dyDescent="0.2">
      <c r="A8" s="2" t="s">
        <v>21</v>
      </c>
      <c r="B8" s="3">
        <v>12</v>
      </c>
      <c r="C8" s="3">
        <v>11</v>
      </c>
      <c r="D8" s="3">
        <v>23</v>
      </c>
    </row>
    <row r="9" spans="1:4" x14ac:dyDescent="0.2">
      <c r="A9" s="2" t="s">
        <v>215</v>
      </c>
      <c r="B9" s="3">
        <v>44</v>
      </c>
      <c r="C9" s="3">
        <v>56</v>
      </c>
      <c r="D9" s="3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635D-B90B-4748-9032-0BA514F6D173}">
  <dimension ref="A3:B8"/>
  <sheetViews>
    <sheetView workbookViewId="0">
      <selection activeCell="B5" sqref="B5"/>
    </sheetView>
  </sheetViews>
  <sheetFormatPr defaultRowHeight="14.25" x14ac:dyDescent="0.2"/>
  <cols>
    <col min="1" max="1" width="17" bestFit="1" customWidth="1"/>
    <col min="2" max="2" width="18" bestFit="1" customWidth="1"/>
    <col min="3" max="39" width="3.875" bestFit="1" customWidth="1"/>
    <col min="40" max="40" width="14.125" bestFit="1" customWidth="1"/>
  </cols>
  <sheetData>
    <row r="3" spans="1:2" x14ac:dyDescent="0.2">
      <c r="A3" s="1" t="s">
        <v>214</v>
      </c>
      <c r="B3" t="s">
        <v>219</v>
      </c>
    </row>
    <row r="4" spans="1:2" x14ac:dyDescent="0.2">
      <c r="A4" s="2" t="s">
        <v>9</v>
      </c>
      <c r="B4" s="3">
        <v>197</v>
      </c>
    </row>
    <row r="5" spans="1:2" x14ac:dyDescent="0.2">
      <c r="A5" s="2" t="s">
        <v>16</v>
      </c>
      <c r="B5" s="3">
        <v>197</v>
      </c>
    </row>
    <row r="6" spans="1:2" x14ac:dyDescent="0.2">
      <c r="A6" s="2" t="s">
        <v>13</v>
      </c>
      <c r="B6" s="3">
        <v>196</v>
      </c>
    </row>
    <row r="7" spans="1:2" x14ac:dyDescent="0.2">
      <c r="A7" s="2" t="s">
        <v>21</v>
      </c>
      <c r="B7" s="3">
        <v>194</v>
      </c>
    </row>
    <row r="8" spans="1:2" x14ac:dyDescent="0.2">
      <c r="A8" s="2" t="s">
        <v>215</v>
      </c>
      <c r="B8" s="3">
        <v>197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A926-8AFE-4AF3-A697-7B5AD1D6BB83}">
  <dimension ref="A3:B8"/>
  <sheetViews>
    <sheetView workbookViewId="0">
      <selection activeCell="B5" sqref="B5"/>
    </sheetView>
  </sheetViews>
  <sheetFormatPr defaultRowHeight="14.25" x14ac:dyDescent="0.2"/>
  <cols>
    <col min="1" max="1" width="17" bestFit="1" customWidth="1"/>
    <col min="2" max="2" width="13" bestFit="1" customWidth="1"/>
  </cols>
  <sheetData>
    <row r="3" spans="1:2" x14ac:dyDescent="0.2">
      <c r="A3" s="1" t="s">
        <v>214</v>
      </c>
      <c r="B3" t="s">
        <v>220</v>
      </c>
    </row>
    <row r="4" spans="1:2" x14ac:dyDescent="0.2">
      <c r="A4" s="2" t="s">
        <v>9</v>
      </c>
      <c r="B4" s="3">
        <v>28.908099364506914</v>
      </c>
    </row>
    <row r="5" spans="1:2" x14ac:dyDescent="0.2">
      <c r="A5" s="2" t="s">
        <v>16</v>
      </c>
      <c r="B5" s="3">
        <v>29.524371185012615</v>
      </c>
    </row>
    <row r="6" spans="1:2" x14ac:dyDescent="0.2">
      <c r="A6" s="2" t="s">
        <v>13</v>
      </c>
      <c r="B6" s="3">
        <v>27.752642936270803</v>
      </c>
    </row>
    <row r="7" spans="1:2" x14ac:dyDescent="0.2">
      <c r="A7" s="2" t="s">
        <v>21</v>
      </c>
      <c r="B7" s="3">
        <v>28.920757293711628</v>
      </c>
    </row>
    <row r="8" spans="1:2" x14ac:dyDescent="0.2">
      <c r="A8" s="2" t="s">
        <v>215</v>
      </c>
      <c r="B8" s="3">
        <v>28.791619202395573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BF15-0E3F-45EB-A22F-D49D447938E8}">
  <dimension ref="A3:B8"/>
  <sheetViews>
    <sheetView tabSelected="1" workbookViewId="0">
      <selection activeCell="A3" sqref="A3"/>
    </sheetView>
  </sheetViews>
  <sheetFormatPr defaultRowHeight="14.25" x14ac:dyDescent="0.2"/>
  <cols>
    <col min="1" max="1" width="17" bestFit="1" customWidth="1"/>
    <col min="2" max="2" width="13.625" bestFit="1" customWidth="1"/>
    <col min="3" max="5" width="11.875" bestFit="1" customWidth="1"/>
    <col min="6" max="6" width="10.875" bestFit="1" customWidth="1"/>
    <col min="7" max="7" width="11.875" bestFit="1" customWidth="1"/>
    <col min="8" max="8" width="10.875" bestFit="1" customWidth="1"/>
    <col min="9" max="15" width="11.875" bestFit="1" customWidth="1"/>
    <col min="16" max="16" width="9.875" bestFit="1" customWidth="1"/>
    <col min="17" max="21" width="11.875" bestFit="1" customWidth="1"/>
    <col min="22" max="22" width="10.875" bestFit="1" customWidth="1"/>
    <col min="23" max="44" width="11.875" bestFit="1" customWidth="1"/>
    <col min="45" max="45" width="10.875" bestFit="1" customWidth="1"/>
    <col min="46" max="49" width="11.875" bestFit="1" customWidth="1"/>
    <col min="50" max="50" width="8.875" bestFit="1" customWidth="1"/>
    <col min="51" max="52" width="11.875" bestFit="1" customWidth="1"/>
    <col min="53" max="53" width="9.875" bestFit="1" customWidth="1"/>
    <col min="54" max="54" width="7.875" bestFit="1" customWidth="1"/>
    <col min="55" max="59" width="11.875" bestFit="1" customWidth="1"/>
    <col min="60" max="60" width="10.875" bestFit="1" customWidth="1"/>
    <col min="61" max="61" width="9.875" bestFit="1" customWidth="1"/>
    <col min="62" max="86" width="11.875" bestFit="1" customWidth="1"/>
    <col min="87" max="87" width="9.875" bestFit="1" customWidth="1"/>
    <col min="88" max="94" width="11.875" bestFit="1" customWidth="1"/>
    <col min="95" max="95" width="9.875" bestFit="1" customWidth="1"/>
    <col min="96" max="98" width="11.875" bestFit="1" customWidth="1"/>
    <col min="99" max="99" width="14.125" bestFit="1" customWidth="1"/>
    <col min="100" max="100" width="4.125" bestFit="1" customWidth="1"/>
    <col min="101" max="101" width="6.25" bestFit="1" customWidth="1"/>
    <col min="102" max="102" width="14.125" bestFit="1" customWidth="1"/>
  </cols>
  <sheetData>
    <row r="3" spans="1:2" x14ac:dyDescent="0.2">
      <c r="A3" s="1" t="s">
        <v>214</v>
      </c>
      <c r="B3" t="s">
        <v>223</v>
      </c>
    </row>
    <row r="4" spans="1:2" x14ac:dyDescent="0.2">
      <c r="A4" s="2" t="s">
        <v>9</v>
      </c>
      <c r="B4" s="3">
        <v>8</v>
      </c>
    </row>
    <row r="5" spans="1:2" x14ac:dyDescent="0.2">
      <c r="A5" s="2" t="s">
        <v>16</v>
      </c>
      <c r="B5" s="3">
        <v>2</v>
      </c>
    </row>
    <row r="6" spans="1:2" x14ac:dyDescent="0.2">
      <c r="A6" s="2" t="s">
        <v>13</v>
      </c>
      <c r="B6" s="3">
        <v>4</v>
      </c>
    </row>
    <row r="7" spans="1:2" x14ac:dyDescent="0.2">
      <c r="A7" s="2" t="s">
        <v>21</v>
      </c>
      <c r="B7" s="3">
        <v>5</v>
      </c>
    </row>
    <row r="8" spans="1:2" x14ac:dyDescent="0.2">
      <c r="A8" s="2" t="s">
        <v>215</v>
      </c>
      <c r="B8" s="3">
        <v>19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0226-A7AD-4F95-92C3-2E4BC487E196}">
  <dimension ref="A3:D7"/>
  <sheetViews>
    <sheetView workbookViewId="0">
      <selection activeCell="B5" sqref="B5"/>
    </sheetView>
  </sheetViews>
  <sheetFormatPr defaultRowHeight="14.25" x14ac:dyDescent="0.2"/>
  <cols>
    <col min="1" max="1" width="17" bestFit="1" customWidth="1"/>
    <col min="2" max="2" width="16.75" bestFit="1" customWidth="1"/>
    <col min="3" max="3" width="11.875" bestFit="1" customWidth="1"/>
    <col min="4" max="4" width="14.125" bestFit="1" customWidth="1"/>
    <col min="5" max="5" width="11.875" bestFit="1" customWidth="1"/>
    <col min="6" max="6" width="14.125" bestFit="1" customWidth="1"/>
  </cols>
  <sheetData>
    <row r="3" spans="1:4" x14ac:dyDescent="0.2">
      <c r="A3" s="1" t="s">
        <v>221</v>
      </c>
      <c r="B3" s="1" t="s">
        <v>216</v>
      </c>
    </row>
    <row r="4" spans="1:4" x14ac:dyDescent="0.2">
      <c r="A4" s="1" t="s">
        <v>214</v>
      </c>
      <c r="B4" t="s">
        <v>13</v>
      </c>
      <c r="C4" t="s">
        <v>21</v>
      </c>
      <c r="D4" t="s">
        <v>215</v>
      </c>
    </row>
    <row r="5" spans="1:4" x14ac:dyDescent="0.2">
      <c r="A5" s="2" t="s">
        <v>12</v>
      </c>
      <c r="B5" s="3">
        <v>83.666666666666671</v>
      </c>
      <c r="C5" s="3">
        <v>81.583333333333329</v>
      </c>
      <c r="D5" s="3">
        <v>82.476190476190482</v>
      </c>
    </row>
    <row r="6" spans="1:4" x14ac:dyDescent="0.2">
      <c r="A6" s="2" t="s">
        <v>8</v>
      </c>
      <c r="B6" s="3">
        <v>82.916666666666671</v>
      </c>
      <c r="C6" s="3">
        <v>92.909090909090907</v>
      </c>
      <c r="D6" s="3">
        <v>87.695652173913047</v>
      </c>
    </row>
    <row r="7" spans="1:4" x14ac:dyDescent="0.2">
      <c r="A7" s="2" t="s">
        <v>215</v>
      </c>
      <c r="B7" s="3">
        <v>83.238095238095241</v>
      </c>
      <c r="C7" s="3">
        <v>87</v>
      </c>
      <c r="D7" s="3">
        <v>85.204545454545453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showOutlineSymbols="0" showWhiteSpace="0" zoomScale="160" zoomScaleNormal="160" workbookViewId="0">
      <selection activeCell="J1" sqref="J1"/>
    </sheetView>
  </sheetViews>
  <sheetFormatPr defaultRowHeight="14.25" x14ac:dyDescent="0.2"/>
  <cols>
    <col min="1" max="1" width="11.125" customWidth="1"/>
    <col min="2" max="2" width="14.125" bestFit="1" customWidth="1"/>
    <col min="3" max="3" width="8.625" bestFit="1" customWidth="1"/>
    <col min="4" max="4" width="5.25" bestFit="1" customWidth="1"/>
    <col min="5" max="5" width="7.5" bestFit="1" customWidth="1"/>
    <col min="6" max="6" width="7.25" customWidth="1"/>
    <col min="7" max="7" width="8.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213</v>
      </c>
      <c r="G1" t="s">
        <v>5</v>
      </c>
      <c r="H1" t="s">
        <v>218</v>
      </c>
      <c r="I1" t="s">
        <v>222</v>
      </c>
    </row>
    <row r="2" spans="1:9" x14ac:dyDescent="0.2">
      <c r="A2" t="s">
        <v>68</v>
      </c>
      <c r="B2" t="s">
        <v>69</v>
      </c>
      <c r="C2" t="s">
        <v>8</v>
      </c>
      <c r="D2">
        <v>39</v>
      </c>
      <c r="E2">
        <v>197</v>
      </c>
      <c r="F2">
        <v>109</v>
      </c>
      <c r="G2" t="s">
        <v>9</v>
      </c>
      <c r="H2">
        <f>medical_data[[#This Row],[weight]]/(medical_data[[#This Row],[height]]/100)^2</f>
        <v>28.08626864902471</v>
      </c>
      <c r="I2">
        <f>IF(AND(medical_data[[#This Row],[bmi]]&gt;18.5,medical_data[[#This Row],[bmi]]&lt;24.9),1,0)</f>
        <v>0</v>
      </c>
    </row>
    <row r="3" spans="1:9" x14ac:dyDescent="0.2">
      <c r="A3" t="s">
        <v>94</v>
      </c>
      <c r="B3" t="s">
        <v>95</v>
      </c>
      <c r="C3" t="s">
        <v>12</v>
      </c>
      <c r="D3">
        <v>56</v>
      </c>
      <c r="E3">
        <v>197</v>
      </c>
      <c r="F3">
        <v>81</v>
      </c>
      <c r="G3" t="s">
        <v>9</v>
      </c>
      <c r="H3">
        <f>medical_data[[#This Row],[weight]]/(medical_data[[#This Row],[height]]/100)^2</f>
        <v>20.871447344688089</v>
      </c>
      <c r="I3">
        <f>IF(AND(medical_data[[#This Row],[bmi]]&gt;18.5,medical_data[[#This Row],[bmi]]&lt;24.9),1,0)</f>
        <v>1</v>
      </c>
    </row>
    <row r="4" spans="1:9" x14ac:dyDescent="0.2">
      <c r="A4" t="s">
        <v>38</v>
      </c>
      <c r="B4" t="s">
        <v>39</v>
      </c>
      <c r="C4" t="s">
        <v>12</v>
      </c>
      <c r="D4">
        <v>36</v>
      </c>
      <c r="E4">
        <v>197</v>
      </c>
      <c r="F4">
        <v>66</v>
      </c>
      <c r="G4" t="s">
        <v>16</v>
      </c>
      <c r="H4">
        <f>medical_data[[#This Row],[weight]]/(medical_data[[#This Row],[height]]/100)^2</f>
        <v>17.006364503079183</v>
      </c>
      <c r="I4">
        <f>IF(AND(medical_data[[#This Row],[bmi]]&gt;18.5,medical_data[[#This Row],[bmi]]&lt;24.9),1,0)</f>
        <v>0</v>
      </c>
    </row>
    <row r="5" spans="1:9" x14ac:dyDescent="0.2">
      <c r="A5" t="s">
        <v>104</v>
      </c>
      <c r="B5" t="s">
        <v>105</v>
      </c>
      <c r="C5" t="s">
        <v>8</v>
      </c>
      <c r="D5">
        <v>60</v>
      </c>
      <c r="E5">
        <v>196</v>
      </c>
      <c r="F5">
        <v>51</v>
      </c>
      <c r="G5" t="s">
        <v>13</v>
      </c>
      <c r="H5">
        <f>medical_data[[#This Row],[weight]]/(medical_data[[#This Row],[height]]/100)^2</f>
        <v>13.275718450645565</v>
      </c>
      <c r="I5">
        <f>IF(AND(medical_data[[#This Row],[bmi]]&gt;18.5,medical_data[[#This Row],[bmi]]&lt;24.9),1,0)</f>
        <v>0</v>
      </c>
    </row>
    <row r="6" spans="1:9" x14ac:dyDescent="0.2">
      <c r="A6" t="s">
        <v>166</v>
      </c>
      <c r="B6" t="s">
        <v>167</v>
      </c>
      <c r="C6" t="s">
        <v>8</v>
      </c>
      <c r="D6">
        <v>56</v>
      </c>
      <c r="E6">
        <v>196</v>
      </c>
      <c r="F6">
        <v>62</v>
      </c>
      <c r="G6" t="s">
        <v>16</v>
      </c>
      <c r="H6">
        <f>medical_data[[#This Row],[weight]]/(medical_data[[#This Row],[height]]/100)^2</f>
        <v>16.139108704706373</v>
      </c>
      <c r="I6">
        <f>IF(AND(medical_data[[#This Row],[bmi]]&gt;18.5,medical_data[[#This Row],[bmi]]&lt;24.9),1,0)</f>
        <v>0</v>
      </c>
    </row>
    <row r="7" spans="1:9" x14ac:dyDescent="0.2">
      <c r="A7" t="s">
        <v>152</v>
      </c>
      <c r="B7" t="s">
        <v>153</v>
      </c>
      <c r="C7" t="s">
        <v>8</v>
      </c>
      <c r="D7">
        <v>53</v>
      </c>
      <c r="E7">
        <v>196</v>
      </c>
      <c r="F7">
        <v>62</v>
      </c>
      <c r="G7" t="s">
        <v>16</v>
      </c>
      <c r="H7">
        <f>medical_data[[#This Row],[weight]]/(medical_data[[#This Row],[height]]/100)^2</f>
        <v>16.139108704706373</v>
      </c>
      <c r="I7">
        <f>IF(AND(medical_data[[#This Row],[bmi]]&gt;18.5,medical_data[[#This Row],[bmi]]&lt;24.9),1,0)</f>
        <v>0</v>
      </c>
    </row>
    <row r="8" spans="1:9" x14ac:dyDescent="0.2">
      <c r="A8" t="s">
        <v>72</v>
      </c>
      <c r="B8" t="s">
        <v>73</v>
      </c>
      <c r="C8" t="s">
        <v>8</v>
      </c>
      <c r="D8">
        <v>44</v>
      </c>
      <c r="E8">
        <v>196</v>
      </c>
      <c r="F8">
        <v>54</v>
      </c>
      <c r="G8" t="s">
        <v>16</v>
      </c>
      <c r="H8">
        <f>medical_data[[#This Row],[weight]]/(medical_data[[#This Row],[height]]/100)^2</f>
        <v>14.056643065389423</v>
      </c>
      <c r="I8">
        <f>IF(AND(medical_data[[#This Row],[bmi]]&gt;18.5,medical_data[[#This Row],[bmi]]&lt;24.9),1,0)</f>
        <v>0</v>
      </c>
    </row>
    <row r="9" spans="1:9" x14ac:dyDescent="0.2">
      <c r="A9" t="s">
        <v>182</v>
      </c>
      <c r="B9" t="s">
        <v>183</v>
      </c>
      <c r="C9" t="s">
        <v>12</v>
      </c>
      <c r="D9">
        <v>58</v>
      </c>
      <c r="E9">
        <v>195</v>
      </c>
      <c r="F9">
        <v>67</v>
      </c>
      <c r="G9" t="s">
        <v>13</v>
      </c>
      <c r="H9">
        <f>medical_data[[#This Row],[weight]]/(medical_data[[#This Row],[height]]/100)^2</f>
        <v>17.619986850756082</v>
      </c>
      <c r="I9">
        <f>IF(AND(medical_data[[#This Row],[bmi]]&gt;18.5,medical_data[[#This Row],[bmi]]&lt;24.9),1,0)</f>
        <v>0</v>
      </c>
    </row>
    <row r="10" spans="1:9" x14ac:dyDescent="0.2">
      <c r="A10" t="s">
        <v>86</v>
      </c>
      <c r="B10" t="s">
        <v>87</v>
      </c>
      <c r="C10" t="s">
        <v>8</v>
      </c>
      <c r="D10">
        <v>27</v>
      </c>
      <c r="E10">
        <v>195</v>
      </c>
      <c r="F10">
        <v>113</v>
      </c>
      <c r="G10" t="s">
        <v>13</v>
      </c>
      <c r="H10">
        <f>medical_data[[#This Row],[weight]]/(medical_data[[#This Row],[height]]/100)^2</f>
        <v>29.717291255752794</v>
      </c>
      <c r="I10">
        <f>IF(AND(medical_data[[#This Row],[bmi]]&gt;18.5,medical_data[[#This Row],[bmi]]&lt;24.9),1,0)</f>
        <v>0</v>
      </c>
    </row>
    <row r="11" spans="1:9" x14ac:dyDescent="0.2">
      <c r="A11" t="s">
        <v>180</v>
      </c>
      <c r="B11" t="s">
        <v>181</v>
      </c>
      <c r="C11" t="s">
        <v>8</v>
      </c>
      <c r="D11">
        <v>29</v>
      </c>
      <c r="E11">
        <v>194</v>
      </c>
      <c r="F11">
        <v>120</v>
      </c>
      <c r="G11" t="s">
        <v>16</v>
      </c>
      <c r="H11">
        <f>medical_data[[#This Row],[weight]]/(medical_data[[#This Row],[height]]/100)^2</f>
        <v>31.884366032522056</v>
      </c>
      <c r="I11">
        <f>IF(AND(medical_data[[#This Row],[bmi]]&gt;18.5,medical_data[[#This Row],[bmi]]&lt;24.9),1,0)</f>
        <v>0</v>
      </c>
    </row>
    <row r="12" spans="1:9" x14ac:dyDescent="0.2">
      <c r="A12" t="s">
        <v>128</v>
      </c>
      <c r="B12" t="s">
        <v>129</v>
      </c>
      <c r="C12" t="s">
        <v>8</v>
      </c>
      <c r="D12">
        <v>29</v>
      </c>
      <c r="E12">
        <v>194</v>
      </c>
      <c r="F12">
        <v>80</v>
      </c>
      <c r="G12" t="s">
        <v>13</v>
      </c>
      <c r="H12">
        <f>medical_data[[#This Row],[weight]]/(medical_data[[#This Row],[height]]/100)^2</f>
        <v>21.256244021681368</v>
      </c>
      <c r="I12">
        <f>IF(AND(medical_data[[#This Row],[bmi]]&gt;18.5,medical_data[[#This Row],[bmi]]&lt;24.9),1,0)</f>
        <v>1</v>
      </c>
    </row>
    <row r="13" spans="1:9" x14ac:dyDescent="0.2">
      <c r="A13" t="s">
        <v>144</v>
      </c>
      <c r="B13" t="s">
        <v>145</v>
      </c>
      <c r="C13" t="s">
        <v>12</v>
      </c>
      <c r="D13">
        <v>51</v>
      </c>
      <c r="E13">
        <v>194</v>
      </c>
      <c r="F13">
        <v>67</v>
      </c>
      <c r="G13" t="s">
        <v>21</v>
      </c>
      <c r="H13">
        <f>medical_data[[#This Row],[weight]]/(medical_data[[#This Row],[height]]/100)^2</f>
        <v>17.802104368158147</v>
      </c>
      <c r="I13">
        <f>IF(AND(medical_data[[#This Row],[bmi]]&gt;18.5,medical_data[[#This Row],[bmi]]&lt;24.9),1,0)</f>
        <v>0</v>
      </c>
    </row>
    <row r="14" spans="1:9" x14ac:dyDescent="0.2">
      <c r="A14" t="s">
        <v>178</v>
      </c>
      <c r="B14" t="s">
        <v>179</v>
      </c>
      <c r="C14" t="s">
        <v>8</v>
      </c>
      <c r="D14">
        <v>43</v>
      </c>
      <c r="E14">
        <v>194</v>
      </c>
      <c r="F14">
        <v>50</v>
      </c>
      <c r="G14" t="s">
        <v>13</v>
      </c>
      <c r="H14">
        <f>medical_data[[#This Row],[weight]]/(medical_data[[#This Row],[height]]/100)^2</f>
        <v>13.285152513550857</v>
      </c>
      <c r="I14">
        <f>IF(AND(medical_data[[#This Row],[bmi]]&gt;18.5,medical_data[[#This Row],[bmi]]&lt;24.9),1,0)</f>
        <v>0</v>
      </c>
    </row>
    <row r="15" spans="1:9" x14ac:dyDescent="0.2">
      <c r="A15" t="s">
        <v>142</v>
      </c>
      <c r="B15" t="s">
        <v>143</v>
      </c>
      <c r="C15" t="s">
        <v>12</v>
      </c>
      <c r="D15">
        <v>55</v>
      </c>
      <c r="E15">
        <v>193</v>
      </c>
      <c r="F15">
        <v>107</v>
      </c>
      <c r="G15" t="s">
        <v>21</v>
      </c>
      <c r="H15">
        <f>medical_data[[#This Row],[weight]]/(medical_data[[#This Row],[height]]/100)^2</f>
        <v>28.725603371902601</v>
      </c>
      <c r="I15">
        <f>IF(AND(medical_data[[#This Row],[bmi]]&gt;18.5,medical_data[[#This Row],[bmi]]&lt;24.9),1,0)</f>
        <v>0</v>
      </c>
    </row>
    <row r="16" spans="1:9" x14ac:dyDescent="0.2">
      <c r="A16" t="s">
        <v>204</v>
      </c>
      <c r="B16" t="s">
        <v>205</v>
      </c>
      <c r="C16" t="s">
        <v>12</v>
      </c>
      <c r="D16">
        <v>59</v>
      </c>
      <c r="E16">
        <v>192</v>
      </c>
      <c r="F16">
        <v>102</v>
      </c>
      <c r="G16" t="s">
        <v>21</v>
      </c>
      <c r="H16">
        <f>medical_data[[#This Row],[weight]]/(medical_data[[#This Row],[height]]/100)^2</f>
        <v>27.669270833333336</v>
      </c>
      <c r="I16">
        <f>IF(AND(medical_data[[#This Row],[bmi]]&gt;18.5,medical_data[[#This Row],[bmi]]&lt;24.9),1,0)</f>
        <v>0</v>
      </c>
    </row>
    <row r="17" spans="1:9" x14ac:dyDescent="0.2">
      <c r="A17" t="s">
        <v>200</v>
      </c>
      <c r="B17" t="s">
        <v>201</v>
      </c>
      <c r="C17" t="s">
        <v>8</v>
      </c>
      <c r="D17">
        <v>43</v>
      </c>
      <c r="E17">
        <v>190</v>
      </c>
      <c r="F17">
        <v>81</v>
      </c>
      <c r="G17" t="s">
        <v>9</v>
      </c>
      <c r="H17">
        <f>medical_data[[#This Row],[weight]]/(medical_data[[#This Row],[height]]/100)^2</f>
        <v>22.437673130193907</v>
      </c>
      <c r="I17">
        <f>IF(AND(medical_data[[#This Row],[bmi]]&gt;18.5,medical_data[[#This Row],[bmi]]&lt;24.9),1,0)</f>
        <v>1</v>
      </c>
    </row>
    <row r="18" spans="1:9" x14ac:dyDescent="0.2">
      <c r="A18" t="s">
        <v>202</v>
      </c>
      <c r="B18" t="s">
        <v>203</v>
      </c>
      <c r="C18" t="s">
        <v>8</v>
      </c>
      <c r="D18">
        <v>35</v>
      </c>
      <c r="E18">
        <v>190</v>
      </c>
      <c r="F18">
        <v>94</v>
      </c>
      <c r="G18" t="s">
        <v>21</v>
      </c>
      <c r="H18">
        <f>medical_data[[#This Row],[weight]]/(medical_data[[#This Row],[height]]/100)^2</f>
        <v>26.038781163434905</v>
      </c>
      <c r="I18">
        <f>IF(AND(medical_data[[#This Row],[bmi]]&gt;18.5,medical_data[[#This Row],[bmi]]&lt;24.9),1,0)</f>
        <v>0</v>
      </c>
    </row>
    <row r="19" spans="1:9" x14ac:dyDescent="0.2">
      <c r="A19" t="s">
        <v>156</v>
      </c>
      <c r="B19" t="s">
        <v>157</v>
      </c>
      <c r="C19" t="s">
        <v>12</v>
      </c>
      <c r="D19">
        <v>25</v>
      </c>
      <c r="E19">
        <v>189</v>
      </c>
      <c r="F19">
        <v>119</v>
      </c>
      <c r="G19" t="s">
        <v>9</v>
      </c>
      <c r="H19">
        <f>medical_data[[#This Row],[weight]]/(medical_data[[#This Row],[height]]/100)^2</f>
        <v>33.313737017440722</v>
      </c>
      <c r="I19">
        <f>IF(AND(medical_data[[#This Row],[bmi]]&gt;18.5,medical_data[[#This Row],[bmi]]&lt;24.9),1,0)</f>
        <v>0</v>
      </c>
    </row>
    <row r="20" spans="1:9" x14ac:dyDescent="0.2">
      <c r="A20" t="s">
        <v>132</v>
      </c>
      <c r="B20" t="s">
        <v>133</v>
      </c>
      <c r="C20" t="s">
        <v>12</v>
      </c>
      <c r="D20">
        <v>44</v>
      </c>
      <c r="E20">
        <v>189</v>
      </c>
      <c r="F20">
        <v>101</v>
      </c>
      <c r="G20" t="s">
        <v>9</v>
      </c>
      <c r="H20">
        <f>medical_data[[#This Row],[weight]]/(medical_data[[#This Row],[height]]/100)^2</f>
        <v>28.274684359340444</v>
      </c>
      <c r="I20">
        <f>IF(AND(medical_data[[#This Row],[bmi]]&gt;18.5,medical_data[[#This Row],[bmi]]&lt;24.9),1,0)</f>
        <v>0</v>
      </c>
    </row>
    <row r="21" spans="1:9" x14ac:dyDescent="0.2">
      <c r="A21" t="s">
        <v>164</v>
      </c>
      <c r="B21" t="s">
        <v>165</v>
      </c>
      <c r="C21" t="s">
        <v>12</v>
      </c>
      <c r="D21">
        <v>43</v>
      </c>
      <c r="E21">
        <v>189</v>
      </c>
      <c r="F21">
        <v>100</v>
      </c>
      <c r="G21" t="s">
        <v>21</v>
      </c>
      <c r="H21">
        <f>medical_data[[#This Row],[weight]]/(medical_data[[#This Row],[height]]/100)^2</f>
        <v>27.994736989445986</v>
      </c>
      <c r="I21">
        <f>IF(AND(medical_data[[#This Row],[bmi]]&gt;18.5,medical_data[[#This Row],[bmi]]&lt;24.9),1,0)</f>
        <v>0</v>
      </c>
    </row>
    <row r="22" spans="1:9" x14ac:dyDescent="0.2">
      <c r="A22" t="s">
        <v>76</v>
      </c>
      <c r="B22" t="s">
        <v>77</v>
      </c>
      <c r="C22" t="s">
        <v>8</v>
      </c>
      <c r="D22">
        <v>50</v>
      </c>
      <c r="E22">
        <v>188</v>
      </c>
      <c r="F22">
        <v>82</v>
      </c>
      <c r="G22" t="s">
        <v>21</v>
      </c>
      <c r="H22">
        <f>medical_data[[#This Row],[weight]]/(medical_data[[#This Row],[height]]/100)^2</f>
        <v>23.20054323223178</v>
      </c>
      <c r="I22">
        <f>IF(AND(medical_data[[#This Row],[bmi]]&gt;18.5,medical_data[[#This Row],[bmi]]&lt;24.9),1,0)</f>
        <v>1</v>
      </c>
    </row>
    <row r="23" spans="1:9" x14ac:dyDescent="0.2">
      <c r="A23" t="s">
        <v>10</v>
      </c>
      <c r="B23" t="s">
        <v>11</v>
      </c>
      <c r="C23" t="s">
        <v>12</v>
      </c>
      <c r="D23">
        <v>33</v>
      </c>
      <c r="E23">
        <v>188</v>
      </c>
      <c r="F23">
        <v>115</v>
      </c>
      <c r="G23" t="s">
        <v>13</v>
      </c>
      <c r="H23">
        <f>medical_data[[#This Row],[weight]]/(medical_data[[#This Row],[height]]/100)^2</f>
        <v>32.537347215934815</v>
      </c>
      <c r="I23">
        <f>IF(AND(medical_data[[#This Row],[bmi]]&gt;18.5,medical_data[[#This Row],[bmi]]&lt;24.9),1,0)</f>
        <v>0</v>
      </c>
    </row>
    <row r="24" spans="1:9" x14ac:dyDescent="0.2">
      <c r="A24" t="s">
        <v>56</v>
      </c>
      <c r="B24" t="s">
        <v>57</v>
      </c>
      <c r="C24" t="s">
        <v>12</v>
      </c>
      <c r="D24">
        <v>47</v>
      </c>
      <c r="E24">
        <v>187</v>
      </c>
      <c r="F24">
        <v>88</v>
      </c>
      <c r="G24" t="s">
        <v>9</v>
      </c>
      <c r="H24">
        <f>medical_data[[#This Row],[weight]]/(medical_data[[#This Row],[height]]/100)^2</f>
        <v>25.165146272412706</v>
      </c>
      <c r="I24">
        <f>IF(AND(medical_data[[#This Row],[bmi]]&gt;18.5,medical_data[[#This Row],[bmi]]&lt;24.9),1,0)</f>
        <v>0</v>
      </c>
    </row>
    <row r="25" spans="1:9" x14ac:dyDescent="0.2">
      <c r="A25" t="s">
        <v>168</v>
      </c>
      <c r="B25" t="s">
        <v>169</v>
      </c>
      <c r="C25" t="s">
        <v>12</v>
      </c>
      <c r="D25">
        <v>48</v>
      </c>
      <c r="E25">
        <v>187</v>
      </c>
      <c r="F25">
        <v>84</v>
      </c>
      <c r="G25" t="s">
        <v>9</v>
      </c>
      <c r="H25">
        <f>medical_data[[#This Row],[weight]]/(medical_data[[#This Row],[height]]/100)^2</f>
        <v>24.021275987303035</v>
      </c>
      <c r="I25">
        <f>IF(AND(medical_data[[#This Row],[bmi]]&gt;18.5,medical_data[[#This Row],[bmi]]&lt;24.9),1,0)</f>
        <v>1</v>
      </c>
    </row>
    <row r="26" spans="1:9" x14ac:dyDescent="0.2">
      <c r="A26" t="s">
        <v>184</v>
      </c>
      <c r="B26" t="s">
        <v>185</v>
      </c>
      <c r="C26" t="s">
        <v>12</v>
      </c>
      <c r="D26">
        <v>34</v>
      </c>
      <c r="E26">
        <v>187</v>
      </c>
      <c r="F26">
        <v>81</v>
      </c>
      <c r="G26" t="s">
        <v>9</v>
      </c>
      <c r="H26">
        <f>medical_data[[#This Row],[weight]]/(medical_data[[#This Row],[height]]/100)^2</f>
        <v>23.163373273470786</v>
      </c>
      <c r="I26">
        <f>IF(AND(medical_data[[#This Row],[bmi]]&gt;18.5,medical_data[[#This Row],[bmi]]&lt;24.9),1,0)</f>
        <v>1</v>
      </c>
    </row>
    <row r="27" spans="1:9" x14ac:dyDescent="0.2">
      <c r="A27" t="s">
        <v>188</v>
      </c>
      <c r="B27" t="s">
        <v>189</v>
      </c>
      <c r="C27" t="s">
        <v>8</v>
      </c>
      <c r="D27">
        <v>20</v>
      </c>
      <c r="E27">
        <v>187</v>
      </c>
      <c r="F27">
        <v>113</v>
      </c>
      <c r="G27" t="s">
        <v>13</v>
      </c>
      <c r="H27">
        <f>medical_data[[#This Row],[weight]]/(medical_data[[#This Row],[height]]/100)^2</f>
        <v>32.314335554348133</v>
      </c>
      <c r="I27">
        <f>IF(AND(medical_data[[#This Row],[bmi]]&gt;18.5,medical_data[[#This Row],[bmi]]&lt;24.9),1,0)</f>
        <v>0</v>
      </c>
    </row>
    <row r="28" spans="1:9" x14ac:dyDescent="0.2">
      <c r="A28" t="s">
        <v>54</v>
      </c>
      <c r="B28" t="s">
        <v>55</v>
      </c>
      <c r="C28" t="s">
        <v>8</v>
      </c>
      <c r="D28">
        <v>52</v>
      </c>
      <c r="E28">
        <v>186</v>
      </c>
      <c r="F28">
        <v>104</v>
      </c>
      <c r="G28" t="s">
        <v>9</v>
      </c>
      <c r="H28">
        <f>medical_data[[#This Row],[weight]]/(medical_data[[#This Row],[height]]/100)^2</f>
        <v>30.061278760550348</v>
      </c>
      <c r="I28">
        <f>IF(AND(medical_data[[#This Row],[bmi]]&gt;18.5,medical_data[[#This Row],[bmi]]&lt;24.9),1,0)</f>
        <v>0</v>
      </c>
    </row>
    <row r="29" spans="1:9" x14ac:dyDescent="0.2">
      <c r="A29" t="s">
        <v>48</v>
      </c>
      <c r="B29" t="s">
        <v>49</v>
      </c>
      <c r="C29" t="s">
        <v>8</v>
      </c>
      <c r="D29">
        <v>50</v>
      </c>
      <c r="E29">
        <v>185</v>
      </c>
      <c r="F29">
        <v>86</v>
      </c>
      <c r="G29" t="s">
        <v>9</v>
      </c>
      <c r="H29">
        <f>medical_data[[#This Row],[weight]]/(medical_data[[#This Row],[height]]/100)^2</f>
        <v>25.127830533235937</v>
      </c>
      <c r="I29">
        <f>IF(AND(medical_data[[#This Row],[bmi]]&gt;18.5,medical_data[[#This Row],[bmi]]&lt;24.9),1,0)</f>
        <v>0</v>
      </c>
    </row>
    <row r="30" spans="1:9" x14ac:dyDescent="0.2">
      <c r="A30" t="s">
        <v>194</v>
      </c>
      <c r="B30" t="s">
        <v>195</v>
      </c>
      <c r="C30" t="s">
        <v>12</v>
      </c>
      <c r="D30">
        <v>48</v>
      </c>
      <c r="E30">
        <v>185</v>
      </c>
      <c r="F30">
        <v>91</v>
      </c>
      <c r="G30" t="s">
        <v>9</v>
      </c>
      <c r="H30">
        <f>medical_data[[#This Row],[weight]]/(medical_data[[#This Row],[height]]/100)^2</f>
        <v>26.588750913075234</v>
      </c>
      <c r="I30">
        <f>IF(AND(medical_data[[#This Row],[bmi]]&gt;18.5,medical_data[[#This Row],[bmi]]&lt;24.9),1,0)</f>
        <v>0</v>
      </c>
    </row>
    <row r="31" spans="1:9" x14ac:dyDescent="0.2">
      <c r="A31" t="s">
        <v>192</v>
      </c>
      <c r="B31" t="s">
        <v>193</v>
      </c>
      <c r="C31" t="s">
        <v>8</v>
      </c>
      <c r="D31">
        <v>21</v>
      </c>
      <c r="E31">
        <v>185</v>
      </c>
      <c r="F31">
        <v>62</v>
      </c>
      <c r="G31" t="s">
        <v>9</v>
      </c>
      <c r="H31">
        <f>medical_data[[#This Row],[weight]]/(medical_data[[#This Row],[height]]/100)^2</f>
        <v>18.115412710007302</v>
      </c>
      <c r="I31">
        <f>IF(AND(medical_data[[#This Row],[bmi]]&gt;18.5,medical_data[[#This Row],[bmi]]&lt;24.9),1,0)</f>
        <v>0</v>
      </c>
    </row>
    <row r="32" spans="1:9" x14ac:dyDescent="0.2">
      <c r="A32" t="s">
        <v>96</v>
      </c>
      <c r="B32" t="s">
        <v>97</v>
      </c>
      <c r="C32" t="s">
        <v>8</v>
      </c>
      <c r="D32">
        <v>35</v>
      </c>
      <c r="E32">
        <v>184</v>
      </c>
      <c r="F32">
        <v>95</v>
      </c>
      <c r="G32" t="s">
        <v>16</v>
      </c>
      <c r="H32">
        <f>medical_data[[#This Row],[weight]]/(medical_data[[#This Row],[height]]/100)^2</f>
        <v>28.060018903591683</v>
      </c>
      <c r="I32">
        <f>IF(AND(medical_data[[#This Row],[bmi]]&gt;18.5,medical_data[[#This Row],[bmi]]&lt;24.9),1,0)</f>
        <v>0</v>
      </c>
    </row>
    <row r="33" spans="1:9" x14ac:dyDescent="0.2">
      <c r="A33" t="s">
        <v>102</v>
      </c>
      <c r="B33" t="s">
        <v>103</v>
      </c>
      <c r="C33" t="s">
        <v>12</v>
      </c>
      <c r="D33">
        <v>28</v>
      </c>
      <c r="E33">
        <v>184</v>
      </c>
      <c r="F33">
        <v>73</v>
      </c>
      <c r="G33" t="s">
        <v>13</v>
      </c>
      <c r="H33">
        <f>medical_data[[#This Row],[weight]]/(medical_data[[#This Row],[height]]/100)^2</f>
        <v>21.561909262759922</v>
      </c>
      <c r="I33">
        <f>IF(AND(medical_data[[#This Row],[bmi]]&gt;18.5,medical_data[[#This Row],[bmi]]&lt;24.9),1,0)</f>
        <v>1</v>
      </c>
    </row>
    <row r="34" spans="1:9" x14ac:dyDescent="0.2">
      <c r="A34" t="s">
        <v>42</v>
      </c>
      <c r="B34" t="s">
        <v>43</v>
      </c>
      <c r="C34" t="s">
        <v>12</v>
      </c>
      <c r="D34">
        <v>35</v>
      </c>
      <c r="E34">
        <v>183</v>
      </c>
      <c r="F34">
        <v>108</v>
      </c>
      <c r="G34" t="s">
        <v>16</v>
      </c>
      <c r="H34">
        <f>medical_data[[#This Row],[weight]]/(medical_data[[#This Row],[height]]/100)^2</f>
        <v>32.249395323837675</v>
      </c>
      <c r="I34">
        <f>IF(AND(medical_data[[#This Row],[bmi]]&gt;18.5,medical_data[[#This Row],[bmi]]&lt;24.9),1,0)</f>
        <v>0</v>
      </c>
    </row>
    <row r="35" spans="1:9" x14ac:dyDescent="0.2">
      <c r="A35" t="s">
        <v>24</v>
      </c>
      <c r="B35" t="s">
        <v>25</v>
      </c>
      <c r="C35" t="s">
        <v>8</v>
      </c>
      <c r="D35">
        <v>31</v>
      </c>
      <c r="E35">
        <v>183</v>
      </c>
      <c r="F35">
        <v>78</v>
      </c>
      <c r="G35" t="s">
        <v>9</v>
      </c>
      <c r="H35">
        <f>medical_data[[#This Row],[weight]]/(medical_data[[#This Row],[height]]/100)^2</f>
        <v>23.291229956104985</v>
      </c>
      <c r="I35">
        <f>IF(AND(medical_data[[#This Row],[bmi]]&gt;18.5,medical_data[[#This Row],[bmi]]&lt;24.9),1,0)</f>
        <v>1</v>
      </c>
    </row>
    <row r="36" spans="1:9" x14ac:dyDescent="0.2">
      <c r="A36" t="s">
        <v>154</v>
      </c>
      <c r="B36" t="s">
        <v>155</v>
      </c>
      <c r="C36" t="s">
        <v>8</v>
      </c>
      <c r="D36">
        <v>51</v>
      </c>
      <c r="E36">
        <v>183</v>
      </c>
      <c r="F36">
        <v>111</v>
      </c>
      <c r="G36" t="s">
        <v>21</v>
      </c>
      <c r="H36">
        <f>medical_data[[#This Row],[weight]]/(medical_data[[#This Row],[height]]/100)^2</f>
        <v>33.145211860610942</v>
      </c>
      <c r="I36">
        <f>IF(AND(medical_data[[#This Row],[bmi]]&gt;18.5,medical_data[[#This Row],[bmi]]&lt;24.9),1,0)</f>
        <v>0</v>
      </c>
    </row>
    <row r="37" spans="1:9" x14ac:dyDescent="0.2">
      <c r="A37" t="s">
        <v>32</v>
      </c>
      <c r="B37" t="s">
        <v>33</v>
      </c>
      <c r="C37" t="s">
        <v>12</v>
      </c>
      <c r="D37">
        <v>26</v>
      </c>
      <c r="E37">
        <v>182</v>
      </c>
      <c r="F37">
        <v>51</v>
      </c>
      <c r="G37" t="s">
        <v>21</v>
      </c>
      <c r="H37">
        <f>medical_data[[#This Row],[weight]]/(medical_data[[#This Row],[height]]/100)^2</f>
        <v>15.396691220867044</v>
      </c>
      <c r="I37">
        <f>IF(AND(medical_data[[#This Row],[bmi]]&gt;18.5,medical_data[[#This Row],[bmi]]&lt;24.9),1,0)</f>
        <v>0</v>
      </c>
    </row>
    <row r="38" spans="1:9" x14ac:dyDescent="0.2">
      <c r="A38" t="s">
        <v>90</v>
      </c>
      <c r="B38" t="s">
        <v>91</v>
      </c>
      <c r="C38" t="s">
        <v>12</v>
      </c>
      <c r="D38">
        <v>43</v>
      </c>
      <c r="E38">
        <v>182</v>
      </c>
      <c r="F38">
        <v>55</v>
      </c>
      <c r="G38" t="s">
        <v>9</v>
      </c>
      <c r="H38">
        <f>medical_data[[#This Row],[weight]]/(medical_data[[#This Row],[height]]/100)^2</f>
        <v>16.604274846033086</v>
      </c>
      <c r="I38">
        <f>IF(AND(medical_data[[#This Row],[bmi]]&gt;18.5,medical_data[[#This Row],[bmi]]&lt;24.9),1,0)</f>
        <v>0</v>
      </c>
    </row>
    <row r="39" spans="1:9" x14ac:dyDescent="0.2">
      <c r="A39" t="s">
        <v>172</v>
      </c>
      <c r="B39" t="s">
        <v>173</v>
      </c>
      <c r="C39" t="s">
        <v>8</v>
      </c>
      <c r="D39">
        <v>39</v>
      </c>
      <c r="E39">
        <v>181</v>
      </c>
      <c r="F39">
        <v>107</v>
      </c>
      <c r="G39" t="s">
        <v>16</v>
      </c>
      <c r="H39">
        <f>medical_data[[#This Row],[weight]]/(medical_data[[#This Row],[height]]/100)^2</f>
        <v>32.660785690302497</v>
      </c>
      <c r="I39">
        <f>IF(AND(medical_data[[#This Row],[bmi]]&gt;18.5,medical_data[[#This Row],[bmi]]&lt;24.9),1,0)</f>
        <v>0</v>
      </c>
    </row>
    <row r="40" spans="1:9" x14ac:dyDescent="0.2">
      <c r="A40" t="s">
        <v>126</v>
      </c>
      <c r="B40" t="s">
        <v>127</v>
      </c>
      <c r="C40" t="s">
        <v>8</v>
      </c>
      <c r="D40">
        <v>26</v>
      </c>
      <c r="E40">
        <v>180</v>
      </c>
      <c r="F40">
        <v>82</v>
      </c>
      <c r="G40" t="s">
        <v>16</v>
      </c>
      <c r="H40">
        <f>medical_data[[#This Row],[weight]]/(medical_data[[#This Row],[height]]/100)^2</f>
        <v>25.308641975308639</v>
      </c>
      <c r="I40">
        <f>IF(AND(medical_data[[#This Row],[bmi]]&gt;18.5,medical_data[[#This Row],[bmi]]&lt;24.9),1,0)</f>
        <v>0</v>
      </c>
    </row>
    <row r="41" spans="1:9" x14ac:dyDescent="0.2">
      <c r="A41" t="s">
        <v>210</v>
      </c>
      <c r="B41" t="s">
        <v>211</v>
      </c>
      <c r="C41" t="s">
        <v>8</v>
      </c>
      <c r="D41">
        <v>20</v>
      </c>
      <c r="E41">
        <v>180</v>
      </c>
      <c r="F41">
        <v>68</v>
      </c>
      <c r="G41" t="s">
        <v>9</v>
      </c>
      <c r="H41">
        <f>medical_data[[#This Row],[weight]]/(medical_data[[#This Row],[height]]/100)^2</f>
        <v>20.987654320987652</v>
      </c>
      <c r="I41">
        <f>IF(AND(medical_data[[#This Row],[bmi]]&gt;18.5,medical_data[[#This Row],[bmi]]&lt;24.9),1,0)</f>
        <v>1</v>
      </c>
    </row>
    <row r="42" spans="1:9" x14ac:dyDescent="0.2">
      <c r="A42" t="s">
        <v>64</v>
      </c>
      <c r="B42" t="s">
        <v>65</v>
      </c>
      <c r="C42" t="s">
        <v>12</v>
      </c>
      <c r="D42">
        <v>56</v>
      </c>
      <c r="E42">
        <v>180</v>
      </c>
      <c r="F42">
        <v>111</v>
      </c>
      <c r="G42" t="s">
        <v>21</v>
      </c>
      <c r="H42">
        <f>medical_data[[#This Row],[weight]]/(medical_data[[#This Row],[height]]/100)^2</f>
        <v>34.25925925925926</v>
      </c>
      <c r="I42">
        <f>IF(AND(medical_data[[#This Row],[bmi]]&gt;18.5,medical_data[[#This Row],[bmi]]&lt;24.9),1,0)</f>
        <v>0</v>
      </c>
    </row>
    <row r="43" spans="1:9" x14ac:dyDescent="0.2">
      <c r="A43" t="s">
        <v>112</v>
      </c>
      <c r="B43" t="s">
        <v>113</v>
      </c>
      <c r="C43" t="s">
        <v>8</v>
      </c>
      <c r="D43">
        <v>18</v>
      </c>
      <c r="E43">
        <v>179</v>
      </c>
      <c r="F43">
        <v>91</v>
      </c>
      <c r="G43" t="s">
        <v>9</v>
      </c>
      <c r="H43">
        <f>medical_data[[#This Row],[weight]]/(medical_data[[#This Row],[height]]/100)^2</f>
        <v>28.40111107643332</v>
      </c>
      <c r="I43">
        <f>IF(AND(medical_data[[#This Row],[bmi]]&gt;18.5,medical_data[[#This Row],[bmi]]&lt;24.9),1,0)</f>
        <v>0</v>
      </c>
    </row>
    <row r="44" spans="1:9" x14ac:dyDescent="0.2">
      <c r="A44" t="s">
        <v>206</v>
      </c>
      <c r="B44" t="s">
        <v>207</v>
      </c>
      <c r="C44" t="s">
        <v>12</v>
      </c>
      <c r="D44">
        <v>35</v>
      </c>
      <c r="E44">
        <v>179</v>
      </c>
      <c r="F44">
        <v>110</v>
      </c>
      <c r="G44" t="s">
        <v>21</v>
      </c>
      <c r="H44">
        <f>medical_data[[#This Row],[weight]]/(medical_data[[#This Row],[height]]/100)^2</f>
        <v>34.331013389095226</v>
      </c>
      <c r="I44">
        <f>IF(AND(medical_data[[#This Row],[bmi]]&gt;18.5,medical_data[[#This Row],[bmi]]&lt;24.9),1,0)</f>
        <v>0</v>
      </c>
    </row>
    <row r="45" spans="1:9" x14ac:dyDescent="0.2">
      <c r="A45" t="s">
        <v>82</v>
      </c>
      <c r="B45" t="s">
        <v>83</v>
      </c>
      <c r="C45" t="s">
        <v>12</v>
      </c>
      <c r="D45">
        <v>41</v>
      </c>
      <c r="E45">
        <v>178</v>
      </c>
      <c r="F45">
        <v>104</v>
      </c>
      <c r="G45" t="s">
        <v>9</v>
      </c>
      <c r="H45">
        <f>medical_data[[#This Row],[weight]]/(medical_data[[#This Row],[height]]/100)^2</f>
        <v>32.824138366367883</v>
      </c>
      <c r="I45">
        <f>IF(AND(medical_data[[#This Row],[bmi]]&gt;18.5,medical_data[[#This Row],[bmi]]&lt;24.9),1,0)</f>
        <v>0</v>
      </c>
    </row>
    <row r="46" spans="1:9" x14ac:dyDescent="0.2">
      <c r="A46" t="s">
        <v>124</v>
      </c>
      <c r="B46" t="s">
        <v>125</v>
      </c>
      <c r="C46" t="s">
        <v>12</v>
      </c>
      <c r="D46">
        <v>25</v>
      </c>
      <c r="E46">
        <v>178</v>
      </c>
      <c r="F46">
        <v>112</v>
      </c>
      <c r="G46" t="s">
        <v>16</v>
      </c>
      <c r="H46">
        <f>medical_data[[#This Row],[weight]]/(medical_data[[#This Row],[height]]/100)^2</f>
        <v>35.349072086857717</v>
      </c>
      <c r="I46">
        <f>IF(AND(medical_data[[#This Row],[bmi]]&gt;18.5,medical_data[[#This Row],[bmi]]&lt;24.9),1,0)</f>
        <v>0</v>
      </c>
    </row>
    <row r="47" spans="1:9" x14ac:dyDescent="0.2">
      <c r="A47" t="s">
        <v>106</v>
      </c>
      <c r="B47" t="s">
        <v>107</v>
      </c>
      <c r="C47" t="s">
        <v>8</v>
      </c>
      <c r="D47">
        <v>23</v>
      </c>
      <c r="E47">
        <v>176</v>
      </c>
      <c r="F47">
        <v>108</v>
      </c>
      <c r="G47" t="s">
        <v>13</v>
      </c>
      <c r="H47">
        <f>medical_data[[#This Row],[weight]]/(medical_data[[#This Row],[height]]/100)^2</f>
        <v>34.865702479338843</v>
      </c>
      <c r="I47">
        <f>IF(AND(medical_data[[#This Row],[bmi]]&gt;18.5,medical_data[[#This Row],[bmi]]&lt;24.9),1,0)</f>
        <v>0</v>
      </c>
    </row>
    <row r="48" spans="1:9" x14ac:dyDescent="0.2">
      <c r="A48" t="s">
        <v>40</v>
      </c>
      <c r="B48" t="s">
        <v>41</v>
      </c>
      <c r="C48" t="s">
        <v>12</v>
      </c>
      <c r="D48">
        <v>33</v>
      </c>
      <c r="E48">
        <v>176</v>
      </c>
      <c r="F48">
        <v>119</v>
      </c>
      <c r="G48" t="s">
        <v>9</v>
      </c>
      <c r="H48">
        <f>medical_data[[#This Row],[weight]]/(medical_data[[#This Row],[height]]/100)^2</f>
        <v>38.41683884297521</v>
      </c>
      <c r="I48">
        <f>IF(AND(medical_data[[#This Row],[bmi]]&gt;18.5,medical_data[[#This Row],[bmi]]&lt;24.9),1,0)</f>
        <v>0</v>
      </c>
    </row>
    <row r="49" spans="1:9" x14ac:dyDescent="0.2">
      <c r="A49" t="s">
        <v>22</v>
      </c>
      <c r="B49" t="s">
        <v>23</v>
      </c>
      <c r="C49" t="s">
        <v>12</v>
      </c>
      <c r="D49">
        <v>52</v>
      </c>
      <c r="E49">
        <v>175</v>
      </c>
      <c r="F49">
        <v>104</v>
      </c>
      <c r="G49" t="s">
        <v>16</v>
      </c>
      <c r="H49">
        <f>medical_data[[#This Row],[weight]]/(medical_data[[#This Row],[height]]/100)^2</f>
        <v>33.95918367346939</v>
      </c>
      <c r="I49">
        <f>IF(AND(medical_data[[#This Row],[bmi]]&gt;18.5,medical_data[[#This Row],[bmi]]&lt;24.9),1,0)</f>
        <v>0</v>
      </c>
    </row>
    <row r="50" spans="1:9" x14ac:dyDescent="0.2">
      <c r="A50" t="s">
        <v>198</v>
      </c>
      <c r="B50" t="s">
        <v>199</v>
      </c>
      <c r="C50" t="s">
        <v>8</v>
      </c>
      <c r="D50">
        <v>25</v>
      </c>
      <c r="E50">
        <v>175</v>
      </c>
      <c r="F50">
        <v>102</v>
      </c>
      <c r="G50" t="s">
        <v>9</v>
      </c>
      <c r="H50">
        <f>medical_data[[#This Row],[weight]]/(medical_data[[#This Row],[height]]/100)^2</f>
        <v>33.306122448979593</v>
      </c>
      <c r="I50">
        <f>IF(AND(medical_data[[#This Row],[bmi]]&gt;18.5,medical_data[[#This Row],[bmi]]&lt;24.9),1,0)</f>
        <v>0</v>
      </c>
    </row>
    <row r="51" spans="1:9" x14ac:dyDescent="0.2">
      <c r="A51" t="s">
        <v>134</v>
      </c>
      <c r="B51" t="s">
        <v>135</v>
      </c>
      <c r="C51" t="s">
        <v>8</v>
      </c>
      <c r="D51">
        <v>52</v>
      </c>
      <c r="E51">
        <v>174</v>
      </c>
      <c r="F51">
        <v>77</v>
      </c>
      <c r="G51" t="s">
        <v>16</v>
      </c>
      <c r="H51">
        <f>medical_data[[#This Row],[weight]]/(medical_data[[#This Row],[height]]/100)^2</f>
        <v>25.432685955872639</v>
      </c>
      <c r="I51">
        <f>IF(AND(medical_data[[#This Row],[bmi]]&gt;18.5,medical_data[[#This Row],[bmi]]&lt;24.9),1,0)</f>
        <v>0</v>
      </c>
    </row>
    <row r="52" spans="1:9" x14ac:dyDescent="0.2">
      <c r="A52" t="s">
        <v>78</v>
      </c>
      <c r="B52" t="s">
        <v>79</v>
      </c>
      <c r="C52" t="s">
        <v>12</v>
      </c>
      <c r="D52">
        <v>34</v>
      </c>
      <c r="E52">
        <v>174</v>
      </c>
      <c r="F52">
        <v>67</v>
      </c>
      <c r="G52" t="s">
        <v>9</v>
      </c>
      <c r="H52">
        <f>medical_data[[#This Row],[weight]]/(medical_data[[#This Row],[height]]/100)^2</f>
        <v>22.129739727837229</v>
      </c>
      <c r="I52">
        <f>IF(AND(medical_data[[#This Row],[bmi]]&gt;18.5,medical_data[[#This Row],[bmi]]&lt;24.9),1,0)</f>
        <v>1</v>
      </c>
    </row>
    <row r="53" spans="1:9" x14ac:dyDescent="0.2">
      <c r="A53" t="s">
        <v>170</v>
      </c>
      <c r="B53" t="s">
        <v>171</v>
      </c>
      <c r="C53" t="s">
        <v>8</v>
      </c>
      <c r="D53">
        <v>32</v>
      </c>
      <c r="E53">
        <v>173</v>
      </c>
      <c r="F53">
        <v>52</v>
      </c>
      <c r="G53" t="s">
        <v>9</v>
      </c>
      <c r="H53">
        <f>medical_data[[#This Row],[weight]]/(medical_data[[#This Row],[height]]/100)^2</f>
        <v>17.374452871796585</v>
      </c>
      <c r="I53">
        <f>IF(AND(medical_data[[#This Row],[bmi]]&gt;18.5,medical_data[[#This Row],[bmi]]&lt;24.9),1,0)</f>
        <v>0</v>
      </c>
    </row>
    <row r="54" spans="1:9" x14ac:dyDescent="0.2">
      <c r="A54" t="s">
        <v>108</v>
      </c>
      <c r="B54" t="s">
        <v>109</v>
      </c>
      <c r="C54" t="s">
        <v>8</v>
      </c>
      <c r="D54">
        <v>32</v>
      </c>
      <c r="E54">
        <v>173</v>
      </c>
      <c r="F54">
        <v>104</v>
      </c>
      <c r="G54" t="s">
        <v>21</v>
      </c>
      <c r="H54">
        <f>medical_data[[#This Row],[weight]]/(medical_data[[#This Row],[height]]/100)^2</f>
        <v>34.74890574359317</v>
      </c>
      <c r="I54">
        <f>IF(AND(medical_data[[#This Row],[bmi]]&gt;18.5,medical_data[[#This Row],[bmi]]&lt;24.9),1,0)</f>
        <v>0</v>
      </c>
    </row>
    <row r="55" spans="1:9" x14ac:dyDescent="0.2">
      <c r="A55" t="s">
        <v>36</v>
      </c>
      <c r="B55" t="s">
        <v>37</v>
      </c>
      <c r="C55" t="s">
        <v>12</v>
      </c>
      <c r="D55">
        <v>39</v>
      </c>
      <c r="E55">
        <v>173</v>
      </c>
      <c r="F55">
        <v>52</v>
      </c>
      <c r="G55" t="s">
        <v>9</v>
      </c>
      <c r="H55">
        <f>medical_data[[#This Row],[weight]]/(medical_data[[#This Row],[height]]/100)^2</f>
        <v>17.374452871796585</v>
      </c>
      <c r="I55">
        <f>IF(AND(medical_data[[#This Row],[bmi]]&gt;18.5,medical_data[[#This Row],[bmi]]&lt;24.9),1,0)</f>
        <v>0</v>
      </c>
    </row>
    <row r="56" spans="1:9" x14ac:dyDescent="0.2">
      <c r="A56" t="s">
        <v>17</v>
      </c>
      <c r="B56" t="s">
        <v>18</v>
      </c>
      <c r="C56" t="s">
        <v>12</v>
      </c>
      <c r="D56">
        <v>44</v>
      </c>
      <c r="E56">
        <v>173</v>
      </c>
      <c r="F56">
        <v>92</v>
      </c>
      <c r="G56" t="s">
        <v>9</v>
      </c>
      <c r="H56">
        <f>medical_data[[#This Row],[weight]]/(medical_data[[#This Row],[height]]/100)^2</f>
        <v>30.73941661933242</v>
      </c>
      <c r="I56">
        <f>IF(AND(medical_data[[#This Row],[bmi]]&gt;18.5,medical_data[[#This Row],[bmi]]&lt;24.9),1,0)</f>
        <v>0</v>
      </c>
    </row>
    <row r="57" spans="1:9" x14ac:dyDescent="0.2">
      <c r="A57" t="s">
        <v>190</v>
      </c>
      <c r="B57" t="s">
        <v>191</v>
      </c>
      <c r="C57" t="s">
        <v>8</v>
      </c>
      <c r="D57">
        <v>21</v>
      </c>
      <c r="E57">
        <v>173</v>
      </c>
      <c r="F57">
        <v>100</v>
      </c>
      <c r="G57" t="s">
        <v>9</v>
      </c>
      <c r="H57">
        <f>medical_data[[#This Row],[weight]]/(medical_data[[#This Row],[height]]/100)^2</f>
        <v>33.412409368839583</v>
      </c>
      <c r="I57">
        <f>IF(AND(medical_data[[#This Row],[bmi]]&gt;18.5,medical_data[[#This Row],[bmi]]&lt;24.9),1,0)</f>
        <v>0</v>
      </c>
    </row>
    <row r="58" spans="1:9" x14ac:dyDescent="0.2">
      <c r="A58" t="s">
        <v>100</v>
      </c>
      <c r="B58" t="s">
        <v>101</v>
      </c>
      <c r="C58" t="s">
        <v>8</v>
      </c>
      <c r="D58">
        <v>39</v>
      </c>
      <c r="E58">
        <v>172</v>
      </c>
      <c r="F58">
        <v>58</v>
      </c>
      <c r="G58" t="s">
        <v>21</v>
      </c>
      <c r="H58">
        <f>medical_data[[#This Row],[weight]]/(medical_data[[#This Row],[height]]/100)^2</f>
        <v>19.605191995673341</v>
      </c>
      <c r="I58">
        <f>IF(AND(medical_data[[#This Row],[bmi]]&gt;18.5,medical_data[[#This Row],[bmi]]&lt;24.9),1,0)</f>
        <v>1</v>
      </c>
    </row>
    <row r="59" spans="1:9" x14ac:dyDescent="0.2">
      <c r="A59" t="s">
        <v>26</v>
      </c>
      <c r="B59" t="s">
        <v>27</v>
      </c>
      <c r="C59" t="s">
        <v>8</v>
      </c>
      <c r="D59">
        <v>59</v>
      </c>
      <c r="E59">
        <v>171</v>
      </c>
      <c r="F59">
        <v>54</v>
      </c>
      <c r="G59" t="s">
        <v>13</v>
      </c>
      <c r="H59">
        <f>medical_data[[#This Row],[weight]]/(medical_data[[#This Row],[height]]/100)^2</f>
        <v>18.467220683287167</v>
      </c>
      <c r="I59">
        <f>IF(AND(medical_data[[#This Row],[bmi]]&gt;18.5,medical_data[[#This Row],[bmi]]&lt;24.9),1,0)</f>
        <v>0</v>
      </c>
    </row>
    <row r="60" spans="1:9" x14ac:dyDescent="0.2">
      <c r="A60" t="s">
        <v>130</v>
      </c>
      <c r="B60" t="s">
        <v>131</v>
      </c>
      <c r="C60" t="s">
        <v>12</v>
      </c>
      <c r="D60">
        <v>25</v>
      </c>
      <c r="E60">
        <v>171</v>
      </c>
      <c r="F60">
        <v>63</v>
      </c>
      <c r="G60" t="s">
        <v>21</v>
      </c>
      <c r="H60">
        <f>medical_data[[#This Row],[weight]]/(medical_data[[#This Row],[height]]/100)^2</f>
        <v>21.545090797168363</v>
      </c>
      <c r="I60">
        <f>IF(AND(medical_data[[#This Row],[bmi]]&gt;18.5,medical_data[[#This Row],[bmi]]&lt;24.9),1,0)</f>
        <v>1</v>
      </c>
    </row>
    <row r="61" spans="1:9" x14ac:dyDescent="0.2">
      <c r="A61" t="s">
        <v>98</v>
      </c>
      <c r="B61" t="s">
        <v>99</v>
      </c>
      <c r="C61" t="s">
        <v>8</v>
      </c>
      <c r="D61">
        <v>47</v>
      </c>
      <c r="E61">
        <v>171</v>
      </c>
      <c r="F61">
        <v>51</v>
      </c>
      <c r="G61" t="s">
        <v>13</v>
      </c>
      <c r="H61">
        <f>medical_data[[#This Row],[weight]]/(medical_data[[#This Row],[height]]/100)^2</f>
        <v>17.441263978660103</v>
      </c>
      <c r="I61">
        <f>IF(AND(medical_data[[#This Row],[bmi]]&gt;18.5,medical_data[[#This Row],[bmi]]&lt;24.9),1,0)</f>
        <v>0</v>
      </c>
    </row>
    <row r="62" spans="1:9" x14ac:dyDescent="0.2">
      <c r="A62" t="s">
        <v>158</v>
      </c>
      <c r="B62" t="s">
        <v>159</v>
      </c>
      <c r="C62" t="s">
        <v>8</v>
      </c>
      <c r="D62">
        <v>52</v>
      </c>
      <c r="E62">
        <v>169</v>
      </c>
      <c r="F62">
        <v>70</v>
      </c>
      <c r="G62" t="s">
        <v>9</v>
      </c>
      <c r="H62">
        <f>medical_data[[#This Row],[weight]]/(medical_data[[#This Row],[height]]/100)^2</f>
        <v>24.508945765204302</v>
      </c>
      <c r="I62">
        <f>IF(AND(medical_data[[#This Row],[bmi]]&gt;18.5,medical_data[[#This Row],[bmi]]&lt;24.9),1,0)</f>
        <v>1</v>
      </c>
    </row>
    <row r="63" spans="1:9" x14ac:dyDescent="0.2">
      <c r="A63" t="s">
        <v>176</v>
      </c>
      <c r="B63" t="s">
        <v>177</v>
      </c>
      <c r="C63" t="s">
        <v>8</v>
      </c>
      <c r="D63">
        <v>49</v>
      </c>
      <c r="E63">
        <v>169</v>
      </c>
      <c r="F63">
        <v>87</v>
      </c>
      <c r="G63" t="s">
        <v>9</v>
      </c>
      <c r="H63">
        <f>medical_data[[#This Row],[weight]]/(medical_data[[#This Row],[height]]/100)^2</f>
        <v>30.461118308182492</v>
      </c>
      <c r="I63">
        <f>IF(AND(medical_data[[#This Row],[bmi]]&gt;18.5,medical_data[[#This Row],[bmi]]&lt;24.9),1,0)</f>
        <v>0</v>
      </c>
    </row>
    <row r="64" spans="1:9" x14ac:dyDescent="0.2">
      <c r="A64" t="s">
        <v>52</v>
      </c>
      <c r="B64" t="s">
        <v>53</v>
      </c>
      <c r="C64" t="s">
        <v>8</v>
      </c>
      <c r="D64">
        <v>20</v>
      </c>
      <c r="E64">
        <v>169</v>
      </c>
      <c r="F64">
        <v>90</v>
      </c>
      <c r="G64" t="s">
        <v>9</v>
      </c>
      <c r="H64">
        <f>medical_data[[#This Row],[weight]]/(medical_data[[#This Row],[height]]/100)^2</f>
        <v>31.511501698119819</v>
      </c>
      <c r="I64">
        <f>IF(AND(medical_data[[#This Row],[bmi]]&gt;18.5,medical_data[[#This Row],[bmi]]&lt;24.9),1,0)</f>
        <v>0</v>
      </c>
    </row>
    <row r="65" spans="1:9" x14ac:dyDescent="0.2">
      <c r="A65" t="s">
        <v>120</v>
      </c>
      <c r="B65" t="s">
        <v>121</v>
      </c>
      <c r="C65" t="s">
        <v>8</v>
      </c>
      <c r="D65">
        <v>29</v>
      </c>
      <c r="E65">
        <v>168</v>
      </c>
      <c r="F65">
        <v>88</v>
      </c>
      <c r="G65" t="s">
        <v>21</v>
      </c>
      <c r="H65">
        <f>medical_data[[#This Row],[weight]]/(medical_data[[#This Row],[height]]/100)^2</f>
        <v>31.17913832199547</v>
      </c>
      <c r="I65">
        <f>IF(AND(medical_data[[#This Row],[bmi]]&gt;18.5,medical_data[[#This Row],[bmi]]&lt;24.9),1,0)</f>
        <v>0</v>
      </c>
    </row>
    <row r="66" spans="1:9" x14ac:dyDescent="0.2">
      <c r="A66" t="s">
        <v>34</v>
      </c>
      <c r="B66" t="s">
        <v>35</v>
      </c>
      <c r="C66" t="s">
        <v>8</v>
      </c>
      <c r="D66">
        <v>40</v>
      </c>
      <c r="E66">
        <v>168</v>
      </c>
      <c r="F66">
        <v>78</v>
      </c>
      <c r="G66" t="s">
        <v>21</v>
      </c>
      <c r="H66">
        <f>medical_data[[#This Row],[weight]]/(medical_data[[#This Row],[height]]/100)^2</f>
        <v>27.636054421768712</v>
      </c>
      <c r="I66">
        <f>IF(AND(medical_data[[#This Row],[bmi]]&gt;18.5,medical_data[[#This Row],[bmi]]&lt;24.9),1,0)</f>
        <v>0</v>
      </c>
    </row>
    <row r="67" spans="1:9" x14ac:dyDescent="0.2">
      <c r="A67" t="s">
        <v>70</v>
      </c>
      <c r="B67" t="s">
        <v>71</v>
      </c>
      <c r="C67" t="s">
        <v>12</v>
      </c>
      <c r="D67">
        <v>42</v>
      </c>
      <c r="E67">
        <v>166</v>
      </c>
      <c r="F67">
        <v>90</v>
      </c>
      <c r="G67" t="s">
        <v>13</v>
      </c>
      <c r="H67">
        <f>medical_data[[#This Row],[weight]]/(medical_data[[#This Row],[height]]/100)^2</f>
        <v>32.660763536072004</v>
      </c>
      <c r="I67">
        <f>IF(AND(medical_data[[#This Row],[bmi]]&gt;18.5,medical_data[[#This Row],[bmi]]&lt;24.9),1,0)</f>
        <v>0</v>
      </c>
    </row>
    <row r="68" spans="1:9" x14ac:dyDescent="0.2">
      <c r="A68" t="s">
        <v>196</v>
      </c>
      <c r="B68" t="s">
        <v>197</v>
      </c>
      <c r="C68" t="s">
        <v>8</v>
      </c>
      <c r="D68">
        <v>35</v>
      </c>
      <c r="E68">
        <v>166</v>
      </c>
      <c r="F68">
        <v>120</v>
      </c>
      <c r="G68" t="s">
        <v>9</v>
      </c>
      <c r="H68">
        <f>medical_data[[#This Row],[weight]]/(medical_data[[#This Row],[height]]/100)^2</f>
        <v>43.547684714762667</v>
      </c>
      <c r="I68">
        <f>IF(AND(medical_data[[#This Row],[bmi]]&gt;18.5,medical_data[[#This Row],[bmi]]&lt;24.9),1,0)</f>
        <v>0</v>
      </c>
    </row>
    <row r="69" spans="1:9" x14ac:dyDescent="0.2">
      <c r="A69" t="s">
        <v>116</v>
      </c>
      <c r="B69" t="s">
        <v>117</v>
      </c>
      <c r="C69" t="s">
        <v>8</v>
      </c>
      <c r="D69">
        <v>18</v>
      </c>
      <c r="E69">
        <v>165</v>
      </c>
      <c r="F69">
        <v>89</v>
      </c>
      <c r="G69" t="s">
        <v>13</v>
      </c>
      <c r="H69">
        <f>medical_data[[#This Row],[weight]]/(medical_data[[#This Row],[height]]/100)^2</f>
        <v>32.690541781450875</v>
      </c>
      <c r="I69">
        <f>IF(AND(medical_data[[#This Row],[bmi]]&gt;18.5,medical_data[[#This Row],[bmi]]&lt;24.9),1,0)</f>
        <v>0</v>
      </c>
    </row>
    <row r="70" spans="1:9" x14ac:dyDescent="0.2">
      <c r="A70" t="s">
        <v>66</v>
      </c>
      <c r="B70" t="s">
        <v>67</v>
      </c>
      <c r="C70" t="s">
        <v>12</v>
      </c>
      <c r="D70">
        <v>23</v>
      </c>
      <c r="E70">
        <v>165</v>
      </c>
      <c r="F70">
        <v>52</v>
      </c>
      <c r="G70" t="s">
        <v>16</v>
      </c>
      <c r="H70">
        <f>medical_data[[#This Row],[weight]]/(medical_data[[#This Row],[height]]/100)^2</f>
        <v>19.100091827364558</v>
      </c>
      <c r="I70">
        <f>IF(AND(medical_data[[#This Row],[bmi]]&gt;18.5,medical_data[[#This Row],[bmi]]&lt;24.9),1,0)</f>
        <v>1</v>
      </c>
    </row>
    <row r="71" spans="1:9" x14ac:dyDescent="0.2">
      <c r="A71" t="s">
        <v>138</v>
      </c>
      <c r="B71" t="s">
        <v>139</v>
      </c>
      <c r="C71" t="s">
        <v>8</v>
      </c>
      <c r="D71">
        <v>33</v>
      </c>
      <c r="E71">
        <v>165</v>
      </c>
      <c r="F71">
        <v>116</v>
      </c>
      <c r="G71" t="s">
        <v>13</v>
      </c>
      <c r="H71">
        <f>medical_data[[#This Row],[weight]]/(medical_data[[#This Row],[height]]/100)^2</f>
        <v>42.607897153351701</v>
      </c>
      <c r="I71">
        <f>IF(AND(medical_data[[#This Row],[bmi]]&gt;18.5,medical_data[[#This Row],[bmi]]&lt;24.9),1,0)</f>
        <v>0</v>
      </c>
    </row>
    <row r="72" spans="1:9" x14ac:dyDescent="0.2">
      <c r="A72" t="s">
        <v>114</v>
      </c>
      <c r="B72" t="s">
        <v>115</v>
      </c>
      <c r="C72" t="s">
        <v>8</v>
      </c>
      <c r="D72">
        <v>54</v>
      </c>
      <c r="E72">
        <v>165</v>
      </c>
      <c r="F72">
        <v>65</v>
      </c>
      <c r="G72" t="s">
        <v>13</v>
      </c>
      <c r="H72">
        <f>medical_data[[#This Row],[weight]]/(medical_data[[#This Row],[height]]/100)^2</f>
        <v>23.875114784205696</v>
      </c>
      <c r="I72">
        <f>IF(AND(medical_data[[#This Row],[bmi]]&gt;18.5,medical_data[[#This Row],[bmi]]&lt;24.9),1,0)</f>
        <v>1</v>
      </c>
    </row>
    <row r="73" spans="1:9" x14ac:dyDescent="0.2">
      <c r="A73" t="s">
        <v>110</v>
      </c>
      <c r="B73" t="s">
        <v>111</v>
      </c>
      <c r="C73" t="s">
        <v>8</v>
      </c>
      <c r="D73">
        <v>48</v>
      </c>
      <c r="E73">
        <v>165</v>
      </c>
      <c r="F73">
        <v>114</v>
      </c>
      <c r="G73" t="s">
        <v>21</v>
      </c>
      <c r="H73">
        <f>medical_data[[#This Row],[weight]]/(medical_data[[#This Row],[height]]/100)^2</f>
        <v>41.873278236914608</v>
      </c>
      <c r="I73">
        <f>IF(AND(medical_data[[#This Row],[bmi]]&gt;18.5,medical_data[[#This Row],[bmi]]&lt;24.9),1,0)</f>
        <v>0</v>
      </c>
    </row>
    <row r="74" spans="1:9" x14ac:dyDescent="0.2">
      <c r="A74" t="s">
        <v>28</v>
      </c>
      <c r="B74" t="s">
        <v>29</v>
      </c>
      <c r="C74" t="s">
        <v>8</v>
      </c>
      <c r="D74">
        <v>46</v>
      </c>
      <c r="E74">
        <v>164</v>
      </c>
      <c r="F74">
        <v>117</v>
      </c>
      <c r="G74" t="s">
        <v>21</v>
      </c>
      <c r="H74">
        <f>medical_data[[#This Row],[weight]]/(medical_data[[#This Row],[height]]/100)^2</f>
        <v>43.500892325996439</v>
      </c>
      <c r="I74">
        <f>IF(AND(medical_data[[#This Row],[bmi]]&gt;18.5,medical_data[[#This Row],[bmi]]&lt;24.9),1,0)</f>
        <v>0</v>
      </c>
    </row>
    <row r="75" spans="1:9" x14ac:dyDescent="0.2">
      <c r="A75" t="s">
        <v>80</v>
      </c>
      <c r="B75" t="s">
        <v>81</v>
      </c>
      <c r="C75" t="s">
        <v>12</v>
      </c>
      <c r="D75">
        <v>48</v>
      </c>
      <c r="E75">
        <v>164</v>
      </c>
      <c r="F75">
        <v>60</v>
      </c>
      <c r="G75" t="s">
        <v>13</v>
      </c>
      <c r="H75">
        <f>medical_data[[#This Row],[weight]]/(medical_data[[#This Row],[height]]/100)^2</f>
        <v>22.308149910767405</v>
      </c>
      <c r="I75">
        <f>IF(AND(medical_data[[#This Row],[bmi]]&gt;18.5,medical_data[[#This Row],[bmi]]&lt;24.9),1,0)</f>
        <v>1</v>
      </c>
    </row>
    <row r="76" spans="1:9" x14ac:dyDescent="0.2">
      <c r="A76" t="s">
        <v>88</v>
      </c>
      <c r="B76" t="s">
        <v>89</v>
      </c>
      <c r="C76" t="s">
        <v>12</v>
      </c>
      <c r="D76">
        <v>20</v>
      </c>
      <c r="E76">
        <v>164</v>
      </c>
      <c r="F76">
        <v>93</v>
      </c>
      <c r="G76" t="s">
        <v>13</v>
      </c>
      <c r="H76">
        <f>medical_data[[#This Row],[weight]]/(medical_data[[#This Row],[height]]/100)^2</f>
        <v>34.577632361689474</v>
      </c>
      <c r="I76">
        <f>IF(AND(medical_data[[#This Row],[bmi]]&gt;18.5,medical_data[[#This Row],[bmi]]&lt;24.9),1,0)</f>
        <v>0</v>
      </c>
    </row>
    <row r="77" spans="1:9" x14ac:dyDescent="0.2">
      <c r="A77" t="s">
        <v>46</v>
      </c>
      <c r="B77" t="s">
        <v>47</v>
      </c>
      <c r="C77" t="s">
        <v>12</v>
      </c>
      <c r="D77">
        <v>60</v>
      </c>
      <c r="E77">
        <v>163</v>
      </c>
      <c r="F77">
        <v>57</v>
      </c>
      <c r="G77" t="s">
        <v>21</v>
      </c>
      <c r="H77">
        <f>medical_data[[#This Row],[weight]]/(medical_data[[#This Row],[height]]/100)^2</f>
        <v>21.453573713726524</v>
      </c>
      <c r="I77">
        <f>IF(AND(medical_data[[#This Row],[bmi]]&gt;18.5,medical_data[[#This Row],[bmi]]&lt;24.9),1,0)</f>
        <v>1</v>
      </c>
    </row>
    <row r="78" spans="1:9" x14ac:dyDescent="0.2">
      <c r="A78" t="s">
        <v>30</v>
      </c>
      <c r="B78" t="s">
        <v>31</v>
      </c>
      <c r="C78" t="s">
        <v>12</v>
      </c>
      <c r="D78">
        <v>52</v>
      </c>
      <c r="E78">
        <v>163</v>
      </c>
      <c r="F78">
        <v>86</v>
      </c>
      <c r="G78" t="s">
        <v>13</v>
      </c>
      <c r="H78">
        <f>medical_data[[#This Row],[weight]]/(medical_data[[#This Row],[height]]/100)^2</f>
        <v>32.368549813692653</v>
      </c>
      <c r="I78">
        <f>IF(AND(medical_data[[#This Row],[bmi]]&gt;18.5,medical_data[[#This Row],[bmi]]&lt;24.9),1,0)</f>
        <v>0</v>
      </c>
    </row>
    <row r="79" spans="1:9" x14ac:dyDescent="0.2">
      <c r="A79" t="s">
        <v>50</v>
      </c>
      <c r="B79" t="s">
        <v>51</v>
      </c>
      <c r="C79" t="s">
        <v>12</v>
      </c>
      <c r="D79">
        <v>60</v>
      </c>
      <c r="E79">
        <v>161</v>
      </c>
      <c r="F79">
        <v>82</v>
      </c>
      <c r="G79" t="s">
        <v>21</v>
      </c>
      <c r="H79">
        <f>medical_data[[#This Row],[weight]]/(medical_data[[#This Row],[height]]/100)^2</f>
        <v>31.634581999151262</v>
      </c>
      <c r="I79">
        <f>IF(AND(medical_data[[#This Row],[bmi]]&gt;18.5,medical_data[[#This Row],[bmi]]&lt;24.9),1,0)</f>
        <v>0</v>
      </c>
    </row>
    <row r="80" spans="1:9" x14ac:dyDescent="0.2">
      <c r="A80" t="s">
        <v>44</v>
      </c>
      <c r="B80" t="s">
        <v>45</v>
      </c>
      <c r="C80" t="s">
        <v>12</v>
      </c>
      <c r="D80">
        <v>20</v>
      </c>
      <c r="E80">
        <v>160</v>
      </c>
      <c r="F80">
        <v>105</v>
      </c>
      <c r="G80" t="s">
        <v>13</v>
      </c>
      <c r="H80">
        <f>medical_data[[#This Row],[weight]]/(medical_data[[#This Row],[height]]/100)^2</f>
        <v>41.015624999999993</v>
      </c>
      <c r="I80">
        <f>IF(AND(medical_data[[#This Row],[bmi]]&gt;18.5,medical_data[[#This Row],[bmi]]&lt;24.9),1,0)</f>
        <v>0</v>
      </c>
    </row>
    <row r="81" spans="1:9" x14ac:dyDescent="0.2">
      <c r="A81" t="s">
        <v>186</v>
      </c>
      <c r="B81" t="s">
        <v>187</v>
      </c>
      <c r="C81" t="s">
        <v>12</v>
      </c>
      <c r="D81">
        <v>56</v>
      </c>
      <c r="E81">
        <v>160</v>
      </c>
      <c r="F81">
        <v>75</v>
      </c>
      <c r="G81" t="s">
        <v>16</v>
      </c>
      <c r="H81">
        <f>medical_data[[#This Row],[weight]]/(medical_data[[#This Row],[height]]/100)^2</f>
        <v>29.296874999999993</v>
      </c>
      <c r="I81">
        <f>IF(AND(medical_data[[#This Row],[bmi]]&gt;18.5,medical_data[[#This Row],[bmi]]&lt;24.9),1,0)</f>
        <v>0</v>
      </c>
    </row>
    <row r="82" spans="1:9" x14ac:dyDescent="0.2">
      <c r="A82" t="s">
        <v>92</v>
      </c>
      <c r="B82" t="s">
        <v>93</v>
      </c>
      <c r="C82" t="s">
        <v>12</v>
      </c>
      <c r="D82">
        <v>41</v>
      </c>
      <c r="E82">
        <v>160</v>
      </c>
      <c r="F82">
        <v>74</v>
      </c>
      <c r="G82" t="s">
        <v>9</v>
      </c>
      <c r="H82">
        <f>medical_data[[#This Row],[weight]]/(medical_data[[#This Row],[height]]/100)^2</f>
        <v>28.906249999999993</v>
      </c>
      <c r="I82">
        <f>IF(AND(medical_data[[#This Row],[bmi]]&gt;18.5,medical_data[[#This Row],[bmi]]&lt;24.9),1,0)</f>
        <v>0</v>
      </c>
    </row>
    <row r="83" spans="1:9" x14ac:dyDescent="0.2">
      <c r="A83" t="s">
        <v>58</v>
      </c>
      <c r="B83" t="s">
        <v>59</v>
      </c>
      <c r="C83" t="s">
        <v>8</v>
      </c>
      <c r="D83">
        <v>45</v>
      </c>
      <c r="E83">
        <v>160</v>
      </c>
      <c r="F83">
        <v>113</v>
      </c>
      <c r="G83" t="s">
        <v>16</v>
      </c>
      <c r="H83">
        <f>medical_data[[#This Row],[weight]]/(medical_data[[#This Row],[height]]/100)^2</f>
        <v>44.140624999999993</v>
      </c>
      <c r="I83">
        <f>IF(AND(medical_data[[#This Row],[bmi]]&gt;18.5,medical_data[[#This Row],[bmi]]&lt;24.9),1,0)</f>
        <v>0</v>
      </c>
    </row>
    <row r="84" spans="1:9" x14ac:dyDescent="0.2">
      <c r="A84" t="s">
        <v>146</v>
      </c>
      <c r="B84" t="s">
        <v>147</v>
      </c>
      <c r="C84" t="s">
        <v>8</v>
      </c>
      <c r="D84">
        <v>36</v>
      </c>
      <c r="E84">
        <v>160</v>
      </c>
      <c r="F84">
        <v>113</v>
      </c>
      <c r="G84" t="s">
        <v>16</v>
      </c>
      <c r="H84">
        <f>medical_data[[#This Row],[weight]]/(medical_data[[#This Row],[height]]/100)^2</f>
        <v>44.140624999999993</v>
      </c>
      <c r="I84">
        <f>IF(AND(medical_data[[#This Row],[bmi]]&gt;18.5,medical_data[[#This Row],[bmi]]&lt;24.9),1,0)</f>
        <v>0</v>
      </c>
    </row>
    <row r="85" spans="1:9" x14ac:dyDescent="0.2">
      <c r="A85" t="s">
        <v>136</v>
      </c>
      <c r="B85" t="s">
        <v>137</v>
      </c>
      <c r="C85" t="s">
        <v>8</v>
      </c>
      <c r="D85">
        <v>42</v>
      </c>
      <c r="E85">
        <v>160</v>
      </c>
      <c r="F85">
        <v>76</v>
      </c>
      <c r="G85" t="s">
        <v>9</v>
      </c>
      <c r="H85">
        <f>medical_data[[#This Row],[weight]]/(medical_data[[#This Row],[height]]/100)^2</f>
        <v>29.687499999999993</v>
      </c>
      <c r="I85">
        <f>IF(AND(medical_data[[#This Row],[bmi]]&gt;18.5,medical_data[[#This Row],[bmi]]&lt;24.9),1,0)</f>
        <v>0</v>
      </c>
    </row>
    <row r="86" spans="1:9" x14ac:dyDescent="0.2">
      <c r="A86" t="s">
        <v>19</v>
      </c>
      <c r="B86" t="s">
        <v>20</v>
      </c>
      <c r="C86" t="s">
        <v>12</v>
      </c>
      <c r="D86">
        <v>50</v>
      </c>
      <c r="E86">
        <v>159</v>
      </c>
      <c r="F86">
        <v>74</v>
      </c>
      <c r="G86" t="s">
        <v>21</v>
      </c>
      <c r="H86">
        <f>medical_data[[#This Row],[weight]]/(medical_data[[#This Row],[height]]/100)^2</f>
        <v>29.270994027135</v>
      </c>
      <c r="I86">
        <f>IF(AND(medical_data[[#This Row],[bmi]]&gt;18.5,medical_data[[#This Row],[bmi]]&lt;24.9),1,0)</f>
        <v>0</v>
      </c>
    </row>
    <row r="87" spans="1:9" x14ac:dyDescent="0.2">
      <c r="A87" t="s">
        <v>140</v>
      </c>
      <c r="B87" t="s">
        <v>141</v>
      </c>
      <c r="C87" t="s">
        <v>12</v>
      </c>
      <c r="D87">
        <v>39</v>
      </c>
      <c r="E87">
        <v>159</v>
      </c>
      <c r="F87">
        <v>101</v>
      </c>
      <c r="G87" t="s">
        <v>9</v>
      </c>
      <c r="H87">
        <f>medical_data[[#This Row],[weight]]/(medical_data[[#This Row],[height]]/100)^2</f>
        <v>39.950951307305878</v>
      </c>
      <c r="I87">
        <f>IF(AND(medical_data[[#This Row],[bmi]]&gt;18.5,medical_data[[#This Row],[bmi]]&lt;24.9),1,0)</f>
        <v>0</v>
      </c>
    </row>
    <row r="88" spans="1:9" x14ac:dyDescent="0.2">
      <c r="A88" t="s">
        <v>62</v>
      </c>
      <c r="B88" t="s">
        <v>63</v>
      </c>
      <c r="C88" t="s">
        <v>8</v>
      </c>
      <c r="D88">
        <v>53</v>
      </c>
      <c r="E88">
        <v>158</v>
      </c>
      <c r="F88">
        <v>105</v>
      </c>
      <c r="G88" t="s">
        <v>13</v>
      </c>
      <c r="H88">
        <f>medical_data[[#This Row],[weight]]/(medical_data[[#This Row],[height]]/100)^2</f>
        <v>42.060567216792172</v>
      </c>
      <c r="I88">
        <f>IF(AND(medical_data[[#This Row],[bmi]]&gt;18.5,medical_data[[#This Row],[bmi]]&lt;24.9),1,0)</f>
        <v>0</v>
      </c>
    </row>
    <row r="89" spans="1:9" x14ac:dyDescent="0.2">
      <c r="A89" t="s">
        <v>84</v>
      </c>
      <c r="B89" t="s">
        <v>85</v>
      </c>
      <c r="C89" t="s">
        <v>8</v>
      </c>
      <c r="D89">
        <v>29</v>
      </c>
      <c r="E89">
        <v>158</v>
      </c>
      <c r="F89">
        <v>73</v>
      </c>
      <c r="G89" t="s">
        <v>21</v>
      </c>
      <c r="H89">
        <f>medical_data[[#This Row],[weight]]/(medical_data[[#This Row],[height]]/100)^2</f>
        <v>29.242108636436463</v>
      </c>
      <c r="I89">
        <f>IF(AND(medical_data[[#This Row],[bmi]]&gt;18.5,medical_data[[#This Row],[bmi]]&lt;24.9),1,0)</f>
        <v>0</v>
      </c>
    </row>
    <row r="90" spans="1:9" x14ac:dyDescent="0.2">
      <c r="A90" t="s">
        <v>74</v>
      </c>
      <c r="B90" t="s">
        <v>75</v>
      </c>
      <c r="C90" t="s">
        <v>12</v>
      </c>
      <c r="D90">
        <v>55</v>
      </c>
      <c r="E90">
        <v>158</v>
      </c>
      <c r="F90">
        <v>69</v>
      </c>
      <c r="G90" t="s">
        <v>9</v>
      </c>
      <c r="H90">
        <f>medical_data[[#This Row],[weight]]/(medical_data[[#This Row],[height]]/100)^2</f>
        <v>27.639801313892001</v>
      </c>
      <c r="I90">
        <f>IF(AND(medical_data[[#This Row],[bmi]]&gt;18.5,medical_data[[#This Row],[bmi]]&lt;24.9),1,0)</f>
        <v>0</v>
      </c>
    </row>
    <row r="91" spans="1:9" x14ac:dyDescent="0.2">
      <c r="A91" t="s">
        <v>60</v>
      </c>
      <c r="B91" t="s">
        <v>61</v>
      </c>
      <c r="C91" t="s">
        <v>8</v>
      </c>
      <c r="D91">
        <v>45</v>
      </c>
      <c r="E91">
        <v>158</v>
      </c>
      <c r="F91">
        <v>93</v>
      </c>
      <c r="G91" t="s">
        <v>9</v>
      </c>
      <c r="H91">
        <f>medical_data[[#This Row],[weight]]/(medical_data[[#This Row],[height]]/100)^2</f>
        <v>37.25364524915878</v>
      </c>
      <c r="I91">
        <f>IF(AND(medical_data[[#This Row],[bmi]]&gt;18.5,medical_data[[#This Row],[bmi]]&lt;24.9),1,0)</f>
        <v>0</v>
      </c>
    </row>
    <row r="92" spans="1:9" x14ac:dyDescent="0.2">
      <c r="A92" t="s">
        <v>162</v>
      </c>
      <c r="B92" t="s">
        <v>163</v>
      </c>
      <c r="C92" t="s">
        <v>12</v>
      </c>
      <c r="D92">
        <v>49</v>
      </c>
      <c r="E92">
        <v>158</v>
      </c>
      <c r="F92">
        <v>119</v>
      </c>
      <c r="G92" t="s">
        <v>16</v>
      </c>
      <c r="H92">
        <f>medical_data[[#This Row],[weight]]/(medical_data[[#This Row],[height]]/100)^2</f>
        <v>47.668642845697796</v>
      </c>
      <c r="I92">
        <f>IF(AND(medical_data[[#This Row],[bmi]]&gt;18.5,medical_data[[#This Row],[bmi]]&lt;24.9),1,0)</f>
        <v>0</v>
      </c>
    </row>
    <row r="93" spans="1:9" x14ac:dyDescent="0.2">
      <c r="A93" t="s">
        <v>118</v>
      </c>
      <c r="B93" t="s">
        <v>119</v>
      </c>
      <c r="C93" t="s">
        <v>8</v>
      </c>
      <c r="D93">
        <v>51</v>
      </c>
      <c r="E93">
        <v>157</v>
      </c>
      <c r="F93">
        <v>111</v>
      </c>
      <c r="G93" t="s">
        <v>16</v>
      </c>
      <c r="H93">
        <f>medical_data[[#This Row],[weight]]/(medical_data[[#This Row],[height]]/100)^2</f>
        <v>45.032252829729401</v>
      </c>
      <c r="I93">
        <f>IF(AND(medical_data[[#This Row],[bmi]]&gt;18.5,medical_data[[#This Row],[bmi]]&lt;24.9),1,0)</f>
        <v>0</v>
      </c>
    </row>
    <row r="94" spans="1:9" x14ac:dyDescent="0.2">
      <c r="A94" t="s">
        <v>6</v>
      </c>
      <c r="B94" t="s">
        <v>7</v>
      </c>
      <c r="C94" t="s">
        <v>8</v>
      </c>
      <c r="D94">
        <v>32</v>
      </c>
      <c r="E94">
        <v>157</v>
      </c>
      <c r="F94">
        <v>88</v>
      </c>
      <c r="G94" t="s">
        <v>9</v>
      </c>
      <c r="H94">
        <f>medical_data[[#This Row],[weight]]/(medical_data[[#This Row],[height]]/100)^2</f>
        <v>35.701245486632317</v>
      </c>
      <c r="I94">
        <f>IF(AND(medical_data[[#This Row],[bmi]]&gt;18.5,medical_data[[#This Row],[bmi]]&lt;24.9),1,0)</f>
        <v>0</v>
      </c>
    </row>
    <row r="95" spans="1:9" x14ac:dyDescent="0.2">
      <c r="A95" t="s">
        <v>208</v>
      </c>
      <c r="B95" t="s">
        <v>209</v>
      </c>
      <c r="C95" t="s">
        <v>8</v>
      </c>
      <c r="D95">
        <v>44</v>
      </c>
      <c r="E95">
        <v>157</v>
      </c>
      <c r="F95">
        <v>117</v>
      </c>
      <c r="G95" t="s">
        <v>9</v>
      </c>
      <c r="H95">
        <f>medical_data[[#This Row],[weight]]/(medical_data[[#This Row],[height]]/100)^2</f>
        <v>47.466428658363419</v>
      </c>
      <c r="I95">
        <f>IF(AND(medical_data[[#This Row],[bmi]]&gt;18.5,medical_data[[#This Row],[bmi]]&lt;24.9),1,0)</f>
        <v>0</v>
      </c>
    </row>
    <row r="96" spans="1:9" x14ac:dyDescent="0.2">
      <c r="A96" t="s">
        <v>150</v>
      </c>
      <c r="B96" t="s">
        <v>151</v>
      </c>
      <c r="C96" t="s">
        <v>8</v>
      </c>
      <c r="D96">
        <v>55</v>
      </c>
      <c r="E96">
        <v>156</v>
      </c>
      <c r="F96">
        <v>103</v>
      </c>
      <c r="G96" t="s">
        <v>21</v>
      </c>
      <c r="H96">
        <f>medical_data[[#This Row],[weight]]/(medical_data[[#This Row],[height]]/100)^2</f>
        <v>42.324128862590399</v>
      </c>
      <c r="I96">
        <f>IF(AND(medical_data[[#This Row],[bmi]]&gt;18.5,medical_data[[#This Row],[bmi]]&lt;24.9),1,0)</f>
        <v>0</v>
      </c>
    </row>
    <row r="97" spans="1:9" x14ac:dyDescent="0.2">
      <c r="A97" t="s">
        <v>160</v>
      </c>
      <c r="B97" t="s">
        <v>161</v>
      </c>
      <c r="C97" t="s">
        <v>12</v>
      </c>
      <c r="D97">
        <v>48</v>
      </c>
      <c r="E97">
        <v>156</v>
      </c>
      <c r="F97">
        <v>64</v>
      </c>
      <c r="G97" t="s">
        <v>13</v>
      </c>
      <c r="H97">
        <f>medical_data[[#This Row],[weight]]/(medical_data[[#This Row],[height]]/100)^2</f>
        <v>26.298487836949374</v>
      </c>
      <c r="I97">
        <f>IF(AND(medical_data[[#This Row],[bmi]]&gt;18.5,medical_data[[#This Row],[bmi]]&lt;24.9),1,0)</f>
        <v>0</v>
      </c>
    </row>
    <row r="98" spans="1:9" x14ac:dyDescent="0.2">
      <c r="A98" t="s">
        <v>148</v>
      </c>
      <c r="B98" t="s">
        <v>149</v>
      </c>
      <c r="C98" t="s">
        <v>12</v>
      </c>
      <c r="D98">
        <v>32</v>
      </c>
      <c r="E98">
        <v>156</v>
      </c>
      <c r="F98">
        <v>55</v>
      </c>
      <c r="G98" t="s">
        <v>21</v>
      </c>
      <c r="H98">
        <f>medical_data[[#This Row],[weight]]/(medical_data[[#This Row],[height]]/100)^2</f>
        <v>22.600262984878366</v>
      </c>
      <c r="I98">
        <f>IF(AND(medical_data[[#This Row],[bmi]]&gt;18.5,medical_data[[#This Row],[bmi]]&lt;24.9),1,0)</f>
        <v>1</v>
      </c>
    </row>
    <row r="99" spans="1:9" x14ac:dyDescent="0.2">
      <c r="A99" t="s">
        <v>122</v>
      </c>
      <c r="B99" t="s">
        <v>123</v>
      </c>
      <c r="C99" t="s">
        <v>8</v>
      </c>
      <c r="D99">
        <v>34</v>
      </c>
      <c r="E99">
        <v>156</v>
      </c>
      <c r="F99">
        <v>78</v>
      </c>
      <c r="G99" t="s">
        <v>16</v>
      </c>
      <c r="H99">
        <f>medical_data[[#This Row],[weight]]/(medical_data[[#This Row],[height]]/100)^2</f>
        <v>32.051282051282051</v>
      </c>
      <c r="I99">
        <f>IF(AND(medical_data[[#This Row],[bmi]]&gt;18.5,medical_data[[#This Row],[bmi]]&lt;24.9),1,0)</f>
        <v>0</v>
      </c>
    </row>
    <row r="100" spans="1:9" x14ac:dyDescent="0.2">
      <c r="A100" t="s">
        <v>174</v>
      </c>
      <c r="B100" t="s">
        <v>175</v>
      </c>
      <c r="C100" t="s">
        <v>8</v>
      </c>
      <c r="D100">
        <v>46</v>
      </c>
      <c r="E100">
        <v>156</v>
      </c>
      <c r="F100">
        <v>107</v>
      </c>
      <c r="G100" t="s">
        <v>9</v>
      </c>
      <c r="H100">
        <f>medical_data[[#This Row],[weight]]/(medical_data[[#This Row],[height]]/100)^2</f>
        <v>43.967784352399732</v>
      </c>
      <c r="I100">
        <f>IF(AND(medical_data[[#This Row],[bmi]]&gt;18.5,medical_data[[#This Row],[bmi]]&lt;24.9),1,0)</f>
        <v>0</v>
      </c>
    </row>
    <row r="101" spans="1:9" x14ac:dyDescent="0.2">
      <c r="A101" t="s">
        <v>14</v>
      </c>
      <c r="B101" t="s">
        <v>15</v>
      </c>
      <c r="C101" t="s">
        <v>8</v>
      </c>
      <c r="D101">
        <v>21</v>
      </c>
      <c r="E101">
        <v>155</v>
      </c>
      <c r="F101">
        <v>50</v>
      </c>
      <c r="G101" t="s">
        <v>16</v>
      </c>
      <c r="H101">
        <f>medical_data[[#This Row],[weight]]/(medical_data[[#This Row],[height]]/100)^2</f>
        <v>20.811654526534856</v>
      </c>
      <c r="I101">
        <f>IF(AND(medical_data[[#This Row],[bmi]]&gt;18.5,medical_data[[#This Row],[bmi]]&lt;24.9),1,0)</f>
        <v>1</v>
      </c>
    </row>
    <row r="102" spans="1:9" x14ac:dyDescent="0.2">
      <c r="A102" t="s">
        <v>212</v>
      </c>
      <c r="B102">
        <f>SUBTOTAL(103,medical_data[last_name])</f>
        <v>100</v>
      </c>
      <c r="D102">
        <f>SUBTOTAL(101,medical_data[age])</f>
        <v>40.06</v>
      </c>
      <c r="G102">
        <f>SUBTOTAL(103,medical_data[country])</f>
        <v>100</v>
      </c>
      <c r="H102">
        <f>SUBTOTAL(105,medical_data[bmi])</f>
        <v>13.275718450645565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Arkusz2</vt:lpstr>
      <vt:lpstr>Arkusz3</vt:lpstr>
      <vt:lpstr>Arkusz4</vt:lpstr>
      <vt:lpstr>Arkusz5</vt:lpstr>
      <vt:lpstr>Arkusz6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RisSetupInstall</cp:lastModifiedBy>
  <dcterms:modified xsi:type="dcterms:W3CDTF">2024-04-12T12:45:07Z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2024-04-11T11:50:08Z</dcterms:created>
  <cp:revision>0</cp:revision>
</cp:coreProperties>
</file>