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7545"/>
  </bookViews>
  <sheets>
    <sheet name="Lis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W451" i="1"/>
  <c r="AW450"/>
  <c r="AW449"/>
  <c r="AW448"/>
  <c r="AW447"/>
  <c r="AW446"/>
  <c r="AW445"/>
  <c r="AW444"/>
  <c r="AW443"/>
  <c r="AW442"/>
  <c r="AW441"/>
  <c r="AW440"/>
  <c r="AW439"/>
  <c r="AW438"/>
  <c r="X443"/>
  <c r="X442"/>
  <c r="X441"/>
  <c r="X440"/>
  <c r="X439"/>
  <c r="X438"/>
  <c r="H370"/>
  <c r="E370"/>
  <c r="H372" l="1"/>
  <c r="H371"/>
  <c r="H369"/>
  <c r="I63" s="1"/>
  <c r="E369"/>
  <c r="F16" s="1"/>
  <c r="E372"/>
  <c r="E371"/>
  <c r="F354" l="1"/>
  <c r="F342"/>
  <c r="F330"/>
  <c r="F318"/>
  <c r="F306"/>
  <c r="F294"/>
  <c r="F278"/>
  <c r="F266"/>
  <c r="F254"/>
  <c r="F242"/>
  <c r="F226"/>
  <c r="F217"/>
  <c r="F200"/>
  <c r="F184"/>
  <c r="F168"/>
  <c r="F152"/>
  <c r="F120"/>
  <c r="F104"/>
  <c r="F88"/>
  <c r="F72"/>
  <c r="F56"/>
  <c r="F40"/>
  <c r="F24"/>
  <c r="F8"/>
  <c r="I360"/>
  <c r="I344"/>
  <c r="I319"/>
  <c r="I255"/>
  <c r="I191"/>
  <c r="I127"/>
  <c r="I8"/>
  <c r="I12"/>
  <c r="I16"/>
  <c r="I20"/>
  <c r="I24"/>
  <c r="I28"/>
  <c r="I32"/>
  <c r="I36"/>
  <c r="I40"/>
  <c r="I44"/>
  <c r="I48"/>
  <c r="I52"/>
  <c r="I56"/>
  <c r="I60"/>
  <c r="I64"/>
  <c r="I68"/>
  <c r="I72"/>
  <c r="I76"/>
  <c r="I80"/>
  <c r="I84"/>
  <c r="I88"/>
  <c r="I92"/>
  <c r="I96"/>
  <c r="I100"/>
  <c r="I104"/>
  <c r="I108"/>
  <c r="I112"/>
  <c r="I116"/>
  <c r="I120"/>
  <c r="I124"/>
  <c r="I128"/>
  <c r="I132"/>
  <c r="I136"/>
  <c r="I140"/>
  <c r="I144"/>
  <c r="I148"/>
  <c r="I152"/>
  <c r="I156"/>
  <c r="I160"/>
  <c r="I164"/>
  <c r="I168"/>
  <c r="I172"/>
  <c r="I176"/>
  <c r="I180"/>
  <c r="I184"/>
  <c r="I188"/>
  <c r="I192"/>
  <c r="I196"/>
  <c r="I200"/>
  <c r="I204"/>
  <c r="I208"/>
  <c r="I212"/>
  <c r="I216"/>
  <c r="I220"/>
  <c r="I224"/>
  <c r="I228"/>
  <c r="I232"/>
  <c r="I236"/>
  <c r="I240"/>
  <c r="I244"/>
  <c r="I248"/>
  <c r="I252"/>
  <c r="I256"/>
  <c r="I260"/>
  <c r="I264"/>
  <c r="I268"/>
  <c r="I272"/>
  <c r="I276"/>
  <c r="I280"/>
  <c r="I284"/>
  <c r="I288"/>
  <c r="I292"/>
  <c r="I296"/>
  <c r="I300"/>
  <c r="I304"/>
  <c r="I308"/>
  <c r="I312"/>
  <c r="I316"/>
  <c r="I320"/>
  <c r="I324"/>
  <c r="I328"/>
  <c r="I332"/>
  <c r="I336"/>
  <c r="I5"/>
  <c r="I9"/>
  <c r="I13"/>
  <c r="I17"/>
  <c r="I21"/>
  <c r="I25"/>
  <c r="I29"/>
  <c r="I33"/>
  <c r="I37"/>
  <c r="I41"/>
  <c r="I45"/>
  <c r="I49"/>
  <c r="I53"/>
  <c r="I57"/>
  <c r="I61"/>
  <c r="I65"/>
  <c r="I69"/>
  <c r="I73"/>
  <c r="I77"/>
  <c r="I81"/>
  <c r="I85"/>
  <c r="I89"/>
  <c r="I93"/>
  <c r="I97"/>
  <c r="I101"/>
  <c r="I105"/>
  <c r="I109"/>
  <c r="I113"/>
  <c r="I117"/>
  <c r="I121"/>
  <c r="I125"/>
  <c r="I129"/>
  <c r="I133"/>
  <c r="I137"/>
  <c r="I141"/>
  <c r="I145"/>
  <c r="I149"/>
  <c r="I153"/>
  <c r="I157"/>
  <c r="I161"/>
  <c r="I165"/>
  <c r="I169"/>
  <c r="I173"/>
  <c r="I177"/>
  <c r="I181"/>
  <c r="I185"/>
  <c r="I189"/>
  <c r="I193"/>
  <c r="I197"/>
  <c r="I201"/>
  <c r="I205"/>
  <c r="I209"/>
  <c r="I213"/>
  <c r="I217"/>
  <c r="I221"/>
  <c r="I225"/>
  <c r="I229"/>
  <c r="I233"/>
  <c r="I237"/>
  <c r="I241"/>
  <c r="I245"/>
  <c r="I249"/>
  <c r="I253"/>
  <c r="I257"/>
  <c r="I261"/>
  <c r="I265"/>
  <c r="I269"/>
  <c r="I273"/>
  <c r="I277"/>
  <c r="I281"/>
  <c r="I285"/>
  <c r="I289"/>
  <c r="I293"/>
  <c r="I297"/>
  <c r="I301"/>
  <c r="I305"/>
  <c r="I309"/>
  <c r="I313"/>
  <c r="I317"/>
  <c r="I321"/>
  <c r="I325"/>
  <c r="I6"/>
  <c r="I10"/>
  <c r="I14"/>
  <c r="I18"/>
  <c r="I22"/>
  <c r="I26"/>
  <c r="I30"/>
  <c r="I34"/>
  <c r="I38"/>
  <c r="I42"/>
  <c r="I46"/>
  <c r="I50"/>
  <c r="I54"/>
  <c r="I58"/>
  <c r="I62"/>
  <c r="I66"/>
  <c r="I70"/>
  <c r="I74"/>
  <c r="I78"/>
  <c r="I82"/>
  <c r="I86"/>
  <c r="I90"/>
  <c r="I94"/>
  <c r="I98"/>
  <c r="I102"/>
  <c r="I106"/>
  <c r="I110"/>
  <c r="I114"/>
  <c r="I118"/>
  <c r="I122"/>
  <c r="I126"/>
  <c r="I130"/>
  <c r="I134"/>
  <c r="I138"/>
  <c r="I142"/>
  <c r="I146"/>
  <c r="I150"/>
  <c r="I154"/>
  <c r="I158"/>
  <c r="I162"/>
  <c r="I166"/>
  <c r="I170"/>
  <c r="I174"/>
  <c r="I178"/>
  <c r="I182"/>
  <c r="I186"/>
  <c r="I190"/>
  <c r="I194"/>
  <c r="I198"/>
  <c r="I202"/>
  <c r="I206"/>
  <c r="I210"/>
  <c r="I214"/>
  <c r="I218"/>
  <c r="I222"/>
  <c r="I226"/>
  <c r="I230"/>
  <c r="I234"/>
  <c r="I238"/>
  <c r="I242"/>
  <c r="I246"/>
  <c r="I250"/>
  <c r="I254"/>
  <c r="I258"/>
  <c r="I262"/>
  <c r="I266"/>
  <c r="I270"/>
  <c r="I274"/>
  <c r="I278"/>
  <c r="I282"/>
  <c r="I286"/>
  <c r="I290"/>
  <c r="I294"/>
  <c r="I298"/>
  <c r="I302"/>
  <c r="I306"/>
  <c r="I310"/>
  <c r="I314"/>
  <c r="I318"/>
  <c r="I322"/>
  <c r="I326"/>
  <c r="I19"/>
  <c r="I35"/>
  <c r="I51"/>
  <c r="I67"/>
  <c r="I83"/>
  <c r="I99"/>
  <c r="I115"/>
  <c r="I131"/>
  <c r="I147"/>
  <c r="I163"/>
  <c r="I179"/>
  <c r="I195"/>
  <c r="I211"/>
  <c r="I227"/>
  <c r="I243"/>
  <c r="I259"/>
  <c r="I275"/>
  <c r="I291"/>
  <c r="I307"/>
  <c r="I323"/>
  <c r="I331"/>
  <c r="I337"/>
  <c r="I341"/>
  <c r="I345"/>
  <c r="I349"/>
  <c r="I353"/>
  <c r="I357"/>
  <c r="I361"/>
  <c r="I365"/>
  <c r="I4"/>
  <c r="J4" s="1"/>
  <c r="I7"/>
  <c r="I23"/>
  <c r="I39"/>
  <c r="I55"/>
  <c r="I71"/>
  <c r="I87"/>
  <c r="I103"/>
  <c r="I119"/>
  <c r="I135"/>
  <c r="I151"/>
  <c r="I167"/>
  <c r="I183"/>
  <c r="I199"/>
  <c r="I215"/>
  <c r="I231"/>
  <c r="I247"/>
  <c r="I263"/>
  <c r="I279"/>
  <c r="I295"/>
  <c r="I311"/>
  <c r="I327"/>
  <c r="I333"/>
  <c r="I338"/>
  <c r="I342"/>
  <c r="I346"/>
  <c r="I350"/>
  <c r="I354"/>
  <c r="I358"/>
  <c r="I362"/>
  <c r="I366"/>
  <c r="I11"/>
  <c r="I27"/>
  <c r="I43"/>
  <c r="I59"/>
  <c r="I75"/>
  <c r="I91"/>
  <c r="I107"/>
  <c r="I123"/>
  <c r="I139"/>
  <c r="I155"/>
  <c r="I171"/>
  <c r="I187"/>
  <c r="I203"/>
  <c r="I219"/>
  <c r="I235"/>
  <c r="I251"/>
  <c r="I267"/>
  <c r="I283"/>
  <c r="I299"/>
  <c r="I315"/>
  <c r="I329"/>
  <c r="I334"/>
  <c r="I339"/>
  <c r="I343"/>
  <c r="I347"/>
  <c r="I351"/>
  <c r="I355"/>
  <c r="I359"/>
  <c r="I363"/>
  <c r="I367"/>
  <c r="F4"/>
  <c r="G4" s="1"/>
  <c r="F365"/>
  <c r="F361"/>
  <c r="F357"/>
  <c r="F353"/>
  <c r="F349"/>
  <c r="F345"/>
  <c r="F341"/>
  <c r="F337"/>
  <c r="F333"/>
  <c r="F329"/>
  <c r="F325"/>
  <c r="F321"/>
  <c r="F317"/>
  <c r="F313"/>
  <c r="F309"/>
  <c r="F305"/>
  <c r="F301"/>
  <c r="F297"/>
  <c r="F293"/>
  <c r="F289"/>
  <c r="F285"/>
  <c r="F281"/>
  <c r="F277"/>
  <c r="F273"/>
  <c r="F269"/>
  <c r="F265"/>
  <c r="F261"/>
  <c r="F257"/>
  <c r="F253"/>
  <c r="F249"/>
  <c r="F245"/>
  <c r="F241"/>
  <c r="F237"/>
  <c r="F233"/>
  <c r="F229"/>
  <c r="F225"/>
  <c r="F221"/>
  <c r="F216"/>
  <c r="F209"/>
  <c r="F196"/>
  <c r="F180"/>
  <c r="F164"/>
  <c r="F148"/>
  <c r="F132"/>
  <c r="F116"/>
  <c r="F100"/>
  <c r="F84"/>
  <c r="F68"/>
  <c r="F52"/>
  <c r="F36"/>
  <c r="F20"/>
  <c r="I356"/>
  <c r="I340"/>
  <c r="I303"/>
  <c r="I239"/>
  <c r="I175"/>
  <c r="I111"/>
  <c r="I47"/>
  <c r="F368"/>
  <c r="F364"/>
  <c r="F360"/>
  <c r="F356"/>
  <c r="F352"/>
  <c r="F348"/>
  <c r="F344"/>
  <c r="F340"/>
  <c r="F336"/>
  <c r="F332"/>
  <c r="F328"/>
  <c r="F324"/>
  <c r="F320"/>
  <c r="F316"/>
  <c r="F312"/>
  <c r="F308"/>
  <c r="F304"/>
  <c r="F300"/>
  <c r="F296"/>
  <c r="F292"/>
  <c r="F288"/>
  <c r="F284"/>
  <c r="F280"/>
  <c r="F276"/>
  <c r="F272"/>
  <c r="F268"/>
  <c r="F264"/>
  <c r="F260"/>
  <c r="F256"/>
  <c r="F252"/>
  <c r="F248"/>
  <c r="F244"/>
  <c r="F240"/>
  <c r="F236"/>
  <c r="F232"/>
  <c r="F228"/>
  <c r="F224"/>
  <c r="F220"/>
  <c r="F214"/>
  <c r="F208"/>
  <c r="F192"/>
  <c r="F176"/>
  <c r="F160"/>
  <c r="F144"/>
  <c r="F128"/>
  <c r="F112"/>
  <c r="F96"/>
  <c r="F80"/>
  <c r="F64"/>
  <c r="F48"/>
  <c r="F32"/>
  <c r="I368"/>
  <c r="I352"/>
  <c r="I335"/>
  <c r="I287"/>
  <c r="I223"/>
  <c r="I159"/>
  <c r="I95"/>
  <c r="I31"/>
  <c r="F5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F129"/>
  <c r="F133"/>
  <c r="F137"/>
  <c r="F141"/>
  <c r="F145"/>
  <c r="F149"/>
  <c r="F153"/>
  <c r="F157"/>
  <c r="F161"/>
  <c r="F165"/>
  <c r="F169"/>
  <c r="F173"/>
  <c r="F177"/>
  <c r="F181"/>
  <c r="F185"/>
  <c r="F189"/>
  <c r="F193"/>
  <c r="F197"/>
  <c r="F201"/>
  <c r="F205"/>
  <c r="F6"/>
  <c r="F10"/>
  <c r="F14"/>
  <c r="F18"/>
  <c r="F22"/>
  <c r="F26"/>
  <c r="F30"/>
  <c r="F34"/>
  <c r="F38"/>
  <c r="F42"/>
  <c r="F46"/>
  <c r="F50"/>
  <c r="F54"/>
  <c r="F58"/>
  <c r="F62"/>
  <c r="F66"/>
  <c r="F70"/>
  <c r="F74"/>
  <c r="F78"/>
  <c r="F82"/>
  <c r="F86"/>
  <c r="F90"/>
  <c r="F94"/>
  <c r="F98"/>
  <c r="F102"/>
  <c r="F106"/>
  <c r="F110"/>
  <c r="F114"/>
  <c r="F118"/>
  <c r="F122"/>
  <c r="F126"/>
  <c r="F130"/>
  <c r="F134"/>
  <c r="F138"/>
  <c r="F142"/>
  <c r="F146"/>
  <c r="F150"/>
  <c r="F154"/>
  <c r="F158"/>
  <c r="F162"/>
  <c r="F166"/>
  <c r="F170"/>
  <c r="F174"/>
  <c r="F178"/>
  <c r="F182"/>
  <c r="F186"/>
  <c r="F190"/>
  <c r="F194"/>
  <c r="F198"/>
  <c r="F202"/>
  <c r="F206"/>
  <c r="F210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366"/>
  <c r="F362"/>
  <c r="F358"/>
  <c r="F350"/>
  <c r="F346"/>
  <c r="F338"/>
  <c r="F334"/>
  <c r="F326"/>
  <c r="F322"/>
  <c r="F314"/>
  <c r="F310"/>
  <c r="F302"/>
  <c r="F298"/>
  <c r="F290"/>
  <c r="F286"/>
  <c r="F282"/>
  <c r="F274"/>
  <c r="F270"/>
  <c r="F262"/>
  <c r="F258"/>
  <c r="F250"/>
  <c r="F246"/>
  <c r="F238"/>
  <c r="F234"/>
  <c r="F230"/>
  <c r="F222"/>
  <c r="F212"/>
  <c r="F136"/>
  <c r="F367"/>
  <c r="F363"/>
  <c r="F359"/>
  <c r="F355"/>
  <c r="F351"/>
  <c r="F347"/>
  <c r="F343"/>
  <c r="F339"/>
  <c r="F335"/>
  <c r="F331"/>
  <c r="F327"/>
  <c r="F323"/>
  <c r="F319"/>
  <c r="F315"/>
  <c r="F311"/>
  <c r="F307"/>
  <c r="F303"/>
  <c r="F299"/>
  <c r="F295"/>
  <c r="F291"/>
  <c r="F287"/>
  <c r="F283"/>
  <c r="F279"/>
  <c r="F275"/>
  <c r="F271"/>
  <c r="F267"/>
  <c r="F263"/>
  <c r="F259"/>
  <c r="F255"/>
  <c r="F251"/>
  <c r="F247"/>
  <c r="F243"/>
  <c r="F239"/>
  <c r="F235"/>
  <c r="F231"/>
  <c r="F227"/>
  <c r="F223"/>
  <c r="F218"/>
  <c r="F213"/>
  <c r="F204"/>
  <c r="F188"/>
  <c r="F172"/>
  <c r="F156"/>
  <c r="F140"/>
  <c r="F124"/>
  <c r="F108"/>
  <c r="F92"/>
  <c r="F76"/>
  <c r="F60"/>
  <c r="F44"/>
  <c r="F28"/>
  <c r="F12"/>
  <c r="I364"/>
  <c r="I348"/>
  <c r="I330"/>
  <c r="I271"/>
  <c r="I207"/>
  <c r="I143"/>
  <c r="I79"/>
  <c r="I15"/>
  <c r="G5" l="1"/>
  <c r="J5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J371" l="1"/>
  <c r="J372"/>
  <c r="G371"/>
  <c r="G372"/>
</calcChain>
</file>

<file path=xl/sharedStrings.xml><?xml version="1.0" encoding="utf-8"?>
<sst xmlns="http://schemas.openxmlformats.org/spreadsheetml/2006/main" count="14" uniqueCount="10">
  <si>
    <t>RAPS</t>
  </si>
  <si>
    <t>RAPS-suma</t>
  </si>
  <si>
    <t>sred vrij</t>
  </si>
  <si>
    <t>stand dev</t>
  </si>
  <si>
    <t>MIN</t>
  </si>
  <si>
    <t>MAX</t>
  </si>
  <si>
    <t>DANI</t>
  </si>
  <si>
    <t>SR. VRIJEDNOST</t>
  </si>
  <si>
    <t>TEMP.</t>
  </si>
  <si>
    <t>OBORINE</t>
  </si>
</sst>
</file>

<file path=xl/styles.xml><?xml version="1.0" encoding="utf-8"?>
<styleSheet xmlns="http://schemas.openxmlformats.org/spreadsheetml/2006/main">
  <numFmts count="5">
    <numFmt numFmtId="43" formatCode="_-* #,##0.00\ _k_n_-;\-* #,##0.00\ _k_n_-;_-* &quot;-&quot;??\ _k_n_-;_-@_-"/>
    <numFmt numFmtId="164" formatCode="yyyy/mm/dd/"/>
    <numFmt numFmtId="165" formatCode="0.0"/>
    <numFmt numFmtId="166" formatCode="0.0000"/>
    <numFmt numFmtId="167" formatCode="0.000"/>
  </numFmts>
  <fonts count="5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10"/>
      <color rgb="FFFF0000"/>
      <name val="Times New Roman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64" fontId="2" fillId="0" borderId="0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165" fontId="2" fillId="2" borderId="5" xfId="1" applyNumberFormat="1" applyFont="1" applyFill="1" applyBorder="1" applyAlignment="1">
      <alignment horizontal="center"/>
    </xf>
    <xf numFmtId="165" fontId="2" fillId="2" borderId="4" xfId="1" applyNumberFormat="1" applyFont="1" applyFill="1" applyBorder="1" applyAlignment="1">
      <alignment horizontal="center"/>
    </xf>
    <xf numFmtId="165" fontId="2" fillId="2" borderId="6" xfId="1" applyNumberFormat="1" applyFont="1" applyFill="1" applyBorder="1" applyAlignment="1">
      <alignment horizontal="center"/>
    </xf>
    <xf numFmtId="165" fontId="2" fillId="2" borderId="3" xfId="1" applyNumberFormat="1" applyFont="1" applyFill="1" applyBorder="1" applyAlignment="1">
      <alignment horizontal="center"/>
    </xf>
    <xf numFmtId="165" fontId="2" fillId="2" borderId="6" xfId="1" applyNumberFormat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2" fillId="2" borderId="8" xfId="1" applyNumberFormat="1" applyFont="1" applyFill="1" applyBorder="1" applyAlignment="1">
      <alignment horizontal="center" vertical="center"/>
    </xf>
    <xf numFmtId="165" fontId="2" fillId="2" borderId="7" xfId="1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/>
    <xf numFmtId="0" fontId="3" fillId="0" borderId="1" xfId="0" applyFont="1" applyBorder="1"/>
    <xf numFmtId="166" fontId="3" fillId="0" borderId="1" xfId="0" applyNumberFormat="1" applyFont="1" applyBorder="1"/>
    <xf numFmtId="166" fontId="3" fillId="0" borderId="2" xfId="0" applyNumberFormat="1" applyFont="1" applyFill="1" applyBorder="1"/>
    <xf numFmtId="0" fontId="3" fillId="0" borderId="9" xfId="0" applyFont="1" applyBorder="1"/>
    <xf numFmtId="0" fontId="3" fillId="0" borderId="10" xfId="0" applyFont="1" applyBorder="1"/>
    <xf numFmtId="2" fontId="3" fillId="0" borderId="0" xfId="0" applyNumberFormat="1" applyFont="1" applyBorder="1"/>
    <xf numFmtId="0" fontId="4" fillId="0" borderId="0" xfId="0" applyFont="1" applyBorder="1"/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3" borderId="9" xfId="0" applyFont="1" applyFill="1" applyBorder="1"/>
    <xf numFmtId="0" fontId="4" fillId="4" borderId="9" xfId="0" applyFont="1" applyFill="1" applyBorder="1"/>
    <xf numFmtId="0" fontId="3" fillId="4" borderId="9" xfId="0" applyFont="1" applyFill="1" applyBorder="1"/>
    <xf numFmtId="165" fontId="3" fillId="0" borderId="0" xfId="0" applyNumberFormat="1" applyFont="1" applyBorder="1"/>
    <xf numFmtId="167" fontId="3" fillId="0" borderId="0" xfId="0" applyNumberFormat="1" applyFont="1" applyBorder="1"/>
    <xf numFmtId="166" fontId="3" fillId="0" borderId="0" xfId="0" applyNumberFormat="1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2" fontId="3" fillId="0" borderId="15" xfId="0" applyNumberFormat="1" applyFont="1" applyBorder="1"/>
    <xf numFmtId="2" fontId="3" fillId="0" borderId="12" xfId="0" applyNumberFormat="1" applyFont="1" applyBorder="1"/>
  </cellXfs>
  <cellStyles count="3">
    <cellStyle name="Normal" xfId="0" builtinId="0"/>
    <cellStyle name="Normalno 2" xfId="1"/>
    <cellStyle name="Zarez 2" xfId="2"/>
  </cellStyles>
  <dxfs count="0"/>
  <tableStyles count="0" defaultTableStyle="TableStyleMedium2" defaultPivotStyle="PivotStyleLight16"/>
  <colors>
    <mruColors>
      <color rgb="FF45734A"/>
      <color rgb="FF626000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 sz="2200"/>
            </a:pPr>
            <a:r>
              <a:rPr lang="hr-HR" sz="2200"/>
              <a:t>2008-2017</a:t>
            </a:r>
          </a:p>
        </c:rich>
      </c:tx>
      <c:layout>
        <c:manualLayout>
          <c:xMode val="edge"/>
          <c:yMode val="edge"/>
          <c:x val="9.8552080352213217E-2"/>
          <c:y val="5.8615777738473283E-2"/>
        </c:manualLayout>
      </c:layout>
      <c:overlay val="1"/>
      <c:spPr>
        <a:solidFill>
          <a:sysClr val="window" lastClr="FFFFFF"/>
        </a:solidFill>
        <a:ln w="12700">
          <a:solidFill>
            <a:sysClr val="windowText" lastClr="000000"/>
          </a:solidFill>
        </a:ln>
      </c:spPr>
    </c:title>
    <c:plotArea>
      <c:layout>
        <c:manualLayout>
          <c:layoutTarget val="inner"/>
          <c:xMode val="edge"/>
          <c:yMode val="edge"/>
          <c:x val="7.2935308971215154E-2"/>
          <c:y val="2.2736790730171631E-2"/>
          <c:w val="0.90973936763647989"/>
          <c:h val="0.86431820747123744"/>
        </c:manualLayout>
      </c:layout>
      <c:scatterChart>
        <c:scatterStyle val="smoothMarker"/>
        <c:ser>
          <c:idx val="0"/>
          <c:order val="0"/>
          <c:tx>
            <c:v>Ukupni dušik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List1!$D$4:$D$368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List1!$E$4:$E$368</c:f>
              <c:numCache>
                <c:formatCode>0.0</c:formatCode>
                <c:ptCount val="365"/>
                <c:pt idx="0">
                  <c:v>-0.1</c:v>
                </c:pt>
                <c:pt idx="1">
                  <c:v>0.8</c:v>
                </c:pt>
                <c:pt idx="2">
                  <c:v>0.4</c:v>
                </c:pt>
                <c:pt idx="3">
                  <c:v>-0.3</c:v>
                </c:pt>
                <c:pt idx="4">
                  <c:v>0.7</c:v>
                </c:pt>
                <c:pt idx="5">
                  <c:v>0.7</c:v>
                </c:pt>
                <c:pt idx="6">
                  <c:v>0.1</c:v>
                </c:pt>
                <c:pt idx="7">
                  <c:v>0.8</c:v>
                </c:pt>
                <c:pt idx="8">
                  <c:v>1.6</c:v>
                </c:pt>
                <c:pt idx="9">
                  <c:v>1.1000000000000001</c:v>
                </c:pt>
                <c:pt idx="10">
                  <c:v>2.7</c:v>
                </c:pt>
                <c:pt idx="11">
                  <c:v>2.2999999999999998</c:v>
                </c:pt>
                <c:pt idx="12">
                  <c:v>2.5</c:v>
                </c:pt>
                <c:pt idx="13">
                  <c:v>2.6</c:v>
                </c:pt>
                <c:pt idx="14">
                  <c:v>1.8</c:v>
                </c:pt>
                <c:pt idx="15">
                  <c:v>2.4</c:v>
                </c:pt>
                <c:pt idx="16">
                  <c:v>2.1</c:v>
                </c:pt>
                <c:pt idx="17">
                  <c:v>1.7</c:v>
                </c:pt>
                <c:pt idx="18">
                  <c:v>2</c:v>
                </c:pt>
                <c:pt idx="19">
                  <c:v>2.6</c:v>
                </c:pt>
                <c:pt idx="20">
                  <c:v>1.3</c:v>
                </c:pt>
                <c:pt idx="21">
                  <c:v>0.7</c:v>
                </c:pt>
                <c:pt idx="22">
                  <c:v>-0.1</c:v>
                </c:pt>
                <c:pt idx="23">
                  <c:v>-0.2</c:v>
                </c:pt>
                <c:pt idx="24">
                  <c:v>-0.9</c:v>
                </c:pt>
                <c:pt idx="25">
                  <c:v>-1.9</c:v>
                </c:pt>
                <c:pt idx="26">
                  <c:v>-1.8</c:v>
                </c:pt>
                <c:pt idx="27">
                  <c:v>-1</c:v>
                </c:pt>
                <c:pt idx="28">
                  <c:v>-0.8</c:v>
                </c:pt>
                <c:pt idx="29">
                  <c:v>0.4</c:v>
                </c:pt>
                <c:pt idx="30">
                  <c:v>0.1</c:v>
                </c:pt>
                <c:pt idx="31">
                  <c:v>0.5</c:v>
                </c:pt>
                <c:pt idx="32">
                  <c:v>1.6</c:v>
                </c:pt>
                <c:pt idx="33">
                  <c:v>1</c:v>
                </c:pt>
                <c:pt idx="34">
                  <c:v>2.2000000000000002</c:v>
                </c:pt>
                <c:pt idx="35">
                  <c:v>3</c:v>
                </c:pt>
                <c:pt idx="36">
                  <c:v>1.8</c:v>
                </c:pt>
                <c:pt idx="37">
                  <c:v>1.5</c:v>
                </c:pt>
                <c:pt idx="38">
                  <c:v>0.9</c:v>
                </c:pt>
                <c:pt idx="39">
                  <c:v>0.6</c:v>
                </c:pt>
                <c:pt idx="40">
                  <c:v>1.2</c:v>
                </c:pt>
                <c:pt idx="41">
                  <c:v>1.2</c:v>
                </c:pt>
                <c:pt idx="42">
                  <c:v>-0.1</c:v>
                </c:pt>
                <c:pt idx="43">
                  <c:v>0</c:v>
                </c:pt>
                <c:pt idx="44">
                  <c:v>1.2</c:v>
                </c:pt>
                <c:pt idx="45">
                  <c:v>1.5</c:v>
                </c:pt>
                <c:pt idx="46">
                  <c:v>1.8</c:v>
                </c:pt>
                <c:pt idx="47">
                  <c:v>1.1000000000000001</c:v>
                </c:pt>
                <c:pt idx="48">
                  <c:v>2.7</c:v>
                </c:pt>
                <c:pt idx="49">
                  <c:v>3.4</c:v>
                </c:pt>
                <c:pt idx="50">
                  <c:v>3.4</c:v>
                </c:pt>
                <c:pt idx="51">
                  <c:v>3.6</c:v>
                </c:pt>
                <c:pt idx="52">
                  <c:v>3.9</c:v>
                </c:pt>
                <c:pt idx="53">
                  <c:v>5.4</c:v>
                </c:pt>
                <c:pt idx="54">
                  <c:v>5</c:v>
                </c:pt>
                <c:pt idx="55">
                  <c:v>4.5</c:v>
                </c:pt>
                <c:pt idx="56">
                  <c:v>4.7</c:v>
                </c:pt>
                <c:pt idx="57">
                  <c:v>5.0999999999999996</c:v>
                </c:pt>
                <c:pt idx="58">
                  <c:v>6.3</c:v>
                </c:pt>
                <c:pt idx="59">
                  <c:v>6.9</c:v>
                </c:pt>
                <c:pt idx="60">
                  <c:v>5.6</c:v>
                </c:pt>
                <c:pt idx="61">
                  <c:v>6</c:v>
                </c:pt>
                <c:pt idx="62">
                  <c:v>6</c:v>
                </c:pt>
                <c:pt idx="63">
                  <c:v>4.5999999999999996</c:v>
                </c:pt>
                <c:pt idx="64">
                  <c:v>5.2</c:v>
                </c:pt>
                <c:pt idx="65">
                  <c:v>4.4000000000000004</c:v>
                </c:pt>
                <c:pt idx="66">
                  <c:v>3.8</c:v>
                </c:pt>
                <c:pt idx="67">
                  <c:v>5.0999999999999996</c:v>
                </c:pt>
                <c:pt idx="68">
                  <c:v>5.3</c:v>
                </c:pt>
                <c:pt idx="69">
                  <c:v>5.7</c:v>
                </c:pt>
                <c:pt idx="70">
                  <c:v>5.6</c:v>
                </c:pt>
                <c:pt idx="71">
                  <c:v>7</c:v>
                </c:pt>
                <c:pt idx="72">
                  <c:v>6.4</c:v>
                </c:pt>
                <c:pt idx="73">
                  <c:v>6.1</c:v>
                </c:pt>
                <c:pt idx="74">
                  <c:v>6.7</c:v>
                </c:pt>
                <c:pt idx="75">
                  <c:v>8.5</c:v>
                </c:pt>
                <c:pt idx="76">
                  <c:v>8.5</c:v>
                </c:pt>
                <c:pt idx="77">
                  <c:v>7.5</c:v>
                </c:pt>
                <c:pt idx="78">
                  <c:v>8.1999999999999993</c:v>
                </c:pt>
                <c:pt idx="79">
                  <c:v>8.8000000000000007</c:v>
                </c:pt>
                <c:pt idx="80">
                  <c:v>8.5</c:v>
                </c:pt>
                <c:pt idx="81">
                  <c:v>8</c:v>
                </c:pt>
                <c:pt idx="82">
                  <c:v>7.2</c:v>
                </c:pt>
                <c:pt idx="83">
                  <c:v>7.3</c:v>
                </c:pt>
                <c:pt idx="84">
                  <c:v>8.3000000000000007</c:v>
                </c:pt>
                <c:pt idx="85">
                  <c:v>7</c:v>
                </c:pt>
                <c:pt idx="86">
                  <c:v>8.6</c:v>
                </c:pt>
                <c:pt idx="87">
                  <c:v>10.1</c:v>
                </c:pt>
                <c:pt idx="88">
                  <c:v>10.199999999999999</c:v>
                </c:pt>
                <c:pt idx="89">
                  <c:v>10.3</c:v>
                </c:pt>
                <c:pt idx="90">
                  <c:v>11.2</c:v>
                </c:pt>
                <c:pt idx="91">
                  <c:v>9.9</c:v>
                </c:pt>
                <c:pt idx="92">
                  <c:v>10.1</c:v>
                </c:pt>
                <c:pt idx="93">
                  <c:v>11.5</c:v>
                </c:pt>
                <c:pt idx="94">
                  <c:v>11.6</c:v>
                </c:pt>
                <c:pt idx="95">
                  <c:v>11.2</c:v>
                </c:pt>
                <c:pt idx="96">
                  <c:v>11.2</c:v>
                </c:pt>
                <c:pt idx="97">
                  <c:v>11.9</c:v>
                </c:pt>
                <c:pt idx="98">
                  <c:v>10.5</c:v>
                </c:pt>
                <c:pt idx="99">
                  <c:v>11.2</c:v>
                </c:pt>
                <c:pt idx="100">
                  <c:v>12.1</c:v>
                </c:pt>
                <c:pt idx="101">
                  <c:v>11.9</c:v>
                </c:pt>
                <c:pt idx="102">
                  <c:v>12.1</c:v>
                </c:pt>
                <c:pt idx="103">
                  <c:v>12.2</c:v>
                </c:pt>
                <c:pt idx="104">
                  <c:v>11.5</c:v>
                </c:pt>
                <c:pt idx="105">
                  <c:v>12.4</c:v>
                </c:pt>
                <c:pt idx="106">
                  <c:v>11.5</c:v>
                </c:pt>
                <c:pt idx="107">
                  <c:v>11.7</c:v>
                </c:pt>
                <c:pt idx="108">
                  <c:v>11</c:v>
                </c:pt>
                <c:pt idx="109">
                  <c:v>12</c:v>
                </c:pt>
                <c:pt idx="110">
                  <c:v>12.5</c:v>
                </c:pt>
                <c:pt idx="111">
                  <c:v>13.2</c:v>
                </c:pt>
                <c:pt idx="112">
                  <c:v>13</c:v>
                </c:pt>
                <c:pt idx="113">
                  <c:v>13.8</c:v>
                </c:pt>
                <c:pt idx="114">
                  <c:v>13.7</c:v>
                </c:pt>
                <c:pt idx="115">
                  <c:v>14.4</c:v>
                </c:pt>
                <c:pt idx="116">
                  <c:v>14.5</c:v>
                </c:pt>
                <c:pt idx="117">
                  <c:v>12.7</c:v>
                </c:pt>
                <c:pt idx="118">
                  <c:v>13.4</c:v>
                </c:pt>
                <c:pt idx="119">
                  <c:v>14.7</c:v>
                </c:pt>
                <c:pt idx="120">
                  <c:v>15.9</c:v>
                </c:pt>
                <c:pt idx="121">
                  <c:v>14.9</c:v>
                </c:pt>
                <c:pt idx="122">
                  <c:v>14.5</c:v>
                </c:pt>
                <c:pt idx="123">
                  <c:v>14.8</c:v>
                </c:pt>
                <c:pt idx="124">
                  <c:v>13.7</c:v>
                </c:pt>
                <c:pt idx="125">
                  <c:v>15.3</c:v>
                </c:pt>
                <c:pt idx="126">
                  <c:v>15.4</c:v>
                </c:pt>
                <c:pt idx="127">
                  <c:v>14.7</c:v>
                </c:pt>
                <c:pt idx="128">
                  <c:v>15.3</c:v>
                </c:pt>
                <c:pt idx="129">
                  <c:v>16.5</c:v>
                </c:pt>
                <c:pt idx="130">
                  <c:v>15.8</c:v>
                </c:pt>
                <c:pt idx="131">
                  <c:v>16.3</c:v>
                </c:pt>
                <c:pt idx="132">
                  <c:v>15.2</c:v>
                </c:pt>
                <c:pt idx="133">
                  <c:v>15.7</c:v>
                </c:pt>
                <c:pt idx="134">
                  <c:v>13.8</c:v>
                </c:pt>
                <c:pt idx="135">
                  <c:v>14.2</c:v>
                </c:pt>
                <c:pt idx="136">
                  <c:v>14.5</c:v>
                </c:pt>
                <c:pt idx="137">
                  <c:v>15.9</c:v>
                </c:pt>
                <c:pt idx="138">
                  <c:v>17.100000000000001</c:v>
                </c:pt>
                <c:pt idx="139">
                  <c:v>16.899999999999999</c:v>
                </c:pt>
                <c:pt idx="140">
                  <c:v>16.399999999999999</c:v>
                </c:pt>
                <c:pt idx="141">
                  <c:v>17.100000000000001</c:v>
                </c:pt>
                <c:pt idx="142">
                  <c:v>17.3</c:v>
                </c:pt>
                <c:pt idx="143">
                  <c:v>18</c:v>
                </c:pt>
                <c:pt idx="144">
                  <c:v>17.899999999999999</c:v>
                </c:pt>
                <c:pt idx="145">
                  <c:v>18</c:v>
                </c:pt>
                <c:pt idx="146">
                  <c:v>17.8</c:v>
                </c:pt>
                <c:pt idx="147">
                  <c:v>17.600000000000001</c:v>
                </c:pt>
                <c:pt idx="148">
                  <c:v>18.5</c:v>
                </c:pt>
                <c:pt idx="149">
                  <c:v>17.100000000000001</c:v>
                </c:pt>
                <c:pt idx="150">
                  <c:v>17.2</c:v>
                </c:pt>
                <c:pt idx="151">
                  <c:v>17.5</c:v>
                </c:pt>
                <c:pt idx="152">
                  <c:v>17.8</c:v>
                </c:pt>
                <c:pt idx="153">
                  <c:v>18.7</c:v>
                </c:pt>
                <c:pt idx="154">
                  <c:v>18.399999999999999</c:v>
                </c:pt>
                <c:pt idx="155">
                  <c:v>18.399999999999999</c:v>
                </c:pt>
                <c:pt idx="156">
                  <c:v>19.5</c:v>
                </c:pt>
                <c:pt idx="157">
                  <c:v>19.399999999999999</c:v>
                </c:pt>
                <c:pt idx="158">
                  <c:v>20</c:v>
                </c:pt>
                <c:pt idx="159">
                  <c:v>21.1</c:v>
                </c:pt>
                <c:pt idx="160">
                  <c:v>20.2</c:v>
                </c:pt>
                <c:pt idx="161">
                  <c:v>20.100000000000001</c:v>
                </c:pt>
                <c:pt idx="162">
                  <c:v>21.4</c:v>
                </c:pt>
                <c:pt idx="163">
                  <c:v>20.6</c:v>
                </c:pt>
                <c:pt idx="164">
                  <c:v>20.100000000000001</c:v>
                </c:pt>
                <c:pt idx="165">
                  <c:v>20.100000000000001</c:v>
                </c:pt>
                <c:pt idx="166">
                  <c:v>20</c:v>
                </c:pt>
                <c:pt idx="167">
                  <c:v>20.3</c:v>
                </c:pt>
                <c:pt idx="168">
                  <c:v>21.1</c:v>
                </c:pt>
                <c:pt idx="169">
                  <c:v>20.100000000000001</c:v>
                </c:pt>
                <c:pt idx="170">
                  <c:v>19.7</c:v>
                </c:pt>
                <c:pt idx="171">
                  <c:v>20.100000000000001</c:v>
                </c:pt>
                <c:pt idx="172">
                  <c:v>21.7</c:v>
                </c:pt>
                <c:pt idx="173">
                  <c:v>20.9</c:v>
                </c:pt>
                <c:pt idx="174">
                  <c:v>20.2</c:v>
                </c:pt>
                <c:pt idx="175">
                  <c:v>19.899999999999999</c:v>
                </c:pt>
                <c:pt idx="176">
                  <c:v>19.5</c:v>
                </c:pt>
                <c:pt idx="177">
                  <c:v>20.3</c:v>
                </c:pt>
                <c:pt idx="178">
                  <c:v>19.8</c:v>
                </c:pt>
                <c:pt idx="179">
                  <c:v>20.9</c:v>
                </c:pt>
                <c:pt idx="180">
                  <c:v>22.4</c:v>
                </c:pt>
                <c:pt idx="181">
                  <c:v>21.4</c:v>
                </c:pt>
                <c:pt idx="182">
                  <c:v>21.6</c:v>
                </c:pt>
                <c:pt idx="183">
                  <c:v>22.8</c:v>
                </c:pt>
                <c:pt idx="184">
                  <c:v>22.3</c:v>
                </c:pt>
                <c:pt idx="185">
                  <c:v>22.4</c:v>
                </c:pt>
                <c:pt idx="186">
                  <c:v>23.1</c:v>
                </c:pt>
                <c:pt idx="187">
                  <c:v>23.4</c:v>
                </c:pt>
                <c:pt idx="188">
                  <c:v>23</c:v>
                </c:pt>
                <c:pt idx="189">
                  <c:v>22.2</c:v>
                </c:pt>
                <c:pt idx="190">
                  <c:v>22</c:v>
                </c:pt>
                <c:pt idx="191">
                  <c:v>21.4</c:v>
                </c:pt>
                <c:pt idx="192">
                  <c:v>22.6</c:v>
                </c:pt>
                <c:pt idx="193">
                  <c:v>22.9</c:v>
                </c:pt>
                <c:pt idx="194">
                  <c:v>22</c:v>
                </c:pt>
                <c:pt idx="195">
                  <c:v>21.2</c:v>
                </c:pt>
                <c:pt idx="196">
                  <c:v>20.9</c:v>
                </c:pt>
                <c:pt idx="197">
                  <c:v>22.2</c:v>
                </c:pt>
                <c:pt idx="198">
                  <c:v>21.2</c:v>
                </c:pt>
                <c:pt idx="199">
                  <c:v>22.1</c:v>
                </c:pt>
                <c:pt idx="200">
                  <c:v>22.7</c:v>
                </c:pt>
                <c:pt idx="201">
                  <c:v>23.5</c:v>
                </c:pt>
                <c:pt idx="202">
                  <c:v>22.8</c:v>
                </c:pt>
                <c:pt idx="203">
                  <c:v>22.7</c:v>
                </c:pt>
                <c:pt idx="204">
                  <c:v>20.7</c:v>
                </c:pt>
                <c:pt idx="205">
                  <c:v>20.100000000000001</c:v>
                </c:pt>
                <c:pt idx="206">
                  <c:v>19.7</c:v>
                </c:pt>
                <c:pt idx="207">
                  <c:v>21.1</c:v>
                </c:pt>
                <c:pt idx="208">
                  <c:v>22.2</c:v>
                </c:pt>
                <c:pt idx="209">
                  <c:v>22.2</c:v>
                </c:pt>
                <c:pt idx="210">
                  <c:v>20.7</c:v>
                </c:pt>
                <c:pt idx="211">
                  <c:v>21.4</c:v>
                </c:pt>
                <c:pt idx="212">
                  <c:v>22</c:v>
                </c:pt>
                <c:pt idx="213">
                  <c:v>23.5</c:v>
                </c:pt>
                <c:pt idx="214">
                  <c:v>23.1</c:v>
                </c:pt>
                <c:pt idx="215">
                  <c:v>23.1</c:v>
                </c:pt>
                <c:pt idx="216">
                  <c:v>23.2</c:v>
                </c:pt>
                <c:pt idx="217">
                  <c:v>22.4</c:v>
                </c:pt>
                <c:pt idx="218">
                  <c:v>22.9</c:v>
                </c:pt>
                <c:pt idx="219">
                  <c:v>21.9</c:v>
                </c:pt>
                <c:pt idx="220">
                  <c:v>21.2</c:v>
                </c:pt>
                <c:pt idx="221">
                  <c:v>20.7</c:v>
                </c:pt>
                <c:pt idx="222">
                  <c:v>20.399999999999999</c:v>
                </c:pt>
                <c:pt idx="223">
                  <c:v>19.8</c:v>
                </c:pt>
                <c:pt idx="224">
                  <c:v>20.8</c:v>
                </c:pt>
                <c:pt idx="225">
                  <c:v>21.3</c:v>
                </c:pt>
                <c:pt idx="226">
                  <c:v>20.399999999999999</c:v>
                </c:pt>
                <c:pt idx="227">
                  <c:v>21</c:v>
                </c:pt>
                <c:pt idx="228">
                  <c:v>20.2</c:v>
                </c:pt>
                <c:pt idx="229">
                  <c:v>21</c:v>
                </c:pt>
                <c:pt idx="230">
                  <c:v>20.7</c:v>
                </c:pt>
                <c:pt idx="231">
                  <c:v>20.100000000000001</c:v>
                </c:pt>
                <c:pt idx="232">
                  <c:v>20.2</c:v>
                </c:pt>
                <c:pt idx="233">
                  <c:v>20.100000000000001</c:v>
                </c:pt>
                <c:pt idx="234">
                  <c:v>20.5</c:v>
                </c:pt>
                <c:pt idx="235">
                  <c:v>20.399999999999999</c:v>
                </c:pt>
                <c:pt idx="236">
                  <c:v>19.899999999999999</c:v>
                </c:pt>
                <c:pt idx="237">
                  <c:v>20.399999999999999</c:v>
                </c:pt>
                <c:pt idx="238">
                  <c:v>21.2</c:v>
                </c:pt>
                <c:pt idx="239">
                  <c:v>19.2</c:v>
                </c:pt>
                <c:pt idx="240">
                  <c:v>18.100000000000001</c:v>
                </c:pt>
                <c:pt idx="241">
                  <c:v>18.600000000000001</c:v>
                </c:pt>
                <c:pt idx="242">
                  <c:v>19</c:v>
                </c:pt>
                <c:pt idx="243">
                  <c:v>19</c:v>
                </c:pt>
                <c:pt idx="244">
                  <c:v>17.2</c:v>
                </c:pt>
                <c:pt idx="245">
                  <c:v>18.399999999999999</c:v>
                </c:pt>
                <c:pt idx="246">
                  <c:v>19</c:v>
                </c:pt>
                <c:pt idx="247">
                  <c:v>18.3</c:v>
                </c:pt>
                <c:pt idx="248">
                  <c:v>17.399999999999999</c:v>
                </c:pt>
                <c:pt idx="249">
                  <c:v>16.7</c:v>
                </c:pt>
                <c:pt idx="250">
                  <c:v>17.399999999999999</c:v>
                </c:pt>
                <c:pt idx="251">
                  <c:v>17.5</c:v>
                </c:pt>
                <c:pt idx="252">
                  <c:v>18.7</c:v>
                </c:pt>
                <c:pt idx="253">
                  <c:v>18.2</c:v>
                </c:pt>
                <c:pt idx="254">
                  <c:v>17.5</c:v>
                </c:pt>
                <c:pt idx="255">
                  <c:v>17.899999999999999</c:v>
                </c:pt>
                <c:pt idx="256">
                  <c:v>16.8</c:v>
                </c:pt>
                <c:pt idx="257">
                  <c:v>16.3</c:v>
                </c:pt>
                <c:pt idx="258">
                  <c:v>17.3</c:v>
                </c:pt>
                <c:pt idx="259">
                  <c:v>16.2</c:v>
                </c:pt>
                <c:pt idx="260">
                  <c:v>15.8</c:v>
                </c:pt>
                <c:pt idx="261">
                  <c:v>14.4</c:v>
                </c:pt>
                <c:pt idx="262">
                  <c:v>14.7</c:v>
                </c:pt>
                <c:pt idx="263">
                  <c:v>14.2</c:v>
                </c:pt>
                <c:pt idx="264">
                  <c:v>13.5</c:v>
                </c:pt>
                <c:pt idx="265">
                  <c:v>14.2</c:v>
                </c:pt>
                <c:pt idx="266">
                  <c:v>14.1</c:v>
                </c:pt>
                <c:pt idx="267">
                  <c:v>14.8</c:v>
                </c:pt>
                <c:pt idx="268">
                  <c:v>14.3</c:v>
                </c:pt>
                <c:pt idx="269">
                  <c:v>14.1</c:v>
                </c:pt>
                <c:pt idx="270">
                  <c:v>14.4</c:v>
                </c:pt>
                <c:pt idx="271">
                  <c:v>12.7</c:v>
                </c:pt>
                <c:pt idx="272">
                  <c:v>13.2</c:v>
                </c:pt>
                <c:pt idx="273">
                  <c:v>13.6</c:v>
                </c:pt>
                <c:pt idx="274">
                  <c:v>14.1</c:v>
                </c:pt>
                <c:pt idx="275">
                  <c:v>13.1</c:v>
                </c:pt>
                <c:pt idx="276">
                  <c:v>12.9</c:v>
                </c:pt>
                <c:pt idx="277">
                  <c:v>13.3</c:v>
                </c:pt>
                <c:pt idx="278">
                  <c:v>12.6</c:v>
                </c:pt>
                <c:pt idx="279">
                  <c:v>12.3</c:v>
                </c:pt>
                <c:pt idx="280">
                  <c:v>12.1</c:v>
                </c:pt>
                <c:pt idx="281">
                  <c:v>11.3</c:v>
                </c:pt>
                <c:pt idx="282">
                  <c:v>12.4</c:v>
                </c:pt>
                <c:pt idx="283">
                  <c:v>11.8</c:v>
                </c:pt>
                <c:pt idx="284">
                  <c:v>11.5</c:v>
                </c:pt>
                <c:pt idx="285">
                  <c:v>10.8</c:v>
                </c:pt>
                <c:pt idx="286">
                  <c:v>10.3</c:v>
                </c:pt>
                <c:pt idx="287">
                  <c:v>11</c:v>
                </c:pt>
                <c:pt idx="288">
                  <c:v>11.3</c:v>
                </c:pt>
                <c:pt idx="289">
                  <c:v>10.9</c:v>
                </c:pt>
                <c:pt idx="290">
                  <c:v>10.4</c:v>
                </c:pt>
                <c:pt idx="291">
                  <c:v>10.5</c:v>
                </c:pt>
                <c:pt idx="292">
                  <c:v>10.6</c:v>
                </c:pt>
                <c:pt idx="293">
                  <c:v>10.7</c:v>
                </c:pt>
                <c:pt idx="294">
                  <c:v>10.5</c:v>
                </c:pt>
                <c:pt idx="295">
                  <c:v>10.199999999999999</c:v>
                </c:pt>
                <c:pt idx="296">
                  <c:v>10.1</c:v>
                </c:pt>
                <c:pt idx="297">
                  <c:v>10.199999999999999</c:v>
                </c:pt>
                <c:pt idx="298">
                  <c:v>10.199999999999999</c:v>
                </c:pt>
                <c:pt idx="299">
                  <c:v>17.600000000000001</c:v>
                </c:pt>
                <c:pt idx="300">
                  <c:v>9.6999999999999993</c:v>
                </c:pt>
                <c:pt idx="301">
                  <c:v>8.5</c:v>
                </c:pt>
                <c:pt idx="302">
                  <c:v>7.8</c:v>
                </c:pt>
                <c:pt idx="303">
                  <c:v>7.2</c:v>
                </c:pt>
                <c:pt idx="304">
                  <c:v>7.4</c:v>
                </c:pt>
                <c:pt idx="305">
                  <c:v>8.6999999999999993</c:v>
                </c:pt>
                <c:pt idx="306">
                  <c:v>8.3000000000000007</c:v>
                </c:pt>
                <c:pt idx="307">
                  <c:v>9.1999999999999993</c:v>
                </c:pt>
                <c:pt idx="308">
                  <c:v>10.199999999999999</c:v>
                </c:pt>
                <c:pt idx="309">
                  <c:v>9.3000000000000007</c:v>
                </c:pt>
                <c:pt idx="310">
                  <c:v>9.6</c:v>
                </c:pt>
                <c:pt idx="311">
                  <c:v>9.5</c:v>
                </c:pt>
                <c:pt idx="312">
                  <c:v>8.8000000000000007</c:v>
                </c:pt>
                <c:pt idx="313">
                  <c:v>8.5</c:v>
                </c:pt>
                <c:pt idx="314">
                  <c:v>8.3000000000000007</c:v>
                </c:pt>
                <c:pt idx="315">
                  <c:v>8.6999999999999993</c:v>
                </c:pt>
                <c:pt idx="316">
                  <c:v>7.6</c:v>
                </c:pt>
                <c:pt idx="317">
                  <c:v>7.7</c:v>
                </c:pt>
                <c:pt idx="318">
                  <c:v>7.1</c:v>
                </c:pt>
                <c:pt idx="319">
                  <c:v>7</c:v>
                </c:pt>
                <c:pt idx="320">
                  <c:v>6.5</c:v>
                </c:pt>
                <c:pt idx="321">
                  <c:v>7</c:v>
                </c:pt>
                <c:pt idx="322">
                  <c:v>6.1</c:v>
                </c:pt>
                <c:pt idx="323">
                  <c:v>6.9</c:v>
                </c:pt>
                <c:pt idx="324">
                  <c:v>6.1</c:v>
                </c:pt>
                <c:pt idx="325">
                  <c:v>6.8</c:v>
                </c:pt>
                <c:pt idx="326">
                  <c:v>5.8</c:v>
                </c:pt>
                <c:pt idx="327">
                  <c:v>4.8</c:v>
                </c:pt>
                <c:pt idx="328">
                  <c:v>5.3</c:v>
                </c:pt>
                <c:pt idx="329">
                  <c:v>4.2</c:v>
                </c:pt>
                <c:pt idx="330">
                  <c:v>4.0999999999999996</c:v>
                </c:pt>
                <c:pt idx="331">
                  <c:v>3.6</c:v>
                </c:pt>
                <c:pt idx="332">
                  <c:v>3.9</c:v>
                </c:pt>
                <c:pt idx="333">
                  <c:v>4</c:v>
                </c:pt>
                <c:pt idx="334">
                  <c:v>3.3</c:v>
                </c:pt>
                <c:pt idx="335">
                  <c:v>2.7</c:v>
                </c:pt>
                <c:pt idx="336">
                  <c:v>2</c:v>
                </c:pt>
                <c:pt idx="337">
                  <c:v>2.7</c:v>
                </c:pt>
                <c:pt idx="338">
                  <c:v>2.1</c:v>
                </c:pt>
                <c:pt idx="339">
                  <c:v>3.4</c:v>
                </c:pt>
                <c:pt idx="340">
                  <c:v>3.2</c:v>
                </c:pt>
                <c:pt idx="341">
                  <c:v>4</c:v>
                </c:pt>
                <c:pt idx="342">
                  <c:v>2.4</c:v>
                </c:pt>
                <c:pt idx="343">
                  <c:v>1.8</c:v>
                </c:pt>
                <c:pt idx="344">
                  <c:v>2.1</c:v>
                </c:pt>
                <c:pt idx="345">
                  <c:v>2.1</c:v>
                </c:pt>
                <c:pt idx="346">
                  <c:v>0.9</c:v>
                </c:pt>
                <c:pt idx="347">
                  <c:v>1.9</c:v>
                </c:pt>
                <c:pt idx="348">
                  <c:v>2.5</c:v>
                </c:pt>
                <c:pt idx="349">
                  <c:v>2.7</c:v>
                </c:pt>
                <c:pt idx="350">
                  <c:v>0.3</c:v>
                </c:pt>
                <c:pt idx="351">
                  <c:v>-0.5</c:v>
                </c:pt>
                <c:pt idx="352">
                  <c:v>0.4</c:v>
                </c:pt>
                <c:pt idx="353">
                  <c:v>0.9</c:v>
                </c:pt>
                <c:pt idx="354">
                  <c:v>1.5</c:v>
                </c:pt>
                <c:pt idx="355">
                  <c:v>3</c:v>
                </c:pt>
                <c:pt idx="356">
                  <c:v>3.8</c:v>
                </c:pt>
                <c:pt idx="357">
                  <c:v>4.5999999999999996</c:v>
                </c:pt>
                <c:pt idx="358">
                  <c:v>4.5999999999999996</c:v>
                </c:pt>
                <c:pt idx="359">
                  <c:v>4.4000000000000004</c:v>
                </c:pt>
                <c:pt idx="360">
                  <c:v>3.2</c:v>
                </c:pt>
                <c:pt idx="361">
                  <c:v>1.6</c:v>
                </c:pt>
                <c:pt idx="362">
                  <c:v>0.6</c:v>
                </c:pt>
                <c:pt idx="363">
                  <c:v>0.5</c:v>
                </c:pt>
                <c:pt idx="364">
                  <c:v>-0.6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75D7-4D5E-B095-903A0215F7E7}"/>
            </c:ext>
          </c:extLst>
        </c:ser>
        <c:ser>
          <c:idx val="1"/>
          <c:order val="1"/>
          <c:tx>
            <c:v>Skup 1</c:v>
          </c:tx>
          <c:spPr>
            <a:ln w="12700">
              <a:solidFill>
                <a:srgbClr val="7030A0"/>
              </a:solidFill>
              <a:prstDash val="dash"/>
            </a:ln>
          </c:spPr>
          <c:marker>
            <c:symbol val="none"/>
          </c:marker>
          <c:dPt>
            <c:idx val="1"/>
            <c:spPr>
              <a:ln w="19050">
                <a:solidFill>
                  <a:srgbClr val="7030A0"/>
                </a:solidFill>
                <a:prstDash val="dash"/>
              </a:ln>
            </c:spPr>
          </c:dPt>
          <c:xVal>
            <c:numRef>
              <c:f>List1!$W$378:$W$379</c:f>
              <c:numCache>
                <c:formatCode>General</c:formatCode>
                <c:ptCount val="2"/>
                <c:pt idx="0">
                  <c:v>31</c:v>
                </c:pt>
                <c:pt idx="1">
                  <c:v>31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75D7-4D5E-B095-903A0215F7E7}"/>
            </c:ext>
          </c:extLst>
        </c:ser>
        <c:ser>
          <c:idx val="2"/>
          <c:order val="2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List1!$W$380:$W$381</c:f>
              <c:numCache>
                <c:formatCode>General</c:formatCode>
                <c:ptCount val="2"/>
                <c:pt idx="0">
                  <c:v>59</c:v>
                </c:pt>
                <c:pt idx="1">
                  <c:v>59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75D7-4D5E-B095-903A0215F7E7}"/>
            </c:ext>
          </c:extLst>
        </c:ser>
        <c:ser>
          <c:idx val="3"/>
          <c:order val="3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List1!$W$382:$W$383</c:f>
              <c:numCache>
                <c:formatCode>General</c:formatCode>
                <c:ptCount val="2"/>
                <c:pt idx="0">
                  <c:v>90</c:v>
                </c:pt>
                <c:pt idx="1">
                  <c:v>90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1-75D7-4D5E-B095-903A0215F7E7}"/>
            </c:ext>
          </c:extLst>
        </c:ser>
        <c:ser>
          <c:idx val="4"/>
          <c:order val="4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List1!$W$384:$W$385</c:f>
              <c:numCache>
                <c:formatCode>General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2-75D7-4D5E-B095-903A0215F7E7}"/>
            </c:ext>
          </c:extLst>
        </c:ser>
        <c:ser>
          <c:idx val="5"/>
          <c:order val="5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List1!$W$386:$W$387</c:f>
              <c:numCache>
                <c:formatCode>General</c:formatCode>
                <c:ptCount val="2"/>
                <c:pt idx="0">
                  <c:v>151</c:v>
                </c:pt>
                <c:pt idx="1">
                  <c:v>151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3-75D7-4D5E-B095-903A0215F7E7}"/>
            </c:ext>
          </c:extLst>
        </c:ser>
        <c:ser>
          <c:idx val="6"/>
          <c:order val="6"/>
          <c:spPr>
            <a:ln w="12700">
              <a:solidFill>
                <a:srgbClr val="7030A0"/>
              </a:solidFill>
              <a:prstDash val="dash"/>
            </a:ln>
          </c:spPr>
          <c:marker>
            <c:symbol val="none"/>
          </c:marker>
          <c:dPt>
            <c:idx val="1"/>
            <c:spPr>
              <a:ln w="19050">
                <a:solidFill>
                  <a:srgbClr val="7030A0"/>
                </a:solidFill>
                <a:prstDash val="dash"/>
              </a:ln>
            </c:spPr>
          </c:dPt>
          <c:xVal>
            <c:numRef>
              <c:f>List1!$W$388:$W$389</c:f>
              <c:numCache>
                <c:formatCode>General</c:formatCode>
                <c:ptCount val="2"/>
                <c:pt idx="0">
                  <c:v>181</c:v>
                </c:pt>
                <c:pt idx="1">
                  <c:v>181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4-75D7-4D5E-B095-903A0215F7E7}"/>
            </c:ext>
          </c:extLst>
        </c:ser>
        <c:ser>
          <c:idx val="7"/>
          <c:order val="7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List1!$W$390:$W$391</c:f>
              <c:numCache>
                <c:formatCode>General</c:formatCode>
                <c:ptCount val="2"/>
                <c:pt idx="0">
                  <c:v>212</c:v>
                </c:pt>
                <c:pt idx="1">
                  <c:v>212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5-75D7-4D5E-B095-903A0215F7E7}"/>
            </c:ext>
          </c:extLst>
        </c:ser>
        <c:ser>
          <c:idx val="8"/>
          <c:order val="8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List1!$W$392:$W$393</c:f>
              <c:numCache>
                <c:formatCode>General</c:formatCode>
                <c:ptCount val="2"/>
                <c:pt idx="0">
                  <c:v>243</c:v>
                </c:pt>
                <c:pt idx="1">
                  <c:v>243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6-75D7-4D5E-B095-903A0215F7E7}"/>
            </c:ext>
          </c:extLst>
        </c:ser>
        <c:ser>
          <c:idx val="9"/>
          <c:order val="9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List1!$W$394:$W$395</c:f>
              <c:numCache>
                <c:formatCode>General</c:formatCode>
                <c:ptCount val="2"/>
                <c:pt idx="0">
                  <c:v>273</c:v>
                </c:pt>
                <c:pt idx="1">
                  <c:v>273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7-75D7-4D5E-B095-903A0215F7E7}"/>
            </c:ext>
          </c:extLst>
        </c:ser>
        <c:ser>
          <c:idx val="10"/>
          <c:order val="10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List1!$W$396:$W$397</c:f>
              <c:numCache>
                <c:formatCode>General</c:formatCode>
                <c:ptCount val="2"/>
                <c:pt idx="0">
                  <c:v>304</c:v>
                </c:pt>
                <c:pt idx="1">
                  <c:v>304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8-75D7-4D5E-B095-903A0215F7E7}"/>
            </c:ext>
          </c:extLst>
        </c:ser>
        <c:ser>
          <c:idx val="11"/>
          <c:order val="11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List1!$W$398:$W$399</c:f>
              <c:numCache>
                <c:formatCode>General</c:formatCode>
                <c:ptCount val="2"/>
                <c:pt idx="0">
                  <c:v>334</c:v>
                </c:pt>
                <c:pt idx="1">
                  <c:v>334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9-75D7-4D5E-B095-903A0215F7E7}"/>
            </c:ext>
          </c:extLst>
        </c:ser>
        <c:ser>
          <c:idx val="12"/>
          <c:order val="12"/>
          <c:spPr>
            <a:ln w="1270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List1!$W$400:$W$401</c:f>
              <c:numCache>
                <c:formatCode>General</c:formatCode>
                <c:ptCount val="2"/>
                <c:pt idx="0">
                  <c:v>365</c:v>
                </c:pt>
                <c:pt idx="1">
                  <c:v>365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A-75D7-4D5E-B095-903A0215F7E7}"/>
            </c:ext>
          </c:extLst>
        </c:ser>
        <c:axId val="78276864"/>
        <c:axId val="78283136"/>
      </c:scatterChart>
      <c:valAx>
        <c:axId val="78276864"/>
        <c:scaling>
          <c:orientation val="minMax"/>
          <c:max val="365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Days</a:t>
                </a:r>
                <a:r>
                  <a:rPr lang="hr-HR" sz="1600"/>
                  <a:t> with months</a:t>
                </a:r>
                <a:r>
                  <a:rPr lang="en-US" sz="1600"/>
                  <a:t> in year</a:t>
                </a:r>
              </a:p>
            </c:rich>
          </c:tx>
          <c:layout>
            <c:manualLayout>
              <c:xMode val="edge"/>
              <c:yMode val="edge"/>
              <c:x val="0.43140036627970729"/>
              <c:y val="0.94411867816405193"/>
            </c:manualLayout>
          </c:layout>
        </c:title>
        <c:numFmt formatCode="General" sourceLinked="1"/>
        <c:tickLblPos val="low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400" b="0"/>
            </a:pPr>
            <a:endParaRPr lang="sr-Latn-CS"/>
          </a:p>
        </c:txPr>
        <c:crossAx val="78283136"/>
        <c:crossesAt val="-4"/>
        <c:crossBetween val="midCat"/>
        <c:majorUnit val="73"/>
      </c:valAx>
      <c:valAx>
        <c:axId val="78283136"/>
        <c:scaling>
          <c:orientation val="minMax"/>
          <c:max val="24"/>
          <c:min val="-4"/>
        </c:scaling>
        <c:axPos val="l"/>
        <c:majorGridlines>
          <c:spPr>
            <a:ln w="19050"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hr-HR" sz="1600"/>
                  <a:t>Averaged daily temperature </a:t>
                </a:r>
                <a:r>
                  <a:rPr lang="en-US" sz="1600"/>
                  <a:t>(</a:t>
                </a:r>
                <a:r>
                  <a:rPr lang="hr-HR" sz="1600" baseline="30000"/>
                  <a:t>o</a:t>
                </a:r>
                <a:r>
                  <a:rPr lang="hr-HR" sz="1600"/>
                  <a:t>C</a:t>
                </a:r>
                <a:r>
                  <a:rPr lang="en-US" sz="1600"/>
                  <a:t>)</a:t>
                </a:r>
              </a:p>
            </c:rich>
          </c:tx>
          <c:layout>
            <c:manualLayout>
              <c:xMode val="edge"/>
              <c:yMode val="edge"/>
              <c:x val="4.2959162070197931E-3"/>
              <c:y val="0.18008958142939982"/>
            </c:manualLayout>
          </c:layout>
        </c:title>
        <c:numFmt formatCode="0.0" sourceLinked="1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="0"/>
            </a:pPr>
            <a:endParaRPr lang="sr-Latn-CS"/>
          </a:p>
        </c:txPr>
        <c:crossAx val="78276864"/>
        <c:crosses val="autoZero"/>
        <c:crossBetween val="midCat"/>
        <c:majorUnit val="2"/>
      </c:valAx>
      <c:spPr>
        <a:ln w="19050">
          <a:solidFill>
            <a:sysClr val="windowText" lastClr="000000"/>
          </a:solidFill>
        </a:ln>
      </c:spPr>
    </c:plotArea>
    <c:plotVisOnly val="1"/>
    <c:dispBlanksAs val="gap"/>
  </c:chart>
  <c:txPr>
    <a:bodyPr/>
    <a:lstStyle/>
    <a:p>
      <a:pPr>
        <a:defRPr baseline="0">
          <a:latin typeface="Palatino Linotype" pitchFamily="18" charset="0"/>
        </a:defRPr>
      </a:pPr>
      <a:endParaRPr lang="sr-Latn-C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 sz="2200"/>
            </a:pPr>
            <a:r>
              <a:rPr lang="hr-HR" sz="2200"/>
              <a:t>2008-2017</a:t>
            </a:r>
          </a:p>
        </c:rich>
      </c:tx>
      <c:layout>
        <c:manualLayout>
          <c:xMode val="edge"/>
          <c:yMode val="edge"/>
          <c:x val="9.9443638169779344E-2"/>
          <c:y val="5.6127335898437464E-2"/>
        </c:manualLayout>
      </c:layout>
      <c:overlay val="1"/>
      <c:spPr>
        <a:solidFill>
          <a:sysClr val="window" lastClr="FFFFFF"/>
        </a:solidFill>
        <a:ln w="12700">
          <a:solidFill>
            <a:sysClr val="windowText" lastClr="000000"/>
          </a:solidFill>
        </a:ln>
      </c:spPr>
    </c:title>
    <c:plotArea>
      <c:layout>
        <c:manualLayout>
          <c:layoutTarget val="inner"/>
          <c:xMode val="edge"/>
          <c:yMode val="edge"/>
          <c:x val="6.9680290058688532E-2"/>
          <c:y val="2.6408107632643476E-2"/>
          <c:w val="0.91297297444008074"/>
          <c:h val="0.86307521688120803"/>
        </c:manualLayout>
      </c:layout>
      <c:scatterChart>
        <c:scatterStyle val="smoothMarker"/>
        <c:ser>
          <c:idx val="0"/>
          <c:order val="0"/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List1!$D$4:$D$368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List1!$H$4:$H$368</c:f>
              <c:numCache>
                <c:formatCode>0.0</c:formatCode>
                <c:ptCount val="365"/>
                <c:pt idx="0">
                  <c:v>0.67</c:v>
                </c:pt>
                <c:pt idx="1">
                  <c:v>0.17</c:v>
                </c:pt>
                <c:pt idx="2">
                  <c:v>1.84</c:v>
                </c:pt>
                <c:pt idx="3">
                  <c:v>0.28999999999999998</c:v>
                </c:pt>
                <c:pt idx="4">
                  <c:v>1.58</c:v>
                </c:pt>
                <c:pt idx="5">
                  <c:v>2.2599999999999998</c:v>
                </c:pt>
                <c:pt idx="6">
                  <c:v>2.02</c:v>
                </c:pt>
                <c:pt idx="7">
                  <c:v>0.74</c:v>
                </c:pt>
                <c:pt idx="8">
                  <c:v>2.33</c:v>
                </c:pt>
                <c:pt idx="9">
                  <c:v>1.36</c:v>
                </c:pt>
                <c:pt idx="10">
                  <c:v>0.09</c:v>
                </c:pt>
                <c:pt idx="11">
                  <c:v>4.4800000000000004</c:v>
                </c:pt>
                <c:pt idx="12">
                  <c:v>0.01</c:v>
                </c:pt>
                <c:pt idx="13">
                  <c:v>6.49</c:v>
                </c:pt>
                <c:pt idx="14">
                  <c:v>3.31</c:v>
                </c:pt>
                <c:pt idx="15">
                  <c:v>0.22</c:v>
                </c:pt>
                <c:pt idx="16">
                  <c:v>1.08</c:v>
                </c:pt>
                <c:pt idx="17">
                  <c:v>0.88</c:v>
                </c:pt>
                <c:pt idx="18">
                  <c:v>1.1200000000000001</c:v>
                </c:pt>
                <c:pt idx="19">
                  <c:v>1.46</c:v>
                </c:pt>
                <c:pt idx="20">
                  <c:v>0.74</c:v>
                </c:pt>
                <c:pt idx="21">
                  <c:v>5.35</c:v>
                </c:pt>
                <c:pt idx="22">
                  <c:v>0.4</c:v>
                </c:pt>
                <c:pt idx="23">
                  <c:v>5.14</c:v>
                </c:pt>
                <c:pt idx="24">
                  <c:v>3.78</c:v>
                </c:pt>
                <c:pt idx="25">
                  <c:v>0.13</c:v>
                </c:pt>
                <c:pt idx="26">
                  <c:v>0.34</c:v>
                </c:pt>
                <c:pt idx="27">
                  <c:v>3.6</c:v>
                </c:pt>
                <c:pt idx="28">
                  <c:v>1.32</c:v>
                </c:pt>
                <c:pt idx="29">
                  <c:v>0.33</c:v>
                </c:pt>
                <c:pt idx="30">
                  <c:v>1.75</c:v>
                </c:pt>
                <c:pt idx="31">
                  <c:v>0.4</c:v>
                </c:pt>
                <c:pt idx="32">
                  <c:v>1.43</c:v>
                </c:pt>
                <c:pt idx="33">
                  <c:v>3.03</c:v>
                </c:pt>
                <c:pt idx="34">
                  <c:v>2.65</c:v>
                </c:pt>
                <c:pt idx="35">
                  <c:v>0.92</c:v>
                </c:pt>
                <c:pt idx="36">
                  <c:v>1.87</c:v>
                </c:pt>
                <c:pt idx="37">
                  <c:v>5.91</c:v>
                </c:pt>
                <c:pt idx="38">
                  <c:v>1.28</c:v>
                </c:pt>
                <c:pt idx="39">
                  <c:v>1.83</c:v>
                </c:pt>
                <c:pt idx="40">
                  <c:v>3.26</c:v>
                </c:pt>
                <c:pt idx="41">
                  <c:v>2.4500000000000002</c:v>
                </c:pt>
                <c:pt idx="42">
                  <c:v>5.07</c:v>
                </c:pt>
                <c:pt idx="43">
                  <c:v>3.74</c:v>
                </c:pt>
                <c:pt idx="44">
                  <c:v>3.75</c:v>
                </c:pt>
                <c:pt idx="45">
                  <c:v>0.99</c:v>
                </c:pt>
                <c:pt idx="46">
                  <c:v>2.14</c:v>
                </c:pt>
                <c:pt idx="47">
                  <c:v>1.54</c:v>
                </c:pt>
                <c:pt idx="48">
                  <c:v>1.67</c:v>
                </c:pt>
                <c:pt idx="49">
                  <c:v>1.74</c:v>
                </c:pt>
                <c:pt idx="50">
                  <c:v>2.5099999999999998</c:v>
                </c:pt>
                <c:pt idx="51">
                  <c:v>0.51</c:v>
                </c:pt>
                <c:pt idx="52">
                  <c:v>0.76</c:v>
                </c:pt>
                <c:pt idx="53">
                  <c:v>6.01</c:v>
                </c:pt>
                <c:pt idx="54">
                  <c:v>3.05</c:v>
                </c:pt>
                <c:pt idx="55">
                  <c:v>5.0599999999999996</c:v>
                </c:pt>
                <c:pt idx="56">
                  <c:v>2.04</c:v>
                </c:pt>
                <c:pt idx="57">
                  <c:v>3.81</c:v>
                </c:pt>
                <c:pt idx="58">
                  <c:v>0.18</c:v>
                </c:pt>
                <c:pt idx="59">
                  <c:v>0.36</c:v>
                </c:pt>
                <c:pt idx="60">
                  <c:v>1.55</c:v>
                </c:pt>
                <c:pt idx="61">
                  <c:v>0.8</c:v>
                </c:pt>
                <c:pt idx="62">
                  <c:v>1.23</c:v>
                </c:pt>
                <c:pt idx="63">
                  <c:v>5.29</c:v>
                </c:pt>
                <c:pt idx="64">
                  <c:v>1.41</c:v>
                </c:pt>
                <c:pt idx="65">
                  <c:v>0.03</c:v>
                </c:pt>
                <c:pt idx="66">
                  <c:v>0.03</c:v>
                </c:pt>
                <c:pt idx="67">
                  <c:v>0.66</c:v>
                </c:pt>
                <c:pt idx="68">
                  <c:v>0.99</c:v>
                </c:pt>
                <c:pt idx="69">
                  <c:v>2.89</c:v>
                </c:pt>
                <c:pt idx="70">
                  <c:v>0.37</c:v>
                </c:pt>
                <c:pt idx="71">
                  <c:v>0.76</c:v>
                </c:pt>
                <c:pt idx="72">
                  <c:v>1.25</c:v>
                </c:pt>
                <c:pt idx="73">
                  <c:v>0.55000000000000004</c:v>
                </c:pt>
                <c:pt idx="74">
                  <c:v>0.01</c:v>
                </c:pt>
                <c:pt idx="75">
                  <c:v>1.28</c:v>
                </c:pt>
                <c:pt idx="76">
                  <c:v>1.1000000000000001</c:v>
                </c:pt>
                <c:pt idx="77">
                  <c:v>2.67</c:v>
                </c:pt>
                <c:pt idx="78">
                  <c:v>0.47</c:v>
                </c:pt>
                <c:pt idx="79">
                  <c:v>0.73</c:v>
                </c:pt>
                <c:pt idx="80">
                  <c:v>0.02</c:v>
                </c:pt>
                <c:pt idx="81">
                  <c:v>0.72</c:v>
                </c:pt>
                <c:pt idx="82">
                  <c:v>2.08</c:v>
                </c:pt>
                <c:pt idx="83">
                  <c:v>3.57</c:v>
                </c:pt>
                <c:pt idx="84">
                  <c:v>2.2000000000000002</c:v>
                </c:pt>
                <c:pt idx="85">
                  <c:v>1.1100000000000001</c:v>
                </c:pt>
                <c:pt idx="86">
                  <c:v>0.74</c:v>
                </c:pt>
                <c:pt idx="87">
                  <c:v>0.1</c:v>
                </c:pt>
                <c:pt idx="88">
                  <c:v>4.84</c:v>
                </c:pt>
                <c:pt idx="89">
                  <c:v>3.63</c:v>
                </c:pt>
                <c:pt idx="90">
                  <c:v>2.93</c:v>
                </c:pt>
                <c:pt idx="91">
                  <c:v>0.17</c:v>
                </c:pt>
                <c:pt idx="92">
                  <c:v>2.6</c:v>
                </c:pt>
                <c:pt idx="93">
                  <c:v>0.22</c:v>
                </c:pt>
                <c:pt idx="94">
                  <c:v>2.97</c:v>
                </c:pt>
                <c:pt idx="95">
                  <c:v>2.11</c:v>
                </c:pt>
                <c:pt idx="96">
                  <c:v>1.1200000000000001</c:v>
                </c:pt>
                <c:pt idx="97">
                  <c:v>0.27</c:v>
                </c:pt>
                <c:pt idx="98">
                  <c:v>2.97</c:v>
                </c:pt>
                <c:pt idx="99">
                  <c:v>1.31</c:v>
                </c:pt>
                <c:pt idx="100">
                  <c:v>0.67</c:v>
                </c:pt>
                <c:pt idx="101">
                  <c:v>0.91</c:v>
                </c:pt>
                <c:pt idx="102">
                  <c:v>2.89</c:v>
                </c:pt>
                <c:pt idx="103">
                  <c:v>1.33</c:v>
                </c:pt>
                <c:pt idx="104">
                  <c:v>1.75</c:v>
                </c:pt>
                <c:pt idx="105">
                  <c:v>0.75</c:v>
                </c:pt>
                <c:pt idx="106">
                  <c:v>0.13</c:v>
                </c:pt>
                <c:pt idx="107">
                  <c:v>0.92</c:v>
                </c:pt>
                <c:pt idx="108">
                  <c:v>0.11</c:v>
                </c:pt>
                <c:pt idx="109">
                  <c:v>1.32</c:v>
                </c:pt>
                <c:pt idx="110">
                  <c:v>1.88</c:v>
                </c:pt>
                <c:pt idx="111">
                  <c:v>4.2</c:v>
                </c:pt>
                <c:pt idx="112">
                  <c:v>1.59</c:v>
                </c:pt>
                <c:pt idx="113">
                  <c:v>2.14</c:v>
                </c:pt>
                <c:pt idx="114">
                  <c:v>1.99</c:v>
                </c:pt>
                <c:pt idx="115">
                  <c:v>1.58</c:v>
                </c:pt>
                <c:pt idx="116">
                  <c:v>0.42</c:v>
                </c:pt>
                <c:pt idx="117">
                  <c:v>0.33</c:v>
                </c:pt>
                <c:pt idx="118">
                  <c:v>2.0499999999999998</c:v>
                </c:pt>
                <c:pt idx="119">
                  <c:v>1.56</c:v>
                </c:pt>
                <c:pt idx="120">
                  <c:v>0.98</c:v>
                </c:pt>
                <c:pt idx="121">
                  <c:v>4.09</c:v>
                </c:pt>
                <c:pt idx="122">
                  <c:v>2.4</c:v>
                </c:pt>
                <c:pt idx="123">
                  <c:v>2.33</c:v>
                </c:pt>
                <c:pt idx="124">
                  <c:v>6.35</c:v>
                </c:pt>
                <c:pt idx="125">
                  <c:v>3.48</c:v>
                </c:pt>
                <c:pt idx="126">
                  <c:v>0.6</c:v>
                </c:pt>
                <c:pt idx="127">
                  <c:v>2.57</c:v>
                </c:pt>
                <c:pt idx="128">
                  <c:v>3.03</c:v>
                </c:pt>
                <c:pt idx="129">
                  <c:v>0.92</c:v>
                </c:pt>
                <c:pt idx="130">
                  <c:v>0.4</c:v>
                </c:pt>
                <c:pt idx="131">
                  <c:v>3.69</c:v>
                </c:pt>
                <c:pt idx="132">
                  <c:v>3.24</c:v>
                </c:pt>
                <c:pt idx="133">
                  <c:v>4.34</c:v>
                </c:pt>
                <c:pt idx="134">
                  <c:v>1.06</c:v>
                </c:pt>
                <c:pt idx="135">
                  <c:v>9.0299999999999994</c:v>
                </c:pt>
                <c:pt idx="136">
                  <c:v>3.41</c:v>
                </c:pt>
                <c:pt idx="137">
                  <c:v>4</c:v>
                </c:pt>
                <c:pt idx="138">
                  <c:v>0.71</c:v>
                </c:pt>
                <c:pt idx="139">
                  <c:v>0.21</c:v>
                </c:pt>
                <c:pt idx="140">
                  <c:v>2.91</c:v>
                </c:pt>
                <c:pt idx="141">
                  <c:v>3.29</c:v>
                </c:pt>
                <c:pt idx="142">
                  <c:v>10.55</c:v>
                </c:pt>
                <c:pt idx="143">
                  <c:v>3.55</c:v>
                </c:pt>
                <c:pt idx="144">
                  <c:v>1.19</c:v>
                </c:pt>
                <c:pt idx="145">
                  <c:v>2.37</c:v>
                </c:pt>
                <c:pt idx="146">
                  <c:v>4.7699999999999996</c:v>
                </c:pt>
                <c:pt idx="147">
                  <c:v>2.17</c:v>
                </c:pt>
                <c:pt idx="148">
                  <c:v>0.98</c:v>
                </c:pt>
                <c:pt idx="149">
                  <c:v>0.65</c:v>
                </c:pt>
                <c:pt idx="150">
                  <c:v>3.74</c:v>
                </c:pt>
                <c:pt idx="151">
                  <c:v>2.73</c:v>
                </c:pt>
                <c:pt idx="152">
                  <c:v>1.41</c:v>
                </c:pt>
                <c:pt idx="153">
                  <c:v>2.96</c:v>
                </c:pt>
                <c:pt idx="154">
                  <c:v>1.5</c:v>
                </c:pt>
                <c:pt idx="155">
                  <c:v>1.98</c:v>
                </c:pt>
                <c:pt idx="156">
                  <c:v>3.9</c:v>
                </c:pt>
                <c:pt idx="157">
                  <c:v>4.49</c:v>
                </c:pt>
                <c:pt idx="158">
                  <c:v>1.51</c:v>
                </c:pt>
                <c:pt idx="159">
                  <c:v>2.65</c:v>
                </c:pt>
                <c:pt idx="160">
                  <c:v>1.2</c:v>
                </c:pt>
                <c:pt idx="161">
                  <c:v>2.37</c:v>
                </c:pt>
                <c:pt idx="162">
                  <c:v>2.5</c:v>
                </c:pt>
                <c:pt idx="163">
                  <c:v>1.59</c:v>
                </c:pt>
                <c:pt idx="164">
                  <c:v>2.52</c:v>
                </c:pt>
                <c:pt idx="165">
                  <c:v>0.05</c:v>
                </c:pt>
                <c:pt idx="166">
                  <c:v>7.64</c:v>
                </c:pt>
                <c:pt idx="167">
                  <c:v>1.93</c:v>
                </c:pt>
                <c:pt idx="168">
                  <c:v>0.56999999999999995</c:v>
                </c:pt>
                <c:pt idx="169">
                  <c:v>2.4900000000000002</c:v>
                </c:pt>
                <c:pt idx="170">
                  <c:v>1.92</c:v>
                </c:pt>
                <c:pt idx="171">
                  <c:v>10.66</c:v>
                </c:pt>
                <c:pt idx="172">
                  <c:v>2.0099999999999998</c:v>
                </c:pt>
                <c:pt idx="173">
                  <c:v>2.37</c:v>
                </c:pt>
                <c:pt idx="174">
                  <c:v>8.5299999999999994</c:v>
                </c:pt>
                <c:pt idx="175">
                  <c:v>5.03</c:v>
                </c:pt>
                <c:pt idx="176">
                  <c:v>3.69</c:v>
                </c:pt>
                <c:pt idx="177">
                  <c:v>3.87</c:v>
                </c:pt>
                <c:pt idx="178">
                  <c:v>0.66</c:v>
                </c:pt>
                <c:pt idx="179">
                  <c:v>3.3</c:v>
                </c:pt>
                <c:pt idx="180">
                  <c:v>4.6100000000000003</c:v>
                </c:pt>
                <c:pt idx="181">
                  <c:v>0.56999999999999995</c:v>
                </c:pt>
                <c:pt idx="182">
                  <c:v>3.97</c:v>
                </c:pt>
                <c:pt idx="183">
                  <c:v>1.89</c:v>
                </c:pt>
                <c:pt idx="184">
                  <c:v>0.65</c:v>
                </c:pt>
                <c:pt idx="185">
                  <c:v>0.64</c:v>
                </c:pt>
                <c:pt idx="186">
                  <c:v>3.67</c:v>
                </c:pt>
                <c:pt idx="187">
                  <c:v>2.79</c:v>
                </c:pt>
                <c:pt idx="188">
                  <c:v>2.34</c:v>
                </c:pt>
                <c:pt idx="189">
                  <c:v>4.2699999999999996</c:v>
                </c:pt>
                <c:pt idx="190">
                  <c:v>2.87</c:v>
                </c:pt>
                <c:pt idx="191">
                  <c:v>2.99</c:v>
                </c:pt>
                <c:pt idx="192">
                  <c:v>1.39</c:v>
                </c:pt>
                <c:pt idx="193">
                  <c:v>0.95</c:v>
                </c:pt>
                <c:pt idx="194">
                  <c:v>1.55</c:v>
                </c:pt>
                <c:pt idx="195">
                  <c:v>7.1</c:v>
                </c:pt>
                <c:pt idx="196">
                  <c:v>1.78</c:v>
                </c:pt>
                <c:pt idx="197">
                  <c:v>0.2</c:v>
                </c:pt>
                <c:pt idx="198">
                  <c:v>1.25</c:v>
                </c:pt>
                <c:pt idx="199">
                  <c:v>0.91</c:v>
                </c:pt>
                <c:pt idx="200">
                  <c:v>0.78</c:v>
                </c:pt>
                <c:pt idx="201">
                  <c:v>1.51</c:v>
                </c:pt>
                <c:pt idx="202">
                  <c:v>1.17</c:v>
                </c:pt>
                <c:pt idx="203">
                  <c:v>2.65</c:v>
                </c:pt>
                <c:pt idx="204">
                  <c:v>1.62</c:v>
                </c:pt>
                <c:pt idx="205">
                  <c:v>6.37</c:v>
                </c:pt>
                <c:pt idx="206">
                  <c:v>7.29</c:v>
                </c:pt>
                <c:pt idx="207">
                  <c:v>1.63</c:v>
                </c:pt>
                <c:pt idx="208">
                  <c:v>8.76</c:v>
                </c:pt>
                <c:pt idx="209">
                  <c:v>4.71</c:v>
                </c:pt>
                <c:pt idx="210">
                  <c:v>3.12</c:v>
                </c:pt>
                <c:pt idx="211">
                  <c:v>3.82</c:v>
                </c:pt>
                <c:pt idx="212">
                  <c:v>0.77</c:v>
                </c:pt>
                <c:pt idx="213">
                  <c:v>1</c:v>
                </c:pt>
                <c:pt idx="214">
                  <c:v>0.14000000000000001</c:v>
                </c:pt>
                <c:pt idx="215">
                  <c:v>4.72</c:v>
                </c:pt>
                <c:pt idx="216">
                  <c:v>1</c:v>
                </c:pt>
                <c:pt idx="217">
                  <c:v>3.28</c:v>
                </c:pt>
                <c:pt idx="218">
                  <c:v>9.1300000000000008</c:v>
                </c:pt>
                <c:pt idx="219">
                  <c:v>0.41</c:v>
                </c:pt>
                <c:pt idx="220">
                  <c:v>0.2</c:v>
                </c:pt>
                <c:pt idx="221">
                  <c:v>2.92</c:v>
                </c:pt>
                <c:pt idx="222">
                  <c:v>0.44</c:v>
                </c:pt>
                <c:pt idx="223">
                  <c:v>1.46</c:v>
                </c:pt>
                <c:pt idx="224">
                  <c:v>0.05</c:v>
                </c:pt>
                <c:pt idx="225">
                  <c:v>9.44</c:v>
                </c:pt>
                <c:pt idx="226">
                  <c:v>4.43</c:v>
                </c:pt>
                <c:pt idx="227">
                  <c:v>0.32</c:v>
                </c:pt>
                <c:pt idx="228">
                  <c:v>6.21</c:v>
                </c:pt>
                <c:pt idx="229">
                  <c:v>7.18</c:v>
                </c:pt>
                <c:pt idx="230">
                  <c:v>0.1</c:v>
                </c:pt>
                <c:pt idx="231">
                  <c:v>1.45</c:v>
                </c:pt>
                <c:pt idx="232">
                  <c:v>3.19</c:v>
                </c:pt>
                <c:pt idx="233">
                  <c:v>0</c:v>
                </c:pt>
                <c:pt idx="234">
                  <c:v>2.16</c:v>
                </c:pt>
                <c:pt idx="235">
                  <c:v>2.76</c:v>
                </c:pt>
                <c:pt idx="236">
                  <c:v>7.9</c:v>
                </c:pt>
                <c:pt idx="237">
                  <c:v>2.2400000000000002</c:v>
                </c:pt>
                <c:pt idx="238">
                  <c:v>1.96</c:v>
                </c:pt>
                <c:pt idx="239">
                  <c:v>3.94</c:v>
                </c:pt>
                <c:pt idx="240">
                  <c:v>3.51</c:v>
                </c:pt>
                <c:pt idx="241">
                  <c:v>0.79</c:v>
                </c:pt>
                <c:pt idx="242">
                  <c:v>1.29</c:v>
                </c:pt>
                <c:pt idx="243">
                  <c:v>5.83</c:v>
                </c:pt>
                <c:pt idx="244">
                  <c:v>1.8</c:v>
                </c:pt>
                <c:pt idx="245">
                  <c:v>4.9400000000000004</c:v>
                </c:pt>
                <c:pt idx="246">
                  <c:v>3.49</c:v>
                </c:pt>
                <c:pt idx="247">
                  <c:v>4.3099999999999996</c:v>
                </c:pt>
                <c:pt idx="248">
                  <c:v>1.6</c:v>
                </c:pt>
                <c:pt idx="249">
                  <c:v>0.91</c:v>
                </c:pt>
                <c:pt idx="250">
                  <c:v>1.99</c:v>
                </c:pt>
                <c:pt idx="251">
                  <c:v>4.1900000000000004</c:v>
                </c:pt>
                <c:pt idx="252">
                  <c:v>4.72</c:v>
                </c:pt>
                <c:pt idx="253">
                  <c:v>4.0599999999999996</c:v>
                </c:pt>
                <c:pt idx="254">
                  <c:v>4.13</c:v>
                </c:pt>
                <c:pt idx="255">
                  <c:v>4.1100000000000003</c:v>
                </c:pt>
                <c:pt idx="256">
                  <c:v>12.98</c:v>
                </c:pt>
                <c:pt idx="257">
                  <c:v>2.2999999999999998</c:v>
                </c:pt>
                <c:pt idx="258">
                  <c:v>1.65</c:v>
                </c:pt>
                <c:pt idx="259">
                  <c:v>5.4</c:v>
                </c:pt>
                <c:pt idx="260">
                  <c:v>8.9600000000000009</c:v>
                </c:pt>
                <c:pt idx="261">
                  <c:v>8.66</c:v>
                </c:pt>
                <c:pt idx="262">
                  <c:v>3.83</c:v>
                </c:pt>
                <c:pt idx="263">
                  <c:v>8.34</c:v>
                </c:pt>
                <c:pt idx="264">
                  <c:v>6.38</c:v>
                </c:pt>
                <c:pt idx="265">
                  <c:v>0.46</c:v>
                </c:pt>
                <c:pt idx="266">
                  <c:v>0.35</c:v>
                </c:pt>
                <c:pt idx="267">
                  <c:v>5.46</c:v>
                </c:pt>
                <c:pt idx="268">
                  <c:v>5.78</c:v>
                </c:pt>
                <c:pt idx="269">
                  <c:v>1.96</c:v>
                </c:pt>
                <c:pt idx="270">
                  <c:v>0.23</c:v>
                </c:pt>
                <c:pt idx="271">
                  <c:v>0.56999999999999995</c:v>
                </c:pt>
                <c:pt idx="272">
                  <c:v>3.76</c:v>
                </c:pt>
                <c:pt idx="273">
                  <c:v>0.61</c:v>
                </c:pt>
                <c:pt idx="274">
                  <c:v>0.59</c:v>
                </c:pt>
                <c:pt idx="275">
                  <c:v>0.46</c:v>
                </c:pt>
                <c:pt idx="276">
                  <c:v>1.24</c:v>
                </c:pt>
                <c:pt idx="277">
                  <c:v>2.23</c:v>
                </c:pt>
                <c:pt idx="278">
                  <c:v>1.32</c:v>
                </c:pt>
                <c:pt idx="279">
                  <c:v>1.9</c:v>
                </c:pt>
                <c:pt idx="280">
                  <c:v>4.12</c:v>
                </c:pt>
                <c:pt idx="281">
                  <c:v>1.26</c:v>
                </c:pt>
                <c:pt idx="282">
                  <c:v>0.12</c:v>
                </c:pt>
                <c:pt idx="283">
                  <c:v>4.32</c:v>
                </c:pt>
                <c:pt idx="284">
                  <c:v>4.82</c:v>
                </c:pt>
                <c:pt idx="285">
                  <c:v>1.1399999999999999</c:v>
                </c:pt>
                <c:pt idx="286">
                  <c:v>1.53</c:v>
                </c:pt>
                <c:pt idx="287">
                  <c:v>4.53</c:v>
                </c:pt>
                <c:pt idx="288">
                  <c:v>2.5</c:v>
                </c:pt>
                <c:pt idx="289">
                  <c:v>2.71</c:v>
                </c:pt>
                <c:pt idx="290">
                  <c:v>5.58</c:v>
                </c:pt>
                <c:pt idx="291">
                  <c:v>3.23</c:v>
                </c:pt>
                <c:pt idx="292">
                  <c:v>6.01</c:v>
                </c:pt>
                <c:pt idx="293">
                  <c:v>3.16</c:v>
                </c:pt>
                <c:pt idx="294">
                  <c:v>5.61</c:v>
                </c:pt>
                <c:pt idx="295">
                  <c:v>1.02</c:v>
                </c:pt>
                <c:pt idx="296">
                  <c:v>3.93</c:v>
                </c:pt>
                <c:pt idx="297">
                  <c:v>0.64</c:v>
                </c:pt>
                <c:pt idx="298">
                  <c:v>5.68</c:v>
                </c:pt>
                <c:pt idx="299">
                  <c:v>5.49</c:v>
                </c:pt>
                <c:pt idx="300">
                  <c:v>0.97</c:v>
                </c:pt>
                <c:pt idx="301">
                  <c:v>3.77</c:v>
                </c:pt>
                <c:pt idx="302">
                  <c:v>1.02</c:v>
                </c:pt>
                <c:pt idx="303">
                  <c:v>0.94</c:v>
                </c:pt>
                <c:pt idx="304">
                  <c:v>0</c:v>
                </c:pt>
                <c:pt idx="305">
                  <c:v>1.02</c:v>
                </c:pt>
                <c:pt idx="306">
                  <c:v>1.94</c:v>
                </c:pt>
                <c:pt idx="307">
                  <c:v>2.65</c:v>
                </c:pt>
                <c:pt idx="308">
                  <c:v>4.71</c:v>
                </c:pt>
                <c:pt idx="309">
                  <c:v>3.34</c:v>
                </c:pt>
                <c:pt idx="310">
                  <c:v>5.97</c:v>
                </c:pt>
                <c:pt idx="311">
                  <c:v>3.82</c:v>
                </c:pt>
                <c:pt idx="312">
                  <c:v>4.82</c:v>
                </c:pt>
                <c:pt idx="313">
                  <c:v>6.76</c:v>
                </c:pt>
                <c:pt idx="314">
                  <c:v>4.83</c:v>
                </c:pt>
                <c:pt idx="315">
                  <c:v>1.62</c:v>
                </c:pt>
                <c:pt idx="316">
                  <c:v>5.05</c:v>
                </c:pt>
                <c:pt idx="317">
                  <c:v>2.58</c:v>
                </c:pt>
                <c:pt idx="318">
                  <c:v>2.2799999999999998</c:v>
                </c:pt>
                <c:pt idx="319">
                  <c:v>0.2</c:v>
                </c:pt>
                <c:pt idx="320">
                  <c:v>0.16</c:v>
                </c:pt>
                <c:pt idx="321">
                  <c:v>2.5</c:v>
                </c:pt>
                <c:pt idx="322">
                  <c:v>0.51</c:v>
                </c:pt>
                <c:pt idx="323">
                  <c:v>1.19</c:v>
                </c:pt>
                <c:pt idx="324">
                  <c:v>3.42</c:v>
                </c:pt>
                <c:pt idx="325">
                  <c:v>3.97</c:v>
                </c:pt>
                <c:pt idx="326">
                  <c:v>2.7</c:v>
                </c:pt>
                <c:pt idx="327">
                  <c:v>1.41</c:v>
                </c:pt>
                <c:pt idx="328">
                  <c:v>0.43</c:v>
                </c:pt>
                <c:pt idx="329">
                  <c:v>7.0000000000000007E-2</c:v>
                </c:pt>
                <c:pt idx="330">
                  <c:v>2.78</c:v>
                </c:pt>
                <c:pt idx="331">
                  <c:v>2.95</c:v>
                </c:pt>
                <c:pt idx="332">
                  <c:v>3.79</c:v>
                </c:pt>
                <c:pt idx="333">
                  <c:v>1.2</c:v>
                </c:pt>
                <c:pt idx="334">
                  <c:v>4.67</c:v>
                </c:pt>
                <c:pt idx="335">
                  <c:v>4.01</c:v>
                </c:pt>
                <c:pt idx="336">
                  <c:v>3.13</c:v>
                </c:pt>
                <c:pt idx="337">
                  <c:v>1.69</c:v>
                </c:pt>
                <c:pt idx="338">
                  <c:v>0.05</c:v>
                </c:pt>
                <c:pt idx="339">
                  <c:v>2.2400000000000002</c:v>
                </c:pt>
                <c:pt idx="340">
                  <c:v>0.55000000000000004</c:v>
                </c:pt>
                <c:pt idx="341">
                  <c:v>1.93</c:v>
                </c:pt>
                <c:pt idx="342">
                  <c:v>4.71</c:v>
                </c:pt>
                <c:pt idx="343">
                  <c:v>2.11</c:v>
                </c:pt>
                <c:pt idx="344">
                  <c:v>1.94</c:v>
                </c:pt>
                <c:pt idx="345">
                  <c:v>0.32</c:v>
                </c:pt>
                <c:pt idx="346">
                  <c:v>1.35</c:v>
                </c:pt>
                <c:pt idx="347">
                  <c:v>1.27</c:v>
                </c:pt>
                <c:pt idx="348">
                  <c:v>2.89</c:v>
                </c:pt>
                <c:pt idx="349">
                  <c:v>2.16</c:v>
                </c:pt>
                <c:pt idx="350">
                  <c:v>4.51</c:v>
                </c:pt>
                <c:pt idx="351">
                  <c:v>4.38</c:v>
                </c:pt>
                <c:pt idx="352">
                  <c:v>2.21</c:v>
                </c:pt>
                <c:pt idx="353">
                  <c:v>2.94</c:v>
                </c:pt>
                <c:pt idx="354">
                  <c:v>0.33</c:v>
                </c:pt>
                <c:pt idx="355">
                  <c:v>0.11</c:v>
                </c:pt>
                <c:pt idx="356">
                  <c:v>0.17</c:v>
                </c:pt>
                <c:pt idx="357">
                  <c:v>0.03</c:v>
                </c:pt>
                <c:pt idx="358">
                  <c:v>0.22</c:v>
                </c:pt>
                <c:pt idx="359">
                  <c:v>1.25</c:v>
                </c:pt>
                <c:pt idx="360">
                  <c:v>0.88</c:v>
                </c:pt>
                <c:pt idx="361">
                  <c:v>1.67</c:v>
                </c:pt>
                <c:pt idx="362">
                  <c:v>1.04</c:v>
                </c:pt>
                <c:pt idx="363">
                  <c:v>1.82</c:v>
                </c:pt>
                <c:pt idx="364">
                  <c:v>2.46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ABD-4E14-A801-9322226779F6}"/>
            </c:ext>
          </c:extLst>
        </c:ser>
        <c:ser>
          <c:idx val="1"/>
          <c:order val="1"/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dPt>
            <c:idx val="1"/>
            <c:spPr>
              <a:ln w="19050">
                <a:solidFill>
                  <a:srgbClr val="7030A0"/>
                </a:solidFill>
                <a:prstDash val="dash"/>
              </a:ln>
            </c:spPr>
          </c:dPt>
          <c:xVal>
            <c:numRef>
              <c:f>List1!$W$378:$W$379</c:f>
              <c:numCache>
                <c:formatCode>General</c:formatCode>
                <c:ptCount val="2"/>
                <c:pt idx="0">
                  <c:v>31</c:v>
                </c:pt>
                <c:pt idx="1">
                  <c:v>31</c:v>
                </c:pt>
              </c:numCache>
            </c:numRef>
          </c:xVal>
          <c:yVal>
            <c:numRef>
              <c:f>List1!$Y$375:$Y$376</c:f>
              <c:numCache>
                <c:formatCode>General</c:formatCode>
                <c:ptCount val="2"/>
                <c:pt idx="0">
                  <c:v>-1</c:v>
                </c:pt>
                <c:pt idx="1">
                  <c:v>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ABD-4E14-A801-9322226779F6}"/>
            </c:ext>
          </c:extLst>
        </c:ser>
        <c:ser>
          <c:idx val="2"/>
          <c:order val="2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List1!$W$380:$W$381</c:f>
              <c:numCache>
                <c:formatCode>General</c:formatCode>
                <c:ptCount val="2"/>
                <c:pt idx="0">
                  <c:v>59</c:v>
                </c:pt>
                <c:pt idx="1">
                  <c:v>59</c:v>
                </c:pt>
              </c:numCache>
            </c:numRef>
          </c:xVal>
          <c:yVal>
            <c:numRef>
              <c:f>List1!$Y$375:$Y$376</c:f>
              <c:numCache>
                <c:formatCode>General</c:formatCode>
                <c:ptCount val="2"/>
                <c:pt idx="0">
                  <c:v>-1</c:v>
                </c:pt>
                <c:pt idx="1">
                  <c:v>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ABD-4E14-A801-9322226779F6}"/>
            </c:ext>
          </c:extLst>
        </c:ser>
        <c:ser>
          <c:idx val="3"/>
          <c:order val="3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List1!$W$382:$W$383</c:f>
              <c:numCache>
                <c:formatCode>General</c:formatCode>
                <c:ptCount val="2"/>
                <c:pt idx="0">
                  <c:v>90</c:v>
                </c:pt>
                <c:pt idx="1">
                  <c:v>90</c:v>
                </c:pt>
              </c:numCache>
            </c:numRef>
          </c:xVal>
          <c:yVal>
            <c:numRef>
              <c:f>List1!$Y$375:$Y$376</c:f>
              <c:numCache>
                <c:formatCode>General</c:formatCode>
                <c:ptCount val="2"/>
                <c:pt idx="0">
                  <c:v>-1</c:v>
                </c:pt>
                <c:pt idx="1">
                  <c:v>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ABD-4E14-A801-9322226779F6}"/>
            </c:ext>
          </c:extLst>
        </c:ser>
        <c:ser>
          <c:idx val="4"/>
          <c:order val="4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List1!$W$384:$W$385</c:f>
              <c:numCache>
                <c:formatCode>General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xVal>
          <c:yVal>
            <c:numRef>
              <c:f>List1!$Y$375:$Y$376</c:f>
              <c:numCache>
                <c:formatCode>General</c:formatCode>
                <c:ptCount val="2"/>
                <c:pt idx="0">
                  <c:v>-1</c:v>
                </c:pt>
                <c:pt idx="1">
                  <c:v>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ABD-4E14-A801-9322226779F6}"/>
            </c:ext>
          </c:extLst>
        </c:ser>
        <c:ser>
          <c:idx val="5"/>
          <c:order val="5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List1!$W$386:$W$387</c:f>
              <c:numCache>
                <c:formatCode>General</c:formatCode>
                <c:ptCount val="2"/>
                <c:pt idx="0">
                  <c:v>151</c:v>
                </c:pt>
                <c:pt idx="1">
                  <c:v>151</c:v>
                </c:pt>
              </c:numCache>
            </c:numRef>
          </c:xVal>
          <c:yVal>
            <c:numRef>
              <c:f>List1!$Y$375:$Y$376</c:f>
              <c:numCache>
                <c:formatCode>General</c:formatCode>
                <c:ptCount val="2"/>
                <c:pt idx="0">
                  <c:v>-1</c:v>
                </c:pt>
                <c:pt idx="1">
                  <c:v>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BABD-4E14-A801-9322226779F6}"/>
            </c:ext>
          </c:extLst>
        </c:ser>
        <c:ser>
          <c:idx val="6"/>
          <c:order val="6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List1!$W$388:$W$389</c:f>
              <c:numCache>
                <c:formatCode>General</c:formatCode>
                <c:ptCount val="2"/>
                <c:pt idx="0">
                  <c:v>181</c:v>
                </c:pt>
                <c:pt idx="1">
                  <c:v>181</c:v>
                </c:pt>
              </c:numCache>
            </c:numRef>
          </c:xVal>
          <c:yVal>
            <c:numRef>
              <c:f>List1!$Y$375:$Y$376</c:f>
              <c:numCache>
                <c:formatCode>General</c:formatCode>
                <c:ptCount val="2"/>
                <c:pt idx="0">
                  <c:v>-1</c:v>
                </c:pt>
                <c:pt idx="1">
                  <c:v>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BABD-4E14-A801-9322226779F6}"/>
            </c:ext>
          </c:extLst>
        </c:ser>
        <c:ser>
          <c:idx val="7"/>
          <c:order val="7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List1!$W$390:$W$391</c:f>
              <c:numCache>
                <c:formatCode>General</c:formatCode>
                <c:ptCount val="2"/>
                <c:pt idx="0">
                  <c:v>212</c:v>
                </c:pt>
                <c:pt idx="1">
                  <c:v>212</c:v>
                </c:pt>
              </c:numCache>
            </c:numRef>
          </c:xVal>
          <c:yVal>
            <c:numRef>
              <c:f>List1!$Y$375:$Y$376</c:f>
              <c:numCache>
                <c:formatCode>General</c:formatCode>
                <c:ptCount val="2"/>
                <c:pt idx="0">
                  <c:v>-1</c:v>
                </c:pt>
                <c:pt idx="1">
                  <c:v>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BABD-4E14-A801-9322226779F6}"/>
            </c:ext>
          </c:extLst>
        </c:ser>
        <c:ser>
          <c:idx val="8"/>
          <c:order val="8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List1!$W$392:$W$393</c:f>
              <c:numCache>
                <c:formatCode>General</c:formatCode>
                <c:ptCount val="2"/>
                <c:pt idx="0">
                  <c:v>243</c:v>
                </c:pt>
                <c:pt idx="1">
                  <c:v>243</c:v>
                </c:pt>
              </c:numCache>
            </c:numRef>
          </c:xVal>
          <c:yVal>
            <c:numRef>
              <c:f>List1!$Y$375:$Y$376</c:f>
              <c:numCache>
                <c:formatCode>General</c:formatCode>
                <c:ptCount val="2"/>
                <c:pt idx="0">
                  <c:v>-1</c:v>
                </c:pt>
                <c:pt idx="1">
                  <c:v>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BABD-4E14-A801-9322226779F6}"/>
            </c:ext>
          </c:extLst>
        </c:ser>
        <c:ser>
          <c:idx val="9"/>
          <c:order val="9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List1!$W$394:$W$395</c:f>
              <c:numCache>
                <c:formatCode>General</c:formatCode>
                <c:ptCount val="2"/>
                <c:pt idx="0">
                  <c:v>273</c:v>
                </c:pt>
                <c:pt idx="1">
                  <c:v>273</c:v>
                </c:pt>
              </c:numCache>
            </c:numRef>
          </c:xVal>
          <c:yVal>
            <c:numRef>
              <c:f>List1!$Y$375:$Y$376</c:f>
              <c:numCache>
                <c:formatCode>General</c:formatCode>
                <c:ptCount val="2"/>
                <c:pt idx="0">
                  <c:v>-1</c:v>
                </c:pt>
                <c:pt idx="1">
                  <c:v>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BABD-4E14-A801-9322226779F6}"/>
            </c:ext>
          </c:extLst>
        </c:ser>
        <c:ser>
          <c:idx val="10"/>
          <c:order val="10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List1!$W$396:$W$397</c:f>
              <c:numCache>
                <c:formatCode>General</c:formatCode>
                <c:ptCount val="2"/>
                <c:pt idx="0">
                  <c:v>304</c:v>
                </c:pt>
                <c:pt idx="1">
                  <c:v>304</c:v>
                </c:pt>
              </c:numCache>
            </c:numRef>
          </c:xVal>
          <c:yVal>
            <c:numRef>
              <c:f>List1!$Y$375:$Y$376</c:f>
              <c:numCache>
                <c:formatCode>General</c:formatCode>
                <c:ptCount val="2"/>
                <c:pt idx="0">
                  <c:v>-1</c:v>
                </c:pt>
                <c:pt idx="1">
                  <c:v>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BABD-4E14-A801-9322226779F6}"/>
            </c:ext>
          </c:extLst>
        </c:ser>
        <c:ser>
          <c:idx val="11"/>
          <c:order val="11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List1!$W$398:$W$399</c:f>
              <c:numCache>
                <c:formatCode>General</c:formatCode>
                <c:ptCount val="2"/>
                <c:pt idx="0">
                  <c:v>334</c:v>
                </c:pt>
                <c:pt idx="1">
                  <c:v>334</c:v>
                </c:pt>
              </c:numCache>
            </c:numRef>
          </c:xVal>
          <c:yVal>
            <c:numRef>
              <c:f>List1!$Y$375:$Y$376</c:f>
              <c:numCache>
                <c:formatCode>General</c:formatCode>
                <c:ptCount val="2"/>
                <c:pt idx="0">
                  <c:v>-1</c:v>
                </c:pt>
                <c:pt idx="1">
                  <c:v>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BABD-4E14-A801-9322226779F6}"/>
            </c:ext>
          </c:extLst>
        </c:ser>
        <c:axId val="78325632"/>
        <c:axId val="78344192"/>
      </c:scatterChart>
      <c:valAx>
        <c:axId val="78325632"/>
        <c:scaling>
          <c:orientation val="minMax"/>
          <c:max val="365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Days</a:t>
                </a:r>
                <a:r>
                  <a:rPr lang="hr-HR" sz="1600"/>
                  <a:t> with months</a:t>
                </a:r>
                <a:r>
                  <a:rPr lang="en-US" sz="1600"/>
                  <a:t> in year</a:t>
                </a:r>
              </a:p>
            </c:rich>
          </c:tx>
          <c:layout>
            <c:manualLayout>
              <c:xMode val="edge"/>
              <c:yMode val="edge"/>
              <c:x val="0.43102125295212201"/>
              <c:y val="0.94277100350738874"/>
            </c:manualLayout>
          </c:layout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400" b="0"/>
            </a:pPr>
            <a:endParaRPr lang="sr-Latn-CS"/>
          </a:p>
        </c:txPr>
        <c:crossAx val="78344192"/>
        <c:crossesAt val="0"/>
        <c:crossBetween val="midCat"/>
        <c:majorUnit val="73"/>
      </c:valAx>
      <c:valAx>
        <c:axId val="78344192"/>
        <c:scaling>
          <c:orientation val="minMax"/>
          <c:max val="14"/>
          <c:min val="0"/>
        </c:scaling>
        <c:axPos val="l"/>
        <c:majorGridlines>
          <c:spPr>
            <a:ln w="19050"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hr-HR" sz="1600"/>
                  <a:t>Averaged total daily precipitation </a:t>
                </a:r>
                <a:r>
                  <a:rPr lang="en-US" sz="1600"/>
                  <a:t>(m</a:t>
                </a:r>
                <a:r>
                  <a:rPr lang="hr-HR" sz="1600"/>
                  <a:t>m</a:t>
                </a:r>
                <a:r>
                  <a:rPr lang="en-US" sz="1600"/>
                  <a:t>)</a:t>
                </a:r>
              </a:p>
            </c:rich>
          </c:tx>
          <c:layout>
            <c:manualLayout>
              <c:xMode val="edge"/>
              <c:yMode val="edge"/>
              <c:x val="2.8552850496514847E-3"/>
              <c:y val="0.11220871811502908"/>
            </c:manualLayout>
          </c:layout>
        </c:title>
        <c:numFmt formatCode="0.0" sourceLinked="1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="0"/>
            </a:pPr>
            <a:endParaRPr lang="sr-Latn-CS"/>
          </a:p>
        </c:txPr>
        <c:crossAx val="78325632"/>
        <c:crossesAt val="0"/>
        <c:crossBetween val="midCat"/>
        <c:majorUnit val="1"/>
      </c:valAx>
      <c:spPr>
        <a:ln w="19050">
          <a:solidFill>
            <a:sysClr val="windowText" lastClr="000000"/>
          </a:solidFill>
        </a:ln>
      </c:spPr>
    </c:plotArea>
    <c:plotVisOnly val="1"/>
    <c:dispBlanksAs val="gap"/>
  </c:chart>
  <c:txPr>
    <a:bodyPr/>
    <a:lstStyle/>
    <a:p>
      <a:pPr>
        <a:defRPr b="1" baseline="0">
          <a:latin typeface="Palatino Linotype" pitchFamily="18" charset="0"/>
        </a:defRPr>
      </a:pPr>
      <a:endParaRPr lang="sr-Latn-C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200"/>
            </a:pPr>
            <a:r>
              <a:rPr lang="hr-HR" sz="2200"/>
              <a:t>2008-2017</a:t>
            </a:r>
          </a:p>
        </c:rich>
      </c:tx>
      <c:layout>
        <c:manualLayout>
          <c:xMode val="edge"/>
          <c:yMode val="edge"/>
          <c:x val="9.9284259686660006E-2"/>
          <c:y val="8.9789167067220843E-2"/>
        </c:manualLayout>
      </c:layout>
      <c:overlay val="1"/>
      <c:spPr>
        <a:solidFill>
          <a:sysClr val="window" lastClr="FFFFFF"/>
        </a:solidFill>
        <a:ln w="12700">
          <a:solidFill>
            <a:sysClr val="windowText" lastClr="000000"/>
          </a:solidFill>
        </a:ln>
      </c:spPr>
    </c:title>
    <c:plotArea>
      <c:layout>
        <c:manualLayout>
          <c:layoutTarget val="inner"/>
          <c:xMode val="edge"/>
          <c:yMode val="edge"/>
          <c:x val="7.5530054277008721E-2"/>
          <c:y val="2.3954334900146083E-2"/>
          <c:w val="0.90517252925818115"/>
          <c:h val="0.86287661642635471"/>
        </c:manualLayout>
      </c:layout>
      <c:scatterChart>
        <c:scatterStyle val="smoothMarker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15875">
                <a:solidFill>
                  <a:srgbClr val="FF0000"/>
                </a:solidFill>
              </a:ln>
            </c:spPr>
          </c:marker>
          <c:dPt>
            <c:idx val="167"/>
            <c:marker>
              <c:symbol val="diamond"/>
              <c:size val="5"/>
            </c:marker>
          </c:dPt>
          <c:xVal>
            <c:numRef>
              <c:f>List1!$D$4:$D$368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List1!$G$4:$G$368</c:f>
              <c:numCache>
                <c:formatCode>0.0000</c:formatCode>
                <c:ptCount val="365"/>
                <c:pt idx="0">
                  <c:v>-1.5641786219696763</c:v>
                </c:pt>
                <c:pt idx="1">
                  <c:v>-3.0075094635783284</c:v>
                </c:pt>
                <c:pt idx="2">
                  <c:v>-4.5045504297918804</c:v>
                </c:pt>
                <c:pt idx="3">
                  <c:v>-6.0955841140640068</c:v>
                </c:pt>
                <c:pt idx="4">
                  <c:v>-7.5523424868238838</c:v>
                </c:pt>
                <c:pt idx="5">
                  <c:v>-9.0091008595837607</c:v>
                </c:pt>
                <c:pt idx="6">
                  <c:v>-10.546424419250988</c:v>
                </c:pt>
                <c:pt idx="7">
                  <c:v>-11.98975526085964</c:v>
                </c:pt>
                <c:pt idx="8">
                  <c:v>-13.325665853258492</c:v>
                </c:pt>
                <c:pt idx="9">
                  <c:v>-14.72871410141347</c:v>
                </c:pt>
                <c:pt idx="10">
                  <c:v>-15.916921851148849</c:v>
                </c:pt>
                <c:pt idx="11">
                  <c:v>-17.158839725489127</c:v>
                </c:pt>
                <c:pt idx="12">
                  <c:v>-18.373902537526956</c:v>
                </c:pt>
                <c:pt idx="13">
                  <c:v>-19.575537818413558</c:v>
                </c:pt>
                <c:pt idx="14">
                  <c:v>-20.884593348509959</c:v>
                </c:pt>
                <c:pt idx="15">
                  <c:v>-22.113083691699014</c:v>
                </c:pt>
                <c:pt idx="16">
                  <c:v>-23.381856628341744</c:v>
                </c:pt>
                <c:pt idx="17">
                  <c:v>-24.704339689589371</c:v>
                </c:pt>
                <c:pt idx="18">
                  <c:v>-25.986540157383324</c:v>
                </c:pt>
                <c:pt idx="19">
                  <c:v>-27.188175438269926</c:v>
                </c:pt>
                <c:pt idx="20">
                  <c:v>-28.564368624122455</c:v>
                </c:pt>
                <c:pt idx="21">
                  <c:v>-30.02112699688233</c:v>
                </c:pt>
                <c:pt idx="22">
                  <c:v>-31.585305618852008</c:v>
                </c:pt>
                <c:pt idx="23">
                  <c:v>-33.162911771972908</c:v>
                </c:pt>
                <c:pt idx="24">
                  <c:v>-34.834510643152385</c:v>
                </c:pt>
                <c:pt idx="25">
                  <c:v>-36.640384825844109</c:v>
                </c:pt>
                <c:pt idx="26">
                  <c:v>-38.43283147738461</c:v>
                </c:pt>
                <c:pt idx="27">
                  <c:v>-40.117857879715309</c:v>
                </c:pt>
                <c:pt idx="28">
                  <c:v>-41.776029219743563</c:v>
                </c:pt>
                <c:pt idx="29">
                  <c:v>-43.273070185957117</c:v>
                </c:pt>
                <c:pt idx="30">
                  <c:v>-44.810393745624346</c:v>
                </c:pt>
                <c:pt idx="31">
                  <c:v>-46.29400718068667</c:v>
                </c:pt>
                <c:pt idx="32">
                  <c:v>-47.629917773085523</c:v>
                </c:pt>
                <c:pt idx="33">
                  <c:v>-49.046393552391727</c:v>
                </c:pt>
                <c:pt idx="34">
                  <c:v>-50.301738957883231</c:v>
                </c:pt>
                <c:pt idx="35">
                  <c:v>-51.449664114164932</c:v>
                </c:pt>
                <c:pt idx="36">
                  <c:v>-52.758719644261333</c:v>
                </c:pt>
                <c:pt idx="37">
                  <c:v>-54.10805776781141</c:v>
                </c:pt>
                <c:pt idx="38">
                  <c:v>-55.537961078268836</c:v>
                </c:pt>
                <c:pt idx="39">
                  <c:v>-57.008146982179937</c:v>
                </c:pt>
                <c:pt idx="40">
                  <c:v>-58.397767699183689</c:v>
                </c:pt>
                <c:pt idx="41">
                  <c:v>-59.78738841618744</c:v>
                </c:pt>
                <c:pt idx="42">
                  <c:v>-61.351567038157114</c:v>
                </c:pt>
                <c:pt idx="43">
                  <c:v>-62.902318128975566</c:v>
                </c:pt>
                <c:pt idx="44">
                  <c:v>-64.291938845979317</c:v>
                </c:pt>
                <c:pt idx="45">
                  <c:v>-65.6412769695294</c:v>
                </c:pt>
                <c:pt idx="46">
                  <c:v>-66.950332499625802</c:v>
                </c:pt>
                <c:pt idx="47">
                  <c:v>-68.353380747780776</c:v>
                </c:pt>
                <c:pt idx="48">
                  <c:v>-69.541588497516159</c:v>
                </c:pt>
                <c:pt idx="49">
                  <c:v>-70.63580352919297</c:v>
                </c:pt>
                <c:pt idx="50">
                  <c:v>-71.73001856086978</c:v>
                </c:pt>
                <c:pt idx="51">
                  <c:v>-72.797378530244131</c:v>
                </c:pt>
                <c:pt idx="52">
                  <c:v>-73.824455906164815</c:v>
                </c:pt>
                <c:pt idx="53">
                  <c:v>-74.650120314817116</c:v>
                </c:pt>
                <c:pt idx="54">
                  <c:v>-75.529494848074322</c:v>
                </c:pt>
                <c:pt idx="55">
                  <c:v>-76.476007037087655</c:v>
                </c:pt>
                <c:pt idx="56">
                  <c:v>-77.395664163798529</c:v>
                </c:pt>
                <c:pt idx="57">
                  <c:v>-78.261611165904512</c:v>
                </c:pt>
                <c:pt idx="58">
                  <c:v>-78.966427794195795</c:v>
                </c:pt>
                <c:pt idx="59">
                  <c:v>-79.590679235579728</c:v>
                </c:pt>
                <c:pt idx="60">
                  <c:v>-80.389488581929584</c:v>
                </c:pt>
                <c:pt idx="61">
                  <c:v>-81.134587803674535</c:v>
                </c:pt>
                <c:pt idx="62">
                  <c:v>-81.879687025419486</c:v>
                </c:pt>
                <c:pt idx="63">
                  <c:v>-82.812771683281596</c:v>
                </c:pt>
                <c:pt idx="64">
                  <c:v>-83.665291154236357</c:v>
                </c:pt>
                <c:pt idx="65">
                  <c:v>-84.625230874400913</c:v>
                </c:pt>
                <c:pt idx="66">
                  <c:v>-85.665735781472819</c:v>
                </c:pt>
                <c:pt idx="67">
                  <c:v>-86.531682783578802</c:v>
                </c:pt>
                <c:pt idx="68">
                  <c:v>-87.37077472338234</c:v>
                </c:pt>
                <c:pt idx="69">
                  <c:v>-88.156156538580973</c:v>
                </c:pt>
                <c:pt idx="70">
                  <c:v>-88.954965884930829</c:v>
                </c:pt>
                <c:pt idx="71">
                  <c:v>-89.565789795163539</c:v>
                </c:pt>
                <c:pt idx="72">
                  <c:v>-90.2571788923036</c:v>
                </c:pt>
                <c:pt idx="73">
                  <c:v>-90.988850582897328</c:v>
                </c:pt>
                <c:pt idx="74">
                  <c:v>-91.639957086583706</c:v>
                </c:pt>
                <c:pt idx="75">
                  <c:v>-92.049368029548035</c:v>
                </c:pt>
                <c:pt idx="76">
                  <c:v>-92.458778972512363</c:v>
                </c:pt>
                <c:pt idx="77">
                  <c:v>-93.002465226988946</c:v>
                </c:pt>
                <c:pt idx="78">
                  <c:v>-93.452158763406956</c:v>
                </c:pt>
                <c:pt idx="79">
                  <c:v>-93.821287112917616</c:v>
                </c:pt>
                <c:pt idx="80">
                  <c:v>-94.230698055881945</c:v>
                </c:pt>
                <c:pt idx="81">
                  <c:v>-94.7072466546024</c:v>
                </c:pt>
                <c:pt idx="82">
                  <c:v>-95.291215502532651</c:v>
                </c:pt>
                <c:pt idx="83">
                  <c:v>-95.86175681931168</c:v>
                </c:pt>
                <c:pt idx="84">
                  <c:v>-96.298022824578467</c:v>
                </c:pt>
                <c:pt idx="85">
                  <c:v>-96.908846734811178</c:v>
                </c:pt>
                <c:pt idx="86">
                  <c:v>-97.304830146624283</c:v>
                </c:pt>
                <c:pt idx="87">
                  <c:v>-97.499400591169021</c:v>
                </c:pt>
                <c:pt idx="88">
                  <c:v>-97.680543504562536</c:v>
                </c:pt>
                <c:pt idx="89">
                  <c:v>-97.848258886804814</c:v>
                </c:pt>
                <c:pt idx="90">
                  <c:v>-97.895126488686074</c:v>
                </c:pt>
                <c:pt idx="91">
                  <c:v>-98.116551995533257</c:v>
                </c:pt>
                <c:pt idx="92">
                  <c:v>-98.311122440077995</c:v>
                </c:pt>
                <c:pt idx="93">
                  <c:v>-98.317707448505587</c:v>
                </c:pt>
                <c:pt idx="94">
                  <c:v>-98.310864925781942</c:v>
                </c:pt>
                <c:pt idx="95">
                  <c:v>-98.357732527663202</c:v>
                </c:pt>
                <c:pt idx="96">
                  <c:v>-98.404600129544463</c:v>
                </c:pt>
                <c:pt idx="97">
                  <c:v>-98.35747501336715</c:v>
                </c:pt>
                <c:pt idx="98">
                  <c:v>-98.498335333306983</c:v>
                </c:pt>
                <c:pt idx="99">
                  <c:v>-98.545202935188243</c:v>
                </c:pt>
                <c:pt idx="100">
                  <c:v>-98.471222756708485</c:v>
                </c:pt>
                <c:pt idx="101">
                  <c:v>-98.424097640531173</c:v>
                </c:pt>
                <c:pt idx="102">
                  <c:v>-98.350117462051415</c:v>
                </c:pt>
                <c:pt idx="103">
                  <c:v>-98.26270975242042</c:v>
                </c:pt>
                <c:pt idx="104">
                  <c:v>-98.269294760848013</c:v>
                </c:pt>
                <c:pt idx="105">
                  <c:v>-98.155031988914573</c:v>
                </c:pt>
                <c:pt idx="106">
                  <c:v>-98.161616997342165</c:v>
                </c:pt>
                <c:pt idx="107">
                  <c:v>-98.141346943467298</c:v>
                </c:pt>
                <c:pt idx="108">
                  <c:v>-98.215069607651003</c:v>
                </c:pt>
                <c:pt idx="109">
                  <c:v>-98.154516960322468</c:v>
                </c:pt>
                <c:pt idx="110">
                  <c:v>-98.026826657237805</c:v>
                </c:pt>
                <c:pt idx="111">
                  <c:v>-97.80514363609457</c:v>
                </c:pt>
                <c:pt idx="112">
                  <c:v>-97.61031567725378</c:v>
                </c:pt>
                <c:pt idx="113">
                  <c:v>-97.308067469203195</c:v>
                </c:pt>
                <c:pt idx="114">
                  <c:v>-97.019246792303832</c:v>
                </c:pt>
                <c:pt idx="115">
                  <c:v>-96.636433397345897</c:v>
                </c:pt>
                <c:pt idx="116">
                  <c:v>-96.240192471236739</c:v>
                </c:pt>
                <c:pt idx="117">
                  <c:v>-96.085647105849631</c:v>
                </c:pt>
                <c:pt idx="118">
                  <c:v>-95.837109022403951</c:v>
                </c:pt>
                <c:pt idx="119">
                  <c:v>-95.414013033992333</c:v>
                </c:pt>
                <c:pt idx="120">
                  <c:v>-94.82978667176603</c:v>
                </c:pt>
                <c:pt idx="121">
                  <c:v>-94.379835621051967</c:v>
                </c:pt>
                <c:pt idx="122">
                  <c:v>-93.983594694942809</c:v>
                </c:pt>
                <c:pt idx="123">
                  <c:v>-93.547071175379969</c:v>
                </c:pt>
                <c:pt idx="124">
                  <c:v>-93.258250498480606</c:v>
                </c:pt>
                <c:pt idx="125">
                  <c:v>-92.754589323161639</c:v>
                </c:pt>
                <c:pt idx="126">
                  <c:v>-92.237500616691449</c:v>
                </c:pt>
                <c:pt idx="127">
                  <c:v>-91.814404628279831</c:v>
                </c:pt>
                <c:pt idx="128">
                  <c:v>-91.310743452960864</c:v>
                </c:pt>
                <c:pt idx="129">
                  <c:v>-90.645951903827211</c:v>
                </c:pt>
                <c:pt idx="130">
                  <c:v>-90.07515307275213</c:v>
                </c:pt>
                <c:pt idx="131">
                  <c:v>-89.437216585920922</c:v>
                </c:pt>
                <c:pt idx="132">
                  <c:v>-88.946982941753191</c:v>
                </c:pt>
                <c:pt idx="133">
                  <c:v>-88.389611641829333</c:v>
                </c:pt>
                <c:pt idx="134">
                  <c:v>-88.087363433778748</c:v>
                </c:pt>
                <c:pt idx="135">
                  <c:v>-87.731405101123258</c:v>
                </c:pt>
                <c:pt idx="136">
                  <c:v>-87.3351641750141</c:v>
                </c:pt>
                <c:pt idx="137">
                  <c:v>-86.750937812787797</c:v>
                </c:pt>
                <c:pt idx="138">
                  <c:v>-86.005581076746793</c:v>
                </c:pt>
                <c:pt idx="139">
                  <c:v>-85.287079403008235</c:v>
                </c:pt>
                <c:pt idx="140">
                  <c:v>-84.635715385025804</c:v>
                </c:pt>
                <c:pt idx="141">
                  <c:v>-83.890358648984801</c:v>
                </c:pt>
                <c:pt idx="142">
                  <c:v>-83.118146850641338</c:v>
                </c:pt>
                <c:pt idx="143">
                  <c:v>-82.251942334239303</c:v>
                </c:pt>
                <c:pt idx="144">
                  <c:v>-81.39916534898849</c:v>
                </c:pt>
                <c:pt idx="145">
                  <c:v>-80.532960832586454</c:v>
                </c:pt>
                <c:pt idx="146">
                  <c:v>-79.693611378486864</c:v>
                </c:pt>
                <c:pt idx="147">
                  <c:v>-78.881116986689733</c:v>
                </c:pt>
                <c:pt idx="148">
                  <c:v>-77.94777481453157</c:v>
                </c:pt>
                <c:pt idx="149">
                  <c:v>-77.202418078490567</c:v>
                </c:pt>
                <c:pt idx="150">
                  <c:v>-76.443633811298326</c:v>
                </c:pt>
                <c:pt idx="151">
                  <c:v>-75.644566950652418</c:v>
                </c:pt>
                <c:pt idx="152">
                  <c:v>-74.805217496552828</c:v>
                </c:pt>
                <c:pt idx="153">
                  <c:v>-73.84502026209222</c:v>
                </c:pt>
                <c:pt idx="154">
                  <c:v>-72.925105621085294</c:v>
                </c:pt>
                <c:pt idx="155">
                  <c:v>-72.005190980078368</c:v>
                </c:pt>
                <c:pt idx="156">
                  <c:v>-70.937573496407964</c:v>
                </c:pt>
                <c:pt idx="157">
                  <c:v>-69.883383543888783</c:v>
                </c:pt>
                <c:pt idx="158">
                  <c:v>-68.748628404462252</c:v>
                </c:pt>
                <c:pt idx="159">
                  <c:v>-67.466170422372244</c:v>
                </c:pt>
                <c:pt idx="160">
                  <c:v>-66.304560220643268</c:v>
                </c:pt>
                <c:pt idx="161">
                  <c:v>-65.156377550065514</c:v>
                </c:pt>
                <c:pt idx="162">
                  <c:v>-63.833636974521838</c:v>
                </c:pt>
                <c:pt idx="163">
                  <c:v>-62.618316648187957</c:v>
                </c:pt>
                <c:pt idx="164">
                  <c:v>-61.470133977610203</c:v>
                </c:pt>
                <c:pt idx="165">
                  <c:v>-60.32195130703245</c:v>
                </c:pt>
                <c:pt idx="166">
                  <c:v>-59.187196167605919</c:v>
                </c:pt>
                <c:pt idx="167">
                  <c:v>-58.012158434725713</c:v>
                </c:pt>
                <c:pt idx="168">
                  <c:v>-56.729700452635704</c:v>
                </c:pt>
                <c:pt idx="169">
                  <c:v>-55.581517782057951</c:v>
                </c:pt>
                <c:pt idx="170">
                  <c:v>-54.487045236085095</c:v>
                </c:pt>
                <c:pt idx="171">
                  <c:v>-53.338862565507341</c:v>
                </c:pt>
                <c:pt idx="172">
                  <c:v>-51.975839396509983</c:v>
                </c:pt>
                <c:pt idx="173">
                  <c:v>-50.720236476722427</c:v>
                </c:pt>
                <c:pt idx="174">
                  <c:v>-49.558626274993443</c:v>
                </c:pt>
                <c:pt idx="175">
                  <c:v>-48.437298666718135</c:v>
                </c:pt>
                <c:pt idx="176">
                  <c:v>-47.369681183047732</c:v>
                </c:pt>
                <c:pt idx="177">
                  <c:v>-46.194643450167526</c:v>
                </c:pt>
                <c:pt idx="178">
                  <c:v>-45.086743373043447</c:v>
                </c:pt>
                <c:pt idx="179">
                  <c:v>-43.831140453255891</c:v>
                </c:pt>
                <c:pt idx="180">
                  <c:v>-42.37412456619996</c:v>
                </c:pt>
                <c:pt idx="181">
                  <c:v>-41.051383990656277</c:v>
                </c:pt>
                <c:pt idx="182">
                  <c:v>-39.701788352810148</c:v>
                </c:pt>
                <c:pt idx="183">
                  <c:v>-38.191062341149319</c:v>
                </c:pt>
                <c:pt idx="184">
                  <c:v>-36.747473985244618</c:v>
                </c:pt>
                <c:pt idx="185">
                  <c:v>-35.290458098188687</c:v>
                </c:pt>
                <c:pt idx="186">
                  <c:v>-33.739449493074183</c:v>
                </c:pt>
                <c:pt idx="187">
                  <c:v>-32.148158294506004</c:v>
                </c:pt>
                <c:pt idx="188">
                  <c:v>-30.610577220542726</c:v>
                </c:pt>
                <c:pt idx="189">
                  <c:v>-29.180416395789248</c:v>
                </c:pt>
                <c:pt idx="190">
                  <c:v>-27.777110633338218</c:v>
                </c:pt>
                <c:pt idx="191">
                  <c:v>-26.454370057794538</c:v>
                </c:pt>
                <c:pt idx="192">
                  <c:v>-24.970499108436158</c:v>
                </c:pt>
                <c:pt idx="193">
                  <c:v>-23.446345565624103</c:v>
                </c:pt>
                <c:pt idx="194">
                  <c:v>-22.043039803173073</c:v>
                </c:pt>
                <c:pt idx="195">
                  <c:v>-20.747154289931842</c:v>
                </c:pt>
                <c:pt idx="196">
                  <c:v>-19.491551370144286</c:v>
                </c:pt>
                <c:pt idx="197">
                  <c:v>-18.061390545390807</c:v>
                </c:pt>
                <c:pt idx="198">
                  <c:v>-16.765505032149576</c:v>
                </c:pt>
                <c:pt idx="199">
                  <c:v>-15.348771738547322</c:v>
                </c:pt>
                <c:pt idx="200">
                  <c:v>-13.851473258037718</c:v>
                </c:pt>
                <c:pt idx="201">
                  <c:v>-12.246754528318315</c:v>
                </c:pt>
                <c:pt idx="202">
                  <c:v>-10.736028516657486</c:v>
                </c:pt>
                <c:pt idx="203">
                  <c:v>-9.2387300361478815</c:v>
                </c:pt>
                <c:pt idx="204">
                  <c:v>-8.0099821786627761</c:v>
                </c:pt>
                <c:pt idx="205">
                  <c:v>-6.8617995080850198</c:v>
                </c:pt>
                <c:pt idx="206">
                  <c:v>-5.767326962112163</c:v>
                </c:pt>
                <c:pt idx="207">
                  <c:v>-4.4848689800221573</c:v>
                </c:pt>
                <c:pt idx="208">
                  <c:v>-3.0547081552686777</c:v>
                </c:pt>
                <c:pt idx="209">
                  <c:v>-1.6245473305151983</c:v>
                </c:pt>
                <c:pt idx="210">
                  <c:v>-0.39579947303009266</c:v>
                </c:pt>
                <c:pt idx="211">
                  <c:v>0.92694110251358719</c:v>
                </c:pt>
                <c:pt idx="212">
                  <c:v>2.3302468649646171</c:v>
                </c:pt>
                <c:pt idx="213">
                  <c:v>3.9349655946840203</c:v>
                </c:pt>
                <c:pt idx="214">
                  <c:v>5.4859741997985241</c:v>
                </c:pt>
                <c:pt idx="215">
                  <c:v>7.0369828049130279</c:v>
                </c:pt>
                <c:pt idx="216">
                  <c:v>8.6014189411787569</c:v>
                </c:pt>
                <c:pt idx="217">
                  <c:v>10.058434828234686</c:v>
                </c:pt>
                <c:pt idx="218">
                  <c:v>11.582588371046739</c:v>
                </c:pt>
                <c:pt idx="219">
                  <c:v>12.972466602346543</c:v>
                </c:pt>
                <c:pt idx="220">
                  <c:v>14.268352115587774</c:v>
                </c:pt>
                <c:pt idx="221">
                  <c:v>15.49709997307288</c:v>
                </c:pt>
                <c:pt idx="222">
                  <c:v>16.68556523710431</c:v>
                </c:pt>
                <c:pt idx="223">
                  <c:v>17.793465314228392</c:v>
                </c:pt>
                <c:pt idx="224">
                  <c:v>19.035640702864722</c:v>
                </c:pt>
                <c:pt idx="225">
                  <c:v>20.344953747257176</c:v>
                </c:pt>
                <c:pt idx="226">
                  <c:v>21.533419011288608</c:v>
                </c:pt>
                <c:pt idx="227">
                  <c:v>22.802449462227386</c:v>
                </c:pt>
                <c:pt idx="228">
                  <c:v>23.964059663956366</c:v>
                </c:pt>
                <c:pt idx="229">
                  <c:v>25.233090114895148</c:v>
                </c:pt>
                <c:pt idx="230">
                  <c:v>26.461837972380255</c:v>
                </c:pt>
                <c:pt idx="231">
                  <c:v>27.610020642958013</c:v>
                </c:pt>
                <c:pt idx="232">
                  <c:v>28.771630844686992</c:v>
                </c:pt>
                <c:pt idx="233">
                  <c:v>29.91981351526475</c:v>
                </c:pt>
                <c:pt idx="234">
                  <c:v>31.121706310447404</c:v>
                </c:pt>
                <c:pt idx="235">
                  <c:v>32.310171574478836</c:v>
                </c:pt>
                <c:pt idx="236">
                  <c:v>33.431499182754145</c:v>
                </c:pt>
                <c:pt idx="237">
                  <c:v>34.619964446785573</c:v>
                </c:pt>
                <c:pt idx="238">
                  <c:v>35.915849960026804</c:v>
                </c:pt>
                <c:pt idx="239">
                  <c:v>36.943184850243533</c:v>
                </c:pt>
                <c:pt idx="240">
                  <c:v>37.822816897796791</c:v>
                </c:pt>
                <c:pt idx="241">
                  <c:v>38.769586601106177</c:v>
                </c:pt>
                <c:pt idx="242">
                  <c:v>39.77006642902046</c:v>
                </c:pt>
                <c:pt idx="243">
                  <c:v>40.770546256934743</c:v>
                </c:pt>
                <c:pt idx="244">
                  <c:v>41.529330524126976</c:v>
                </c:pt>
                <c:pt idx="245">
                  <c:v>42.44924516513391</c:v>
                </c:pt>
                <c:pt idx="246">
                  <c:v>43.449724993048193</c:v>
                </c:pt>
                <c:pt idx="247">
                  <c:v>44.356212102903903</c:v>
                </c:pt>
                <c:pt idx="248">
                  <c:v>45.141851432398589</c:v>
                </c:pt>
                <c:pt idx="249">
                  <c:v>45.833498043834695</c:v>
                </c:pt>
                <c:pt idx="250">
                  <c:v>46.61913737332938</c:v>
                </c:pt>
                <c:pt idx="251">
                  <c:v>47.418204233975288</c:v>
                </c:pt>
                <c:pt idx="252">
                  <c:v>48.378401468435897</c:v>
                </c:pt>
                <c:pt idx="253">
                  <c:v>49.271461047140377</c:v>
                </c:pt>
                <c:pt idx="254">
                  <c:v>50.070527907786285</c:v>
                </c:pt>
                <c:pt idx="255">
                  <c:v>50.923304893037091</c:v>
                </c:pt>
                <c:pt idx="256">
                  <c:v>51.628379035624427</c:v>
                </c:pt>
                <c:pt idx="257">
                  <c:v>52.266315522455635</c:v>
                </c:pt>
                <c:pt idx="258">
                  <c:v>53.038527320799091</c:v>
                </c:pt>
                <c:pt idx="259">
                  <c:v>53.663036276479076</c:v>
                </c:pt>
                <c:pt idx="260">
                  <c:v>54.233835107554164</c:v>
                </c:pt>
                <c:pt idx="261">
                  <c:v>54.616648502512099</c:v>
                </c:pt>
                <c:pt idx="262">
                  <c:v>55.039744490923709</c:v>
                </c:pt>
                <c:pt idx="263">
                  <c:v>55.395702823579192</c:v>
                </c:pt>
                <c:pt idx="264">
                  <c:v>55.657668438176103</c:v>
                </c:pt>
                <c:pt idx="265">
                  <c:v>56.013626770831586</c:v>
                </c:pt>
                <c:pt idx="266">
                  <c:v>56.356157572335846</c:v>
                </c:pt>
                <c:pt idx="267">
                  <c:v>56.792681091898679</c:v>
                </c:pt>
                <c:pt idx="268">
                  <c:v>57.162066955705392</c:v>
                </c:pt>
                <c:pt idx="269">
                  <c:v>57.504597757209652</c:v>
                </c:pt>
                <c:pt idx="270">
                  <c:v>57.887411152167587</c:v>
                </c:pt>
                <c:pt idx="271">
                  <c:v>58.041956517554702</c:v>
                </c:pt>
                <c:pt idx="272">
                  <c:v>58.263639538697937</c:v>
                </c:pt>
                <c:pt idx="273">
                  <c:v>58.539032684446077</c:v>
                </c:pt>
                <c:pt idx="274">
                  <c:v>58.881563485950338</c:v>
                </c:pt>
                <c:pt idx="275">
                  <c:v>59.08981897594235</c:v>
                </c:pt>
                <c:pt idx="276">
                  <c:v>59.27121940363191</c:v>
                </c:pt>
                <c:pt idx="277">
                  <c:v>59.506329955926375</c:v>
                </c:pt>
                <c:pt idx="278">
                  <c:v>59.647447790162261</c:v>
                </c:pt>
                <c:pt idx="279">
                  <c:v>59.748283030944471</c:v>
                </c:pt>
                <c:pt idx="280">
                  <c:v>59.822263209424236</c:v>
                </c:pt>
                <c:pt idx="281">
                  <c:v>59.788823138694198</c:v>
                </c:pt>
                <c:pt idx="282">
                  <c:v>59.903085910627638</c:v>
                </c:pt>
                <c:pt idx="283">
                  <c:v>59.936783495653728</c:v>
                </c:pt>
                <c:pt idx="284">
                  <c:v>59.930198487226143</c:v>
                </c:pt>
                <c:pt idx="285">
                  <c:v>59.829620760739985</c:v>
                </c:pt>
                <c:pt idx="286">
                  <c:v>59.6619053784977</c:v>
                </c:pt>
                <c:pt idx="287">
                  <c:v>59.588182714313987</c:v>
                </c:pt>
                <c:pt idx="288">
                  <c:v>59.55474264358395</c:v>
                </c:pt>
                <c:pt idx="289">
                  <c:v>59.467592448249015</c:v>
                </c:pt>
                <c:pt idx="290">
                  <c:v>59.313304597157952</c:v>
                </c:pt>
                <c:pt idx="291">
                  <c:v>59.172444277218119</c:v>
                </c:pt>
                <c:pt idx="292">
                  <c:v>59.045011488429509</c:v>
                </c:pt>
                <c:pt idx="293">
                  <c:v>58.931006230792121</c:v>
                </c:pt>
                <c:pt idx="294">
                  <c:v>58.790145910852289</c:v>
                </c:pt>
                <c:pt idx="295">
                  <c:v>58.609002997458781</c:v>
                </c:pt>
                <c:pt idx="296">
                  <c:v>58.414432552914043</c:v>
                </c:pt>
                <c:pt idx="297">
                  <c:v>58.233289639520535</c:v>
                </c:pt>
                <c:pt idx="298">
                  <c:v>58.052146726127027</c:v>
                </c:pt>
                <c:pt idx="299">
                  <c:v>58.864641117924158</c:v>
                </c:pt>
                <c:pt idx="300">
                  <c:v>58.616360548774523</c:v>
                </c:pt>
                <c:pt idx="301">
                  <c:v>58.206949605810188</c:v>
                </c:pt>
                <c:pt idx="302">
                  <c:v>57.70354594478728</c:v>
                </c:pt>
                <c:pt idx="303">
                  <c:v>57.119577096857022</c:v>
                </c:pt>
                <c:pt idx="304">
                  <c:v>56.562463311229216</c:v>
                </c:pt>
                <c:pt idx="305">
                  <c:v>56.179907430567333</c:v>
                </c:pt>
                <c:pt idx="306">
                  <c:v>55.743641425300552</c:v>
                </c:pt>
                <c:pt idx="307">
                  <c:v>55.42822320039479</c:v>
                </c:pt>
                <c:pt idx="308">
                  <c:v>55.247080287001282</c:v>
                </c:pt>
                <c:pt idx="309">
                  <c:v>54.945089593246749</c:v>
                </c:pt>
                <c:pt idx="310">
                  <c:v>54.683381492945891</c:v>
                </c:pt>
                <c:pt idx="311">
                  <c:v>54.408245861493803</c:v>
                </c:pt>
                <c:pt idx="312">
                  <c:v>54.039117511983143</c:v>
                </c:pt>
                <c:pt idx="313">
                  <c:v>53.629706569018808</c:v>
                </c:pt>
                <c:pt idx="314">
                  <c:v>53.193440563752027</c:v>
                </c:pt>
                <c:pt idx="315">
                  <c:v>52.810884683090144</c:v>
                </c:pt>
                <c:pt idx="316">
                  <c:v>52.280625959764784</c:v>
                </c:pt>
                <c:pt idx="317">
                  <c:v>51.763794767590653</c:v>
                </c:pt>
                <c:pt idx="318">
                  <c:v>51.166398388509172</c:v>
                </c:pt>
                <c:pt idx="319">
                  <c:v>50.555574478276462</c:v>
                </c:pt>
                <c:pt idx="320">
                  <c:v>49.877612912287631</c:v>
                </c:pt>
                <c:pt idx="321">
                  <c:v>49.266789002054921</c:v>
                </c:pt>
                <c:pt idx="322">
                  <c:v>48.535117311461192</c:v>
                </c:pt>
                <c:pt idx="323">
                  <c:v>47.910865870077259</c:v>
                </c:pt>
                <c:pt idx="324">
                  <c:v>47.179194179483531</c:v>
                </c:pt>
                <c:pt idx="325">
                  <c:v>46.541515206948375</c:v>
                </c:pt>
                <c:pt idx="326">
                  <c:v>45.769560922900972</c:v>
                </c:pt>
                <c:pt idx="327">
                  <c:v>44.863331327341314</c:v>
                </c:pt>
                <c:pt idx="328">
                  <c:v>44.024239387537783</c:v>
                </c:pt>
                <c:pt idx="329">
                  <c:v>43.037444605070775</c:v>
                </c:pt>
                <c:pt idx="330">
                  <c:v>42.037222291452544</c:v>
                </c:pt>
                <c:pt idx="331">
                  <c:v>40.969862322078193</c:v>
                </c:pt>
                <c:pt idx="332">
                  <c:v>39.942784946157516</c:v>
                </c:pt>
                <c:pt idx="333">
                  <c:v>38.929135101388063</c:v>
                </c:pt>
                <c:pt idx="334">
                  <c:v>37.821492538560037</c:v>
                </c:pt>
                <c:pt idx="335">
                  <c:v>36.63328478882466</c:v>
                </c:pt>
                <c:pt idx="336">
                  <c:v>35.351084321030704</c:v>
                </c:pt>
                <c:pt idx="337">
                  <c:v>34.162876571295328</c:v>
                </c:pt>
                <c:pt idx="338">
                  <c:v>32.894103634652602</c:v>
                </c:pt>
                <c:pt idx="339">
                  <c:v>31.799888602975798</c:v>
                </c:pt>
                <c:pt idx="340">
                  <c:v>30.678818508996542</c:v>
                </c:pt>
                <c:pt idx="341">
                  <c:v>29.665168664227089</c:v>
                </c:pt>
                <c:pt idx="342">
                  <c:v>28.436678321038034</c:v>
                </c:pt>
                <c:pt idx="343">
                  <c:v>27.127622790941633</c:v>
                </c:pt>
                <c:pt idx="344">
                  <c:v>25.858849854298903</c:v>
                </c:pt>
                <c:pt idx="345">
                  <c:v>24.590076917656173</c:v>
                </c:pt>
                <c:pt idx="346">
                  <c:v>23.160173607198747</c:v>
                </c:pt>
                <c:pt idx="347">
                  <c:v>21.864545608253568</c:v>
                </c:pt>
                <c:pt idx="348">
                  <c:v>20.649482796215739</c:v>
                </c:pt>
                <c:pt idx="349">
                  <c:v>19.46127504648036</c:v>
                </c:pt>
                <c:pt idx="350">
                  <c:v>17.950806549115583</c:v>
                </c:pt>
                <c:pt idx="351">
                  <c:v>16.332917802541008</c:v>
                </c:pt>
                <c:pt idx="352">
                  <c:v>14.835876836327456</c:v>
                </c:pt>
                <c:pt idx="353">
                  <c:v>13.40597352587003</c:v>
                </c:pt>
                <c:pt idx="354">
                  <c:v>12.056635402319952</c:v>
                </c:pt>
                <c:pt idx="355">
                  <c:v>10.908710246038247</c:v>
                </c:pt>
                <c:pt idx="356">
                  <c:v>9.8682053389663427</c:v>
                </c:pt>
                <c:pt idx="357">
                  <c:v>8.9351206811042374</c:v>
                </c:pt>
                <c:pt idx="358">
                  <c:v>8.0020360232421321</c:v>
                </c:pt>
                <c:pt idx="359">
                  <c:v>7.0420963030775772</c:v>
                </c:pt>
                <c:pt idx="360">
                  <c:v>5.921026209098323</c:v>
                </c:pt>
                <c:pt idx="361">
                  <c:v>4.5851156166994702</c:v>
                </c:pt>
                <c:pt idx="362">
                  <c:v>3.1149297127883684</c:v>
                </c:pt>
                <c:pt idx="363">
                  <c:v>1.6313162777260415</c:v>
                </c:pt>
                <c:pt idx="364">
                  <c:v>2.4069635173873394E-13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949-4DEB-98AF-B9E58CFE073D}"/>
            </c:ext>
          </c:extLst>
        </c:ser>
        <c:ser>
          <c:idx val="1"/>
          <c:order val="1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List1!$W$378:$W$379</c:f>
              <c:numCache>
                <c:formatCode>General</c:formatCode>
                <c:ptCount val="2"/>
                <c:pt idx="0">
                  <c:v>31</c:v>
                </c:pt>
                <c:pt idx="1">
                  <c:v>31</c:v>
                </c:pt>
              </c:numCache>
            </c:numRef>
          </c:xVal>
          <c:yVal>
            <c:numRef>
              <c:f>List1!$X$381:$X$382</c:f>
              <c:numCache>
                <c:formatCode>General</c:formatCode>
                <c:ptCount val="2"/>
                <c:pt idx="0">
                  <c:v>70</c:v>
                </c:pt>
                <c:pt idx="1">
                  <c:v>-110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949-4DEB-98AF-B9E58CFE073D}"/>
            </c:ext>
          </c:extLst>
        </c:ser>
        <c:ser>
          <c:idx val="2"/>
          <c:order val="2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List1!$W$380:$W$381</c:f>
              <c:numCache>
                <c:formatCode>General</c:formatCode>
                <c:ptCount val="2"/>
                <c:pt idx="0">
                  <c:v>59</c:v>
                </c:pt>
                <c:pt idx="1">
                  <c:v>59</c:v>
                </c:pt>
              </c:numCache>
            </c:numRef>
          </c:xVal>
          <c:yVal>
            <c:numRef>
              <c:f>List1!$X$381:$X$382</c:f>
              <c:numCache>
                <c:formatCode>General</c:formatCode>
                <c:ptCount val="2"/>
                <c:pt idx="0">
                  <c:v>70</c:v>
                </c:pt>
                <c:pt idx="1">
                  <c:v>-110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949-4DEB-98AF-B9E58CFE073D}"/>
            </c:ext>
          </c:extLst>
        </c:ser>
        <c:ser>
          <c:idx val="3"/>
          <c:order val="3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List1!$W$382:$W$383</c:f>
              <c:numCache>
                <c:formatCode>General</c:formatCode>
                <c:ptCount val="2"/>
                <c:pt idx="0">
                  <c:v>90</c:v>
                </c:pt>
                <c:pt idx="1">
                  <c:v>90</c:v>
                </c:pt>
              </c:numCache>
            </c:numRef>
          </c:xVal>
          <c:yVal>
            <c:numRef>
              <c:f>List1!$X$381:$X$382</c:f>
              <c:numCache>
                <c:formatCode>General</c:formatCode>
                <c:ptCount val="2"/>
                <c:pt idx="0">
                  <c:v>70</c:v>
                </c:pt>
                <c:pt idx="1">
                  <c:v>-110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949-4DEB-98AF-B9E58CFE073D}"/>
            </c:ext>
          </c:extLst>
        </c:ser>
        <c:ser>
          <c:idx val="4"/>
          <c:order val="4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List1!$W$384:$W$385</c:f>
              <c:numCache>
                <c:formatCode>General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xVal>
          <c:yVal>
            <c:numRef>
              <c:f>List1!$X$381:$X$382</c:f>
              <c:numCache>
                <c:formatCode>General</c:formatCode>
                <c:ptCount val="2"/>
                <c:pt idx="0">
                  <c:v>70</c:v>
                </c:pt>
                <c:pt idx="1">
                  <c:v>-110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F949-4DEB-98AF-B9E58CFE073D}"/>
            </c:ext>
          </c:extLst>
        </c:ser>
        <c:ser>
          <c:idx val="5"/>
          <c:order val="5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List1!$W$386:$W$387</c:f>
              <c:numCache>
                <c:formatCode>General</c:formatCode>
                <c:ptCount val="2"/>
                <c:pt idx="0">
                  <c:v>151</c:v>
                </c:pt>
                <c:pt idx="1">
                  <c:v>151</c:v>
                </c:pt>
              </c:numCache>
            </c:numRef>
          </c:xVal>
          <c:yVal>
            <c:numRef>
              <c:f>List1!$X$381:$X$382</c:f>
              <c:numCache>
                <c:formatCode>General</c:formatCode>
                <c:ptCount val="2"/>
                <c:pt idx="0">
                  <c:v>70</c:v>
                </c:pt>
                <c:pt idx="1">
                  <c:v>-110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F949-4DEB-98AF-B9E58CFE073D}"/>
            </c:ext>
          </c:extLst>
        </c:ser>
        <c:ser>
          <c:idx val="6"/>
          <c:order val="6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List1!$W$388:$W$389</c:f>
              <c:numCache>
                <c:formatCode>General</c:formatCode>
                <c:ptCount val="2"/>
                <c:pt idx="0">
                  <c:v>181</c:v>
                </c:pt>
                <c:pt idx="1">
                  <c:v>181</c:v>
                </c:pt>
              </c:numCache>
            </c:numRef>
          </c:xVal>
          <c:yVal>
            <c:numRef>
              <c:f>List1!$X$381:$X$382</c:f>
              <c:numCache>
                <c:formatCode>General</c:formatCode>
                <c:ptCount val="2"/>
                <c:pt idx="0">
                  <c:v>70</c:v>
                </c:pt>
                <c:pt idx="1">
                  <c:v>-110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1-F949-4DEB-98AF-B9E58CFE073D}"/>
            </c:ext>
          </c:extLst>
        </c:ser>
        <c:ser>
          <c:idx val="7"/>
          <c:order val="7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List1!$W$390:$W$391</c:f>
              <c:numCache>
                <c:formatCode>General</c:formatCode>
                <c:ptCount val="2"/>
                <c:pt idx="0">
                  <c:v>212</c:v>
                </c:pt>
                <c:pt idx="1">
                  <c:v>212</c:v>
                </c:pt>
              </c:numCache>
            </c:numRef>
          </c:xVal>
          <c:yVal>
            <c:numRef>
              <c:f>List1!$X$381:$X$382</c:f>
              <c:numCache>
                <c:formatCode>General</c:formatCode>
                <c:ptCount val="2"/>
                <c:pt idx="0">
                  <c:v>70</c:v>
                </c:pt>
                <c:pt idx="1">
                  <c:v>-110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2-F949-4DEB-98AF-B9E58CFE073D}"/>
            </c:ext>
          </c:extLst>
        </c:ser>
        <c:ser>
          <c:idx val="8"/>
          <c:order val="8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List1!$W$392:$W$393</c:f>
              <c:numCache>
                <c:formatCode>General</c:formatCode>
                <c:ptCount val="2"/>
                <c:pt idx="0">
                  <c:v>243</c:v>
                </c:pt>
                <c:pt idx="1">
                  <c:v>243</c:v>
                </c:pt>
              </c:numCache>
            </c:numRef>
          </c:xVal>
          <c:yVal>
            <c:numRef>
              <c:f>List1!$X$381:$X$382</c:f>
              <c:numCache>
                <c:formatCode>General</c:formatCode>
                <c:ptCount val="2"/>
                <c:pt idx="0">
                  <c:v>70</c:v>
                </c:pt>
                <c:pt idx="1">
                  <c:v>-110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3-F949-4DEB-98AF-B9E58CFE073D}"/>
            </c:ext>
          </c:extLst>
        </c:ser>
        <c:ser>
          <c:idx val="9"/>
          <c:order val="9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List1!$W$394:$W$395</c:f>
              <c:numCache>
                <c:formatCode>General</c:formatCode>
                <c:ptCount val="2"/>
                <c:pt idx="0">
                  <c:v>273</c:v>
                </c:pt>
                <c:pt idx="1">
                  <c:v>273</c:v>
                </c:pt>
              </c:numCache>
            </c:numRef>
          </c:xVal>
          <c:yVal>
            <c:numRef>
              <c:f>List1!$X$381:$X$382</c:f>
              <c:numCache>
                <c:formatCode>General</c:formatCode>
                <c:ptCount val="2"/>
                <c:pt idx="0">
                  <c:v>70</c:v>
                </c:pt>
                <c:pt idx="1">
                  <c:v>-110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4-F949-4DEB-98AF-B9E58CFE073D}"/>
            </c:ext>
          </c:extLst>
        </c:ser>
        <c:ser>
          <c:idx val="10"/>
          <c:order val="10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List1!$W$396:$W$397</c:f>
              <c:numCache>
                <c:formatCode>General</c:formatCode>
                <c:ptCount val="2"/>
                <c:pt idx="0">
                  <c:v>304</c:v>
                </c:pt>
                <c:pt idx="1">
                  <c:v>304</c:v>
                </c:pt>
              </c:numCache>
            </c:numRef>
          </c:xVal>
          <c:yVal>
            <c:numRef>
              <c:f>List1!$X$381:$X$382</c:f>
              <c:numCache>
                <c:formatCode>General</c:formatCode>
                <c:ptCount val="2"/>
                <c:pt idx="0">
                  <c:v>70</c:v>
                </c:pt>
                <c:pt idx="1">
                  <c:v>-110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5-F949-4DEB-98AF-B9E58CFE073D}"/>
            </c:ext>
          </c:extLst>
        </c:ser>
        <c:ser>
          <c:idx val="11"/>
          <c:order val="11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List1!$W$398:$W$399</c:f>
              <c:numCache>
                <c:formatCode>General</c:formatCode>
                <c:ptCount val="2"/>
                <c:pt idx="0">
                  <c:v>334</c:v>
                </c:pt>
                <c:pt idx="1">
                  <c:v>334</c:v>
                </c:pt>
              </c:numCache>
            </c:numRef>
          </c:xVal>
          <c:yVal>
            <c:numRef>
              <c:f>List1!$X$381:$X$382</c:f>
              <c:numCache>
                <c:formatCode>General</c:formatCode>
                <c:ptCount val="2"/>
                <c:pt idx="0">
                  <c:v>70</c:v>
                </c:pt>
                <c:pt idx="1">
                  <c:v>-110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6-F949-4DEB-98AF-B9E58CFE073D}"/>
            </c:ext>
          </c:extLst>
        </c:ser>
        <c:ser>
          <c:idx val="12"/>
          <c:order val="12"/>
          <c:spPr>
            <a:ln w="1270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List1!$W$400:$W$401</c:f>
              <c:numCache>
                <c:formatCode>General</c:formatCode>
                <c:ptCount val="2"/>
                <c:pt idx="0">
                  <c:v>365</c:v>
                </c:pt>
                <c:pt idx="1">
                  <c:v>365</c:v>
                </c:pt>
              </c:numCache>
            </c:numRef>
          </c:xVal>
          <c:yVal>
            <c:numRef>
              <c:f>List1!$X$381:$X$382</c:f>
              <c:numCache>
                <c:formatCode>General</c:formatCode>
                <c:ptCount val="2"/>
                <c:pt idx="0">
                  <c:v>70</c:v>
                </c:pt>
                <c:pt idx="1">
                  <c:v>-110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7-F949-4DEB-98AF-B9E58CFE073D}"/>
            </c:ext>
          </c:extLst>
        </c:ser>
        <c:ser>
          <c:idx val="16"/>
          <c:order val="13"/>
          <c:xVal>
            <c:numRef>
              <c:f>List1!$X$407:$X$408</c:f>
              <c:numCache>
                <c:formatCode>General</c:formatCode>
                <c:ptCount val="2"/>
                <c:pt idx="0">
                  <c:v>65</c:v>
                </c:pt>
                <c:pt idx="1">
                  <c:v>-105</c:v>
                </c:pt>
              </c:numCache>
            </c:numRef>
          </c:xVal>
          <c:yVal>
            <c:numRef>
              <c:f>List1!$W$407:$W$408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yVal>
          <c:smooth val="1"/>
        </c:ser>
        <c:ser>
          <c:idx val="17"/>
          <c:order val="14"/>
          <c:spPr>
            <a:ln w="2222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List1!$W$409:$W$410</c:f>
              <c:numCache>
                <c:formatCode>General</c:formatCode>
                <c:ptCount val="2"/>
                <c:pt idx="0">
                  <c:v>284</c:v>
                </c:pt>
                <c:pt idx="1">
                  <c:v>284</c:v>
                </c:pt>
              </c:numCache>
            </c:numRef>
          </c:xVal>
          <c:yVal>
            <c:numRef>
              <c:f>List1!$X$407:$X$408</c:f>
              <c:numCache>
                <c:formatCode>General</c:formatCode>
                <c:ptCount val="2"/>
                <c:pt idx="0">
                  <c:v>65</c:v>
                </c:pt>
                <c:pt idx="1">
                  <c:v>-105</c:v>
                </c:pt>
              </c:numCache>
            </c:numRef>
          </c:yVal>
          <c:smooth val="1"/>
        </c:ser>
        <c:ser>
          <c:idx val="18"/>
          <c:order val="15"/>
          <c:spPr>
            <a:ln w="2222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List1!$W$407:$W$408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xVal>
          <c:yVal>
            <c:numRef>
              <c:f>List1!$X$407:$X$408</c:f>
              <c:numCache>
                <c:formatCode>General</c:formatCode>
                <c:ptCount val="2"/>
                <c:pt idx="0">
                  <c:v>65</c:v>
                </c:pt>
                <c:pt idx="1">
                  <c:v>-105</c:v>
                </c:pt>
              </c:numCache>
            </c:numRef>
          </c:yVal>
          <c:smooth val="1"/>
        </c:ser>
        <c:axId val="78530048"/>
        <c:axId val="78531968"/>
      </c:scatterChart>
      <c:valAx>
        <c:axId val="78530048"/>
        <c:scaling>
          <c:orientation val="minMax"/>
          <c:max val="365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hr-HR" sz="1600"/>
                  <a:t>Days with months in year</a:t>
                </a:r>
              </a:p>
            </c:rich>
          </c:tx>
          <c:layout>
            <c:manualLayout>
              <c:xMode val="edge"/>
              <c:yMode val="edge"/>
              <c:x val="0.42904295140087595"/>
              <c:y val="0.94137566778226889"/>
            </c:manualLayout>
          </c:layout>
        </c:title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="0"/>
            </a:pPr>
            <a:endParaRPr lang="sr-Latn-CS"/>
          </a:p>
        </c:txPr>
        <c:crossAx val="78531968"/>
        <c:crossesAt val="-110"/>
        <c:crossBetween val="midCat"/>
        <c:majorUnit val="73"/>
      </c:valAx>
      <c:valAx>
        <c:axId val="78531968"/>
        <c:scaling>
          <c:orientation val="minMax"/>
          <c:max val="65"/>
          <c:min val="-105"/>
        </c:scaling>
        <c:axPos val="l"/>
        <c:majorGridlines>
          <c:spPr>
            <a:ln w="19050"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hr-HR" sz="1600"/>
                  <a:t>RAPS, Averaged daily temperature </a:t>
                </a:r>
                <a:r>
                  <a:rPr lang="en-US" sz="1600"/>
                  <a:t>(</a:t>
                </a:r>
                <a:r>
                  <a:rPr lang="hr-HR" sz="1600" baseline="30000"/>
                  <a:t>o</a:t>
                </a:r>
                <a:r>
                  <a:rPr lang="hr-HR" sz="1600"/>
                  <a:t>C</a:t>
                </a:r>
                <a:r>
                  <a:rPr lang="en-US" sz="1600"/>
                  <a:t>)</a:t>
                </a:r>
                <a:endParaRPr lang="hr-HR" sz="1600"/>
              </a:p>
            </c:rich>
          </c:tx>
          <c:layout>
            <c:manualLayout>
              <c:xMode val="edge"/>
              <c:yMode val="edge"/>
              <c:x val="1.4269034883224788E-3"/>
              <c:y val="0.12489171039225029"/>
            </c:manualLayout>
          </c:layout>
        </c:title>
        <c:numFmt formatCode="0.0" sourceLinked="0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="0"/>
            </a:pPr>
            <a:endParaRPr lang="sr-Latn-CS"/>
          </a:p>
        </c:txPr>
        <c:crossAx val="78530048"/>
        <c:crossesAt val="0"/>
        <c:crossBetween val="midCat"/>
        <c:majorUnit val="10"/>
        <c:minorUnit val="5"/>
      </c:valAx>
      <c:spPr>
        <a:noFill/>
        <a:ln w="19050">
          <a:solidFill>
            <a:sysClr val="windowText" lastClr="000000"/>
          </a:solidFill>
        </a:ln>
      </c:spPr>
    </c:plotArea>
    <c:plotVisOnly val="1"/>
    <c:dispBlanksAs val="gap"/>
  </c:chart>
  <c:txPr>
    <a:bodyPr/>
    <a:lstStyle/>
    <a:p>
      <a:pPr>
        <a:defRPr>
          <a:latin typeface="Palatino Linotype" pitchFamily="18" charset="0"/>
          <a:cs typeface="Times New Roman" pitchFamily="18" charset="0"/>
        </a:defRPr>
      </a:pPr>
      <a:endParaRPr lang="sr-Latn-CS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200"/>
            </a:pPr>
            <a:r>
              <a:rPr lang="hr-HR" sz="2200"/>
              <a:t>2008-2017</a:t>
            </a:r>
          </a:p>
        </c:rich>
      </c:tx>
      <c:layout>
        <c:manualLayout>
          <c:xMode val="edge"/>
          <c:yMode val="edge"/>
          <c:x val="9.8498437094630922E-2"/>
          <c:y val="5.6403493380376833E-2"/>
        </c:manualLayout>
      </c:layout>
      <c:overlay val="1"/>
      <c:spPr>
        <a:solidFill>
          <a:sysClr val="window" lastClr="FFFFFF"/>
        </a:solidFill>
        <a:ln w="12700">
          <a:solidFill>
            <a:sysClr val="windowText" lastClr="000000"/>
          </a:solidFill>
        </a:ln>
      </c:spPr>
    </c:title>
    <c:plotArea>
      <c:layout>
        <c:manualLayout>
          <c:layoutTarget val="inner"/>
          <c:xMode val="edge"/>
          <c:yMode val="edge"/>
          <c:x val="7.3660949598727765E-2"/>
          <c:y val="2.5872633042101089E-2"/>
          <c:w val="0.90603509857102049"/>
          <c:h val="0.86399541051649997"/>
        </c:manualLayout>
      </c:layout>
      <c:scatterChart>
        <c:scatterStyle val="smoothMarker"/>
        <c:ser>
          <c:idx val="0"/>
          <c:order val="0"/>
          <c:spPr>
            <a:ln w="25400">
              <a:solidFill>
                <a:srgbClr val="0070C0"/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19050">
                <a:solidFill>
                  <a:srgbClr val="0070C0"/>
                </a:solidFill>
              </a:ln>
            </c:spPr>
          </c:marker>
          <c:dPt>
            <c:idx val="37"/>
            <c:marker>
              <c:spPr>
                <a:solidFill>
                  <a:sysClr val="window" lastClr="FFFFFF"/>
                </a:solidFill>
                <a:ln w="15875">
                  <a:solidFill>
                    <a:srgbClr val="0070C0"/>
                  </a:solidFill>
                </a:ln>
              </c:spPr>
            </c:marker>
          </c:dPt>
          <c:dPt>
            <c:idx val="230"/>
            <c:marker>
              <c:symbol val="square"/>
              <c:size val="5"/>
            </c:marker>
          </c:dPt>
          <c:xVal>
            <c:numRef>
              <c:f>List1!$D$4:$D$368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List1!$J$4:$J$368</c:f>
              <c:numCache>
                <c:formatCode>0.0000</c:formatCode>
                <c:ptCount val="365"/>
                <c:pt idx="0">
                  <c:v>-0.85605122127767186</c:v>
                </c:pt>
                <c:pt idx="1">
                  <c:v>-1.946146887490589</c:v>
                </c:pt>
                <c:pt idx="2">
                  <c:v>-2.2545341076197869</c:v>
                </c:pt>
                <c:pt idx="3">
                  <c:v>-3.2884591070482454</c:v>
                </c:pt>
                <c:pt idx="4">
                  <c:v>-3.718549438543771</c:v>
                </c:pt>
                <c:pt idx="5">
                  <c:v>-3.8303393249273627</c:v>
                </c:pt>
                <c:pt idx="6">
                  <c:v>-4.0544705448798721</c:v>
                </c:pt>
                <c:pt idx="7">
                  <c:v>-4.8777555438666091</c:v>
                </c:pt>
                <c:pt idx="8">
                  <c:v>-4.9567792079592667</c:v>
                </c:pt>
                <c:pt idx="9">
                  <c:v>-5.4898490952263002</c:v>
                </c:pt>
                <c:pt idx="10">
                  <c:v>-6.6173918726288568</c:v>
                </c:pt>
                <c:pt idx="11">
                  <c:v>-5.6900244234999597</c:v>
                </c:pt>
                <c:pt idx="12">
                  <c:v>-6.8550143120921554</c:v>
                </c:pt>
                <c:pt idx="13">
                  <c:v>-4.9867881943235721</c:v>
                </c:pt>
                <c:pt idx="14">
                  <c:v>-4.6070847463431486</c:v>
                </c:pt>
                <c:pt idx="15">
                  <c:v>-5.6737759680625413</c:v>
                </c:pt>
                <c:pt idx="16">
                  <c:v>-6.3379107444933123</c:v>
                </c:pt>
                <c:pt idx="17">
                  <c:v>-7.0956632988981809</c:v>
                </c:pt>
                <c:pt idx="18">
                  <c:v>-7.7410745197341324</c:v>
                </c:pt>
                <c:pt idx="19">
                  <c:v>-8.227335518014117</c:v>
                </c:pt>
                <c:pt idx="20">
                  <c:v>-9.0506205170008549</c:v>
                </c:pt>
                <c:pt idx="21">
                  <c:v>-7.7160157336846309</c:v>
                </c:pt>
                <c:pt idx="22">
                  <c:v>-8.6984509552273348</c:v>
                </c:pt>
                <c:pt idx="23">
                  <c:v>-7.4621448387839138</c:v>
                </c:pt>
                <c:pt idx="24">
                  <c:v>-6.8624396125643603</c:v>
                </c:pt>
                <c:pt idx="25">
                  <c:v>-7.9712588343720974</c:v>
                </c:pt>
                <c:pt idx="26">
                  <c:v>-8.9817793893070306</c:v>
                </c:pt>
                <c:pt idx="27">
                  <c:v>-8.4663301632641659</c:v>
                </c:pt>
                <c:pt idx="28">
                  <c:v>-9.0181236061260179</c:v>
                </c:pt>
                <c:pt idx="29">
                  <c:v>-10.033325049959657</c:v>
                </c:pt>
                <c:pt idx="30">
                  <c:v>-10.383840270177199</c:v>
                </c:pt>
                <c:pt idx="31">
                  <c:v>-11.366275491719904</c:v>
                </c:pt>
                <c:pt idx="32">
                  <c:v>-11.866579156696003</c:v>
                </c:pt>
                <c:pt idx="33">
                  <c:v>-11.617940597879318</c:v>
                </c:pt>
                <c:pt idx="34">
                  <c:v>-11.54717581721342</c:v>
                </c:pt>
                <c:pt idx="35">
                  <c:v>-12.286204816023469</c:v>
                </c:pt>
                <c:pt idx="36">
                  <c:v>-12.580549369456552</c:v>
                </c:pt>
                <c:pt idx="37">
                  <c:v>-10.983814807812854</c:v>
                </c:pt>
                <c:pt idx="38">
                  <c:v>-11.554331806269527</c:v>
                </c:pt>
                <c:pt idx="39">
                  <c:v>-11.86739991529743</c:v>
                </c:pt>
                <c:pt idx="40">
                  <c:v>-11.511100911810532</c:v>
                </c:pt>
                <c:pt idx="41">
                  <c:v>-11.533953909118731</c:v>
                </c:pt>
                <c:pt idx="42">
                  <c:v>-10.330414014966244</c:v>
                </c:pt>
                <c:pt idx="43">
                  <c:v>-9.7494323443415105</c:v>
                </c:pt>
                <c:pt idx="44">
                  <c:v>-9.1637697848180721</c:v>
                </c:pt>
                <c:pt idx="45">
                  <c:v>-9.8700325613371866</c:v>
                </c:pt>
                <c:pt idx="46">
                  <c:v>-10.037993114505237</c:v>
                </c:pt>
                <c:pt idx="47">
                  <c:v>-10.486807001595583</c:v>
                </c:pt>
                <c:pt idx="48">
                  <c:v>-10.874769333002764</c:v>
                </c:pt>
                <c:pt idx="49">
                  <c:v>-11.22996544211901</c:v>
                </c:pt>
                <c:pt idx="50">
                  <c:v>-11.224733106034979</c:v>
                </c:pt>
                <c:pt idx="51">
                  <c:v>-12.155678549691929</c:v>
                </c:pt>
                <c:pt idx="52">
                  <c:v>-12.969601770881257</c:v>
                </c:pt>
                <c:pt idx="53">
                  <c:v>-11.326058320250509</c:v>
                </c:pt>
                <c:pt idx="54">
                  <c:v>-11.068057983636413</c:v>
                </c:pt>
                <c:pt idx="55">
                  <c:v>-9.8691989783826308</c:v>
                </c:pt>
                <c:pt idx="56">
                  <c:v>-10.083968420537731</c:v>
                </c:pt>
                <c:pt idx="57">
                  <c:v>-9.4702205276220628</c:v>
                </c:pt>
                <c:pt idx="58">
                  <c:v>-10.555635304936274</c:v>
                </c:pt>
                <c:pt idx="59">
                  <c:v>-11.556794082073798</c:v>
                </c:pt>
                <c:pt idx="60">
                  <c:v>-12.000927080265438</c:v>
                </c:pt>
                <c:pt idx="61">
                  <c:v>-12.796126745859945</c:v>
                </c:pt>
                <c:pt idx="62">
                  <c:v>-13.390048188810143</c:v>
                </c:pt>
                <c:pt idx="63">
                  <c:v>-12.083528738886148</c:v>
                </c:pt>
                <c:pt idx="64">
                  <c:v>-12.593194181659657</c:v>
                </c:pt>
                <c:pt idx="65">
                  <c:v>-13.748822292454442</c:v>
                </c:pt>
                <c:pt idx="66">
                  <c:v>-14.904450403249228</c:v>
                </c:pt>
                <c:pt idx="67">
                  <c:v>-15.765182513425605</c:v>
                </c:pt>
                <c:pt idx="68">
                  <c:v>-16.471445289944722</c:v>
                </c:pt>
                <c:pt idx="69">
                  <c:v>-16.288339175709904</c:v>
                </c:pt>
                <c:pt idx="70">
                  <c:v>-17.284817063948722</c:v>
                </c:pt>
                <c:pt idx="71">
                  <c:v>-18.098740285138049</c:v>
                </c:pt>
                <c:pt idx="72">
                  <c:v>-18.683299950290838</c:v>
                </c:pt>
                <c:pt idx="73">
                  <c:v>-19.595521838352969</c:v>
                </c:pt>
                <c:pt idx="74">
                  <c:v>-20.760511726945165</c:v>
                </c:pt>
                <c:pt idx="75">
                  <c:v>-21.331028725401836</c:v>
                </c:pt>
                <c:pt idx="76">
                  <c:v>-21.985801724035198</c:v>
                </c:pt>
                <c:pt idx="77">
                  <c:v>-21.905675165571889</c:v>
                </c:pt>
                <c:pt idx="78">
                  <c:v>-22.855344164823659</c:v>
                </c:pt>
                <c:pt idx="79">
                  <c:v>-23.683310052709103</c:v>
                </c:pt>
                <c:pt idx="80">
                  <c:v>-24.843619052402595</c:v>
                </c:pt>
                <c:pt idx="81">
                  <c:v>-25.676265829186743</c:v>
                </c:pt>
                <c:pt idx="82">
                  <c:v>-25.872311715747024</c:v>
                </c:pt>
                <c:pt idx="83">
                  <c:v>-25.370905156400273</c:v>
                </c:pt>
                <c:pt idx="84">
                  <c:v>-25.510780376176093</c:v>
                </c:pt>
                <c:pt idx="85">
                  <c:v>-26.160872485910751</c:v>
                </c:pt>
                <c:pt idx="86">
                  <c:v>-26.984157484897487</c:v>
                </c:pt>
                <c:pt idx="87">
                  <c:v>-28.107019373401339</c:v>
                </c:pt>
                <c:pt idx="88">
                  <c:v>-27.011139923919067</c:v>
                </c:pt>
                <c:pt idx="89">
                  <c:v>-26.481648031180086</c:v>
                </c:pt>
                <c:pt idx="90">
                  <c:v>-26.279818361350451</c:v>
                </c:pt>
                <c:pt idx="91">
                  <c:v>-27.369914027563368</c:v>
                </c:pt>
                <c:pt idx="92">
                  <c:v>-27.322553691390993</c:v>
                </c:pt>
                <c:pt idx="93">
                  <c:v>-28.389244913110385</c:v>
                </c:pt>
                <c:pt idx="94">
                  <c:v>-28.168691687685929</c:v>
                </c:pt>
                <c:pt idx="95">
                  <c:v>-28.350694907550093</c:v>
                </c:pt>
                <c:pt idx="96">
                  <c:v>-28.996106128386042</c:v>
                </c:pt>
                <c:pt idx="97">
                  <c:v>-30.039392905611912</c:v>
                </c:pt>
                <c:pt idx="98">
                  <c:v>-29.818839680187455</c:v>
                </c:pt>
                <c:pt idx="99">
                  <c:v>-30.375314011948014</c:v>
                </c:pt>
                <c:pt idx="100">
                  <c:v>-31.231365233225684</c:v>
                </c:pt>
                <c:pt idx="101">
                  <c:v>-31.975075120934438</c:v>
                </c:pt>
                <c:pt idx="102">
                  <c:v>-31.79196900669962</c:v>
                </c:pt>
                <c:pt idx="103">
                  <c:v>-32.33908156066277</c:v>
                </c:pt>
                <c:pt idx="104">
                  <c:v>-32.689596780880315</c:v>
                </c:pt>
                <c:pt idx="105">
                  <c:v>-33.508200890968347</c:v>
                </c:pt>
                <c:pt idx="106">
                  <c:v>-34.617020112776082</c:v>
                </c:pt>
                <c:pt idx="107">
                  <c:v>-35.356049111586131</c:v>
                </c:pt>
                <c:pt idx="108">
                  <c:v>-36.474230111191275</c:v>
                </c:pt>
                <c:pt idx="109">
                  <c:v>-37.026023554053126</c:v>
                </c:pt>
                <c:pt idx="110">
                  <c:v>-37.315687218587506</c:v>
                </c:pt>
                <c:pt idx="111">
                  <c:v>-36.519384658622343</c:v>
                </c:pt>
                <c:pt idx="112">
                  <c:v>-36.944794101219166</c:v>
                </c:pt>
                <c:pt idx="113">
                  <c:v>-37.112754654387217</c:v>
                </c:pt>
                <c:pt idx="114">
                  <c:v>-37.350928541035842</c:v>
                </c:pt>
                <c:pt idx="115">
                  <c:v>-37.781018872531369</c:v>
                </c:pt>
                <c:pt idx="116">
                  <c:v>-38.754092316276662</c:v>
                </c:pt>
                <c:pt idx="117">
                  <c:v>-39.769293760110301</c:v>
                </c:pt>
                <c:pt idx="118">
                  <c:v>-39.979382313366699</c:v>
                </c:pt>
                <c:pt idx="119">
                  <c:v>-40.418834422659636</c:v>
                </c:pt>
                <c:pt idx="120">
                  <c:v>-41.129778088077458</c:v>
                </c:pt>
                <c:pt idx="121">
                  <c:v>-40.384965305998051</c:v>
                </c:pt>
                <c:pt idx="122">
                  <c:v>-40.431222747799772</c:v>
                </c:pt>
                <c:pt idx="123">
                  <c:v>-40.510246411892432</c:v>
                </c:pt>
                <c:pt idx="124">
                  <c:v>-38.707552738705715</c:v>
                </c:pt>
                <c:pt idx="125">
                  <c:v>-38.248274179447307</c:v>
                </c:pt>
                <c:pt idx="126">
                  <c:v>-39.137091623015912</c:v>
                </c:pt>
                <c:pt idx="127">
                  <c:v>-39.103773953539651</c:v>
                </c:pt>
                <c:pt idx="128">
                  <c:v>-38.855135394722964</c:v>
                </c:pt>
                <c:pt idx="129">
                  <c:v>-39.594164393533013</c:v>
                </c:pt>
                <c:pt idx="130">
                  <c:v>-40.576599615075715</c:v>
                </c:pt>
                <c:pt idx="131">
                  <c:v>-40.019022388944506</c:v>
                </c:pt>
                <c:pt idx="132">
                  <c:v>-39.672085163255019</c:v>
                </c:pt>
                <c:pt idx="133">
                  <c:v>-38.810250158707994</c:v>
                </c:pt>
                <c:pt idx="134">
                  <c:v>-39.483746712936174</c:v>
                </c:pt>
                <c:pt idx="135">
                  <c:v>-36.426574814896547</c:v>
                </c:pt>
                <c:pt idx="136">
                  <c:v>-36.000062477929077</c:v>
                </c:pt>
                <c:pt idx="137">
                  <c:v>-35.297377695938017</c:v>
                </c:pt>
                <c:pt idx="138">
                  <c:v>-36.134705361620867</c:v>
                </c:pt>
                <c:pt idx="139">
                  <c:v>-37.206077472238967</c:v>
                </c:pt>
                <c:pt idx="140">
                  <c:v>-37.01360958020674</c:v>
                </c:pt>
                <c:pt idx="141">
                  <c:v>-36.643267910023724</c:v>
                </c:pt>
                <c:pt idx="142">
                  <c:v>-32.874600899380951</c:v>
                </c:pt>
                <c:pt idx="143">
                  <c:v>-32.382556117831612</c:v>
                </c:pt>
                <c:pt idx="144">
                  <c:v>-32.995201116376627</c:v>
                </c:pt>
                <c:pt idx="145">
                  <c:v>-33.055501224874462</c:v>
                </c:pt>
                <c:pt idx="146">
                  <c:v>-31.992387997683121</c:v>
                </c:pt>
                <c:pt idx="147">
                  <c:v>-32.146305884155055</c:v>
                </c:pt>
                <c:pt idx="148">
                  <c:v>-32.857249549572877</c:v>
                </c:pt>
                <c:pt idx="149">
                  <c:v>-33.722662548647961</c:v>
                </c:pt>
                <c:pt idx="150">
                  <c:v>-33.141680878023223</c:v>
                </c:pt>
                <c:pt idx="151">
                  <c:v>-33.033468986167684</c:v>
                </c:pt>
                <c:pt idx="152">
                  <c:v>-33.543134428941194</c:v>
                </c:pt>
                <c:pt idx="153">
                  <c:v>-33.327262092415445</c:v>
                </c:pt>
                <c:pt idx="154">
                  <c:v>-33.794799535100609</c:v>
                </c:pt>
                <c:pt idx="155">
                  <c:v>-34.037654310647937</c:v>
                </c:pt>
                <c:pt idx="156">
                  <c:v>-33.381778417643922</c:v>
                </c:pt>
                <c:pt idx="157">
                  <c:v>-32.449730079616323</c:v>
                </c:pt>
                <c:pt idx="158">
                  <c:v>-32.912586633402782</c:v>
                </c:pt>
                <c:pt idx="159">
                  <c:v>-32.841821852736885</c:v>
                </c:pt>
                <c:pt idx="160">
                  <c:v>-33.449785962383196</c:v>
                </c:pt>
                <c:pt idx="161">
                  <c:v>-33.51008607088103</c:v>
                </c:pt>
                <c:pt idx="162">
                  <c:v>-33.509534623695707</c:v>
                </c:pt>
                <c:pt idx="163">
                  <c:v>-33.93494406629253</c:v>
                </c:pt>
                <c:pt idx="164">
                  <c:v>-33.925030841309791</c:v>
                </c:pt>
                <c:pt idx="165">
                  <c:v>-35.071297174307169</c:v>
                </c:pt>
                <c:pt idx="166">
                  <c:v>-32.664768833187523</c:v>
                </c:pt>
                <c:pt idx="167">
                  <c:v>-32.931028053228374</c:v>
                </c:pt>
                <c:pt idx="168">
                  <c:v>-33.833888163493093</c:v>
                </c:pt>
                <c:pt idx="169">
                  <c:v>-33.838017605206474</c:v>
                </c:pt>
                <c:pt idx="170">
                  <c:v>-34.10895771414603</c:v>
                </c:pt>
                <c:pt idx="171">
                  <c:v>-30.288800925617501</c:v>
                </c:pt>
                <c:pt idx="172">
                  <c:v>-30.517613034468717</c:v>
                </c:pt>
                <c:pt idx="173">
                  <c:v>-30.577913142966555</c:v>
                </c:pt>
                <c:pt idx="174">
                  <c:v>-27.754785689862171</c:v>
                </c:pt>
                <c:pt idx="175">
                  <c:v>-26.569969351304504</c:v>
                </c:pt>
                <c:pt idx="176">
                  <c:v>-26.012392125173296</c:v>
                </c:pt>
                <c:pt idx="177">
                  <c:v>-25.370558898865397</c:v>
                </c:pt>
                <c:pt idx="178">
                  <c:v>-26.231291009041772</c:v>
                </c:pt>
                <c:pt idx="179">
                  <c:v>-25.856268449960055</c:v>
                </c:pt>
                <c:pt idx="180">
                  <c:v>-24.868049445147992</c:v>
                </c:pt>
                <c:pt idx="181">
                  <c:v>-25.770909555412715</c:v>
                </c:pt>
                <c:pt idx="182">
                  <c:v>-25.082267440117768</c:v>
                </c:pt>
                <c:pt idx="183">
                  <c:v>-25.36725021575344</c:v>
                </c:pt>
                <c:pt idx="184">
                  <c:v>-26.232663214828523</c:v>
                </c:pt>
                <c:pt idx="185">
                  <c:v>-27.102757102802311</c:v>
                </c:pt>
                <c:pt idx="186">
                  <c:v>-26.554541654468512</c:v>
                </c:pt>
                <c:pt idx="187">
                  <c:v>-26.418244429220742</c:v>
                </c:pt>
                <c:pt idx="188">
                  <c:v>-26.492587204414694</c:v>
                </c:pt>
                <c:pt idx="189">
                  <c:v>-25.663518422158599</c:v>
                </c:pt>
                <c:pt idx="190">
                  <c:v>-25.489774085721191</c:v>
                </c:pt>
                <c:pt idx="191">
                  <c:v>-25.259859082499325</c:v>
                </c:pt>
                <c:pt idx="192">
                  <c:v>-25.778886303070244</c:v>
                </c:pt>
                <c:pt idx="193">
                  <c:v>-26.50387263518418</c:v>
                </c:pt>
                <c:pt idx="194">
                  <c:v>-26.948005633375821</c:v>
                </c:pt>
                <c:pt idx="195">
                  <c:v>-24.79424529278624</c:v>
                </c:pt>
                <c:pt idx="196">
                  <c:v>-25.130717846307668</c:v>
                </c:pt>
                <c:pt idx="197">
                  <c:v>-26.206770845824469</c:v>
                </c:pt>
                <c:pt idx="198">
                  <c:v>-26.791330510977257</c:v>
                </c:pt>
                <c:pt idx="199">
                  <c:v>-27.535040398686011</c:v>
                </c:pt>
                <c:pt idx="200">
                  <c:v>-28.339601842077929</c:v>
                </c:pt>
                <c:pt idx="201">
                  <c:v>-28.802458395864388</c:v>
                </c:pt>
                <c:pt idx="202">
                  <c:v>-29.424465172206816</c:v>
                </c:pt>
                <c:pt idx="203">
                  <c:v>-29.353700391540915</c:v>
                </c:pt>
                <c:pt idx="204">
                  <c:v>-29.765067167441622</c:v>
                </c:pt>
                <c:pt idx="205">
                  <c:v>-27.953011716457496</c:v>
                </c:pt>
                <c:pt idx="206">
                  <c:v>-25.71031448679252</c:v>
                </c:pt>
                <c:pt idx="207">
                  <c:v>-26.117000373794522</c:v>
                </c:pt>
                <c:pt idx="208">
                  <c:v>-23.186212476019925</c:v>
                </c:pt>
                <c:pt idx="209">
                  <c:v>-22.151184582220814</c:v>
                </c:pt>
                <c:pt idx="210">
                  <c:v>-21.860418023315784</c:v>
                </c:pt>
                <c:pt idx="211">
                  <c:v>-21.241989241501411</c:v>
                </c:pt>
                <c:pt idx="212">
                  <c:v>-22.051231573792034</c:v>
                </c:pt>
                <c:pt idx="213">
                  <c:v>-22.752813461412444</c:v>
                </c:pt>
                <c:pt idx="214">
                  <c:v>-23.856951794321475</c:v>
                </c:pt>
                <c:pt idx="215">
                  <c:v>-22.81724301162366</c:v>
                </c:pt>
                <c:pt idx="216">
                  <c:v>-23.51882489924407</c:v>
                </c:pt>
                <c:pt idx="217">
                  <c:v>-23.153164117959761</c:v>
                </c:pt>
                <c:pt idx="218">
                  <c:v>-20.049183330933083</c:v>
                </c:pt>
                <c:pt idx="219">
                  <c:v>-21.026937663577083</c:v>
                </c:pt>
                <c:pt idx="220">
                  <c:v>-22.102990663093884</c:v>
                </c:pt>
                <c:pt idx="221">
                  <c:v>-21.905841882162953</c:v>
                </c:pt>
                <c:pt idx="222">
                  <c:v>-22.869553548110837</c:v>
                </c:pt>
                <c:pt idx="223">
                  <c:v>-23.355814546390821</c:v>
                </c:pt>
                <c:pt idx="224">
                  <c:v>-24.502080879388195</c:v>
                </c:pt>
                <c:pt idx="225">
                  <c:v>-21.252992536501665</c:v>
                </c:pt>
                <c:pt idx="226">
                  <c:v>-20.349029531866293</c:v>
                </c:pt>
                <c:pt idx="227">
                  <c:v>-21.368911864598637</c:v>
                </c:pt>
                <c:pt idx="228">
                  <c:v>-19.631750635993789</c:v>
                </c:pt>
                <c:pt idx="229">
                  <c:v>-17.440543184214569</c:v>
                </c:pt>
                <c:pt idx="230">
                  <c:v>-18.563405072718421</c:v>
                </c:pt>
                <c:pt idx="231">
                  <c:v>-19.05434695989711</c:v>
                </c:pt>
                <c:pt idx="232">
                  <c:v>-18.730814178701145</c:v>
                </c:pt>
                <c:pt idx="233">
                  <c:v>-19.900484956192045</c:v>
                </c:pt>
                <c:pt idx="234">
                  <c:v>-20.059083731562687</c:v>
                </c:pt>
                <c:pt idx="235">
                  <c:v>-19.936829173011034</c:v>
                </c:pt>
                <c:pt idx="236">
                  <c:v>-17.408597720525059</c:v>
                </c:pt>
                <c:pt idx="237">
                  <c:v>-17.529749384706061</c:v>
                </c:pt>
                <c:pt idx="238">
                  <c:v>-17.781965938050799</c:v>
                </c:pt>
                <c:pt idx="239">
                  <c:v>-17.107366489451966</c:v>
                </c:pt>
                <c:pt idx="240">
                  <c:v>-16.634045263497445</c:v>
                </c:pt>
                <c:pt idx="241">
                  <c:v>-17.433925817990659</c:v>
                </c:pt>
                <c:pt idx="242">
                  <c:v>-17.999761927548626</c:v>
                </c:pt>
                <c:pt idx="243">
                  <c:v>-16.440474477094565</c:v>
                </c:pt>
                <c:pt idx="244">
                  <c:v>-16.767585252818581</c:v>
                </c:pt>
                <c:pt idx="245">
                  <c:v>-15.624896914349257</c:v>
                </c:pt>
                <c:pt idx="246">
                  <c:v>-15.160937466192145</c:v>
                </c:pt>
                <c:pt idx="247">
                  <c:v>-14.313145128341231</c:v>
                </c:pt>
                <c:pt idx="248">
                  <c:v>-14.733873682039347</c:v>
                </c:pt>
                <c:pt idx="249">
                  <c:v>-15.4775835697481</c:v>
                </c:pt>
                <c:pt idx="250">
                  <c:v>-15.715757456396725</c:v>
                </c:pt>
                <c:pt idx="251">
                  <c:v>-14.92413578533027</c:v>
                </c:pt>
                <c:pt idx="252">
                  <c:v>-13.884427002632455</c:v>
                </c:pt>
                <c:pt idx="253">
                  <c:v>-13.153656887249165</c:v>
                </c:pt>
                <c:pt idx="254">
                  <c:v>-12.39012054957494</c:v>
                </c:pt>
                <c:pt idx="255">
                  <c:v>-11.635945989698124</c:v>
                </c:pt>
                <c:pt idx="256">
                  <c:v>-6.7298229766700572</c:v>
                </c:pt>
                <c:pt idx="257">
                  <c:v>-6.8228893074588299</c:v>
                </c:pt>
                <c:pt idx="258">
                  <c:v>-7.2202134166634213</c:v>
                </c:pt>
                <c:pt idx="259">
                  <c:v>-5.8622041888536724</c:v>
                </c:pt>
                <c:pt idx="260">
                  <c:v>-2.8377985131049774</c:v>
                </c:pt>
                <c:pt idx="261">
                  <c:v>4.6180495682570211E-2</c:v>
                </c:pt>
                <c:pt idx="262">
                  <c:v>0.66929016639564853</c:v>
                </c:pt>
                <c:pt idx="263">
                  <c:v>3.4034807304246391</c:v>
                </c:pt>
                <c:pt idx="264">
                  <c:v>5.2202170703074682</c:v>
                </c:pt>
                <c:pt idx="265">
                  <c:v>4.2658671821569936</c:v>
                </c:pt>
                <c:pt idx="266">
                  <c:v>3.2600275161207648</c:v>
                </c:pt>
                <c:pt idx="267">
                  <c:v>4.646122077322743</c:v>
                </c:pt>
                <c:pt idx="268">
                  <c:v>6.1820050832832774</c:v>
                </c:pt>
                <c:pt idx="269">
                  <c:v>5.9297885299385387</c:v>
                </c:pt>
                <c:pt idx="270">
                  <c:v>4.8677781971178504</c:v>
                </c:pt>
                <c:pt idx="271">
                  <c:v>3.9649180868531295</c:v>
                </c:pt>
                <c:pt idx="272">
                  <c:v>4.5552615352752737</c:v>
                </c:pt>
                <c:pt idx="273">
                  <c:v>3.6711249806053723</c:v>
                </c:pt>
                <c:pt idx="274">
                  <c:v>2.7776266481380611</c:v>
                </c:pt>
                <c:pt idx="275">
                  <c:v>1.8232767599875863</c:v>
                </c:pt>
                <c:pt idx="276">
                  <c:v>1.2340362059360941</c:v>
                </c:pt>
                <c:pt idx="277">
                  <c:v>1.1082036528563874</c:v>
                </c:pt>
                <c:pt idx="278">
                  <c:v>0.5564102099945345</c:v>
                </c:pt>
                <c:pt idx="279">
                  <c:v>0.27610832325756596</c:v>
                </c:pt>
                <c:pt idx="280">
                  <c:v>1.0349637720330866</c:v>
                </c:pt>
                <c:pt idx="281">
                  <c:v>0.45508499577900419</c:v>
                </c:pt>
                <c:pt idx="282">
                  <c:v>-0.65841511492743732</c:v>
                </c:pt>
                <c:pt idx="283">
                  <c:v>0.19405811182218147</c:v>
                </c:pt>
                <c:pt idx="284">
                  <c:v>1.2805757835070457</c:v>
                </c:pt>
                <c:pt idx="285">
                  <c:v>0.64452634046850432</c:v>
                </c:pt>
                <c:pt idx="286">
                  <c:v>0.19103156447945435</c:v>
                </c:pt>
                <c:pt idx="287">
                  <c:v>1.1418034581018761</c:v>
                </c:pt>
                <c:pt idx="288">
                  <c:v>1.142354905287202</c:v>
                </c:pt>
                <c:pt idx="289">
                  <c:v>1.2412050193453308</c:v>
                </c:pt>
                <c:pt idx="290">
                  <c:v>2.6834702473317673</c:v>
                </c:pt>
                <c:pt idx="291">
                  <c:v>3.0257265841225514</c:v>
                </c:pt>
                <c:pt idx="292">
                  <c:v>4.6692700347532989</c:v>
                </c:pt>
                <c:pt idx="293">
                  <c:v>4.9787601492531488</c:v>
                </c:pt>
                <c:pt idx="294">
                  <c:v>6.4350680439357006</c:v>
                </c:pt>
                <c:pt idx="295">
                  <c:v>5.7428479341127003</c:v>
                </c:pt>
                <c:pt idx="296">
                  <c:v>6.4127664938128275</c:v>
                </c:pt>
                <c:pt idx="297">
                  <c:v>5.5426726058390408</c:v>
                </c:pt>
                <c:pt idx="298">
                  <c:v>7.0317467228125263</c:v>
                </c:pt>
                <c:pt idx="299">
                  <c:v>8.4318839507106187</c:v>
                </c:pt>
                <c:pt idx="300">
                  <c:v>7.7162593963940935</c:v>
                </c:pt>
                <c:pt idx="301">
                  <c:v>8.3112837337149426</c:v>
                </c:pt>
                <c:pt idx="302">
                  <c:v>7.6190636238919422</c:v>
                </c:pt>
                <c:pt idx="303">
                  <c:v>6.8893964028793029</c:v>
                </c:pt>
                <c:pt idx="304">
                  <c:v>5.7197256253884028</c:v>
                </c:pt>
                <c:pt idx="305">
                  <c:v>5.0275055155654025</c:v>
                </c:pt>
                <c:pt idx="306">
                  <c:v>4.7659271844232531</c:v>
                </c:pt>
                <c:pt idx="307">
                  <c:v>4.8366919650891527</c:v>
                </c:pt>
                <c:pt idx="308">
                  <c:v>5.8717198588882624</c:v>
                </c:pt>
                <c:pt idx="309">
                  <c:v>6.2654659735648002</c:v>
                </c:pt>
                <c:pt idx="310">
                  <c:v>7.8902858686007278</c:v>
                </c:pt>
                <c:pt idx="311">
                  <c:v>8.5087146504151008</c:v>
                </c:pt>
                <c:pt idx="312">
                  <c:v>9.5952323220999656</c:v>
                </c:pt>
                <c:pt idx="313">
                  <c:v>11.58984244013358</c:v>
                </c:pt>
                <c:pt idx="314">
                  <c:v>12.681041000717149</c:v>
                </c:pt>
                <c:pt idx="315">
                  <c:v>12.269674224816443</c:v>
                </c:pt>
                <c:pt idx="316">
                  <c:v>13.463852341171521</c:v>
                </c:pt>
                <c:pt idx="317">
                  <c:v>13.501850899546486</c:v>
                </c:pt>
                <c:pt idx="318">
                  <c:v>13.399422790960305</c:v>
                </c:pt>
                <c:pt idx="319">
                  <c:v>12.323369791443502</c:v>
                </c:pt>
                <c:pt idx="320">
                  <c:v>11.22859323633188</c:v>
                </c:pt>
                <c:pt idx="321">
                  <c:v>11.229144683517205</c:v>
                </c:pt>
                <c:pt idx="322">
                  <c:v>10.298199239860255</c:v>
                </c:pt>
                <c:pt idx="323">
                  <c:v>9.6855542413152378</c:v>
                </c:pt>
                <c:pt idx="324">
                  <c:v>10.116747467181415</c:v>
                </c:pt>
                <c:pt idx="325">
                  <c:v>10.805389582476362</c:v>
                </c:pt>
                <c:pt idx="326">
                  <c:v>10.899558807635787</c:v>
                </c:pt>
                <c:pt idx="327">
                  <c:v>10.389893364862278</c:v>
                </c:pt>
                <c:pt idx="328">
                  <c:v>9.4215008100156883</c:v>
                </c:pt>
                <c:pt idx="329">
                  <c:v>8.2845962548157228</c:v>
                </c:pt>
                <c:pt idx="330">
                  <c:v>8.4162125911647863</c:v>
                </c:pt>
                <c:pt idx="331">
                  <c:v>8.6274040387918323</c:v>
                </c:pt>
                <c:pt idx="332">
                  <c:v>9.2317901539100902</c:v>
                </c:pt>
                <c:pt idx="333">
                  <c:v>8.6238260442637777</c:v>
                </c:pt>
                <c:pt idx="334">
                  <c:v>9.6401303824680689</c:v>
                </c:pt>
                <c:pt idx="335">
                  <c:v>10.347496053357835</c:v>
                </c:pt>
                <c:pt idx="336">
                  <c:v>10.64294350116157</c:v>
                </c:pt>
                <c:pt idx="337">
                  <c:v>10.264342947551798</c:v>
                </c:pt>
                <c:pt idx="338">
                  <c:v>9.1180766145544219</c:v>
                </c:pt>
                <c:pt idx="339">
                  <c:v>8.9969249503734208</c:v>
                </c:pt>
                <c:pt idx="340">
                  <c:v>8.0847030623112897</c:v>
                </c:pt>
                <c:pt idx="341">
                  <c:v>7.8184438422704359</c:v>
                </c:pt>
                <c:pt idx="342">
                  <c:v>8.8534717360695456</c:v>
                </c:pt>
                <c:pt idx="343">
                  <c:v>8.6714685162053797</c:v>
                </c:pt>
                <c:pt idx="344">
                  <c:v>8.4098901850632313</c:v>
                </c:pt>
                <c:pt idx="345">
                  <c:v>7.3900078523308874</c:v>
                </c:pt>
                <c:pt idx="346">
                  <c:v>6.8522570761651496</c:v>
                </c:pt>
                <c:pt idx="347">
                  <c:v>6.2770591888097718</c:v>
                </c:pt>
                <c:pt idx="348">
                  <c:v>6.4601653030445894</c:v>
                </c:pt>
                <c:pt idx="349">
                  <c:v>6.3015665276739483</c:v>
                </c:pt>
                <c:pt idx="350">
                  <c:v>7.2429766434989604</c:v>
                </c:pt>
                <c:pt idx="351">
                  <c:v>8.1235352036408077</c:v>
                </c:pt>
                <c:pt idx="352">
                  <c:v>7.9883408727636915</c:v>
                </c:pt>
                <c:pt idx="353">
                  <c:v>8.1948514314920331</c:v>
                </c:pt>
                <c:pt idx="354">
                  <c:v>7.1796499876583946</c:v>
                </c:pt>
                <c:pt idx="355">
                  <c:v>6.0614689880532477</c:v>
                </c:pt>
                <c:pt idx="356">
                  <c:v>4.9713733218403302</c:v>
                </c:pt>
                <c:pt idx="357">
                  <c:v>3.8157452110455443</c:v>
                </c:pt>
                <c:pt idx="358">
                  <c:v>2.7490539893261516</c:v>
                </c:pt>
                <c:pt idx="359">
                  <c:v>2.1644943241733641</c:v>
                </c:pt>
                <c:pt idx="360">
                  <c:v>1.4067417697684952</c:v>
                </c:pt>
                <c:pt idx="361">
                  <c:v>1.0187794383613138</c:v>
                </c:pt>
                <c:pt idx="362">
                  <c:v>0.33592110633572347</c:v>
                </c:pt>
                <c:pt idx="363">
                  <c:v>1.8172108409115761E-2</c:v>
                </c:pt>
                <c:pt idx="364">
                  <c:v>-3.780309398848658E-13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5A2-49A3-AB56-D064D59ABD48}"/>
            </c:ext>
          </c:extLst>
        </c:ser>
        <c:ser>
          <c:idx val="1"/>
          <c:order val="1"/>
          <c:spPr>
            <a:ln w="12700">
              <a:solidFill>
                <a:srgbClr val="00B050"/>
              </a:solidFill>
              <a:prstDash val="dash"/>
            </a:ln>
          </c:spPr>
          <c:marker>
            <c:symbol val="none"/>
          </c:marker>
          <c:dPt>
            <c:idx val="1"/>
            <c:spPr>
              <a:ln w="19050">
                <a:solidFill>
                  <a:srgbClr val="7030A0"/>
                </a:solidFill>
                <a:prstDash val="dash"/>
              </a:ln>
            </c:spPr>
          </c:dPt>
          <c:xVal>
            <c:numRef>
              <c:f>List1!$W$378:$W$379</c:f>
              <c:numCache>
                <c:formatCode>General</c:formatCode>
                <c:ptCount val="2"/>
                <c:pt idx="0">
                  <c:v>31</c:v>
                </c:pt>
                <c:pt idx="1">
                  <c:v>31</c:v>
                </c:pt>
              </c:numCache>
            </c:numRef>
          </c:xVal>
          <c:yVal>
            <c:numRef>
              <c:f>List1!$X$381:$X$382</c:f>
              <c:numCache>
                <c:formatCode>General</c:formatCode>
                <c:ptCount val="2"/>
                <c:pt idx="0">
                  <c:v>70</c:v>
                </c:pt>
                <c:pt idx="1">
                  <c:v>-110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5A2-49A3-AB56-D064D59ABD48}"/>
            </c:ext>
          </c:extLst>
        </c:ser>
        <c:ser>
          <c:idx val="2"/>
          <c:order val="2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List1!$W$380:$W$381</c:f>
              <c:numCache>
                <c:formatCode>General</c:formatCode>
                <c:ptCount val="2"/>
                <c:pt idx="0">
                  <c:v>59</c:v>
                </c:pt>
                <c:pt idx="1">
                  <c:v>59</c:v>
                </c:pt>
              </c:numCache>
            </c:numRef>
          </c:xVal>
          <c:yVal>
            <c:numRef>
              <c:f>List1!$X$381:$X$382</c:f>
              <c:numCache>
                <c:formatCode>General</c:formatCode>
                <c:ptCount val="2"/>
                <c:pt idx="0">
                  <c:v>70</c:v>
                </c:pt>
                <c:pt idx="1">
                  <c:v>-110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5A2-49A3-AB56-D064D59ABD48}"/>
            </c:ext>
          </c:extLst>
        </c:ser>
        <c:ser>
          <c:idx val="3"/>
          <c:order val="3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List1!$W$382:$W$383</c:f>
              <c:numCache>
                <c:formatCode>General</c:formatCode>
                <c:ptCount val="2"/>
                <c:pt idx="0">
                  <c:v>90</c:v>
                </c:pt>
                <c:pt idx="1">
                  <c:v>90</c:v>
                </c:pt>
              </c:numCache>
            </c:numRef>
          </c:xVal>
          <c:yVal>
            <c:numRef>
              <c:f>List1!$X$381:$X$382</c:f>
              <c:numCache>
                <c:formatCode>General</c:formatCode>
                <c:ptCount val="2"/>
                <c:pt idx="0">
                  <c:v>70</c:v>
                </c:pt>
                <c:pt idx="1">
                  <c:v>-110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5A2-49A3-AB56-D064D59ABD48}"/>
            </c:ext>
          </c:extLst>
        </c:ser>
        <c:ser>
          <c:idx val="4"/>
          <c:order val="4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List1!$W$384:$W$385</c:f>
              <c:numCache>
                <c:formatCode>General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xVal>
          <c:yVal>
            <c:numRef>
              <c:f>List1!$X$381:$X$382</c:f>
              <c:numCache>
                <c:formatCode>General</c:formatCode>
                <c:ptCount val="2"/>
                <c:pt idx="0">
                  <c:v>70</c:v>
                </c:pt>
                <c:pt idx="1">
                  <c:v>-110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5A2-49A3-AB56-D064D59ABD48}"/>
            </c:ext>
          </c:extLst>
        </c:ser>
        <c:ser>
          <c:idx val="5"/>
          <c:order val="5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List1!$W$386:$W$387</c:f>
              <c:numCache>
                <c:formatCode>General</c:formatCode>
                <c:ptCount val="2"/>
                <c:pt idx="0">
                  <c:v>151</c:v>
                </c:pt>
                <c:pt idx="1">
                  <c:v>151</c:v>
                </c:pt>
              </c:numCache>
            </c:numRef>
          </c:xVal>
          <c:yVal>
            <c:numRef>
              <c:f>List1!$X$381:$X$382</c:f>
              <c:numCache>
                <c:formatCode>General</c:formatCode>
                <c:ptCount val="2"/>
                <c:pt idx="0">
                  <c:v>70</c:v>
                </c:pt>
                <c:pt idx="1">
                  <c:v>-110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5A2-49A3-AB56-D064D59ABD48}"/>
            </c:ext>
          </c:extLst>
        </c:ser>
        <c:ser>
          <c:idx val="6"/>
          <c:order val="6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List1!$W$388:$W$389</c:f>
              <c:numCache>
                <c:formatCode>General</c:formatCode>
                <c:ptCount val="2"/>
                <c:pt idx="0">
                  <c:v>181</c:v>
                </c:pt>
                <c:pt idx="1">
                  <c:v>181</c:v>
                </c:pt>
              </c:numCache>
            </c:numRef>
          </c:xVal>
          <c:yVal>
            <c:numRef>
              <c:f>List1!$X$381:$X$382</c:f>
              <c:numCache>
                <c:formatCode>General</c:formatCode>
                <c:ptCount val="2"/>
                <c:pt idx="0">
                  <c:v>70</c:v>
                </c:pt>
                <c:pt idx="1">
                  <c:v>-110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A5A2-49A3-AB56-D064D59ABD48}"/>
            </c:ext>
          </c:extLst>
        </c:ser>
        <c:ser>
          <c:idx val="7"/>
          <c:order val="7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List1!$W$390:$W$391</c:f>
              <c:numCache>
                <c:formatCode>General</c:formatCode>
                <c:ptCount val="2"/>
                <c:pt idx="0">
                  <c:v>212</c:v>
                </c:pt>
                <c:pt idx="1">
                  <c:v>212</c:v>
                </c:pt>
              </c:numCache>
            </c:numRef>
          </c:xVal>
          <c:yVal>
            <c:numRef>
              <c:f>List1!$X$381:$X$382</c:f>
              <c:numCache>
                <c:formatCode>General</c:formatCode>
                <c:ptCount val="2"/>
                <c:pt idx="0">
                  <c:v>70</c:v>
                </c:pt>
                <c:pt idx="1">
                  <c:v>-110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A5A2-49A3-AB56-D064D59ABD48}"/>
            </c:ext>
          </c:extLst>
        </c:ser>
        <c:ser>
          <c:idx val="8"/>
          <c:order val="8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List1!$W$392:$W$393</c:f>
              <c:numCache>
                <c:formatCode>General</c:formatCode>
                <c:ptCount val="2"/>
                <c:pt idx="0">
                  <c:v>243</c:v>
                </c:pt>
                <c:pt idx="1">
                  <c:v>243</c:v>
                </c:pt>
              </c:numCache>
            </c:numRef>
          </c:xVal>
          <c:yVal>
            <c:numRef>
              <c:f>List1!$X$381:$X$382</c:f>
              <c:numCache>
                <c:formatCode>General</c:formatCode>
                <c:ptCount val="2"/>
                <c:pt idx="0">
                  <c:v>70</c:v>
                </c:pt>
                <c:pt idx="1">
                  <c:v>-110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A5A2-49A3-AB56-D064D59ABD48}"/>
            </c:ext>
          </c:extLst>
        </c:ser>
        <c:ser>
          <c:idx val="9"/>
          <c:order val="9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List1!$W$394:$W$395</c:f>
              <c:numCache>
                <c:formatCode>General</c:formatCode>
                <c:ptCount val="2"/>
                <c:pt idx="0">
                  <c:v>273</c:v>
                </c:pt>
                <c:pt idx="1">
                  <c:v>273</c:v>
                </c:pt>
              </c:numCache>
            </c:numRef>
          </c:xVal>
          <c:yVal>
            <c:numRef>
              <c:f>List1!$X$381:$X$382</c:f>
              <c:numCache>
                <c:formatCode>General</c:formatCode>
                <c:ptCount val="2"/>
                <c:pt idx="0">
                  <c:v>70</c:v>
                </c:pt>
                <c:pt idx="1">
                  <c:v>-110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A5A2-49A3-AB56-D064D59ABD48}"/>
            </c:ext>
          </c:extLst>
        </c:ser>
        <c:ser>
          <c:idx val="10"/>
          <c:order val="10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List1!$W$396:$W$397</c:f>
              <c:numCache>
                <c:formatCode>General</c:formatCode>
                <c:ptCount val="2"/>
                <c:pt idx="0">
                  <c:v>304</c:v>
                </c:pt>
                <c:pt idx="1">
                  <c:v>304</c:v>
                </c:pt>
              </c:numCache>
            </c:numRef>
          </c:xVal>
          <c:yVal>
            <c:numRef>
              <c:f>List1!$X$381:$X$382</c:f>
              <c:numCache>
                <c:formatCode>General</c:formatCode>
                <c:ptCount val="2"/>
                <c:pt idx="0">
                  <c:v>70</c:v>
                </c:pt>
                <c:pt idx="1">
                  <c:v>-110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A5A2-49A3-AB56-D064D59ABD48}"/>
            </c:ext>
          </c:extLst>
        </c:ser>
        <c:ser>
          <c:idx val="11"/>
          <c:order val="11"/>
          <c:spPr>
            <a:ln w="1905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List1!$W$398:$W$399</c:f>
              <c:numCache>
                <c:formatCode>General</c:formatCode>
                <c:ptCount val="2"/>
                <c:pt idx="0">
                  <c:v>334</c:v>
                </c:pt>
                <c:pt idx="1">
                  <c:v>334</c:v>
                </c:pt>
              </c:numCache>
            </c:numRef>
          </c:xVal>
          <c:yVal>
            <c:numRef>
              <c:f>List1!$X$381:$X$382</c:f>
              <c:numCache>
                <c:formatCode>General</c:formatCode>
                <c:ptCount val="2"/>
                <c:pt idx="0">
                  <c:v>70</c:v>
                </c:pt>
                <c:pt idx="1">
                  <c:v>-110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A5A2-49A3-AB56-D064D59ABD48}"/>
            </c:ext>
          </c:extLst>
        </c:ser>
        <c:ser>
          <c:idx val="13"/>
          <c:order val="12"/>
          <c:spPr>
            <a:ln w="22225">
              <a:solidFill>
                <a:srgbClr val="00B050"/>
              </a:solidFill>
            </a:ln>
          </c:spPr>
          <c:marker>
            <c:spPr>
              <a:noFill/>
              <a:ln>
                <a:noFill/>
              </a:ln>
            </c:spPr>
          </c:marker>
          <c:dPt>
            <c:idx val="0"/>
            <c:marker>
              <c:symbol val="none"/>
            </c:marker>
            <c:extLst xmlns:c16r2="http://schemas.microsoft.com/office/drawing/2015/06/chart">
              <c:ext xmlns:c16="http://schemas.microsoft.com/office/drawing/2014/chart" uri="{C3380CC4-5D6E-409C-BE32-E72D297353CC}">
                <c16:uniqueId val="{00000013-A5A2-49A3-AB56-D064D59ABD48}"/>
              </c:ext>
            </c:extLst>
          </c:dPt>
          <c:dPt>
            <c:idx val="1"/>
            <c:marker>
              <c:symbol val="none"/>
            </c:marker>
            <c:extLst xmlns:c16r2="http://schemas.microsoft.com/office/drawing/2015/06/chart">
              <c:ext xmlns:c16="http://schemas.microsoft.com/office/drawing/2014/chart" uri="{C3380CC4-5D6E-409C-BE32-E72D297353CC}">
                <c16:uniqueId val="{00000012-A5A2-49A3-AB56-D064D59ABD48}"/>
              </c:ext>
            </c:extLst>
          </c:dPt>
          <c:xVal>
            <c:numRef>
              <c:f>List1!$AV$406:$AV$407</c:f>
              <c:numCache>
                <c:formatCode>General</c:formatCode>
                <c:ptCount val="2"/>
                <c:pt idx="0">
                  <c:v>121</c:v>
                </c:pt>
                <c:pt idx="1">
                  <c:v>121</c:v>
                </c:pt>
              </c:numCache>
            </c:numRef>
          </c:xVal>
          <c:yVal>
            <c:numRef>
              <c:f>List1!$AW$406:$AW$407</c:f>
              <c:numCache>
                <c:formatCode>General</c:formatCode>
                <c:ptCount val="2"/>
                <c:pt idx="0">
                  <c:v>15</c:v>
                </c:pt>
                <c:pt idx="1">
                  <c:v>-45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A5A2-49A3-AB56-D064D59ABD48}"/>
            </c:ext>
          </c:extLst>
        </c:ser>
        <c:ser>
          <c:idx val="14"/>
          <c:order val="13"/>
          <c:spPr>
            <a:ln w="2222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List1!$AV$408:$AV$409</c:f>
              <c:numCache>
                <c:formatCode>General</c:formatCode>
                <c:ptCount val="2"/>
                <c:pt idx="0">
                  <c:v>269</c:v>
                </c:pt>
                <c:pt idx="1">
                  <c:v>269</c:v>
                </c:pt>
              </c:numCache>
            </c:numRef>
          </c:xVal>
          <c:yVal>
            <c:numRef>
              <c:f>List1!$AW$406:$AW$407</c:f>
              <c:numCache>
                <c:formatCode>General</c:formatCode>
                <c:ptCount val="2"/>
                <c:pt idx="0">
                  <c:v>15</c:v>
                </c:pt>
                <c:pt idx="1">
                  <c:v>-45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A5A2-49A3-AB56-D064D59ABD48}"/>
            </c:ext>
          </c:extLst>
        </c:ser>
        <c:ser>
          <c:idx val="15"/>
          <c:order val="14"/>
          <c:spPr>
            <a:ln w="2222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List1!$AV$410:$AV$411</c:f>
              <c:numCache>
                <c:formatCode>General</c:formatCode>
                <c:ptCount val="2"/>
                <c:pt idx="0">
                  <c:v>283</c:v>
                </c:pt>
                <c:pt idx="1">
                  <c:v>283</c:v>
                </c:pt>
              </c:numCache>
            </c:numRef>
          </c:xVal>
          <c:yVal>
            <c:numRef>
              <c:f>List1!$AW$406:$AW$407</c:f>
              <c:numCache>
                <c:formatCode>General</c:formatCode>
                <c:ptCount val="2"/>
                <c:pt idx="0">
                  <c:v>15</c:v>
                </c:pt>
                <c:pt idx="1">
                  <c:v>-45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A5A2-49A3-AB56-D064D59ABD48}"/>
            </c:ext>
          </c:extLst>
        </c:ser>
        <c:ser>
          <c:idx val="16"/>
          <c:order val="15"/>
          <c:spPr>
            <a:ln w="2222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List1!$AV$412:$AV$413</c:f>
              <c:numCache>
                <c:formatCode>General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xVal>
          <c:yVal>
            <c:numRef>
              <c:f>List1!$AW$406:$AW$407</c:f>
              <c:numCache>
                <c:formatCode>General</c:formatCode>
                <c:ptCount val="2"/>
                <c:pt idx="0">
                  <c:v>15</c:v>
                </c:pt>
                <c:pt idx="1">
                  <c:v>-45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A5A2-49A3-AB56-D064D59ABD48}"/>
            </c:ext>
          </c:extLst>
        </c:ser>
        <c:ser>
          <c:idx val="17"/>
          <c:order val="16"/>
          <c:spPr>
            <a:ln w="2222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List1!$AV$414:$AV$415</c:f>
              <c:numCache>
                <c:formatCode>General</c:formatCode>
                <c:ptCount val="2"/>
                <c:pt idx="0">
                  <c:v>307</c:v>
                </c:pt>
                <c:pt idx="1">
                  <c:v>307</c:v>
                </c:pt>
              </c:numCache>
            </c:numRef>
          </c:xVal>
          <c:yVal>
            <c:numRef>
              <c:f>List1!$AW$406:$AW$407</c:f>
              <c:numCache>
                <c:formatCode>General</c:formatCode>
                <c:ptCount val="2"/>
                <c:pt idx="0">
                  <c:v>15</c:v>
                </c:pt>
                <c:pt idx="1">
                  <c:v>-45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1-A5A2-49A3-AB56-D064D59ABD48}"/>
            </c:ext>
          </c:extLst>
        </c:ser>
        <c:ser>
          <c:idx val="12"/>
          <c:order val="17"/>
          <c:spPr>
            <a:ln w="2222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List1!$AV$416:$AV$417</c:f>
              <c:numCache>
                <c:formatCode>General</c:formatCode>
                <c:ptCount val="2"/>
                <c:pt idx="0">
                  <c:v>318</c:v>
                </c:pt>
                <c:pt idx="1">
                  <c:v>318</c:v>
                </c:pt>
              </c:numCache>
            </c:numRef>
          </c:xVal>
          <c:yVal>
            <c:numRef>
              <c:f>List1!$AW$406:$AW$407</c:f>
              <c:numCache>
                <c:formatCode>General</c:formatCode>
                <c:ptCount val="2"/>
                <c:pt idx="0">
                  <c:v>15</c:v>
                </c:pt>
                <c:pt idx="1">
                  <c:v>-45</c:v>
                </c:pt>
              </c:numCache>
            </c:numRef>
          </c:yVal>
          <c:smooth val="1"/>
        </c:ser>
        <c:axId val="79468800"/>
        <c:axId val="79475072"/>
      </c:scatterChart>
      <c:valAx>
        <c:axId val="79468800"/>
        <c:scaling>
          <c:orientation val="minMax"/>
          <c:max val="365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hr-HR" sz="1600"/>
                  <a:t>Days with months in year</a:t>
                </a:r>
              </a:p>
            </c:rich>
          </c:tx>
          <c:layout>
            <c:manualLayout>
              <c:xMode val="edge"/>
              <c:yMode val="edge"/>
              <c:x val="0.42332608645438424"/>
              <c:y val="0.94500762397697469"/>
            </c:manualLayout>
          </c:layout>
        </c:title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="0"/>
            </a:pPr>
            <a:endParaRPr lang="sr-Latn-CS"/>
          </a:p>
        </c:txPr>
        <c:crossAx val="79475072"/>
        <c:crossesAt val="-45"/>
        <c:crossBetween val="midCat"/>
        <c:majorUnit val="73"/>
      </c:valAx>
      <c:valAx>
        <c:axId val="79475072"/>
        <c:scaling>
          <c:orientation val="minMax"/>
          <c:max val="15"/>
          <c:min val="-45"/>
        </c:scaling>
        <c:axPos val="l"/>
        <c:majorGridlines>
          <c:spPr>
            <a:ln w="19050"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hr-HR" sz="1600"/>
                  <a:t>RAPS, </a:t>
                </a:r>
                <a:r>
                  <a:rPr lang="hr-HR" sz="1600" b="1" i="0" u="none" strike="noStrike" baseline="0"/>
                  <a:t>Averaged total daily precipitation </a:t>
                </a:r>
                <a:r>
                  <a:rPr lang="hr-HR" sz="1600"/>
                  <a:t> (mm)</a:t>
                </a:r>
              </a:p>
            </c:rich>
          </c:tx>
          <c:layout>
            <c:manualLayout>
              <c:xMode val="edge"/>
              <c:yMode val="edge"/>
              <c:x val="3.915142769887821E-3"/>
              <c:y val="4.9836263178677974E-2"/>
            </c:manualLayout>
          </c:layout>
        </c:title>
        <c:numFmt formatCode="0.0" sourceLinked="0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="0"/>
            </a:pPr>
            <a:endParaRPr lang="sr-Latn-CS"/>
          </a:p>
        </c:txPr>
        <c:crossAx val="79468800"/>
        <c:crossesAt val="0"/>
        <c:crossBetween val="midCat"/>
        <c:majorUnit val="5"/>
      </c:valAx>
      <c:spPr>
        <a:ln w="19050">
          <a:solidFill>
            <a:sysClr val="windowText" lastClr="000000"/>
          </a:solidFill>
        </a:ln>
      </c:spPr>
    </c:plotArea>
    <c:plotVisOnly val="1"/>
    <c:dispBlanksAs val="gap"/>
  </c:chart>
  <c:txPr>
    <a:bodyPr/>
    <a:lstStyle/>
    <a:p>
      <a:pPr>
        <a:defRPr>
          <a:latin typeface="Palatino Linotype" pitchFamily="18" charset="0"/>
          <a:cs typeface="Times New Roman" pitchFamily="18" charset="0"/>
        </a:defRPr>
      </a:pPr>
      <a:endParaRPr lang="sr-Latn-C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 sz="2200"/>
            </a:pPr>
            <a:r>
              <a:rPr lang="hr-HR" sz="2200"/>
              <a:t>2008-2017</a:t>
            </a:r>
          </a:p>
        </c:rich>
      </c:tx>
      <c:layout>
        <c:manualLayout>
          <c:xMode val="edge"/>
          <c:yMode val="edge"/>
          <c:x val="9.8288001293937152E-2"/>
          <c:y val="6.4445236367020792E-2"/>
        </c:manualLayout>
      </c:layout>
      <c:overlay val="1"/>
      <c:spPr>
        <a:solidFill>
          <a:sysClr val="window" lastClr="FFFFFF"/>
        </a:solidFill>
        <a:ln w="12700">
          <a:solidFill>
            <a:sysClr val="windowText" lastClr="000000"/>
          </a:solidFill>
        </a:ln>
      </c:spPr>
    </c:title>
    <c:plotArea>
      <c:layout>
        <c:manualLayout>
          <c:layoutTarget val="inner"/>
          <c:xMode val="edge"/>
          <c:yMode val="edge"/>
          <c:x val="7.0105441288299472E-2"/>
          <c:y val="2.4689431637344071E-2"/>
          <c:w val="0.9115827710775859"/>
          <c:h val="0.86062731528640302"/>
        </c:manualLayout>
      </c:layout>
      <c:scatterChart>
        <c:scatterStyle val="lineMarker"/>
        <c:ser>
          <c:idx val="6"/>
          <c:order val="0"/>
          <c:spPr>
            <a:ln w="19050">
              <a:solidFill>
                <a:srgbClr val="7030A0"/>
              </a:solidFill>
              <a:prstDash val="dash"/>
            </a:ln>
          </c:spPr>
          <c:marker>
            <c:spPr>
              <a:ln>
                <a:noFill/>
              </a:ln>
            </c:spPr>
          </c:marker>
          <c:xVal>
            <c:numRef>
              <c:f>List1!$W$378:$W$379</c:f>
              <c:numCache>
                <c:formatCode>General</c:formatCode>
                <c:ptCount val="2"/>
                <c:pt idx="0">
                  <c:v>31</c:v>
                </c:pt>
                <c:pt idx="1">
                  <c:v>31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2D-966C-4B10-9354-E2780B9662A3}"/>
            </c:ext>
          </c:extLst>
        </c:ser>
        <c:ser>
          <c:idx val="7"/>
          <c:order val="1"/>
          <c:spPr>
            <a:ln w="1905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List1!$W$380:$W$381</c:f>
              <c:numCache>
                <c:formatCode>General</c:formatCode>
                <c:ptCount val="2"/>
                <c:pt idx="0">
                  <c:v>59</c:v>
                </c:pt>
                <c:pt idx="1">
                  <c:v>59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2E-966C-4B10-9354-E2780B9662A3}"/>
            </c:ext>
          </c:extLst>
        </c:ser>
        <c:ser>
          <c:idx val="8"/>
          <c:order val="2"/>
          <c:spPr>
            <a:ln w="1905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List1!$W$382:$W$383</c:f>
              <c:numCache>
                <c:formatCode>General</c:formatCode>
                <c:ptCount val="2"/>
                <c:pt idx="0">
                  <c:v>90</c:v>
                </c:pt>
                <c:pt idx="1">
                  <c:v>90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2F-966C-4B10-9354-E2780B9662A3}"/>
            </c:ext>
          </c:extLst>
        </c:ser>
        <c:ser>
          <c:idx val="9"/>
          <c:order val="3"/>
          <c:spPr>
            <a:ln w="1905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List1!$W$384:$W$385</c:f>
              <c:numCache>
                <c:formatCode>General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30-966C-4B10-9354-E2780B9662A3}"/>
            </c:ext>
          </c:extLst>
        </c:ser>
        <c:ser>
          <c:idx val="10"/>
          <c:order val="4"/>
          <c:spPr>
            <a:ln w="1905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List1!$W$386:$W$387</c:f>
              <c:numCache>
                <c:formatCode>General</c:formatCode>
                <c:ptCount val="2"/>
                <c:pt idx="0">
                  <c:v>151</c:v>
                </c:pt>
                <c:pt idx="1">
                  <c:v>151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31-966C-4B10-9354-E2780B9662A3}"/>
            </c:ext>
          </c:extLst>
        </c:ser>
        <c:ser>
          <c:idx val="11"/>
          <c:order val="5"/>
          <c:spPr>
            <a:ln w="1905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List1!$W$388:$W$389</c:f>
              <c:numCache>
                <c:formatCode>General</c:formatCode>
                <c:ptCount val="2"/>
                <c:pt idx="0">
                  <c:v>181</c:v>
                </c:pt>
                <c:pt idx="1">
                  <c:v>181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32-966C-4B10-9354-E2780B9662A3}"/>
            </c:ext>
          </c:extLst>
        </c:ser>
        <c:ser>
          <c:idx val="12"/>
          <c:order val="6"/>
          <c:spPr>
            <a:ln w="1905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List1!$W$390:$W$391</c:f>
              <c:numCache>
                <c:formatCode>General</c:formatCode>
                <c:ptCount val="2"/>
                <c:pt idx="0">
                  <c:v>212</c:v>
                </c:pt>
                <c:pt idx="1">
                  <c:v>212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33-966C-4B10-9354-E2780B9662A3}"/>
            </c:ext>
          </c:extLst>
        </c:ser>
        <c:ser>
          <c:idx val="13"/>
          <c:order val="7"/>
          <c:spPr>
            <a:ln w="1905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List1!$W$392:$W$393</c:f>
              <c:numCache>
                <c:formatCode>General</c:formatCode>
                <c:ptCount val="2"/>
                <c:pt idx="0">
                  <c:v>243</c:v>
                </c:pt>
                <c:pt idx="1">
                  <c:v>243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34-966C-4B10-9354-E2780B9662A3}"/>
            </c:ext>
          </c:extLst>
        </c:ser>
        <c:ser>
          <c:idx val="14"/>
          <c:order val="8"/>
          <c:spPr>
            <a:ln w="1905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List1!$W$394:$W$395</c:f>
              <c:numCache>
                <c:formatCode>General</c:formatCode>
                <c:ptCount val="2"/>
                <c:pt idx="0">
                  <c:v>273</c:v>
                </c:pt>
                <c:pt idx="1">
                  <c:v>273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35-966C-4B10-9354-E2780B9662A3}"/>
            </c:ext>
          </c:extLst>
        </c:ser>
        <c:ser>
          <c:idx val="15"/>
          <c:order val="9"/>
          <c:spPr>
            <a:ln w="1905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List1!$W$396:$W$397</c:f>
              <c:numCache>
                <c:formatCode>General</c:formatCode>
                <c:ptCount val="2"/>
                <c:pt idx="0">
                  <c:v>304</c:v>
                </c:pt>
                <c:pt idx="1">
                  <c:v>304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36-966C-4B10-9354-E2780B9662A3}"/>
            </c:ext>
          </c:extLst>
        </c:ser>
        <c:ser>
          <c:idx val="16"/>
          <c:order val="10"/>
          <c:spPr>
            <a:ln w="1905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List1!$W$398:$W$399</c:f>
              <c:numCache>
                <c:formatCode>General</c:formatCode>
                <c:ptCount val="2"/>
                <c:pt idx="0">
                  <c:v>334</c:v>
                </c:pt>
                <c:pt idx="1">
                  <c:v>334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37-966C-4B10-9354-E2780B9662A3}"/>
            </c:ext>
          </c:extLst>
        </c:ser>
        <c:ser>
          <c:idx val="0"/>
          <c:order val="11"/>
          <c:spPr>
            <a:ln w="254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ysClr val="window" lastClr="FFFFFF"/>
              </a:solidFill>
              <a:ln w="15875">
                <a:solidFill>
                  <a:srgbClr val="FF0000"/>
                </a:solidFill>
              </a:ln>
            </c:spPr>
          </c:marker>
          <c:trendline>
            <c:spPr>
              <a:ln w="19050"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  <c:trendlineType val="linear"/>
          </c:trendline>
          <c:xVal>
            <c:numRef>
              <c:f>List1!$D$4:$D$103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List1!$E$4:$E$103</c:f>
              <c:numCache>
                <c:formatCode>0.0</c:formatCode>
                <c:ptCount val="100"/>
                <c:pt idx="0">
                  <c:v>-0.1</c:v>
                </c:pt>
                <c:pt idx="1">
                  <c:v>0.8</c:v>
                </c:pt>
                <c:pt idx="2">
                  <c:v>0.4</c:v>
                </c:pt>
                <c:pt idx="3">
                  <c:v>-0.3</c:v>
                </c:pt>
                <c:pt idx="4">
                  <c:v>0.7</c:v>
                </c:pt>
                <c:pt idx="5">
                  <c:v>0.7</c:v>
                </c:pt>
                <c:pt idx="6">
                  <c:v>0.1</c:v>
                </c:pt>
                <c:pt idx="7">
                  <c:v>0.8</c:v>
                </c:pt>
                <c:pt idx="8">
                  <c:v>1.6</c:v>
                </c:pt>
                <c:pt idx="9">
                  <c:v>1.1000000000000001</c:v>
                </c:pt>
                <c:pt idx="10">
                  <c:v>2.7</c:v>
                </c:pt>
                <c:pt idx="11">
                  <c:v>2.2999999999999998</c:v>
                </c:pt>
                <c:pt idx="12">
                  <c:v>2.5</c:v>
                </c:pt>
                <c:pt idx="13">
                  <c:v>2.6</c:v>
                </c:pt>
                <c:pt idx="14">
                  <c:v>1.8</c:v>
                </c:pt>
                <c:pt idx="15">
                  <c:v>2.4</c:v>
                </c:pt>
                <c:pt idx="16">
                  <c:v>2.1</c:v>
                </c:pt>
                <c:pt idx="17">
                  <c:v>1.7</c:v>
                </c:pt>
                <c:pt idx="18">
                  <c:v>2</c:v>
                </c:pt>
                <c:pt idx="19">
                  <c:v>2.6</c:v>
                </c:pt>
                <c:pt idx="20">
                  <c:v>1.3</c:v>
                </c:pt>
                <c:pt idx="21">
                  <c:v>0.7</c:v>
                </c:pt>
                <c:pt idx="22">
                  <c:v>-0.1</c:v>
                </c:pt>
                <c:pt idx="23">
                  <c:v>-0.2</c:v>
                </c:pt>
                <c:pt idx="24">
                  <c:v>-0.9</c:v>
                </c:pt>
                <c:pt idx="25">
                  <c:v>-1.9</c:v>
                </c:pt>
                <c:pt idx="26">
                  <c:v>-1.8</c:v>
                </c:pt>
                <c:pt idx="27">
                  <c:v>-1</c:v>
                </c:pt>
                <c:pt idx="28">
                  <c:v>-0.8</c:v>
                </c:pt>
                <c:pt idx="29">
                  <c:v>0.4</c:v>
                </c:pt>
                <c:pt idx="30">
                  <c:v>0.1</c:v>
                </c:pt>
                <c:pt idx="31">
                  <c:v>0.5</c:v>
                </c:pt>
                <c:pt idx="32">
                  <c:v>1.6</c:v>
                </c:pt>
                <c:pt idx="33">
                  <c:v>1</c:v>
                </c:pt>
                <c:pt idx="34">
                  <c:v>2.2000000000000002</c:v>
                </c:pt>
                <c:pt idx="35">
                  <c:v>3</c:v>
                </c:pt>
                <c:pt idx="36">
                  <c:v>1.8</c:v>
                </c:pt>
                <c:pt idx="37">
                  <c:v>1.5</c:v>
                </c:pt>
                <c:pt idx="38">
                  <c:v>0.9</c:v>
                </c:pt>
                <c:pt idx="39">
                  <c:v>0.6</c:v>
                </c:pt>
                <c:pt idx="40">
                  <c:v>1.2</c:v>
                </c:pt>
                <c:pt idx="41">
                  <c:v>1.2</c:v>
                </c:pt>
                <c:pt idx="42">
                  <c:v>-0.1</c:v>
                </c:pt>
                <c:pt idx="43">
                  <c:v>0</c:v>
                </c:pt>
                <c:pt idx="44">
                  <c:v>1.2</c:v>
                </c:pt>
                <c:pt idx="45">
                  <c:v>1.5</c:v>
                </c:pt>
                <c:pt idx="46">
                  <c:v>1.8</c:v>
                </c:pt>
                <c:pt idx="47">
                  <c:v>1.1000000000000001</c:v>
                </c:pt>
                <c:pt idx="48">
                  <c:v>2.7</c:v>
                </c:pt>
                <c:pt idx="49">
                  <c:v>3.4</c:v>
                </c:pt>
                <c:pt idx="50">
                  <c:v>3.4</c:v>
                </c:pt>
                <c:pt idx="51">
                  <c:v>3.6</c:v>
                </c:pt>
                <c:pt idx="52">
                  <c:v>3.9</c:v>
                </c:pt>
                <c:pt idx="53">
                  <c:v>5.4</c:v>
                </c:pt>
                <c:pt idx="54">
                  <c:v>5</c:v>
                </c:pt>
                <c:pt idx="55">
                  <c:v>4.5</c:v>
                </c:pt>
                <c:pt idx="56">
                  <c:v>4.7</c:v>
                </c:pt>
                <c:pt idx="57">
                  <c:v>5.0999999999999996</c:v>
                </c:pt>
                <c:pt idx="58">
                  <c:v>6.3</c:v>
                </c:pt>
                <c:pt idx="59">
                  <c:v>6.9</c:v>
                </c:pt>
                <c:pt idx="60">
                  <c:v>5.6</c:v>
                </c:pt>
                <c:pt idx="61">
                  <c:v>6</c:v>
                </c:pt>
                <c:pt idx="62">
                  <c:v>6</c:v>
                </c:pt>
                <c:pt idx="63">
                  <c:v>4.5999999999999996</c:v>
                </c:pt>
                <c:pt idx="64">
                  <c:v>5.2</c:v>
                </c:pt>
                <c:pt idx="65">
                  <c:v>4.4000000000000004</c:v>
                </c:pt>
                <c:pt idx="66">
                  <c:v>3.8</c:v>
                </c:pt>
                <c:pt idx="67">
                  <c:v>5.0999999999999996</c:v>
                </c:pt>
                <c:pt idx="68">
                  <c:v>5.3</c:v>
                </c:pt>
                <c:pt idx="69">
                  <c:v>5.7</c:v>
                </c:pt>
                <c:pt idx="70">
                  <c:v>5.6</c:v>
                </c:pt>
                <c:pt idx="71">
                  <c:v>7</c:v>
                </c:pt>
                <c:pt idx="72">
                  <c:v>6.4</c:v>
                </c:pt>
                <c:pt idx="73">
                  <c:v>6.1</c:v>
                </c:pt>
                <c:pt idx="74">
                  <c:v>6.7</c:v>
                </c:pt>
                <c:pt idx="75">
                  <c:v>8.5</c:v>
                </c:pt>
                <c:pt idx="76">
                  <c:v>8.5</c:v>
                </c:pt>
                <c:pt idx="77">
                  <c:v>7.5</c:v>
                </c:pt>
                <c:pt idx="78">
                  <c:v>8.1999999999999993</c:v>
                </c:pt>
                <c:pt idx="79">
                  <c:v>8.8000000000000007</c:v>
                </c:pt>
                <c:pt idx="80">
                  <c:v>8.5</c:v>
                </c:pt>
                <c:pt idx="81">
                  <c:v>8</c:v>
                </c:pt>
                <c:pt idx="82">
                  <c:v>7.2</c:v>
                </c:pt>
                <c:pt idx="83">
                  <c:v>7.3</c:v>
                </c:pt>
                <c:pt idx="84">
                  <c:v>8.3000000000000007</c:v>
                </c:pt>
                <c:pt idx="85">
                  <c:v>7</c:v>
                </c:pt>
                <c:pt idx="86">
                  <c:v>8.6</c:v>
                </c:pt>
                <c:pt idx="87">
                  <c:v>10.1</c:v>
                </c:pt>
                <c:pt idx="88">
                  <c:v>10.199999999999999</c:v>
                </c:pt>
                <c:pt idx="89">
                  <c:v>10.3</c:v>
                </c:pt>
                <c:pt idx="90">
                  <c:v>11.2</c:v>
                </c:pt>
                <c:pt idx="91">
                  <c:v>9.9</c:v>
                </c:pt>
                <c:pt idx="92">
                  <c:v>10.1</c:v>
                </c:pt>
                <c:pt idx="93">
                  <c:v>11.5</c:v>
                </c:pt>
                <c:pt idx="94">
                  <c:v>11.6</c:v>
                </c:pt>
                <c:pt idx="95">
                  <c:v>11.2</c:v>
                </c:pt>
                <c:pt idx="96">
                  <c:v>11.2</c:v>
                </c:pt>
                <c:pt idx="97">
                  <c:v>11.9</c:v>
                </c:pt>
                <c:pt idx="98">
                  <c:v>10.5</c:v>
                </c:pt>
                <c:pt idx="99">
                  <c:v>11.2</c:v>
                </c:pt>
              </c:numCache>
            </c:numRef>
          </c:yVal>
        </c:ser>
        <c:ser>
          <c:idx val="1"/>
          <c:order val="12"/>
          <c:spPr>
            <a:ln w="25400">
              <a:solidFill>
                <a:srgbClr val="0070C0"/>
              </a:solidFill>
            </a:ln>
          </c:spPr>
          <c:marker>
            <c:symbol val="diamond"/>
            <c:size val="5"/>
            <c:spPr>
              <a:solidFill>
                <a:sysClr val="window" lastClr="FFFFFF"/>
              </a:solidFill>
              <a:ln w="15875">
                <a:solidFill>
                  <a:srgbClr val="0070C0"/>
                </a:solidFill>
              </a:ln>
            </c:spPr>
          </c:marker>
          <c:trendline>
            <c:spPr>
              <a:ln w="19050"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  <c:trendlineType val="linear"/>
          </c:trendline>
          <c:xVal>
            <c:numRef>
              <c:f>List1!$D$104:$D$287</c:f>
              <c:numCache>
                <c:formatCode>General</c:formatCode>
                <c:ptCount val="184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  <c:pt idx="50">
                  <c:v>151</c:v>
                </c:pt>
                <c:pt idx="51">
                  <c:v>152</c:v>
                </c:pt>
                <c:pt idx="52">
                  <c:v>153</c:v>
                </c:pt>
                <c:pt idx="53">
                  <c:v>154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158</c:v>
                </c:pt>
                <c:pt idx="58">
                  <c:v>159</c:v>
                </c:pt>
                <c:pt idx="59">
                  <c:v>160</c:v>
                </c:pt>
                <c:pt idx="60">
                  <c:v>161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167</c:v>
                </c:pt>
                <c:pt idx="67">
                  <c:v>168</c:v>
                </c:pt>
                <c:pt idx="68">
                  <c:v>169</c:v>
                </c:pt>
                <c:pt idx="69">
                  <c:v>170</c:v>
                </c:pt>
                <c:pt idx="70">
                  <c:v>171</c:v>
                </c:pt>
                <c:pt idx="71">
                  <c:v>172</c:v>
                </c:pt>
                <c:pt idx="72">
                  <c:v>173</c:v>
                </c:pt>
                <c:pt idx="73">
                  <c:v>174</c:v>
                </c:pt>
                <c:pt idx="74">
                  <c:v>175</c:v>
                </c:pt>
                <c:pt idx="75">
                  <c:v>176</c:v>
                </c:pt>
                <c:pt idx="76">
                  <c:v>177</c:v>
                </c:pt>
                <c:pt idx="77">
                  <c:v>178</c:v>
                </c:pt>
                <c:pt idx="78">
                  <c:v>179</c:v>
                </c:pt>
                <c:pt idx="79">
                  <c:v>180</c:v>
                </c:pt>
                <c:pt idx="80">
                  <c:v>181</c:v>
                </c:pt>
                <c:pt idx="81">
                  <c:v>182</c:v>
                </c:pt>
                <c:pt idx="82">
                  <c:v>183</c:v>
                </c:pt>
                <c:pt idx="83">
                  <c:v>184</c:v>
                </c:pt>
                <c:pt idx="84">
                  <c:v>185</c:v>
                </c:pt>
                <c:pt idx="85">
                  <c:v>186</c:v>
                </c:pt>
                <c:pt idx="86">
                  <c:v>187</c:v>
                </c:pt>
                <c:pt idx="87">
                  <c:v>188</c:v>
                </c:pt>
                <c:pt idx="88">
                  <c:v>189</c:v>
                </c:pt>
                <c:pt idx="89">
                  <c:v>190</c:v>
                </c:pt>
                <c:pt idx="90">
                  <c:v>191</c:v>
                </c:pt>
                <c:pt idx="91">
                  <c:v>192</c:v>
                </c:pt>
                <c:pt idx="92">
                  <c:v>193</c:v>
                </c:pt>
                <c:pt idx="93">
                  <c:v>194</c:v>
                </c:pt>
                <c:pt idx="94">
                  <c:v>195</c:v>
                </c:pt>
                <c:pt idx="95">
                  <c:v>196</c:v>
                </c:pt>
                <c:pt idx="96">
                  <c:v>197</c:v>
                </c:pt>
                <c:pt idx="97">
                  <c:v>198</c:v>
                </c:pt>
                <c:pt idx="98">
                  <c:v>199</c:v>
                </c:pt>
                <c:pt idx="99">
                  <c:v>200</c:v>
                </c:pt>
                <c:pt idx="100">
                  <c:v>201</c:v>
                </c:pt>
                <c:pt idx="101">
                  <c:v>202</c:v>
                </c:pt>
                <c:pt idx="102">
                  <c:v>203</c:v>
                </c:pt>
                <c:pt idx="103">
                  <c:v>204</c:v>
                </c:pt>
                <c:pt idx="104">
                  <c:v>205</c:v>
                </c:pt>
                <c:pt idx="105">
                  <c:v>206</c:v>
                </c:pt>
                <c:pt idx="106">
                  <c:v>207</c:v>
                </c:pt>
                <c:pt idx="107">
                  <c:v>208</c:v>
                </c:pt>
                <c:pt idx="108">
                  <c:v>209</c:v>
                </c:pt>
                <c:pt idx="109">
                  <c:v>210</c:v>
                </c:pt>
                <c:pt idx="110">
                  <c:v>211</c:v>
                </c:pt>
                <c:pt idx="111">
                  <c:v>212</c:v>
                </c:pt>
                <c:pt idx="112">
                  <c:v>213</c:v>
                </c:pt>
                <c:pt idx="113">
                  <c:v>214</c:v>
                </c:pt>
                <c:pt idx="114">
                  <c:v>215</c:v>
                </c:pt>
                <c:pt idx="115">
                  <c:v>216</c:v>
                </c:pt>
                <c:pt idx="116">
                  <c:v>217</c:v>
                </c:pt>
                <c:pt idx="117">
                  <c:v>218</c:v>
                </c:pt>
                <c:pt idx="118">
                  <c:v>219</c:v>
                </c:pt>
                <c:pt idx="119">
                  <c:v>220</c:v>
                </c:pt>
                <c:pt idx="120">
                  <c:v>221</c:v>
                </c:pt>
                <c:pt idx="121">
                  <c:v>222</c:v>
                </c:pt>
                <c:pt idx="122">
                  <c:v>223</c:v>
                </c:pt>
                <c:pt idx="123">
                  <c:v>224</c:v>
                </c:pt>
                <c:pt idx="124">
                  <c:v>225</c:v>
                </c:pt>
                <c:pt idx="125">
                  <c:v>226</c:v>
                </c:pt>
                <c:pt idx="126">
                  <c:v>227</c:v>
                </c:pt>
                <c:pt idx="127">
                  <c:v>228</c:v>
                </c:pt>
                <c:pt idx="128">
                  <c:v>229</c:v>
                </c:pt>
                <c:pt idx="129">
                  <c:v>230</c:v>
                </c:pt>
                <c:pt idx="130">
                  <c:v>231</c:v>
                </c:pt>
                <c:pt idx="131">
                  <c:v>232</c:v>
                </c:pt>
                <c:pt idx="132">
                  <c:v>233</c:v>
                </c:pt>
                <c:pt idx="133">
                  <c:v>234</c:v>
                </c:pt>
                <c:pt idx="134">
                  <c:v>235</c:v>
                </c:pt>
                <c:pt idx="135">
                  <c:v>236</c:v>
                </c:pt>
                <c:pt idx="136">
                  <c:v>237</c:v>
                </c:pt>
                <c:pt idx="137">
                  <c:v>238</c:v>
                </c:pt>
                <c:pt idx="138">
                  <c:v>239</c:v>
                </c:pt>
                <c:pt idx="139">
                  <c:v>240</c:v>
                </c:pt>
                <c:pt idx="140">
                  <c:v>241</c:v>
                </c:pt>
                <c:pt idx="141">
                  <c:v>242</c:v>
                </c:pt>
                <c:pt idx="142">
                  <c:v>243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249</c:v>
                </c:pt>
                <c:pt idx="149">
                  <c:v>250</c:v>
                </c:pt>
                <c:pt idx="150">
                  <c:v>251</c:v>
                </c:pt>
                <c:pt idx="151">
                  <c:v>252</c:v>
                </c:pt>
                <c:pt idx="152">
                  <c:v>253</c:v>
                </c:pt>
                <c:pt idx="153">
                  <c:v>254</c:v>
                </c:pt>
                <c:pt idx="154">
                  <c:v>255</c:v>
                </c:pt>
                <c:pt idx="155">
                  <c:v>256</c:v>
                </c:pt>
                <c:pt idx="156">
                  <c:v>257</c:v>
                </c:pt>
                <c:pt idx="157">
                  <c:v>258</c:v>
                </c:pt>
                <c:pt idx="158">
                  <c:v>259</c:v>
                </c:pt>
                <c:pt idx="159">
                  <c:v>260</c:v>
                </c:pt>
                <c:pt idx="160">
                  <c:v>261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266</c:v>
                </c:pt>
                <c:pt idx="166">
                  <c:v>267</c:v>
                </c:pt>
                <c:pt idx="167">
                  <c:v>268</c:v>
                </c:pt>
                <c:pt idx="168">
                  <c:v>269</c:v>
                </c:pt>
                <c:pt idx="169">
                  <c:v>270</c:v>
                </c:pt>
                <c:pt idx="170">
                  <c:v>271</c:v>
                </c:pt>
                <c:pt idx="171">
                  <c:v>272</c:v>
                </c:pt>
                <c:pt idx="172">
                  <c:v>273</c:v>
                </c:pt>
                <c:pt idx="173">
                  <c:v>274</c:v>
                </c:pt>
                <c:pt idx="174">
                  <c:v>275</c:v>
                </c:pt>
                <c:pt idx="175">
                  <c:v>276</c:v>
                </c:pt>
                <c:pt idx="176">
                  <c:v>277</c:v>
                </c:pt>
                <c:pt idx="177">
                  <c:v>278</c:v>
                </c:pt>
                <c:pt idx="178">
                  <c:v>279</c:v>
                </c:pt>
                <c:pt idx="179">
                  <c:v>280</c:v>
                </c:pt>
                <c:pt idx="180">
                  <c:v>281</c:v>
                </c:pt>
                <c:pt idx="181">
                  <c:v>282</c:v>
                </c:pt>
                <c:pt idx="182">
                  <c:v>283</c:v>
                </c:pt>
                <c:pt idx="183">
                  <c:v>284</c:v>
                </c:pt>
              </c:numCache>
            </c:numRef>
          </c:xVal>
          <c:yVal>
            <c:numRef>
              <c:f>List1!$E$104:$E$287</c:f>
              <c:numCache>
                <c:formatCode>0.0</c:formatCode>
                <c:ptCount val="184"/>
                <c:pt idx="0">
                  <c:v>12.1</c:v>
                </c:pt>
                <c:pt idx="1">
                  <c:v>11.9</c:v>
                </c:pt>
                <c:pt idx="2">
                  <c:v>12.1</c:v>
                </c:pt>
                <c:pt idx="3">
                  <c:v>12.2</c:v>
                </c:pt>
                <c:pt idx="4">
                  <c:v>11.5</c:v>
                </c:pt>
                <c:pt idx="5">
                  <c:v>12.4</c:v>
                </c:pt>
                <c:pt idx="6">
                  <c:v>11.5</c:v>
                </c:pt>
                <c:pt idx="7">
                  <c:v>11.7</c:v>
                </c:pt>
                <c:pt idx="8">
                  <c:v>11</c:v>
                </c:pt>
                <c:pt idx="9">
                  <c:v>12</c:v>
                </c:pt>
                <c:pt idx="10">
                  <c:v>12.5</c:v>
                </c:pt>
                <c:pt idx="11">
                  <c:v>13.2</c:v>
                </c:pt>
                <c:pt idx="12">
                  <c:v>13</c:v>
                </c:pt>
                <c:pt idx="13">
                  <c:v>13.8</c:v>
                </c:pt>
                <c:pt idx="14">
                  <c:v>13.7</c:v>
                </c:pt>
                <c:pt idx="15">
                  <c:v>14.4</c:v>
                </c:pt>
                <c:pt idx="16">
                  <c:v>14.5</c:v>
                </c:pt>
                <c:pt idx="17">
                  <c:v>12.7</c:v>
                </c:pt>
                <c:pt idx="18">
                  <c:v>13.4</c:v>
                </c:pt>
                <c:pt idx="19">
                  <c:v>14.7</c:v>
                </c:pt>
                <c:pt idx="20">
                  <c:v>15.9</c:v>
                </c:pt>
                <c:pt idx="21">
                  <c:v>14.9</c:v>
                </c:pt>
                <c:pt idx="22">
                  <c:v>14.5</c:v>
                </c:pt>
                <c:pt idx="23">
                  <c:v>14.8</c:v>
                </c:pt>
                <c:pt idx="24">
                  <c:v>13.7</c:v>
                </c:pt>
                <c:pt idx="25">
                  <c:v>15.3</c:v>
                </c:pt>
                <c:pt idx="26">
                  <c:v>15.4</c:v>
                </c:pt>
                <c:pt idx="27">
                  <c:v>14.7</c:v>
                </c:pt>
                <c:pt idx="28">
                  <c:v>15.3</c:v>
                </c:pt>
                <c:pt idx="29">
                  <c:v>16.5</c:v>
                </c:pt>
                <c:pt idx="30">
                  <c:v>15.8</c:v>
                </c:pt>
                <c:pt idx="31">
                  <c:v>16.3</c:v>
                </c:pt>
                <c:pt idx="32">
                  <c:v>15.2</c:v>
                </c:pt>
                <c:pt idx="33">
                  <c:v>15.7</c:v>
                </c:pt>
                <c:pt idx="34">
                  <c:v>13.8</c:v>
                </c:pt>
                <c:pt idx="35">
                  <c:v>14.2</c:v>
                </c:pt>
                <c:pt idx="36">
                  <c:v>14.5</c:v>
                </c:pt>
                <c:pt idx="37">
                  <c:v>15.9</c:v>
                </c:pt>
                <c:pt idx="38">
                  <c:v>17.100000000000001</c:v>
                </c:pt>
                <c:pt idx="39">
                  <c:v>16.899999999999999</c:v>
                </c:pt>
                <c:pt idx="40">
                  <c:v>16.399999999999999</c:v>
                </c:pt>
                <c:pt idx="41">
                  <c:v>17.100000000000001</c:v>
                </c:pt>
                <c:pt idx="42">
                  <c:v>17.3</c:v>
                </c:pt>
                <c:pt idx="43">
                  <c:v>18</c:v>
                </c:pt>
                <c:pt idx="44">
                  <c:v>17.899999999999999</c:v>
                </c:pt>
                <c:pt idx="45">
                  <c:v>18</c:v>
                </c:pt>
                <c:pt idx="46">
                  <c:v>17.8</c:v>
                </c:pt>
                <c:pt idx="47">
                  <c:v>17.600000000000001</c:v>
                </c:pt>
                <c:pt idx="48">
                  <c:v>18.5</c:v>
                </c:pt>
                <c:pt idx="49">
                  <c:v>17.100000000000001</c:v>
                </c:pt>
                <c:pt idx="50">
                  <c:v>17.2</c:v>
                </c:pt>
                <c:pt idx="51">
                  <c:v>17.5</c:v>
                </c:pt>
                <c:pt idx="52">
                  <c:v>17.8</c:v>
                </c:pt>
                <c:pt idx="53">
                  <c:v>18.7</c:v>
                </c:pt>
                <c:pt idx="54">
                  <c:v>18.399999999999999</c:v>
                </c:pt>
                <c:pt idx="55">
                  <c:v>18.399999999999999</c:v>
                </c:pt>
                <c:pt idx="56">
                  <c:v>19.5</c:v>
                </c:pt>
                <c:pt idx="57">
                  <c:v>19.399999999999999</c:v>
                </c:pt>
                <c:pt idx="58">
                  <c:v>20</c:v>
                </c:pt>
                <c:pt idx="59">
                  <c:v>21.1</c:v>
                </c:pt>
                <c:pt idx="60">
                  <c:v>20.2</c:v>
                </c:pt>
                <c:pt idx="61">
                  <c:v>20.100000000000001</c:v>
                </c:pt>
                <c:pt idx="62">
                  <c:v>21.4</c:v>
                </c:pt>
                <c:pt idx="63">
                  <c:v>20.6</c:v>
                </c:pt>
                <c:pt idx="64">
                  <c:v>20.100000000000001</c:v>
                </c:pt>
                <c:pt idx="65">
                  <c:v>20.100000000000001</c:v>
                </c:pt>
                <c:pt idx="66">
                  <c:v>20</c:v>
                </c:pt>
                <c:pt idx="67">
                  <c:v>20.3</c:v>
                </c:pt>
                <c:pt idx="68">
                  <c:v>21.1</c:v>
                </c:pt>
                <c:pt idx="69">
                  <c:v>20.100000000000001</c:v>
                </c:pt>
                <c:pt idx="70">
                  <c:v>19.7</c:v>
                </c:pt>
                <c:pt idx="71">
                  <c:v>20.100000000000001</c:v>
                </c:pt>
                <c:pt idx="72">
                  <c:v>21.7</c:v>
                </c:pt>
                <c:pt idx="73">
                  <c:v>20.9</c:v>
                </c:pt>
                <c:pt idx="74">
                  <c:v>20.2</c:v>
                </c:pt>
                <c:pt idx="75">
                  <c:v>19.899999999999999</c:v>
                </c:pt>
                <c:pt idx="76">
                  <c:v>19.5</c:v>
                </c:pt>
                <c:pt idx="77">
                  <c:v>20.3</c:v>
                </c:pt>
                <c:pt idx="78">
                  <c:v>19.8</c:v>
                </c:pt>
                <c:pt idx="79">
                  <c:v>20.9</c:v>
                </c:pt>
                <c:pt idx="80">
                  <c:v>22.4</c:v>
                </c:pt>
                <c:pt idx="81">
                  <c:v>21.4</c:v>
                </c:pt>
                <c:pt idx="82">
                  <c:v>21.6</c:v>
                </c:pt>
                <c:pt idx="83">
                  <c:v>22.8</c:v>
                </c:pt>
                <c:pt idx="84">
                  <c:v>22.3</c:v>
                </c:pt>
                <c:pt idx="85">
                  <c:v>22.4</c:v>
                </c:pt>
                <c:pt idx="86">
                  <c:v>23.1</c:v>
                </c:pt>
                <c:pt idx="87">
                  <c:v>23.4</c:v>
                </c:pt>
                <c:pt idx="88">
                  <c:v>23</c:v>
                </c:pt>
                <c:pt idx="89">
                  <c:v>22.2</c:v>
                </c:pt>
                <c:pt idx="90">
                  <c:v>22</c:v>
                </c:pt>
                <c:pt idx="91">
                  <c:v>21.4</c:v>
                </c:pt>
                <c:pt idx="92">
                  <c:v>22.6</c:v>
                </c:pt>
                <c:pt idx="93">
                  <c:v>22.9</c:v>
                </c:pt>
                <c:pt idx="94">
                  <c:v>22</c:v>
                </c:pt>
                <c:pt idx="95">
                  <c:v>21.2</c:v>
                </c:pt>
                <c:pt idx="96">
                  <c:v>20.9</c:v>
                </c:pt>
                <c:pt idx="97">
                  <c:v>22.2</c:v>
                </c:pt>
                <c:pt idx="98">
                  <c:v>21.2</c:v>
                </c:pt>
                <c:pt idx="99">
                  <c:v>22.1</c:v>
                </c:pt>
                <c:pt idx="100">
                  <c:v>22.7</c:v>
                </c:pt>
                <c:pt idx="101">
                  <c:v>23.5</c:v>
                </c:pt>
                <c:pt idx="102">
                  <c:v>22.8</c:v>
                </c:pt>
                <c:pt idx="103">
                  <c:v>22.7</c:v>
                </c:pt>
                <c:pt idx="104">
                  <c:v>20.7</c:v>
                </c:pt>
                <c:pt idx="105">
                  <c:v>20.100000000000001</c:v>
                </c:pt>
                <c:pt idx="106">
                  <c:v>19.7</c:v>
                </c:pt>
                <c:pt idx="107">
                  <c:v>21.1</c:v>
                </c:pt>
                <c:pt idx="108">
                  <c:v>22.2</c:v>
                </c:pt>
                <c:pt idx="109">
                  <c:v>22.2</c:v>
                </c:pt>
                <c:pt idx="110">
                  <c:v>20.7</c:v>
                </c:pt>
                <c:pt idx="111">
                  <c:v>21.4</c:v>
                </c:pt>
                <c:pt idx="112">
                  <c:v>22</c:v>
                </c:pt>
                <c:pt idx="113">
                  <c:v>23.5</c:v>
                </c:pt>
                <c:pt idx="114">
                  <c:v>23.1</c:v>
                </c:pt>
                <c:pt idx="115">
                  <c:v>23.1</c:v>
                </c:pt>
                <c:pt idx="116">
                  <c:v>23.2</c:v>
                </c:pt>
                <c:pt idx="117">
                  <c:v>22.4</c:v>
                </c:pt>
                <c:pt idx="118">
                  <c:v>22.9</c:v>
                </c:pt>
                <c:pt idx="119">
                  <c:v>21.9</c:v>
                </c:pt>
                <c:pt idx="120">
                  <c:v>21.2</c:v>
                </c:pt>
                <c:pt idx="121">
                  <c:v>20.7</c:v>
                </c:pt>
                <c:pt idx="122">
                  <c:v>20.399999999999999</c:v>
                </c:pt>
                <c:pt idx="123">
                  <c:v>19.8</c:v>
                </c:pt>
                <c:pt idx="124">
                  <c:v>20.8</c:v>
                </c:pt>
                <c:pt idx="125">
                  <c:v>21.3</c:v>
                </c:pt>
                <c:pt idx="126">
                  <c:v>20.399999999999999</c:v>
                </c:pt>
                <c:pt idx="127">
                  <c:v>21</c:v>
                </c:pt>
                <c:pt idx="128">
                  <c:v>20.2</c:v>
                </c:pt>
                <c:pt idx="129">
                  <c:v>21</c:v>
                </c:pt>
                <c:pt idx="130">
                  <c:v>20.7</c:v>
                </c:pt>
                <c:pt idx="131">
                  <c:v>20.100000000000001</c:v>
                </c:pt>
                <c:pt idx="132">
                  <c:v>20.2</c:v>
                </c:pt>
                <c:pt idx="133">
                  <c:v>20.100000000000001</c:v>
                </c:pt>
                <c:pt idx="134">
                  <c:v>20.5</c:v>
                </c:pt>
                <c:pt idx="135">
                  <c:v>20.399999999999999</c:v>
                </c:pt>
                <c:pt idx="136">
                  <c:v>19.899999999999999</c:v>
                </c:pt>
                <c:pt idx="137">
                  <c:v>20.399999999999999</c:v>
                </c:pt>
                <c:pt idx="138">
                  <c:v>21.2</c:v>
                </c:pt>
                <c:pt idx="139">
                  <c:v>19.2</c:v>
                </c:pt>
                <c:pt idx="140">
                  <c:v>18.100000000000001</c:v>
                </c:pt>
                <c:pt idx="141">
                  <c:v>18.600000000000001</c:v>
                </c:pt>
                <c:pt idx="142">
                  <c:v>19</c:v>
                </c:pt>
                <c:pt idx="143">
                  <c:v>19</c:v>
                </c:pt>
                <c:pt idx="144">
                  <c:v>17.2</c:v>
                </c:pt>
                <c:pt idx="145">
                  <c:v>18.399999999999999</c:v>
                </c:pt>
                <c:pt idx="146">
                  <c:v>19</c:v>
                </c:pt>
                <c:pt idx="147">
                  <c:v>18.3</c:v>
                </c:pt>
                <c:pt idx="148">
                  <c:v>17.399999999999999</c:v>
                </c:pt>
                <c:pt idx="149">
                  <c:v>16.7</c:v>
                </c:pt>
                <c:pt idx="150">
                  <c:v>17.399999999999999</c:v>
                </c:pt>
                <c:pt idx="151">
                  <c:v>17.5</c:v>
                </c:pt>
                <c:pt idx="152">
                  <c:v>18.7</c:v>
                </c:pt>
                <c:pt idx="153">
                  <c:v>18.2</c:v>
                </c:pt>
                <c:pt idx="154">
                  <c:v>17.5</c:v>
                </c:pt>
                <c:pt idx="155">
                  <c:v>17.899999999999999</c:v>
                </c:pt>
                <c:pt idx="156">
                  <c:v>16.8</c:v>
                </c:pt>
                <c:pt idx="157">
                  <c:v>16.3</c:v>
                </c:pt>
                <c:pt idx="158">
                  <c:v>17.3</c:v>
                </c:pt>
                <c:pt idx="159">
                  <c:v>16.2</c:v>
                </c:pt>
                <c:pt idx="160">
                  <c:v>15.8</c:v>
                </c:pt>
                <c:pt idx="161">
                  <c:v>14.4</c:v>
                </c:pt>
                <c:pt idx="162">
                  <c:v>14.7</c:v>
                </c:pt>
                <c:pt idx="163">
                  <c:v>14.2</c:v>
                </c:pt>
                <c:pt idx="164">
                  <c:v>13.5</c:v>
                </c:pt>
                <c:pt idx="165">
                  <c:v>14.2</c:v>
                </c:pt>
                <c:pt idx="166">
                  <c:v>14.1</c:v>
                </c:pt>
                <c:pt idx="167">
                  <c:v>14.8</c:v>
                </c:pt>
                <c:pt idx="168">
                  <c:v>14.3</c:v>
                </c:pt>
                <c:pt idx="169">
                  <c:v>14.1</c:v>
                </c:pt>
                <c:pt idx="170">
                  <c:v>14.4</c:v>
                </c:pt>
                <c:pt idx="171">
                  <c:v>12.7</c:v>
                </c:pt>
                <c:pt idx="172">
                  <c:v>13.2</c:v>
                </c:pt>
                <c:pt idx="173">
                  <c:v>13.6</c:v>
                </c:pt>
                <c:pt idx="174">
                  <c:v>14.1</c:v>
                </c:pt>
                <c:pt idx="175">
                  <c:v>13.1</c:v>
                </c:pt>
                <c:pt idx="176">
                  <c:v>12.9</c:v>
                </c:pt>
                <c:pt idx="177">
                  <c:v>13.3</c:v>
                </c:pt>
                <c:pt idx="178">
                  <c:v>12.6</c:v>
                </c:pt>
                <c:pt idx="179">
                  <c:v>12.3</c:v>
                </c:pt>
                <c:pt idx="180">
                  <c:v>12.1</c:v>
                </c:pt>
                <c:pt idx="181">
                  <c:v>11.3</c:v>
                </c:pt>
                <c:pt idx="182">
                  <c:v>12.4</c:v>
                </c:pt>
                <c:pt idx="183">
                  <c:v>11.8</c:v>
                </c:pt>
              </c:numCache>
            </c:numRef>
          </c:yVal>
        </c:ser>
        <c:ser>
          <c:idx val="2"/>
          <c:order val="13"/>
          <c:spPr>
            <a:ln w="25400">
              <a:solidFill>
                <a:schemeClr val="accent2">
                  <a:lumMod val="50000"/>
                </a:schemeClr>
              </a:solidFill>
            </a:ln>
          </c:spPr>
          <c:marker>
            <c:symbol val="triangle"/>
            <c:size val="5"/>
            <c:spPr>
              <a:solidFill>
                <a:sysClr val="window" lastClr="FFFFFF"/>
              </a:solidFill>
              <a:ln w="19050">
                <a:solidFill>
                  <a:schemeClr val="accent2">
                    <a:lumMod val="50000"/>
                  </a:schemeClr>
                </a:solidFill>
              </a:ln>
            </c:spPr>
          </c:marker>
          <c:trendline>
            <c:spPr>
              <a:ln w="19050"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  <c:trendlineType val="linear"/>
          </c:trendline>
          <c:xVal>
            <c:numRef>
              <c:f>List1!$D$288:$D$368</c:f>
              <c:numCache>
                <c:formatCode>General</c:formatCode>
                <c:ptCount val="81"/>
                <c:pt idx="0">
                  <c:v>285</c:v>
                </c:pt>
                <c:pt idx="1">
                  <c:v>286</c:v>
                </c:pt>
                <c:pt idx="2">
                  <c:v>287</c:v>
                </c:pt>
                <c:pt idx="3">
                  <c:v>288</c:v>
                </c:pt>
                <c:pt idx="4">
                  <c:v>289</c:v>
                </c:pt>
                <c:pt idx="5">
                  <c:v>290</c:v>
                </c:pt>
                <c:pt idx="6">
                  <c:v>291</c:v>
                </c:pt>
                <c:pt idx="7">
                  <c:v>292</c:v>
                </c:pt>
                <c:pt idx="8">
                  <c:v>293</c:v>
                </c:pt>
                <c:pt idx="9">
                  <c:v>294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298</c:v>
                </c:pt>
                <c:pt idx="14">
                  <c:v>299</c:v>
                </c:pt>
                <c:pt idx="15">
                  <c:v>300</c:v>
                </c:pt>
                <c:pt idx="16">
                  <c:v>301</c:v>
                </c:pt>
                <c:pt idx="17">
                  <c:v>302</c:v>
                </c:pt>
                <c:pt idx="18">
                  <c:v>303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5">
                  <c:v>330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2">
                  <c:v>337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6">
                  <c:v>341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2">
                  <c:v>357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7">
                  <c:v>362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</c:numCache>
            </c:numRef>
          </c:xVal>
          <c:yVal>
            <c:numRef>
              <c:f>List1!$E$288:$E$368</c:f>
              <c:numCache>
                <c:formatCode>0.0</c:formatCode>
                <c:ptCount val="81"/>
                <c:pt idx="0">
                  <c:v>11.5</c:v>
                </c:pt>
                <c:pt idx="1">
                  <c:v>10.8</c:v>
                </c:pt>
                <c:pt idx="2">
                  <c:v>10.3</c:v>
                </c:pt>
                <c:pt idx="3">
                  <c:v>11</c:v>
                </c:pt>
                <c:pt idx="4">
                  <c:v>11.3</c:v>
                </c:pt>
                <c:pt idx="5">
                  <c:v>10.9</c:v>
                </c:pt>
                <c:pt idx="6">
                  <c:v>10.4</c:v>
                </c:pt>
                <c:pt idx="7">
                  <c:v>10.5</c:v>
                </c:pt>
                <c:pt idx="8">
                  <c:v>10.6</c:v>
                </c:pt>
                <c:pt idx="9">
                  <c:v>10.7</c:v>
                </c:pt>
                <c:pt idx="10">
                  <c:v>10.5</c:v>
                </c:pt>
                <c:pt idx="11">
                  <c:v>10.199999999999999</c:v>
                </c:pt>
                <c:pt idx="12">
                  <c:v>10.1</c:v>
                </c:pt>
                <c:pt idx="13">
                  <c:v>10.199999999999999</c:v>
                </c:pt>
                <c:pt idx="14">
                  <c:v>10.199999999999999</c:v>
                </c:pt>
                <c:pt idx="15">
                  <c:v>17.600000000000001</c:v>
                </c:pt>
                <c:pt idx="16">
                  <c:v>9.6999999999999993</c:v>
                </c:pt>
                <c:pt idx="17">
                  <c:v>8.5</c:v>
                </c:pt>
                <c:pt idx="18">
                  <c:v>7.8</c:v>
                </c:pt>
                <c:pt idx="19">
                  <c:v>7.2</c:v>
                </c:pt>
                <c:pt idx="20">
                  <c:v>7.4</c:v>
                </c:pt>
                <c:pt idx="21">
                  <c:v>8.6999999999999993</c:v>
                </c:pt>
                <c:pt idx="22">
                  <c:v>8.3000000000000007</c:v>
                </c:pt>
                <c:pt idx="23">
                  <c:v>9.1999999999999993</c:v>
                </c:pt>
                <c:pt idx="24">
                  <c:v>10.199999999999999</c:v>
                </c:pt>
                <c:pt idx="25">
                  <c:v>9.3000000000000007</c:v>
                </c:pt>
                <c:pt idx="26">
                  <c:v>9.6</c:v>
                </c:pt>
                <c:pt idx="27">
                  <c:v>9.5</c:v>
                </c:pt>
                <c:pt idx="28">
                  <c:v>8.8000000000000007</c:v>
                </c:pt>
                <c:pt idx="29">
                  <c:v>8.5</c:v>
                </c:pt>
                <c:pt idx="30">
                  <c:v>8.3000000000000007</c:v>
                </c:pt>
                <c:pt idx="31">
                  <c:v>8.6999999999999993</c:v>
                </c:pt>
                <c:pt idx="32">
                  <c:v>7.6</c:v>
                </c:pt>
                <c:pt idx="33">
                  <c:v>7.7</c:v>
                </c:pt>
                <c:pt idx="34">
                  <c:v>7.1</c:v>
                </c:pt>
                <c:pt idx="35">
                  <c:v>7</c:v>
                </c:pt>
                <c:pt idx="36">
                  <c:v>6.5</c:v>
                </c:pt>
                <c:pt idx="37">
                  <c:v>7</c:v>
                </c:pt>
                <c:pt idx="38">
                  <c:v>6.1</c:v>
                </c:pt>
                <c:pt idx="39">
                  <c:v>6.9</c:v>
                </c:pt>
                <c:pt idx="40">
                  <c:v>6.1</c:v>
                </c:pt>
                <c:pt idx="41">
                  <c:v>6.8</c:v>
                </c:pt>
                <c:pt idx="42">
                  <c:v>5.8</c:v>
                </c:pt>
                <c:pt idx="43">
                  <c:v>4.8</c:v>
                </c:pt>
                <c:pt idx="44">
                  <c:v>5.3</c:v>
                </c:pt>
                <c:pt idx="45">
                  <c:v>4.2</c:v>
                </c:pt>
                <c:pt idx="46">
                  <c:v>4.0999999999999996</c:v>
                </c:pt>
                <c:pt idx="47">
                  <c:v>3.6</c:v>
                </c:pt>
                <c:pt idx="48">
                  <c:v>3.9</c:v>
                </c:pt>
                <c:pt idx="49">
                  <c:v>4</c:v>
                </c:pt>
                <c:pt idx="50">
                  <c:v>3.3</c:v>
                </c:pt>
                <c:pt idx="51">
                  <c:v>2.7</c:v>
                </c:pt>
                <c:pt idx="52">
                  <c:v>2</c:v>
                </c:pt>
                <c:pt idx="53">
                  <c:v>2.7</c:v>
                </c:pt>
                <c:pt idx="54">
                  <c:v>2.1</c:v>
                </c:pt>
                <c:pt idx="55">
                  <c:v>3.4</c:v>
                </c:pt>
                <c:pt idx="56">
                  <c:v>3.2</c:v>
                </c:pt>
                <c:pt idx="57">
                  <c:v>4</c:v>
                </c:pt>
                <c:pt idx="58">
                  <c:v>2.4</c:v>
                </c:pt>
                <c:pt idx="59">
                  <c:v>1.8</c:v>
                </c:pt>
                <c:pt idx="60">
                  <c:v>2.1</c:v>
                </c:pt>
                <c:pt idx="61">
                  <c:v>2.1</c:v>
                </c:pt>
                <c:pt idx="62">
                  <c:v>0.9</c:v>
                </c:pt>
                <c:pt idx="63">
                  <c:v>1.9</c:v>
                </c:pt>
                <c:pt idx="64">
                  <c:v>2.5</c:v>
                </c:pt>
                <c:pt idx="65">
                  <c:v>2.7</c:v>
                </c:pt>
                <c:pt idx="66">
                  <c:v>0.3</c:v>
                </c:pt>
                <c:pt idx="67">
                  <c:v>-0.5</c:v>
                </c:pt>
                <c:pt idx="68">
                  <c:v>0.4</c:v>
                </c:pt>
                <c:pt idx="69">
                  <c:v>0.9</c:v>
                </c:pt>
                <c:pt idx="70">
                  <c:v>1.5</c:v>
                </c:pt>
                <c:pt idx="71">
                  <c:v>3</c:v>
                </c:pt>
                <c:pt idx="72">
                  <c:v>3.8</c:v>
                </c:pt>
                <c:pt idx="73">
                  <c:v>4.5999999999999996</c:v>
                </c:pt>
                <c:pt idx="74">
                  <c:v>4.5999999999999996</c:v>
                </c:pt>
                <c:pt idx="75">
                  <c:v>4.4000000000000004</c:v>
                </c:pt>
                <c:pt idx="76">
                  <c:v>3.2</c:v>
                </c:pt>
                <c:pt idx="77">
                  <c:v>1.6</c:v>
                </c:pt>
                <c:pt idx="78">
                  <c:v>0.6</c:v>
                </c:pt>
                <c:pt idx="79">
                  <c:v>0.5</c:v>
                </c:pt>
                <c:pt idx="80">
                  <c:v>-0.6</c:v>
                </c:pt>
              </c:numCache>
            </c:numRef>
          </c:yVal>
        </c:ser>
        <c:axId val="79709696"/>
        <c:axId val="79711616"/>
      </c:scatterChart>
      <c:valAx>
        <c:axId val="79709696"/>
        <c:scaling>
          <c:orientation val="minMax"/>
          <c:max val="365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hr-HR" sz="1600"/>
                  <a:t>Days with months in year</a:t>
                </a:r>
              </a:p>
            </c:rich>
          </c:tx>
          <c:layout>
            <c:manualLayout>
              <c:xMode val="edge"/>
              <c:yMode val="edge"/>
              <c:x val="0.42585403190418175"/>
              <c:y val="0.94151185250926051"/>
            </c:manualLayout>
          </c:layout>
        </c:title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="0"/>
            </a:pPr>
            <a:endParaRPr lang="sr-Latn-CS"/>
          </a:p>
        </c:txPr>
        <c:crossAx val="79711616"/>
        <c:crossesAt val="-4"/>
        <c:crossBetween val="midCat"/>
        <c:majorUnit val="73"/>
        <c:minorUnit val="20"/>
      </c:valAx>
      <c:valAx>
        <c:axId val="79711616"/>
        <c:scaling>
          <c:orientation val="minMax"/>
          <c:max val="26"/>
          <c:min val="-4"/>
        </c:scaling>
        <c:axPos val="l"/>
        <c:majorGridlines>
          <c:spPr>
            <a:ln w="19050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 algn="ctr" rtl="0">
                  <a:defRPr sz="1600"/>
                </a:pPr>
                <a:r>
                  <a:rPr lang="hr-HR" sz="1600"/>
                  <a:t>Averaged daily temperature </a:t>
                </a:r>
                <a:r>
                  <a:rPr lang="en-US" sz="1600"/>
                  <a:t>(</a:t>
                </a:r>
                <a:r>
                  <a:rPr lang="hr-HR" sz="1600" baseline="30000"/>
                  <a:t>o</a:t>
                </a:r>
                <a:r>
                  <a:rPr lang="hr-HR" sz="1600"/>
                  <a:t>C</a:t>
                </a:r>
                <a:r>
                  <a:rPr lang="en-US" sz="1600"/>
                  <a:t>)</a:t>
                </a:r>
                <a:endParaRPr lang="hr-HR" sz="1600"/>
              </a:p>
            </c:rich>
          </c:tx>
          <c:layout>
            <c:manualLayout>
              <c:xMode val="edge"/>
              <c:yMode val="edge"/>
              <c:x val="2.2639243766990132E-3"/>
              <c:y val="0.17907288026148141"/>
            </c:manualLayout>
          </c:layout>
        </c:title>
        <c:numFmt formatCode="#,##0.0" sourceLinked="0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="0"/>
            </a:pPr>
            <a:endParaRPr lang="sr-Latn-CS"/>
          </a:p>
        </c:txPr>
        <c:crossAx val="79709696"/>
        <c:crosses val="autoZero"/>
        <c:crossBetween val="midCat"/>
        <c:majorUnit val="2"/>
      </c:valAx>
      <c:spPr>
        <a:ln w="19050">
          <a:solidFill>
            <a:sysClr val="windowText" lastClr="000000"/>
          </a:solidFill>
        </a:ln>
      </c:spPr>
    </c:plotArea>
    <c:plotVisOnly val="1"/>
    <c:dispBlanksAs val="gap"/>
  </c:chart>
  <c:txPr>
    <a:bodyPr/>
    <a:lstStyle/>
    <a:p>
      <a:pPr>
        <a:defRPr baseline="0">
          <a:latin typeface="Palatino Linotype" pitchFamily="18" charset="0"/>
        </a:defRPr>
      </a:pPr>
      <a:endParaRPr lang="sr-Latn-C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 sz="2200"/>
            </a:pPr>
            <a:r>
              <a:rPr lang="hr-HR" sz="2200"/>
              <a:t>2008-2017</a:t>
            </a:r>
          </a:p>
        </c:rich>
      </c:tx>
      <c:layout>
        <c:manualLayout>
          <c:xMode val="edge"/>
          <c:yMode val="edge"/>
          <c:x val="9.9300535788872074E-2"/>
          <c:y val="5.7461395837824218E-2"/>
        </c:manualLayout>
      </c:layout>
      <c:overlay val="1"/>
      <c:spPr>
        <a:solidFill>
          <a:sysClr val="window" lastClr="FFFFFF"/>
        </a:solidFill>
        <a:ln w="12700">
          <a:solidFill>
            <a:sysClr val="windowText" lastClr="000000"/>
          </a:solidFill>
        </a:ln>
      </c:spPr>
    </c:title>
    <c:plotArea>
      <c:layout>
        <c:manualLayout>
          <c:layoutTarget val="inner"/>
          <c:xMode val="edge"/>
          <c:yMode val="edge"/>
          <c:x val="7.0636482797099692E-2"/>
          <c:y val="2.6652784679112626E-2"/>
          <c:w val="0.91201593278341508"/>
          <c:h val="0.86051777170947519"/>
        </c:manualLayout>
      </c:layout>
      <c:scatterChart>
        <c:scatterStyle val="lineMarker"/>
        <c:ser>
          <c:idx val="6"/>
          <c:order val="0"/>
          <c:spPr>
            <a:ln w="1905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List1!$W$378:$W$379</c:f>
              <c:numCache>
                <c:formatCode>General</c:formatCode>
                <c:ptCount val="2"/>
                <c:pt idx="0">
                  <c:v>31</c:v>
                </c:pt>
                <c:pt idx="1">
                  <c:v>31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1-8EFD-4797-A0BC-5353D385840A}"/>
            </c:ext>
          </c:extLst>
        </c:ser>
        <c:ser>
          <c:idx val="7"/>
          <c:order val="1"/>
          <c:spPr>
            <a:ln w="1905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List1!$W$380:$W$381</c:f>
              <c:numCache>
                <c:formatCode>General</c:formatCode>
                <c:ptCount val="2"/>
                <c:pt idx="0">
                  <c:v>59</c:v>
                </c:pt>
                <c:pt idx="1">
                  <c:v>59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4-8EFD-4797-A0BC-5353D385840A}"/>
            </c:ext>
          </c:extLst>
        </c:ser>
        <c:ser>
          <c:idx val="8"/>
          <c:order val="2"/>
          <c:spPr>
            <a:ln w="1905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List1!$W$382:$W$383</c:f>
              <c:numCache>
                <c:formatCode>General</c:formatCode>
                <c:ptCount val="2"/>
                <c:pt idx="0">
                  <c:v>90</c:v>
                </c:pt>
                <c:pt idx="1">
                  <c:v>90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5-8EFD-4797-A0BC-5353D385840A}"/>
            </c:ext>
          </c:extLst>
        </c:ser>
        <c:ser>
          <c:idx val="9"/>
          <c:order val="3"/>
          <c:spPr>
            <a:ln w="1905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List1!$W$384:$W$385</c:f>
              <c:numCache>
                <c:formatCode>General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8-8EFD-4797-A0BC-5353D385840A}"/>
            </c:ext>
          </c:extLst>
        </c:ser>
        <c:ser>
          <c:idx val="10"/>
          <c:order val="4"/>
          <c:spPr>
            <a:ln w="19050">
              <a:solidFill>
                <a:schemeClr val="accent6"/>
              </a:solidFill>
              <a:prstDash val="dash"/>
            </a:ln>
          </c:spPr>
          <c:dPt>
            <c:idx val="1"/>
            <c:marker>
              <c:spPr>
                <a:noFill/>
                <a:ln>
                  <a:noFill/>
                </a:ln>
              </c:spPr>
            </c:marker>
            <c:spPr>
              <a:ln w="19050">
                <a:solidFill>
                  <a:srgbClr val="7030A0"/>
                </a:solidFill>
                <a:prstDash val="dash"/>
              </a:ln>
            </c:spPr>
          </c:dPt>
          <c:xVal>
            <c:numRef>
              <c:f>List1!$W$386:$W$387</c:f>
              <c:numCache>
                <c:formatCode>General</c:formatCode>
                <c:ptCount val="2"/>
                <c:pt idx="0">
                  <c:v>151</c:v>
                </c:pt>
                <c:pt idx="1">
                  <c:v>151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9-8EFD-4797-A0BC-5353D385840A}"/>
            </c:ext>
          </c:extLst>
        </c:ser>
        <c:ser>
          <c:idx val="11"/>
          <c:order val="5"/>
          <c:spPr>
            <a:ln w="1905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List1!$W$388:$W$389</c:f>
              <c:numCache>
                <c:formatCode>General</c:formatCode>
                <c:ptCount val="2"/>
                <c:pt idx="0">
                  <c:v>181</c:v>
                </c:pt>
                <c:pt idx="1">
                  <c:v>181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A-8EFD-4797-A0BC-5353D385840A}"/>
            </c:ext>
          </c:extLst>
        </c:ser>
        <c:ser>
          <c:idx val="12"/>
          <c:order val="6"/>
          <c:spPr>
            <a:ln w="1905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List1!$W$390:$W$391</c:f>
              <c:numCache>
                <c:formatCode>General</c:formatCode>
                <c:ptCount val="2"/>
                <c:pt idx="0">
                  <c:v>212</c:v>
                </c:pt>
                <c:pt idx="1">
                  <c:v>212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B-8EFD-4797-A0BC-5353D385840A}"/>
            </c:ext>
          </c:extLst>
        </c:ser>
        <c:ser>
          <c:idx val="13"/>
          <c:order val="7"/>
          <c:spPr>
            <a:ln w="1905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List1!$W$392:$W$393</c:f>
              <c:numCache>
                <c:formatCode>General</c:formatCode>
                <c:ptCount val="2"/>
                <c:pt idx="0">
                  <c:v>243</c:v>
                </c:pt>
                <c:pt idx="1">
                  <c:v>243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C-8EFD-4797-A0BC-5353D385840A}"/>
            </c:ext>
          </c:extLst>
        </c:ser>
        <c:ser>
          <c:idx val="14"/>
          <c:order val="8"/>
          <c:spPr>
            <a:ln w="1905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List1!$W$394:$W$395</c:f>
              <c:numCache>
                <c:formatCode>General</c:formatCode>
                <c:ptCount val="2"/>
                <c:pt idx="0">
                  <c:v>273</c:v>
                </c:pt>
                <c:pt idx="1">
                  <c:v>273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D-8EFD-4797-A0BC-5353D385840A}"/>
            </c:ext>
          </c:extLst>
        </c:ser>
        <c:ser>
          <c:idx val="15"/>
          <c:order val="9"/>
          <c:spPr>
            <a:ln w="1905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List1!$W$396:$W$397</c:f>
              <c:numCache>
                <c:formatCode>General</c:formatCode>
                <c:ptCount val="2"/>
                <c:pt idx="0">
                  <c:v>304</c:v>
                </c:pt>
                <c:pt idx="1">
                  <c:v>304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E-8EFD-4797-A0BC-5353D385840A}"/>
            </c:ext>
          </c:extLst>
        </c:ser>
        <c:ser>
          <c:idx val="16"/>
          <c:order val="10"/>
          <c:spPr>
            <a:ln w="1905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List1!$W$398:$W$399</c:f>
              <c:numCache>
                <c:formatCode>General</c:formatCode>
                <c:ptCount val="2"/>
                <c:pt idx="0">
                  <c:v>334</c:v>
                </c:pt>
                <c:pt idx="1">
                  <c:v>334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F-8EFD-4797-A0BC-5353D385840A}"/>
            </c:ext>
          </c:extLst>
        </c:ser>
        <c:ser>
          <c:idx val="0"/>
          <c:order val="11"/>
          <c:spPr>
            <a:ln w="254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ysClr val="window" lastClr="FFFFFF"/>
              </a:solidFill>
              <a:ln w="15875">
                <a:solidFill>
                  <a:srgbClr val="0070C0"/>
                </a:solidFill>
              </a:ln>
            </c:spPr>
          </c:marker>
          <c:trendline>
            <c:spPr>
              <a:ln w="25400">
                <a:solidFill>
                  <a:sysClr val="windowText" lastClr="000000"/>
                </a:solidFill>
              </a:ln>
            </c:spPr>
            <c:trendlineType val="linear"/>
          </c:trendline>
          <c:xVal>
            <c:numRef>
              <c:f>List1!$D$4:$D$124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</c:numCache>
            </c:numRef>
          </c:xVal>
          <c:yVal>
            <c:numRef>
              <c:f>List1!$H$4:$H$124</c:f>
              <c:numCache>
                <c:formatCode>0.0</c:formatCode>
                <c:ptCount val="121"/>
                <c:pt idx="0">
                  <c:v>0.67</c:v>
                </c:pt>
                <c:pt idx="1">
                  <c:v>0.17</c:v>
                </c:pt>
                <c:pt idx="2">
                  <c:v>1.84</c:v>
                </c:pt>
                <c:pt idx="3">
                  <c:v>0.28999999999999998</c:v>
                </c:pt>
                <c:pt idx="4">
                  <c:v>1.58</c:v>
                </c:pt>
                <c:pt idx="5">
                  <c:v>2.2599999999999998</c:v>
                </c:pt>
                <c:pt idx="6">
                  <c:v>2.02</c:v>
                </c:pt>
                <c:pt idx="7">
                  <c:v>0.74</c:v>
                </c:pt>
                <c:pt idx="8">
                  <c:v>2.33</c:v>
                </c:pt>
                <c:pt idx="9">
                  <c:v>1.36</c:v>
                </c:pt>
                <c:pt idx="10">
                  <c:v>0.09</c:v>
                </c:pt>
                <c:pt idx="11">
                  <c:v>4.4800000000000004</c:v>
                </c:pt>
                <c:pt idx="12">
                  <c:v>0.01</c:v>
                </c:pt>
                <c:pt idx="13">
                  <c:v>6.49</c:v>
                </c:pt>
                <c:pt idx="14">
                  <c:v>3.31</c:v>
                </c:pt>
                <c:pt idx="15">
                  <c:v>0.22</c:v>
                </c:pt>
                <c:pt idx="16">
                  <c:v>1.08</c:v>
                </c:pt>
                <c:pt idx="17">
                  <c:v>0.88</c:v>
                </c:pt>
                <c:pt idx="18">
                  <c:v>1.1200000000000001</c:v>
                </c:pt>
                <c:pt idx="19">
                  <c:v>1.46</c:v>
                </c:pt>
                <c:pt idx="20">
                  <c:v>0.74</c:v>
                </c:pt>
                <c:pt idx="21">
                  <c:v>5.35</c:v>
                </c:pt>
                <c:pt idx="22">
                  <c:v>0.4</c:v>
                </c:pt>
                <c:pt idx="23">
                  <c:v>5.14</c:v>
                </c:pt>
                <c:pt idx="24">
                  <c:v>3.78</c:v>
                </c:pt>
                <c:pt idx="25">
                  <c:v>0.13</c:v>
                </c:pt>
                <c:pt idx="26">
                  <c:v>0.34</c:v>
                </c:pt>
                <c:pt idx="27">
                  <c:v>3.6</c:v>
                </c:pt>
                <c:pt idx="28">
                  <c:v>1.32</c:v>
                </c:pt>
                <c:pt idx="29">
                  <c:v>0.33</c:v>
                </c:pt>
                <c:pt idx="30">
                  <c:v>1.75</c:v>
                </c:pt>
                <c:pt idx="31">
                  <c:v>0.4</c:v>
                </c:pt>
                <c:pt idx="32">
                  <c:v>1.43</c:v>
                </c:pt>
                <c:pt idx="33">
                  <c:v>3.03</c:v>
                </c:pt>
                <c:pt idx="34">
                  <c:v>2.65</c:v>
                </c:pt>
                <c:pt idx="35">
                  <c:v>0.92</c:v>
                </c:pt>
                <c:pt idx="36">
                  <c:v>1.87</c:v>
                </c:pt>
                <c:pt idx="37">
                  <c:v>5.91</c:v>
                </c:pt>
                <c:pt idx="38">
                  <c:v>1.28</c:v>
                </c:pt>
                <c:pt idx="39">
                  <c:v>1.83</c:v>
                </c:pt>
                <c:pt idx="40">
                  <c:v>3.26</c:v>
                </c:pt>
                <c:pt idx="41">
                  <c:v>2.4500000000000002</c:v>
                </c:pt>
                <c:pt idx="42">
                  <c:v>5.07</c:v>
                </c:pt>
                <c:pt idx="43">
                  <c:v>3.74</c:v>
                </c:pt>
                <c:pt idx="44">
                  <c:v>3.75</c:v>
                </c:pt>
                <c:pt idx="45">
                  <c:v>0.99</c:v>
                </c:pt>
                <c:pt idx="46">
                  <c:v>2.14</c:v>
                </c:pt>
                <c:pt idx="47">
                  <c:v>1.54</c:v>
                </c:pt>
                <c:pt idx="48">
                  <c:v>1.67</c:v>
                </c:pt>
                <c:pt idx="49">
                  <c:v>1.74</c:v>
                </c:pt>
                <c:pt idx="50">
                  <c:v>2.5099999999999998</c:v>
                </c:pt>
                <c:pt idx="51">
                  <c:v>0.51</c:v>
                </c:pt>
                <c:pt idx="52">
                  <c:v>0.76</c:v>
                </c:pt>
                <c:pt idx="53">
                  <c:v>6.01</c:v>
                </c:pt>
                <c:pt idx="54">
                  <c:v>3.05</c:v>
                </c:pt>
                <c:pt idx="55">
                  <c:v>5.0599999999999996</c:v>
                </c:pt>
                <c:pt idx="56">
                  <c:v>2.04</c:v>
                </c:pt>
                <c:pt idx="57">
                  <c:v>3.81</c:v>
                </c:pt>
                <c:pt idx="58">
                  <c:v>0.18</c:v>
                </c:pt>
                <c:pt idx="59">
                  <c:v>0.36</c:v>
                </c:pt>
                <c:pt idx="60">
                  <c:v>1.55</c:v>
                </c:pt>
                <c:pt idx="61">
                  <c:v>0.8</c:v>
                </c:pt>
                <c:pt idx="62">
                  <c:v>1.23</c:v>
                </c:pt>
                <c:pt idx="63">
                  <c:v>5.29</c:v>
                </c:pt>
                <c:pt idx="64">
                  <c:v>1.41</c:v>
                </c:pt>
                <c:pt idx="65">
                  <c:v>0.03</c:v>
                </c:pt>
                <c:pt idx="66">
                  <c:v>0.03</c:v>
                </c:pt>
                <c:pt idx="67">
                  <c:v>0.66</c:v>
                </c:pt>
                <c:pt idx="68">
                  <c:v>0.99</c:v>
                </c:pt>
                <c:pt idx="69">
                  <c:v>2.89</c:v>
                </c:pt>
                <c:pt idx="70">
                  <c:v>0.37</c:v>
                </c:pt>
                <c:pt idx="71">
                  <c:v>0.76</c:v>
                </c:pt>
                <c:pt idx="72">
                  <c:v>1.25</c:v>
                </c:pt>
                <c:pt idx="73">
                  <c:v>0.55000000000000004</c:v>
                </c:pt>
                <c:pt idx="74">
                  <c:v>0.01</c:v>
                </c:pt>
                <c:pt idx="75">
                  <c:v>1.28</c:v>
                </c:pt>
                <c:pt idx="76">
                  <c:v>1.1000000000000001</c:v>
                </c:pt>
                <c:pt idx="77">
                  <c:v>2.67</c:v>
                </c:pt>
                <c:pt idx="78">
                  <c:v>0.47</c:v>
                </c:pt>
                <c:pt idx="79">
                  <c:v>0.73</c:v>
                </c:pt>
                <c:pt idx="80">
                  <c:v>0.02</c:v>
                </c:pt>
                <c:pt idx="81">
                  <c:v>0.72</c:v>
                </c:pt>
                <c:pt idx="82">
                  <c:v>2.08</c:v>
                </c:pt>
                <c:pt idx="83">
                  <c:v>3.57</c:v>
                </c:pt>
                <c:pt idx="84">
                  <c:v>2.2000000000000002</c:v>
                </c:pt>
                <c:pt idx="85">
                  <c:v>1.1100000000000001</c:v>
                </c:pt>
                <c:pt idx="86">
                  <c:v>0.74</c:v>
                </c:pt>
                <c:pt idx="87">
                  <c:v>0.1</c:v>
                </c:pt>
                <c:pt idx="88">
                  <c:v>4.84</c:v>
                </c:pt>
                <c:pt idx="89">
                  <c:v>3.63</c:v>
                </c:pt>
                <c:pt idx="90">
                  <c:v>2.93</c:v>
                </c:pt>
                <c:pt idx="91">
                  <c:v>0.17</c:v>
                </c:pt>
                <c:pt idx="92">
                  <c:v>2.6</c:v>
                </c:pt>
                <c:pt idx="93">
                  <c:v>0.22</c:v>
                </c:pt>
                <c:pt idx="94">
                  <c:v>2.97</c:v>
                </c:pt>
                <c:pt idx="95">
                  <c:v>2.11</c:v>
                </c:pt>
                <c:pt idx="96">
                  <c:v>1.1200000000000001</c:v>
                </c:pt>
                <c:pt idx="97">
                  <c:v>0.27</c:v>
                </c:pt>
                <c:pt idx="98">
                  <c:v>2.97</c:v>
                </c:pt>
                <c:pt idx="99">
                  <c:v>1.31</c:v>
                </c:pt>
                <c:pt idx="100">
                  <c:v>0.67</c:v>
                </c:pt>
                <c:pt idx="101">
                  <c:v>0.91</c:v>
                </c:pt>
                <c:pt idx="102">
                  <c:v>2.89</c:v>
                </c:pt>
                <c:pt idx="103">
                  <c:v>1.33</c:v>
                </c:pt>
                <c:pt idx="104">
                  <c:v>1.75</c:v>
                </c:pt>
                <c:pt idx="105">
                  <c:v>0.75</c:v>
                </c:pt>
                <c:pt idx="106">
                  <c:v>0.13</c:v>
                </c:pt>
                <c:pt idx="107">
                  <c:v>0.92</c:v>
                </c:pt>
                <c:pt idx="108">
                  <c:v>0.11</c:v>
                </c:pt>
                <c:pt idx="109">
                  <c:v>1.32</c:v>
                </c:pt>
                <c:pt idx="110">
                  <c:v>1.88</c:v>
                </c:pt>
                <c:pt idx="111">
                  <c:v>4.2</c:v>
                </c:pt>
                <c:pt idx="112">
                  <c:v>1.59</c:v>
                </c:pt>
                <c:pt idx="113">
                  <c:v>2.14</c:v>
                </c:pt>
                <c:pt idx="114">
                  <c:v>1.99</c:v>
                </c:pt>
                <c:pt idx="115">
                  <c:v>1.58</c:v>
                </c:pt>
                <c:pt idx="116">
                  <c:v>0.42</c:v>
                </c:pt>
                <c:pt idx="117">
                  <c:v>0.33</c:v>
                </c:pt>
                <c:pt idx="118">
                  <c:v>2.0499999999999998</c:v>
                </c:pt>
                <c:pt idx="119">
                  <c:v>1.56</c:v>
                </c:pt>
                <c:pt idx="120">
                  <c:v>0.98</c:v>
                </c:pt>
              </c:numCache>
            </c:numRef>
          </c:yVal>
        </c:ser>
        <c:ser>
          <c:idx val="1"/>
          <c:order val="12"/>
          <c:spPr>
            <a:ln w="254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ysClr val="window" lastClr="FFFFFF"/>
              </a:solidFill>
              <a:ln w="15875">
                <a:solidFill>
                  <a:srgbClr val="FF0000"/>
                </a:solidFill>
              </a:ln>
            </c:spPr>
          </c:marker>
          <c:trendline>
            <c:spPr>
              <a:ln w="25400">
                <a:solidFill>
                  <a:sysClr val="windowText" lastClr="000000"/>
                </a:solidFill>
              </a:ln>
            </c:spPr>
            <c:trendlineType val="linear"/>
          </c:trendline>
          <c:xVal>
            <c:numRef>
              <c:f>List1!$D$125:$D$272</c:f>
              <c:numCache>
                <c:formatCode>General</c:formatCode>
                <c:ptCount val="148"/>
                <c:pt idx="0">
                  <c:v>122</c:v>
                </c:pt>
                <c:pt idx="1">
                  <c:v>123</c:v>
                </c:pt>
                <c:pt idx="2">
                  <c:v>124</c:v>
                </c:pt>
                <c:pt idx="3">
                  <c:v>125</c:v>
                </c:pt>
                <c:pt idx="4">
                  <c:v>126</c:v>
                </c:pt>
                <c:pt idx="5">
                  <c:v>127</c:v>
                </c:pt>
                <c:pt idx="6">
                  <c:v>128</c:v>
                </c:pt>
                <c:pt idx="7">
                  <c:v>129</c:v>
                </c:pt>
                <c:pt idx="8">
                  <c:v>130</c:v>
                </c:pt>
                <c:pt idx="9">
                  <c:v>131</c:v>
                </c:pt>
                <c:pt idx="10">
                  <c:v>132</c:v>
                </c:pt>
                <c:pt idx="11">
                  <c:v>133</c:v>
                </c:pt>
                <c:pt idx="12">
                  <c:v>134</c:v>
                </c:pt>
                <c:pt idx="13">
                  <c:v>135</c:v>
                </c:pt>
                <c:pt idx="14">
                  <c:v>136</c:v>
                </c:pt>
                <c:pt idx="15">
                  <c:v>137</c:v>
                </c:pt>
                <c:pt idx="16">
                  <c:v>138</c:v>
                </c:pt>
                <c:pt idx="17">
                  <c:v>139</c:v>
                </c:pt>
                <c:pt idx="18">
                  <c:v>140</c:v>
                </c:pt>
                <c:pt idx="19">
                  <c:v>141</c:v>
                </c:pt>
                <c:pt idx="20">
                  <c:v>142</c:v>
                </c:pt>
                <c:pt idx="21">
                  <c:v>143</c:v>
                </c:pt>
                <c:pt idx="22">
                  <c:v>144</c:v>
                </c:pt>
                <c:pt idx="23">
                  <c:v>145</c:v>
                </c:pt>
                <c:pt idx="24">
                  <c:v>146</c:v>
                </c:pt>
                <c:pt idx="25">
                  <c:v>147</c:v>
                </c:pt>
                <c:pt idx="26">
                  <c:v>148</c:v>
                </c:pt>
                <c:pt idx="27">
                  <c:v>149</c:v>
                </c:pt>
                <c:pt idx="28">
                  <c:v>150</c:v>
                </c:pt>
                <c:pt idx="29">
                  <c:v>151</c:v>
                </c:pt>
                <c:pt idx="30">
                  <c:v>152</c:v>
                </c:pt>
                <c:pt idx="31">
                  <c:v>153</c:v>
                </c:pt>
                <c:pt idx="32">
                  <c:v>154</c:v>
                </c:pt>
                <c:pt idx="33">
                  <c:v>155</c:v>
                </c:pt>
                <c:pt idx="34">
                  <c:v>156</c:v>
                </c:pt>
                <c:pt idx="35">
                  <c:v>157</c:v>
                </c:pt>
                <c:pt idx="36">
                  <c:v>158</c:v>
                </c:pt>
                <c:pt idx="37">
                  <c:v>159</c:v>
                </c:pt>
                <c:pt idx="38">
                  <c:v>160</c:v>
                </c:pt>
                <c:pt idx="39">
                  <c:v>161</c:v>
                </c:pt>
                <c:pt idx="40">
                  <c:v>162</c:v>
                </c:pt>
                <c:pt idx="41">
                  <c:v>163</c:v>
                </c:pt>
                <c:pt idx="42">
                  <c:v>164</c:v>
                </c:pt>
                <c:pt idx="43">
                  <c:v>165</c:v>
                </c:pt>
                <c:pt idx="44">
                  <c:v>166</c:v>
                </c:pt>
                <c:pt idx="45">
                  <c:v>167</c:v>
                </c:pt>
                <c:pt idx="46">
                  <c:v>168</c:v>
                </c:pt>
                <c:pt idx="47">
                  <c:v>169</c:v>
                </c:pt>
                <c:pt idx="48">
                  <c:v>170</c:v>
                </c:pt>
                <c:pt idx="49">
                  <c:v>171</c:v>
                </c:pt>
                <c:pt idx="50">
                  <c:v>172</c:v>
                </c:pt>
                <c:pt idx="51">
                  <c:v>173</c:v>
                </c:pt>
                <c:pt idx="52">
                  <c:v>174</c:v>
                </c:pt>
                <c:pt idx="53">
                  <c:v>175</c:v>
                </c:pt>
                <c:pt idx="54">
                  <c:v>176</c:v>
                </c:pt>
                <c:pt idx="55">
                  <c:v>177</c:v>
                </c:pt>
                <c:pt idx="56">
                  <c:v>178</c:v>
                </c:pt>
                <c:pt idx="57">
                  <c:v>179</c:v>
                </c:pt>
                <c:pt idx="58">
                  <c:v>180</c:v>
                </c:pt>
                <c:pt idx="59">
                  <c:v>181</c:v>
                </c:pt>
                <c:pt idx="60">
                  <c:v>182</c:v>
                </c:pt>
                <c:pt idx="61">
                  <c:v>183</c:v>
                </c:pt>
                <c:pt idx="62">
                  <c:v>184</c:v>
                </c:pt>
                <c:pt idx="63">
                  <c:v>185</c:v>
                </c:pt>
                <c:pt idx="64">
                  <c:v>186</c:v>
                </c:pt>
                <c:pt idx="65">
                  <c:v>187</c:v>
                </c:pt>
                <c:pt idx="66">
                  <c:v>188</c:v>
                </c:pt>
                <c:pt idx="67">
                  <c:v>189</c:v>
                </c:pt>
                <c:pt idx="68">
                  <c:v>190</c:v>
                </c:pt>
                <c:pt idx="69">
                  <c:v>191</c:v>
                </c:pt>
                <c:pt idx="70">
                  <c:v>192</c:v>
                </c:pt>
                <c:pt idx="71">
                  <c:v>193</c:v>
                </c:pt>
                <c:pt idx="72">
                  <c:v>194</c:v>
                </c:pt>
                <c:pt idx="73">
                  <c:v>195</c:v>
                </c:pt>
                <c:pt idx="74">
                  <c:v>196</c:v>
                </c:pt>
                <c:pt idx="75">
                  <c:v>197</c:v>
                </c:pt>
                <c:pt idx="76">
                  <c:v>198</c:v>
                </c:pt>
                <c:pt idx="77">
                  <c:v>199</c:v>
                </c:pt>
                <c:pt idx="78">
                  <c:v>200</c:v>
                </c:pt>
                <c:pt idx="79">
                  <c:v>201</c:v>
                </c:pt>
                <c:pt idx="80">
                  <c:v>202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206</c:v>
                </c:pt>
                <c:pt idx="85">
                  <c:v>207</c:v>
                </c:pt>
                <c:pt idx="86">
                  <c:v>208</c:v>
                </c:pt>
                <c:pt idx="87">
                  <c:v>209</c:v>
                </c:pt>
                <c:pt idx="88">
                  <c:v>210</c:v>
                </c:pt>
                <c:pt idx="89">
                  <c:v>211</c:v>
                </c:pt>
                <c:pt idx="90">
                  <c:v>212</c:v>
                </c:pt>
                <c:pt idx="91">
                  <c:v>213</c:v>
                </c:pt>
                <c:pt idx="92">
                  <c:v>214</c:v>
                </c:pt>
                <c:pt idx="93">
                  <c:v>215</c:v>
                </c:pt>
                <c:pt idx="94">
                  <c:v>216</c:v>
                </c:pt>
                <c:pt idx="95">
                  <c:v>217</c:v>
                </c:pt>
                <c:pt idx="96">
                  <c:v>218</c:v>
                </c:pt>
                <c:pt idx="97">
                  <c:v>219</c:v>
                </c:pt>
                <c:pt idx="98">
                  <c:v>220</c:v>
                </c:pt>
                <c:pt idx="99">
                  <c:v>221</c:v>
                </c:pt>
                <c:pt idx="100">
                  <c:v>222</c:v>
                </c:pt>
                <c:pt idx="101">
                  <c:v>223</c:v>
                </c:pt>
                <c:pt idx="102">
                  <c:v>224</c:v>
                </c:pt>
                <c:pt idx="103">
                  <c:v>225</c:v>
                </c:pt>
                <c:pt idx="104">
                  <c:v>226</c:v>
                </c:pt>
                <c:pt idx="105">
                  <c:v>227</c:v>
                </c:pt>
                <c:pt idx="106">
                  <c:v>228</c:v>
                </c:pt>
                <c:pt idx="107">
                  <c:v>229</c:v>
                </c:pt>
                <c:pt idx="108">
                  <c:v>230</c:v>
                </c:pt>
                <c:pt idx="109">
                  <c:v>231</c:v>
                </c:pt>
                <c:pt idx="110">
                  <c:v>232</c:v>
                </c:pt>
                <c:pt idx="111">
                  <c:v>233</c:v>
                </c:pt>
                <c:pt idx="112">
                  <c:v>234</c:v>
                </c:pt>
                <c:pt idx="113">
                  <c:v>235</c:v>
                </c:pt>
                <c:pt idx="114">
                  <c:v>236</c:v>
                </c:pt>
                <c:pt idx="115">
                  <c:v>237</c:v>
                </c:pt>
                <c:pt idx="116">
                  <c:v>238</c:v>
                </c:pt>
                <c:pt idx="117">
                  <c:v>239</c:v>
                </c:pt>
                <c:pt idx="118">
                  <c:v>240</c:v>
                </c:pt>
                <c:pt idx="119">
                  <c:v>241</c:v>
                </c:pt>
                <c:pt idx="120">
                  <c:v>242</c:v>
                </c:pt>
                <c:pt idx="121">
                  <c:v>243</c:v>
                </c:pt>
                <c:pt idx="122">
                  <c:v>244</c:v>
                </c:pt>
                <c:pt idx="123">
                  <c:v>245</c:v>
                </c:pt>
                <c:pt idx="124">
                  <c:v>246</c:v>
                </c:pt>
                <c:pt idx="125">
                  <c:v>247</c:v>
                </c:pt>
                <c:pt idx="126">
                  <c:v>248</c:v>
                </c:pt>
                <c:pt idx="127">
                  <c:v>249</c:v>
                </c:pt>
                <c:pt idx="128">
                  <c:v>250</c:v>
                </c:pt>
                <c:pt idx="129">
                  <c:v>251</c:v>
                </c:pt>
                <c:pt idx="130">
                  <c:v>252</c:v>
                </c:pt>
                <c:pt idx="131">
                  <c:v>253</c:v>
                </c:pt>
                <c:pt idx="132">
                  <c:v>254</c:v>
                </c:pt>
                <c:pt idx="133">
                  <c:v>255</c:v>
                </c:pt>
                <c:pt idx="134">
                  <c:v>256</c:v>
                </c:pt>
                <c:pt idx="135">
                  <c:v>257</c:v>
                </c:pt>
                <c:pt idx="136">
                  <c:v>258</c:v>
                </c:pt>
                <c:pt idx="137">
                  <c:v>259</c:v>
                </c:pt>
                <c:pt idx="138">
                  <c:v>260</c:v>
                </c:pt>
                <c:pt idx="139">
                  <c:v>261</c:v>
                </c:pt>
                <c:pt idx="140">
                  <c:v>262</c:v>
                </c:pt>
                <c:pt idx="141">
                  <c:v>263</c:v>
                </c:pt>
                <c:pt idx="142">
                  <c:v>264</c:v>
                </c:pt>
                <c:pt idx="143">
                  <c:v>265</c:v>
                </c:pt>
                <c:pt idx="144">
                  <c:v>266</c:v>
                </c:pt>
                <c:pt idx="145">
                  <c:v>267</c:v>
                </c:pt>
                <c:pt idx="146">
                  <c:v>268</c:v>
                </c:pt>
                <c:pt idx="147">
                  <c:v>269</c:v>
                </c:pt>
              </c:numCache>
            </c:numRef>
          </c:xVal>
          <c:yVal>
            <c:numRef>
              <c:f>List1!$H$125:$H$272</c:f>
              <c:numCache>
                <c:formatCode>0.0</c:formatCode>
                <c:ptCount val="148"/>
                <c:pt idx="0">
                  <c:v>4.09</c:v>
                </c:pt>
                <c:pt idx="1">
                  <c:v>2.4</c:v>
                </c:pt>
                <c:pt idx="2">
                  <c:v>2.33</c:v>
                </c:pt>
                <c:pt idx="3">
                  <c:v>6.35</c:v>
                </c:pt>
                <c:pt idx="4">
                  <c:v>3.48</c:v>
                </c:pt>
                <c:pt idx="5">
                  <c:v>0.6</c:v>
                </c:pt>
                <c:pt idx="6">
                  <c:v>2.57</c:v>
                </c:pt>
                <c:pt idx="7">
                  <c:v>3.03</c:v>
                </c:pt>
                <c:pt idx="8">
                  <c:v>0.92</c:v>
                </c:pt>
                <c:pt idx="9">
                  <c:v>0.4</c:v>
                </c:pt>
                <c:pt idx="10">
                  <c:v>3.69</c:v>
                </c:pt>
                <c:pt idx="11">
                  <c:v>3.24</c:v>
                </c:pt>
                <c:pt idx="12">
                  <c:v>4.34</c:v>
                </c:pt>
                <c:pt idx="13">
                  <c:v>1.06</c:v>
                </c:pt>
                <c:pt idx="14">
                  <c:v>9.0299999999999994</c:v>
                </c:pt>
                <c:pt idx="15">
                  <c:v>3.41</c:v>
                </c:pt>
                <c:pt idx="16">
                  <c:v>4</c:v>
                </c:pt>
                <c:pt idx="17">
                  <c:v>0.71</c:v>
                </c:pt>
                <c:pt idx="18">
                  <c:v>0.21</c:v>
                </c:pt>
                <c:pt idx="19">
                  <c:v>2.91</c:v>
                </c:pt>
                <c:pt idx="20">
                  <c:v>3.29</c:v>
                </c:pt>
                <c:pt idx="21">
                  <c:v>10.55</c:v>
                </c:pt>
                <c:pt idx="22">
                  <c:v>3.55</c:v>
                </c:pt>
                <c:pt idx="23">
                  <c:v>1.19</c:v>
                </c:pt>
                <c:pt idx="24">
                  <c:v>2.37</c:v>
                </c:pt>
                <c:pt idx="25">
                  <c:v>4.7699999999999996</c:v>
                </c:pt>
                <c:pt idx="26">
                  <c:v>2.17</c:v>
                </c:pt>
                <c:pt idx="27">
                  <c:v>0.98</c:v>
                </c:pt>
                <c:pt idx="28">
                  <c:v>0.65</c:v>
                </c:pt>
                <c:pt idx="29">
                  <c:v>3.74</c:v>
                </c:pt>
                <c:pt idx="30">
                  <c:v>2.73</c:v>
                </c:pt>
                <c:pt idx="31">
                  <c:v>1.41</c:v>
                </c:pt>
                <c:pt idx="32">
                  <c:v>2.96</c:v>
                </c:pt>
                <c:pt idx="33">
                  <c:v>1.5</c:v>
                </c:pt>
                <c:pt idx="34">
                  <c:v>1.98</c:v>
                </c:pt>
                <c:pt idx="35">
                  <c:v>3.9</c:v>
                </c:pt>
                <c:pt idx="36">
                  <c:v>4.49</c:v>
                </c:pt>
                <c:pt idx="37">
                  <c:v>1.51</c:v>
                </c:pt>
                <c:pt idx="38">
                  <c:v>2.65</c:v>
                </c:pt>
                <c:pt idx="39">
                  <c:v>1.2</c:v>
                </c:pt>
                <c:pt idx="40">
                  <c:v>2.37</c:v>
                </c:pt>
                <c:pt idx="41">
                  <c:v>2.5</c:v>
                </c:pt>
                <c:pt idx="42">
                  <c:v>1.59</c:v>
                </c:pt>
                <c:pt idx="43">
                  <c:v>2.52</c:v>
                </c:pt>
                <c:pt idx="44">
                  <c:v>0.05</c:v>
                </c:pt>
                <c:pt idx="45">
                  <c:v>7.64</c:v>
                </c:pt>
                <c:pt idx="46">
                  <c:v>1.93</c:v>
                </c:pt>
                <c:pt idx="47">
                  <c:v>0.56999999999999995</c:v>
                </c:pt>
                <c:pt idx="48">
                  <c:v>2.4900000000000002</c:v>
                </c:pt>
                <c:pt idx="49">
                  <c:v>1.92</c:v>
                </c:pt>
                <c:pt idx="50">
                  <c:v>10.66</c:v>
                </c:pt>
                <c:pt idx="51">
                  <c:v>2.0099999999999998</c:v>
                </c:pt>
                <c:pt idx="52">
                  <c:v>2.37</c:v>
                </c:pt>
                <c:pt idx="53">
                  <c:v>8.5299999999999994</c:v>
                </c:pt>
                <c:pt idx="54">
                  <c:v>5.03</c:v>
                </c:pt>
                <c:pt idx="55">
                  <c:v>3.69</c:v>
                </c:pt>
                <c:pt idx="56">
                  <c:v>3.87</c:v>
                </c:pt>
                <c:pt idx="57">
                  <c:v>0.66</c:v>
                </c:pt>
                <c:pt idx="58">
                  <c:v>3.3</c:v>
                </c:pt>
                <c:pt idx="59">
                  <c:v>4.6100000000000003</c:v>
                </c:pt>
                <c:pt idx="60">
                  <c:v>0.56999999999999995</c:v>
                </c:pt>
                <c:pt idx="61">
                  <c:v>3.97</c:v>
                </c:pt>
                <c:pt idx="62">
                  <c:v>1.89</c:v>
                </c:pt>
                <c:pt idx="63">
                  <c:v>0.65</c:v>
                </c:pt>
                <c:pt idx="64">
                  <c:v>0.64</c:v>
                </c:pt>
                <c:pt idx="65">
                  <c:v>3.67</c:v>
                </c:pt>
                <c:pt idx="66">
                  <c:v>2.79</c:v>
                </c:pt>
                <c:pt idx="67">
                  <c:v>2.34</c:v>
                </c:pt>
                <c:pt idx="68">
                  <c:v>4.2699999999999996</c:v>
                </c:pt>
                <c:pt idx="69">
                  <c:v>2.87</c:v>
                </c:pt>
                <c:pt idx="70">
                  <c:v>2.99</c:v>
                </c:pt>
                <c:pt idx="71">
                  <c:v>1.39</c:v>
                </c:pt>
                <c:pt idx="72">
                  <c:v>0.95</c:v>
                </c:pt>
                <c:pt idx="73">
                  <c:v>1.55</c:v>
                </c:pt>
                <c:pt idx="74">
                  <c:v>7.1</c:v>
                </c:pt>
                <c:pt idx="75">
                  <c:v>1.78</c:v>
                </c:pt>
                <c:pt idx="76">
                  <c:v>0.2</c:v>
                </c:pt>
                <c:pt idx="77">
                  <c:v>1.25</c:v>
                </c:pt>
                <c:pt idx="78">
                  <c:v>0.91</c:v>
                </c:pt>
                <c:pt idx="79">
                  <c:v>0.78</c:v>
                </c:pt>
                <c:pt idx="80">
                  <c:v>1.51</c:v>
                </c:pt>
                <c:pt idx="81">
                  <c:v>1.17</c:v>
                </c:pt>
                <c:pt idx="82">
                  <c:v>2.65</c:v>
                </c:pt>
                <c:pt idx="83">
                  <c:v>1.62</c:v>
                </c:pt>
                <c:pt idx="84">
                  <c:v>6.37</c:v>
                </c:pt>
                <c:pt idx="85">
                  <c:v>7.29</c:v>
                </c:pt>
                <c:pt idx="86">
                  <c:v>1.63</c:v>
                </c:pt>
                <c:pt idx="87">
                  <c:v>8.76</c:v>
                </c:pt>
                <c:pt idx="88">
                  <c:v>4.71</c:v>
                </c:pt>
                <c:pt idx="89">
                  <c:v>3.12</c:v>
                </c:pt>
                <c:pt idx="90">
                  <c:v>3.82</c:v>
                </c:pt>
                <c:pt idx="91">
                  <c:v>0.77</c:v>
                </c:pt>
                <c:pt idx="92">
                  <c:v>1</c:v>
                </c:pt>
                <c:pt idx="93">
                  <c:v>0.14000000000000001</c:v>
                </c:pt>
                <c:pt idx="94">
                  <c:v>4.72</c:v>
                </c:pt>
                <c:pt idx="95">
                  <c:v>1</c:v>
                </c:pt>
                <c:pt idx="96">
                  <c:v>3.28</c:v>
                </c:pt>
                <c:pt idx="97">
                  <c:v>9.1300000000000008</c:v>
                </c:pt>
                <c:pt idx="98">
                  <c:v>0.41</c:v>
                </c:pt>
                <c:pt idx="99">
                  <c:v>0.2</c:v>
                </c:pt>
                <c:pt idx="100">
                  <c:v>2.92</c:v>
                </c:pt>
                <c:pt idx="101">
                  <c:v>0.44</c:v>
                </c:pt>
                <c:pt idx="102">
                  <c:v>1.46</c:v>
                </c:pt>
                <c:pt idx="103">
                  <c:v>0.05</c:v>
                </c:pt>
                <c:pt idx="104">
                  <c:v>9.44</c:v>
                </c:pt>
                <c:pt idx="105">
                  <c:v>4.43</c:v>
                </c:pt>
                <c:pt idx="106">
                  <c:v>0.32</c:v>
                </c:pt>
                <c:pt idx="107">
                  <c:v>6.21</c:v>
                </c:pt>
                <c:pt idx="108">
                  <c:v>7.18</c:v>
                </c:pt>
                <c:pt idx="109">
                  <c:v>0.1</c:v>
                </c:pt>
                <c:pt idx="110">
                  <c:v>1.45</c:v>
                </c:pt>
                <c:pt idx="111">
                  <c:v>3.19</c:v>
                </c:pt>
                <c:pt idx="112">
                  <c:v>0</c:v>
                </c:pt>
                <c:pt idx="113">
                  <c:v>2.16</c:v>
                </c:pt>
                <c:pt idx="114">
                  <c:v>2.76</c:v>
                </c:pt>
                <c:pt idx="115">
                  <c:v>7.9</c:v>
                </c:pt>
                <c:pt idx="116">
                  <c:v>2.2400000000000002</c:v>
                </c:pt>
                <c:pt idx="117">
                  <c:v>1.96</c:v>
                </c:pt>
                <c:pt idx="118">
                  <c:v>3.94</c:v>
                </c:pt>
                <c:pt idx="119">
                  <c:v>3.51</c:v>
                </c:pt>
                <c:pt idx="120">
                  <c:v>0.79</c:v>
                </c:pt>
                <c:pt idx="121">
                  <c:v>1.29</c:v>
                </c:pt>
                <c:pt idx="122">
                  <c:v>5.83</c:v>
                </c:pt>
                <c:pt idx="123">
                  <c:v>1.8</c:v>
                </c:pt>
                <c:pt idx="124">
                  <c:v>4.9400000000000004</c:v>
                </c:pt>
                <c:pt idx="125">
                  <c:v>3.49</c:v>
                </c:pt>
                <c:pt idx="126">
                  <c:v>4.3099999999999996</c:v>
                </c:pt>
                <c:pt idx="127">
                  <c:v>1.6</c:v>
                </c:pt>
                <c:pt idx="128">
                  <c:v>0.91</c:v>
                </c:pt>
                <c:pt idx="129">
                  <c:v>1.99</c:v>
                </c:pt>
                <c:pt idx="130">
                  <c:v>4.1900000000000004</c:v>
                </c:pt>
                <c:pt idx="131">
                  <c:v>4.72</c:v>
                </c:pt>
                <c:pt idx="132">
                  <c:v>4.0599999999999996</c:v>
                </c:pt>
                <c:pt idx="133">
                  <c:v>4.13</c:v>
                </c:pt>
                <c:pt idx="134">
                  <c:v>4.1100000000000003</c:v>
                </c:pt>
                <c:pt idx="135">
                  <c:v>12.98</c:v>
                </c:pt>
                <c:pt idx="136">
                  <c:v>2.2999999999999998</c:v>
                </c:pt>
                <c:pt idx="137">
                  <c:v>1.65</c:v>
                </c:pt>
                <c:pt idx="138">
                  <c:v>5.4</c:v>
                </c:pt>
                <c:pt idx="139">
                  <c:v>8.9600000000000009</c:v>
                </c:pt>
                <c:pt idx="140">
                  <c:v>8.66</c:v>
                </c:pt>
                <c:pt idx="141">
                  <c:v>3.83</c:v>
                </c:pt>
                <c:pt idx="142">
                  <c:v>8.34</c:v>
                </c:pt>
                <c:pt idx="143">
                  <c:v>6.38</c:v>
                </c:pt>
                <c:pt idx="144">
                  <c:v>0.46</c:v>
                </c:pt>
                <c:pt idx="145">
                  <c:v>0.35</c:v>
                </c:pt>
                <c:pt idx="146">
                  <c:v>5.46</c:v>
                </c:pt>
                <c:pt idx="147">
                  <c:v>5.78</c:v>
                </c:pt>
              </c:numCache>
            </c:numRef>
          </c:yVal>
        </c:ser>
        <c:ser>
          <c:idx val="2"/>
          <c:order val="13"/>
          <c:spPr>
            <a:ln w="25400">
              <a:solidFill>
                <a:schemeClr val="accent2">
                  <a:lumMod val="50000"/>
                </a:schemeClr>
              </a:solidFill>
            </a:ln>
          </c:spPr>
          <c:marker>
            <c:symbol val="triangle"/>
            <c:size val="5"/>
            <c:spPr>
              <a:solidFill>
                <a:sysClr val="window" lastClr="FFFFFF"/>
              </a:solidFill>
              <a:ln w="15875">
                <a:solidFill>
                  <a:srgbClr val="ED7D31">
                    <a:lumMod val="50000"/>
                  </a:srgbClr>
                </a:solidFill>
              </a:ln>
            </c:spPr>
          </c:marker>
          <c:trendline>
            <c:spPr>
              <a:ln w="25400">
                <a:solidFill>
                  <a:sysClr val="windowText" lastClr="000000"/>
                </a:solidFill>
              </a:ln>
            </c:spPr>
            <c:trendlineType val="linear"/>
          </c:trendline>
          <c:xVal>
            <c:numRef>
              <c:f>List1!$D$273:$D$286</c:f>
              <c:numCache>
                <c:formatCode>General</c:formatCode>
                <c:ptCount val="14"/>
                <c:pt idx="0">
                  <c:v>270</c:v>
                </c:pt>
                <c:pt idx="1">
                  <c:v>271</c:v>
                </c:pt>
                <c:pt idx="2">
                  <c:v>272</c:v>
                </c:pt>
                <c:pt idx="3">
                  <c:v>273</c:v>
                </c:pt>
                <c:pt idx="4">
                  <c:v>274</c:v>
                </c:pt>
                <c:pt idx="5">
                  <c:v>275</c:v>
                </c:pt>
                <c:pt idx="6">
                  <c:v>276</c:v>
                </c:pt>
                <c:pt idx="7">
                  <c:v>277</c:v>
                </c:pt>
                <c:pt idx="8">
                  <c:v>278</c:v>
                </c:pt>
                <c:pt idx="9">
                  <c:v>279</c:v>
                </c:pt>
                <c:pt idx="10">
                  <c:v>280</c:v>
                </c:pt>
                <c:pt idx="11">
                  <c:v>281</c:v>
                </c:pt>
                <c:pt idx="12">
                  <c:v>282</c:v>
                </c:pt>
                <c:pt idx="13">
                  <c:v>283</c:v>
                </c:pt>
              </c:numCache>
            </c:numRef>
          </c:xVal>
          <c:yVal>
            <c:numRef>
              <c:f>List1!$H$273:$H$286</c:f>
              <c:numCache>
                <c:formatCode>0.0</c:formatCode>
                <c:ptCount val="14"/>
                <c:pt idx="0">
                  <c:v>1.96</c:v>
                </c:pt>
                <c:pt idx="1">
                  <c:v>0.23</c:v>
                </c:pt>
                <c:pt idx="2">
                  <c:v>0.56999999999999995</c:v>
                </c:pt>
                <c:pt idx="3">
                  <c:v>3.76</c:v>
                </c:pt>
                <c:pt idx="4">
                  <c:v>0.61</c:v>
                </c:pt>
                <c:pt idx="5">
                  <c:v>0.59</c:v>
                </c:pt>
                <c:pt idx="6">
                  <c:v>0.46</c:v>
                </c:pt>
                <c:pt idx="7">
                  <c:v>1.24</c:v>
                </c:pt>
                <c:pt idx="8">
                  <c:v>2.23</c:v>
                </c:pt>
                <c:pt idx="9">
                  <c:v>1.32</c:v>
                </c:pt>
                <c:pt idx="10">
                  <c:v>1.9</c:v>
                </c:pt>
                <c:pt idx="11">
                  <c:v>4.12</c:v>
                </c:pt>
                <c:pt idx="12">
                  <c:v>1.26</c:v>
                </c:pt>
                <c:pt idx="13">
                  <c:v>0.12</c:v>
                </c:pt>
              </c:numCache>
            </c:numRef>
          </c:yVal>
        </c:ser>
        <c:ser>
          <c:idx val="3"/>
          <c:order val="14"/>
          <c:spPr>
            <a:ln w="25400"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15875">
                <a:solidFill>
                  <a:srgbClr val="00B050"/>
                </a:solidFill>
              </a:ln>
            </c:spPr>
          </c:marker>
          <c:trendline>
            <c:spPr>
              <a:ln w="25400">
                <a:solidFill>
                  <a:sysClr val="windowText" lastClr="000000"/>
                </a:solidFill>
              </a:ln>
            </c:spPr>
            <c:trendlineType val="linear"/>
          </c:trendline>
          <c:xVal>
            <c:numRef>
              <c:f>List1!$D$287:$D$303</c:f>
              <c:numCache>
                <c:formatCode>General</c:formatCode>
                <c:ptCount val="17"/>
                <c:pt idx="0">
                  <c:v>284</c:v>
                </c:pt>
                <c:pt idx="1">
                  <c:v>285</c:v>
                </c:pt>
                <c:pt idx="2">
                  <c:v>286</c:v>
                </c:pt>
                <c:pt idx="3">
                  <c:v>287</c:v>
                </c:pt>
                <c:pt idx="4">
                  <c:v>288</c:v>
                </c:pt>
                <c:pt idx="5">
                  <c:v>289</c:v>
                </c:pt>
                <c:pt idx="6">
                  <c:v>290</c:v>
                </c:pt>
                <c:pt idx="7">
                  <c:v>291</c:v>
                </c:pt>
                <c:pt idx="8">
                  <c:v>292</c:v>
                </c:pt>
                <c:pt idx="9">
                  <c:v>293</c:v>
                </c:pt>
                <c:pt idx="10">
                  <c:v>294</c:v>
                </c:pt>
                <c:pt idx="11">
                  <c:v>295</c:v>
                </c:pt>
                <c:pt idx="12">
                  <c:v>296</c:v>
                </c:pt>
                <c:pt idx="13">
                  <c:v>297</c:v>
                </c:pt>
                <c:pt idx="14">
                  <c:v>298</c:v>
                </c:pt>
                <c:pt idx="15">
                  <c:v>299</c:v>
                </c:pt>
                <c:pt idx="16">
                  <c:v>300</c:v>
                </c:pt>
              </c:numCache>
            </c:numRef>
          </c:xVal>
          <c:yVal>
            <c:numRef>
              <c:f>List1!$H$287:$H$303</c:f>
              <c:numCache>
                <c:formatCode>0.0</c:formatCode>
                <c:ptCount val="17"/>
                <c:pt idx="0">
                  <c:v>4.32</c:v>
                </c:pt>
                <c:pt idx="1">
                  <c:v>4.82</c:v>
                </c:pt>
                <c:pt idx="2">
                  <c:v>1.1399999999999999</c:v>
                </c:pt>
                <c:pt idx="3">
                  <c:v>1.53</c:v>
                </c:pt>
                <c:pt idx="4">
                  <c:v>4.53</c:v>
                </c:pt>
                <c:pt idx="5">
                  <c:v>2.5</c:v>
                </c:pt>
                <c:pt idx="6">
                  <c:v>2.71</c:v>
                </c:pt>
                <c:pt idx="7">
                  <c:v>5.58</c:v>
                </c:pt>
                <c:pt idx="8">
                  <c:v>3.23</c:v>
                </c:pt>
                <c:pt idx="9">
                  <c:v>6.01</c:v>
                </c:pt>
                <c:pt idx="10">
                  <c:v>3.16</c:v>
                </c:pt>
                <c:pt idx="11">
                  <c:v>5.61</c:v>
                </c:pt>
                <c:pt idx="12">
                  <c:v>1.02</c:v>
                </c:pt>
                <c:pt idx="13">
                  <c:v>3.93</c:v>
                </c:pt>
                <c:pt idx="14">
                  <c:v>0.64</c:v>
                </c:pt>
                <c:pt idx="15">
                  <c:v>5.68</c:v>
                </c:pt>
                <c:pt idx="16">
                  <c:v>5.49</c:v>
                </c:pt>
              </c:numCache>
            </c:numRef>
          </c:yVal>
        </c:ser>
        <c:ser>
          <c:idx val="4"/>
          <c:order val="15"/>
          <c:spPr>
            <a:ln w="25400">
              <a:solidFill>
                <a:srgbClr val="626000"/>
              </a:solidFill>
            </a:ln>
          </c:spPr>
          <c:marker>
            <c:symbol val="star"/>
            <c:size val="5"/>
            <c:spPr>
              <a:solidFill>
                <a:sysClr val="window" lastClr="FFFFFF"/>
              </a:solidFill>
              <a:ln w="15875">
                <a:solidFill>
                  <a:srgbClr val="626000"/>
                </a:solidFill>
              </a:ln>
            </c:spPr>
          </c:marker>
          <c:trendline>
            <c:spPr>
              <a:ln w="25400">
                <a:solidFill>
                  <a:sysClr val="windowText" lastClr="000000"/>
                </a:solidFill>
              </a:ln>
            </c:spPr>
            <c:trendlineType val="linear"/>
          </c:trendline>
          <c:xVal>
            <c:numRef>
              <c:f>List1!$D$304:$D$310</c:f>
              <c:numCache>
                <c:formatCode>General</c:formatCode>
                <c:ptCount val="7"/>
                <c:pt idx="0">
                  <c:v>301</c:v>
                </c:pt>
                <c:pt idx="1">
                  <c:v>302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307</c:v>
                </c:pt>
              </c:numCache>
            </c:numRef>
          </c:xVal>
          <c:yVal>
            <c:numRef>
              <c:f>List1!$H$304:$H$310</c:f>
              <c:numCache>
                <c:formatCode>0.0</c:formatCode>
                <c:ptCount val="7"/>
                <c:pt idx="0">
                  <c:v>0.97</c:v>
                </c:pt>
                <c:pt idx="1">
                  <c:v>3.77</c:v>
                </c:pt>
                <c:pt idx="2">
                  <c:v>1.02</c:v>
                </c:pt>
                <c:pt idx="3">
                  <c:v>0.94</c:v>
                </c:pt>
                <c:pt idx="4">
                  <c:v>0</c:v>
                </c:pt>
                <c:pt idx="5">
                  <c:v>1.02</c:v>
                </c:pt>
                <c:pt idx="6">
                  <c:v>1.94</c:v>
                </c:pt>
              </c:numCache>
            </c:numRef>
          </c:yVal>
        </c:ser>
        <c:ser>
          <c:idx val="5"/>
          <c:order val="16"/>
          <c:spPr>
            <a:ln w="25400">
              <a:solidFill>
                <a:schemeClr val="accent2"/>
              </a:solidFill>
            </a:ln>
          </c:spPr>
          <c:marker>
            <c:symbol val="plus"/>
            <c:size val="5"/>
            <c:spPr>
              <a:solidFill>
                <a:sysClr val="window" lastClr="FFFFFF"/>
              </a:solidFill>
              <a:ln w="15875">
                <a:solidFill>
                  <a:srgbClr val="ED7D31"/>
                </a:solidFill>
              </a:ln>
            </c:spPr>
          </c:marker>
          <c:trendline>
            <c:spPr>
              <a:ln w="25400">
                <a:solidFill>
                  <a:schemeClr val="tx1"/>
                </a:solidFill>
              </a:ln>
            </c:spPr>
            <c:trendlineType val="linear"/>
          </c:trendline>
          <c:xVal>
            <c:numRef>
              <c:f>List1!$D$311:$D$321</c:f>
              <c:numCache>
                <c:formatCode>General</c:formatCode>
                <c:ptCount val="11"/>
                <c:pt idx="0">
                  <c:v>308</c:v>
                </c:pt>
                <c:pt idx="1">
                  <c:v>309</c:v>
                </c:pt>
                <c:pt idx="2">
                  <c:v>310</c:v>
                </c:pt>
                <c:pt idx="3">
                  <c:v>311</c:v>
                </c:pt>
                <c:pt idx="4">
                  <c:v>312</c:v>
                </c:pt>
                <c:pt idx="5">
                  <c:v>313</c:v>
                </c:pt>
                <c:pt idx="6">
                  <c:v>314</c:v>
                </c:pt>
                <c:pt idx="7">
                  <c:v>315</c:v>
                </c:pt>
                <c:pt idx="8">
                  <c:v>316</c:v>
                </c:pt>
                <c:pt idx="9">
                  <c:v>317</c:v>
                </c:pt>
                <c:pt idx="10">
                  <c:v>318</c:v>
                </c:pt>
              </c:numCache>
            </c:numRef>
          </c:xVal>
          <c:yVal>
            <c:numRef>
              <c:f>List1!$H$311:$H$321</c:f>
              <c:numCache>
                <c:formatCode>0.0</c:formatCode>
                <c:ptCount val="11"/>
                <c:pt idx="0">
                  <c:v>2.65</c:v>
                </c:pt>
                <c:pt idx="1">
                  <c:v>4.71</c:v>
                </c:pt>
                <c:pt idx="2">
                  <c:v>3.34</c:v>
                </c:pt>
                <c:pt idx="3">
                  <c:v>5.97</c:v>
                </c:pt>
                <c:pt idx="4">
                  <c:v>3.82</c:v>
                </c:pt>
                <c:pt idx="5">
                  <c:v>4.82</c:v>
                </c:pt>
                <c:pt idx="6">
                  <c:v>6.76</c:v>
                </c:pt>
                <c:pt idx="7">
                  <c:v>4.83</c:v>
                </c:pt>
                <c:pt idx="8">
                  <c:v>1.62</c:v>
                </c:pt>
                <c:pt idx="9">
                  <c:v>5.05</c:v>
                </c:pt>
                <c:pt idx="10">
                  <c:v>2.58</c:v>
                </c:pt>
              </c:numCache>
            </c:numRef>
          </c:yVal>
        </c:ser>
        <c:ser>
          <c:idx val="17"/>
          <c:order val="17"/>
          <c:spPr>
            <a:ln w="25400">
              <a:solidFill>
                <a:srgbClr val="45734A"/>
              </a:solidFill>
            </a:ln>
          </c:spPr>
          <c:marker>
            <c:symbol val="dash"/>
            <c:size val="5"/>
            <c:spPr>
              <a:solidFill>
                <a:sysClr val="window" lastClr="FFFFFF"/>
              </a:solidFill>
              <a:ln w="15875">
                <a:solidFill>
                  <a:srgbClr val="45734A"/>
                </a:solidFill>
              </a:ln>
            </c:spPr>
          </c:marker>
          <c:trendline>
            <c:spPr>
              <a:ln w="25400">
                <a:solidFill>
                  <a:sysClr val="windowText" lastClr="000000"/>
                </a:solidFill>
              </a:ln>
            </c:spPr>
            <c:trendlineType val="linear"/>
          </c:trendline>
          <c:xVal>
            <c:numRef>
              <c:f>List1!$D$322:$D$368</c:f>
              <c:numCache>
                <c:formatCode>General</c:formatCode>
                <c:ptCount val="47"/>
                <c:pt idx="0">
                  <c:v>319</c:v>
                </c:pt>
                <c:pt idx="1">
                  <c:v>320</c:v>
                </c:pt>
                <c:pt idx="2">
                  <c:v>321</c:v>
                </c:pt>
                <c:pt idx="3">
                  <c:v>322</c:v>
                </c:pt>
                <c:pt idx="4">
                  <c:v>323</c:v>
                </c:pt>
                <c:pt idx="5">
                  <c:v>324</c:v>
                </c:pt>
                <c:pt idx="6">
                  <c:v>325</c:v>
                </c:pt>
                <c:pt idx="7">
                  <c:v>326</c:v>
                </c:pt>
                <c:pt idx="8">
                  <c:v>327</c:v>
                </c:pt>
                <c:pt idx="9">
                  <c:v>328</c:v>
                </c:pt>
                <c:pt idx="10">
                  <c:v>329</c:v>
                </c:pt>
                <c:pt idx="11">
                  <c:v>330</c:v>
                </c:pt>
                <c:pt idx="12">
                  <c:v>331</c:v>
                </c:pt>
                <c:pt idx="13">
                  <c:v>332</c:v>
                </c:pt>
                <c:pt idx="14">
                  <c:v>333</c:v>
                </c:pt>
                <c:pt idx="15">
                  <c:v>334</c:v>
                </c:pt>
                <c:pt idx="16">
                  <c:v>335</c:v>
                </c:pt>
                <c:pt idx="17">
                  <c:v>336</c:v>
                </c:pt>
                <c:pt idx="18">
                  <c:v>337</c:v>
                </c:pt>
                <c:pt idx="19">
                  <c:v>338</c:v>
                </c:pt>
                <c:pt idx="20">
                  <c:v>339</c:v>
                </c:pt>
                <c:pt idx="21">
                  <c:v>340</c:v>
                </c:pt>
                <c:pt idx="22">
                  <c:v>341</c:v>
                </c:pt>
                <c:pt idx="23">
                  <c:v>342</c:v>
                </c:pt>
                <c:pt idx="24">
                  <c:v>343</c:v>
                </c:pt>
                <c:pt idx="25">
                  <c:v>344</c:v>
                </c:pt>
                <c:pt idx="26">
                  <c:v>345</c:v>
                </c:pt>
                <c:pt idx="27">
                  <c:v>346</c:v>
                </c:pt>
                <c:pt idx="28">
                  <c:v>347</c:v>
                </c:pt>
                <c:pt idx="29">
                  <c:v>348</c:v>
                </c:pt>
                <c:pt idx="30">
                  <c:v>349</c:v>
                </c:pt>
                <c:pt idx="31">
                  <c:v>350</c:v>
                </c:pt>
                <c:pt idx="32">
                  <c:v>351</c:v>
                </c:pt>
                <c:pt idx="33">
                  <c:v>352</c:v>
                </c:pt>
                <c:pt idx="34">
                  <c:v>353</c:v>
                </c:pt>
                <c:pt idx="35">
                  <c:v>354</c:v>
                </c:pt>
                <c:pt idx="36">
                  <c:v>355</c:v>
                </c:pt>
                <c:pt idx="37">
                  <c:v>356</c:v>
                </c:pt>
                <c:pt idx="38">
                  <c:v>357</c:v>
                </c:pt>
                <c:pt idx="39">
                  <c:v>358</c:v>
                </c:pt>
                <c:pt idx="40">
                  <c:v>359</c:v>
                </c:pt>
                <c:pt idx="41">
                  <c:v>360</c:v>
                </c:pt>
                <c:pt idx="42">
                  <c:v>361</c:v>
                </c:pt>
                <c:pt idx="43">
                  <c:v>362</c:v>
                </c:pt>
                <c:pt idx="44">
                  <c:v>363</c:v>
                </c:pt>
                <c:pt idx="45">
                  <c:v>364</c:v>
                </c:pt>
                <c:pt idx="46">
                  <c:v>365</c:v>
                </c:pt>
              </c:numCache>
            </c:numRef>
          </c:xVal>
          <c:yVal>
            <c:numRef>
              <c:f>List1!$H$322:$H$368</c:f>
              <c:numCache>
                <c:formatCode>0.0</c:formatCode>
                <c:ptCount val="47"/>
                <c:pt idx="0">
                  <c:v>2.2799999999999998</c:v>
                </c:pt>
                <c:pt idx="1">
                  <c:v>0.2</c:v>
                </c:pt>
                <c:pt idx="2">
                  <c:v>0.16</c:v>
                </c:pt>
                <c:pt idx="3">
                  <c:v>2.5</c:v>
                </c:pt>
                <c:pt idx="4">
                  <c:v>0.51</c:v>
                </c:pt>
                <c:pt idx="5">
                  <c:v>1.19</c:v>
                </c:pt>
                <c:pt idx="6">
                  <c:v>3.42</c:v>
                </c:pt>
                <c:pt idx="7">
                  <c:v>3.97</c:v>
                </c:pt>
                <c:pt idx="8">
                  <c:v>2.7</c:v>
                </c:pt>
                <c:pt idx="9">
                  <c:v>1.41</c:v>
                </c:pt>
                <c:pt idx="10">
                  <c:v>0.43</c:v>
                </c:pt>
                <c:pt idx="11">
                  <c:v>7.0000000000000007E-2</c:v>
                </c:pt>
                <c:pt idx="12">
                  <c:v>2.78</c:v>
                </c:pt>
                <c:pt idx="13">
                  <c:v>2.95</c:v>
                </c:pt>
                <c:pt idx="14">
                  <c:v>3.79</c:v>
                </c:pt>
                <c:pt idx="15">
                  <c:v>1.2</c:v>
                </c:pt>
                <c:pt idx="16">
                  <c:v>4.67</c:v>
                </c:pt>
                <c:pt idx="17">
                  <c:v>4.01</c:v>
                </c:pt>
                <c:pt idx="18">
                  <c:v>3.13</c:v>
                </c:pt>
                <c:pt idx="19">
                  <c:v>1.69</c:v>
                </c:pt>
                <c:pt idx="20">
                  <c:v>0.05</c:v>
                </c:pt>
                <c:pt idx="21">
                  <c:v>2.2400000000000002</c:v>
                </c:pt>
                <c:pt idx="22">
                  <c:v>0.55000000000000004</c:v>
                </c:pt>
                <c:pt idx="23">
                  <c:v>1.93</c:v>
                </c:pt>
                <c:pt idx="24">
                  <c:v>4.71</c:v>
                </c:pt>
                <c:pt idx="25">
                  <c:v>2.11</c:v>
                </c:pt>
                <c:pt idx="26">
                  <c:v>1.94</c:v>
                </c:pt>
                <c:pt idx="27">
                  <c:v>0.32</c:v>
                </c:pt>
                <c:pt idx="28">
                  <c:v>1.35</c:v>
                </c:pt>
                <c:pt idx="29">
                  <c:v>1.27</c:v>
                </c:pt>
                <c:pt idx="30">
                  <c:v>2.89</c:v>
                </c:pt>
                <c:pt idx="31">
                  <c:v>2.16</c:v>
                </c:pt>
                <c:pt idx="32">
                  <c:v>4.51</c:v>
                </c:pt>
                <c:pt idx="33">
                  <c:v>4.38</c:v>
                </c:pt>
                <c:pt idx="34">
                  <c:v>2.21</c:v>
                </c:pt>
                <c:pt idx="35">
                  <c:v>2.94</c:v>
                </c:pt>
                <c:pt idx="36">
                  <c:v>0.33</c:v>
                </c:pt>
                <c:pt idx="37">
                  <c:v>0.11</c:v>
                </c:pt>
                <c:pt idx="38">
                  <c:v>0.17</c:v>
                </c:pt>
                <c:pt idx="39">
                  <c:v>0.03</c:v>
                </c:pt>
                <c:pt idx="40">
                  <c:v>0.22</c:v>
                </c:pt>
                <c:pt idx="41">
                  <c:v>1.25</c:v>
                </c:pt>
                <c:pt idx="42">
                  <c:v>0.88</c:v>
                </c:pt>
                <c:pt idx="43">
                  <c:v>1.67</c:v>
                </c:pt>
                <c:pt idx="44">
                  <c:v>1.04</c:v>
                </c:pt>
                <c:pt idx="45">
                  <c:v>1.82</c:v>
                </c:pt>
                <c:pt idx="46">
                  <c:v>2.46</c:v>
                </c:pt>
              </c:numCache>
            </c:numRef>
          </c:yVal>
        </c:ser>
        <c:axId val="80003456"/>
        <c:axId val="80005376"/>
      </c:scatterChart>
      <c:valAx>
        <c:axId val="80003456"/>
        <c:scaling>
          <c:orientation val="minMax"/>
          <c:max val="365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hr-HR" sz="1600"/>
                  <a:t>Days with months in year</a:t>
                </a:r>
              </a:p>
            </c:rich>
          </c:tx>
          <c:layout>
            <c:manualLayout>
              <c:xMode val="edge"/>
              <c:yMode val="edge"/>
              <c:x val="0.42847477671326162"/>
              <c:y val="0.93860745961557157"/>
            </c:manualLayout>
          </c:layout>
        </c:title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="0"/>
            </a:pPr>
            <a:endParaRPr lang="sr-Latn-CS"/>
          </a:p>
        </c:txPr>
        <c:crossAx val="80005376"/>
        <c:crossesAt val="0"/>
        <c:crossBetween val="midCat"/>
        <c:majorUnit val="73"/>
        <c:minorUnit val="20"/>
      </c:valAx>
      <c:valAx>
        <c:axId val="80005376"/>
        <c:scaling>
          <c:orientation val="minMax"/>
          <c:max val="14"/>
          <c:min val="0"/>
        </c:scaling>
        <c:axPos val="l"/>
        <c:majorGridlines>
          <c:spPr>
            <a:ln w="19050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hr-HR" sz="1600" b="1" i="0" u="none" strike="noStrike" baseline="0"/>
                  <a:t>Averaged total daily precipitation </a:t>
                </a:r>
                <a:r>
                  <a:rPr lang="en-US" sz="1600"/>
                  <a:t>(m</a:t>
                </a:r>
                <a:r>
                  <a:rPr lang="hr-HR" sz="1600"/>
                  <a:t>m</a:t>
                </a:r>
                <a:r>
                  <a:rPr lang="en-US" sz="1600"/>
                  <a:t>)</a:t>
                </a:r>
              </a:p>
            </c:rich>
          </c:tx>
          <c:layout>
            <c:manualLayout>
              <c:xMode val="edge"/>
              <c:yMode val="edge"/>
              <c:x val="3.5087673317558089E-3"/>
              <c:y val="0.13470234379563029"/>
            </c:manualLayout>
          </c:layout>
        </c:title>
        <c:numFmt formatCode="#,##0.0" sourceLinked="0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="0"/>
            </a:pPr>
            <a:endParaRPr lang="sr-Latn-CS"/>
          </a:p>
        </c:txPr>
        <c:crossAx val="80003456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</c:spPr>
    </c:plotArea>
    <c:plotVisOnly val="1"/>
    <c:dispBlanksAs val="gap"/>
  </c:chart>
  <c:txPr>
    <a:bodyPr/>
    <a:lstStyle/>
    <a:p>
      <a:pPr>
        <a:defRPr baseline="0">
          <a:latin typeface="Palatino Linotype" pitchFamily="18" charset="0"/>
        </a:defRPr>
      </a:pPr>
      <a:endParaRPr lang="sr-Latn-C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 sz="2200"/>
            </a:pPr>
            <a:r>
              <a:rPr lang="hr-HR" sz="2200"/>
              <a:t>2008-2017</a:t>
            </a:r>
          </a:p>
        </c:rich>
      </c:tx>
      <c:layout>
        <c:manualLayout>
          <c:xMode val="edge"/>
          <c:yMode val="edge"/>
          <c:x val="7.6259297415315633E-2"/>
          <c:y val="0.15156278474400911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title>
    <c:plotArea>
      <c:layout>
        <c:manualLayout>
          <c:layoutTarget val="inner"/>
          <c:xMode val="edge"/>
          <c:yMode val="edge"/>
          <c:x val="6.2756094525289505E-2"/>
          <c:y val="2.6332512072049778E-2"/>
          <c:w val="0.91989552851659762"/>
          <c:h val="0.85601238153552983"/>
        </c:manualLayout>
      </c:layout>
      <c:scatterChart>
        <c:scatterStyle val="lineMarker"/>
        <c:ser>
          <c:idx val="6"/>
          <c:order val="0"/>
          <c:spPr>
            <a:ln w="1270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List1!$W$378:$W$379</c:f>
              <c:numCache>
                <c:formatCode>General</c:formatCode>
                <c:ptCount val="2"/>
                <c:pt idx="0">
                  <c:v>31</c:v>
                </c:pt>
                <c:pt idx="1">
                  <c:v>31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1-8EFD-4797-A0BC-5353D385840A}"/>
            </c:ext>
          </c:extLst>
        </c:ser>
        <c:ser>
          <c:idx val="7"/>
          <c:order val="1"/>
          <c:spPr>
            <a:ln w="1270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List1!$W$380:$W$381</c:f>
              <c:numCache>
                <c:formatCode>General</c:formatCode>
                <c:ptCount val="2"/>
                <c:pt idx="0">
                  <c:v>59</c:v>
                </c:pt>
                <c:pt idx="1">
                  <c:v>59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4-8EFD-4797-A0BC-5353D385840A}"/>
            </c:ext>
          </c:extLst>
        </c:ser>
        <c:ser>
          <c:idx val="8"/>
          <c:order val="2"/>
          <c:spPr>
            <a:ln w="1270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List1!$W$382:$W$383</c:f>
              <c:numCache>
                <c:formatCode>General</c:formatCode>
                <c:ptCount val="2"/>
                <c:pt idx="0">
                  <c:v>90</c:v>
                </c:pt>
                <c:pt idx="1">
                  <c:v>90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5-8EFD-4797-A0BC-5353D385840A}"/>
            </c:ext>
          </c:extLst>
        </c:ser>
        <c:ser>
          <c:idx val="9"/>
          <c:order val="3"/>
          <c:spPr>
            <a:ln w="1270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List1!$W$384:$W$385</c:f>
              <c:numCache>
                <c:formatCode>General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8-8EFD-4797-A0BC-5353D385840A}"/>
            </c:ext>
          </c:extLst>
        </c:ser>
        <c:ser>
          <c:idx val="10"/>
          <c:order val="4"/>
          <c:spPr>
            <a:ln w="12700">
              <a:solidFill>
                <a:schemeClr val="accent6"/>
              </a:solidFill>
              <a:prstDash val="dash"/>
            </a:ln>
          </c:spPr>
          <c:dPt>
            <c:idx val="1"/>
            <c:marker>
              <c:spPr>
                <a:noFill/>
                <a:ln>
                  <a:noFill/>
                </a:ln>
              </c:spPr>
            </c:marker>
            <c:spPr>
              <a:ln w="12700">
                <a:solidFill>
                  <a:srgbClr val="7030A0"/>
                </a:solidFill>
                <a:prstDash val="dash"/>
              </a:ln>
            </c:spPr>
          </c:dPt>
          <c:xVal>
            <c:numRef>
              <c:f>List1!$W$386:$W$387</c:f>
              <c:numCache>
                <c:formatCode>General</c:formatCode>
                <c:ptCount val="2"/>
                <c:pt idx="0">
                  <c:v>151</c:v>
                </c:pt>
                <c:pt idx="1">
                  <c:v>151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9-8EFD-4797-A0BC-5353D385840A}"/>
            </c:ext>
          </c:extLst>
        </c:ser>
        <c:ser>
          <c:idx val="11"/>
          <c:order val="5"/>
          <c:spPr>
            <a:ln w="1270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List1!$W$388:$W$389</c:f>
              <c:numCache>
                <c:formatCode>General</c:formatCode>
                <c:ptCount val="2"/>
                <c:pt idx="0">
                  <c:v>181</c:v>
                </c:pt>
                <c:pt idx="1">
                  <c:v>181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A-8EFD-4797-A0BC-5353D385840A}"/>
            </c:ext>
          </c:extLst>
        </c:ser>
        <c:ser>
          <c:idx val="12"/>
          <c:order val="6"/>
          <c:spPr>
            <a:ln w="1270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List1!$W$390:$W$391</c:f>
              <c:numCache>
                <c:formatCode>General</c:formatCode>
                <c:ptCount val="2"/>
                <c:pt idx="0">
                  <c:v>212</c:v>
                </c:pt>
                <c:pt idx="1">
                  <c:v>212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B-8EFD-4797-A0BC-5353D385840A}"/>
            </c:ext>
          </c:extLst>
        </c:ser>
        <c:ser>
          <c:idx val="13"/>
          <c:order val="7"/>
          <c:spPr>
            <a:ln w="1270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List1!$W$392:$W$393</c:f>
              <c:numCache>
                <c:formatCode>General</c:formatCode>
                <c:ptCount val="2"/>
                <c:pt idx="0">
                  <c:v>243</c:v>
                </c:pt>
                <c:pt idx="1">
                  <c:v>243</c:v>
                </c:pt>
              </c:numCache>
            </c:numRef>
          </c:xVal>
          <c:yVal>
            <c:numRef>
              <c:f>List1!$X$378:$X$379</c:f>
              <c:numCache>
                <c:formatCode>General</c:formatCode>
                <c:ptCount val="2"/>
                <c:pt idx="0">
                  <c:v>-4</c:v>
                </c:pt>
                <c:pt idx="1">
                  <c:v>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C-8EFD-4797-A0BC-5353D385840A}"/>
            </c:ext>
          </c:extLst>
        </c:ser>
        <c:ser>
          <c:idx val="14"/>
          <c:order val="8"/>
          <c:spPr>
            <a:ln w="1270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Pt>
            <c:idx val="1"/>
            <c:spPr>
              <a:ln w="19050">
                <a:solidFill>
                  <a:srgbClr val="7030A0"/>
                </a:solidFill>
                <a:prstDash val="dash"/>
              </a:ln>
            </c:spPr>
          </c:dPt>
          <c:dLbls>
            <c:dLbl>
              <c:idx val="0"/>
              <c:layout>
                <c:manualLayout>
                  <c:x val="-2.8345799679497751E-2"/>
                  <c:y val="-0.80682966425924352"/>
                </c:manualLayout>
              </c:layout>
              <c:tx>
                <c:rich>
                  <a:bodyPr/>
                  <a:lstStyle/>
                  <a:p>
                    <a:r>
                      <a:rPr lang="hr-HR" sz="2000" b="1">
                        <a:solidFill>
                          <a:srgbClr val="7030A0"/>
                        </a:solidFill>
                      </a:rPr>
                      <a:t>1</a:t>
                    </a:r>
                    <a:r>
                      <a:rPr lang="hr-HR"/>
                      <a:t>.10.</a:t>
                    </a:r>
                    <a:endParaRPr lang="en-US"/>
                  </a:p>
                </c:rich>
              </c:tx>
              <c:showVal val="1"/>
            </c:dLbl>
            <c:dLbl>
              <c:idx val="1"/>
              <c:delete val="1"/>
            </c:dLbl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 sz="2000" b="1">
                    <a:solidFill>
                      <a:srgbClr val="7030A0"/>
                    </a:solidFill>
                  </a:defRPr>
                </a:pPr>
                <a:endParaRPr lang="sr-Latn-CS"/>
              </a:p>
            </c:txPr>
            <c:showVal val="1"/>
          </c:dLbls>
          <c:xVal>
            <c:numRef>
              <c:f>List1!$W$394:$W$395</c:f>
              <c:numCache>
                <c:formatCode>General</c:formatCode>
                <c:ptCount val="2"/>
                <c:pt idx="0">
                  <c:v>273</c:v>
                </c:pt>
                <c:pt idx="1">
                  <c:v>273</c:v>
                </c:pt>
              </c:numCache>
            </c:numRef>
          </c:xVal>
          <c:yVal>
            <c:numRef>
              <c:f>List1!$Y$378:$Y$379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D-8EFD-4797-A0BC-5353D385840A}"/>
            </c:ext>
          </c:extLst>
        </c:ser>
        <c:ser>
          <c:idx val="15"/>
          <c:order val="9"/>
          <c:spPr>
            <a:ln w="1905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layout>
                <c:manualLayout>
                  <c:x val="-2.8029484966908689E-2"/>
                  <c:y val="-0.80905719005864007"/>
                </c:manualLayout>
              </c:layout>
              <c:tx>
                <c:rich>
                  <a:bodyPr/>
                  <a:lstStyle/>
                  <a:p>
                    <a:r>
                      <a:rPr lang="hr-HR" sz="2000" b="1">
                        <a:solidFill>
                          <a:srgbClr val="7030A0"/>
                        </a:solidFill>
                      </a:rPr>
                      <a:t>1</a:t>
                    </a:r>
                    <a:r>
                      <a:rPr lang="hr-HR"/>
                      <a:t>.11.</a:t>
                    </a:r>
                    <a:endParaRPr lang="en-US"/>
                  </a:p>
                </c:rich>
              </c:tx>
              <c:showCatName val="1"/>
            </c:dLbl>
            <c:dLbl>
              <c:idx val="1"/>
              <c:delete val="1"/>
            </c:dLbl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 sz="2000" b="1">
                    <a:solidFill>
                      <a:srgbClr val="7030A0"/>
                    </a:solidFill>
                  </a:defRPr>
                </a:pPr>
                <a:endParaRPr lang="sr-Latn-CS"/>
              </a:p>
            </c:txPr>
            <c:showCatName val="1"/>
          </c:dLbls>
          <c:xVal>
            <c:numRef>
              <c:f>List1!$W$396:$W$397</c:f>
              <c:numCache>
                <c:formatCode>General</c:formatCode>
                <c:ptCount val="2"/>
                <c:pt idx="0">
                  <c:v>304</c:v>
                </c:pt>
                <c:pt idx="1">
                  <c:v>304</c:v>
                </c:pt>
              </c:numCache>
            </c:numRef>
          </c:xVal>
          <c:yVal>
            <c:numRef>
              <c:f>List1!$Y$378:$Y$379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E-8EFD-4797-A0BC-5353D385840A}"/>
            </c:ext>
          </c:extLst>
        </c:ser>
        <c:ser>
          <c:idx val="16"/>
          <c:order val="10"/>
          <c:spPr>
            <a:ln w="19050">
              <a:solidFill>
                <a:srgbClr val="7030A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layout>
                <c:manualLayout>
                  <c:x val="-2.5391254313074024E-2"/>
                  <c:y val="-0.80905719005864007"/>
                </c:manualLayout>
              </c:layout>
              <c:tx>
                <c:rich>
                  <a:bodyPr/>
                  <a:lstStyle/>
                  <a:p>
                    <a:pPr>
                      <a:defRPr sz="2000" b="1">
                        <a:solidFill>
                          <a:srgbClr val="7030A0"/>
                        </a:solidFill>
                      </a:defRPr>
                    </a:pPr>
                    <a:r>
                      <a:rPr lang="hr-HR" sz="2000" b="1">
                        <a:solidFill>
                          <a:srgbClr val="7030A0"/>
                        </a:solidFill>
                      </a:rPr>
                      <a:t>1</a:t>
                    </a:r>
                    <a:r>
                      <a:rPr lang="hr-HR">
                        <a:solidFill>
                          <a:srgbClr val="7030A0"/>
                        </a:solidFill>
                      </a:rPr>
                      <a:t>.12.</a:t>
                    </a:r>
                    <a:endParaRPr lang="en-US">
                      <a:solidFill>
                        <a:srgbClr val="7030A0"/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</c:spPr>
              <c:showVal val="1"/>
            </c:dLbl>
            <c:delete val="1"/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 sz="2000" b="1"/>
                </a:pPr>
                <a:endParaRPr lang="sr-Latn-CS"/>
              </a:p>
            </c:txPr>
          </c:dLbls>
          <c:xVal>
            <c:numRef>
              <c:f>List1!$W$398:$W$399</c:f>
              <c:numCache>
                <c:formatCode>General</c:formatCode>
                <c:ptCount val="2"/>
                <c:pt idx="0">
                  <c:v>334</c:v>
                </c:pt>
                <c:pt idx="1">
                  <c:v>334</c:v>
                </c:pt>
              </c:numCache>
            </c:numRef>
          </c:xVal>
          <c:yVal>
            <c:numRef>
              <c:f>List1!$Y$378:$Y$379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F-8EFD-4797-A0BC-5353D385840A}"/>
            </c:ext>
          </c:extLst>
        </c:ser>
        <c:ser>
          <c:idx val="2"/>
          <c:order val="11"/>
          <c:spPr>
            <a:ln w="25400">
              <a:solidFill>
                <a:schemeClr val="accent2">
                  <a:lumMod val="50000"/>
                </a:schemeClr>
              </a:solidFill>
            </a:ln>
          </c:spPr>
          <c:marker>
            <c:symbol val="triangle"/>
            <c:size val="5"/>
            <c:spPr>
              <a:solidFill>
                <a:sysClr val="window" lastClr="FFFFFF"/>
              </a:solidFill>
              <a:ln w="15875">
                <a:solidFill>
                  <a:srgbClr val="ED7D31">
                    <a:lumMod val="50000"/>
                  </a:srgbClr>
                </a:solidFill>
              </a:ln>
            </c:spPr>
          </c:marker>
          <c:trendline>
            <c:spPr>
              <a:ln w="25400">
                <a:solidFill>
                  <a:sysClr val="windowText" lastClr="000000"/>
                </a:solidFill>
              </a:ln>
            </c:spPr>
            <c:trendlineType val="linear"/>
          </c:trendline>
          <c:xVal>
            <c:numRef>
              <c:f>List1!$D$273:$D$286</c:f>
              <c:numCache>
                <c:formatCode>General</c:formatCode>
                <c:ptCount val="14"/>
                <c:pt idx="0">
                  <c:v>270</c:v>
                </c:pt>
                <c:pt idx="1">
                  <c:v>271</c:v>
                </c:pt>
                <c:pt idx="2">
                  <c:v>272</c:v>
                </c:pt>
                <c:pt idx="3">
                  <c:v>273</c:v>
                </c:pt>
                <c:pt idx="4">
                  <c:v>274</c:v>
                </c:pt>
                <c:pt idx="5">
                  <c:v>275</c:v>
                </c:pt>
                <c:pt idx="6">
                  <c:v>276</c:v>
                </c:pt>
                <c:pt idx="7">
                  <c:v>277</c:v>
                </c:pt>
                <c:pt idx="8">
                  <c:v>278</c:v>
                </c:pt>
                <c:pt idx="9">
                  <c:v>279</c:v>
                </c:pt>
                <c:pt idx="10">
                  <c:v>280</c:v>
                </c:pt>
                <c:pt idx="11">
                  <c:v>281</c:v>
                </c:pt>
                <c:pt idx="12">
                  <c:v>282</c:v>
                </c:pt>
                <c:pt idx="13">
                  <c:v>283</c:v>
                </c:pt>
              </c:numCache>
            </c:numRef>
          </c:xVal>
          <c:yVal>
            <c:numRef>
              <c:f>List1!$H$273:$H$286</c:f>
              <c:numCache>
                <c:formatCode>0.0</c:formatCode>
                <c:ptCount val="14"/>
                <c:pt idx="0">
                  <c:v>1.96</c:v>
                </c:pt>
                <c:pt idx="1">
                  <c:v>0.23</c:v>
                </c:pt>
                <c:pt idx="2">
                  <c:v>0.56999999999999995</c:v>
                </c:pt>
                <c:pt idx="3">
                  <c:v>3.76</c:v>
                </c:pt>
                <c:pt idx="4">
                  <c:v>0.61</c:v>
                </c:pt>
                <c:pt idx="5">
                  <c:v>0.59</c:v>
                </c:pt>
                <c:pt idx="6">
                  <c:v>0.46</c:v>
                </c:pt>
                <c:pt idx="7">
                  <c:v>1.24</c:v>
                </c:pt>
                <c:pt idx="8">
                  <c:v>2.23</c:v>
                </c:pt>
                <c:pt idx="9">
                  <c:v>1.32</c:v>
                </c:pt>
                <c:pt idx="10">
                  <c:v>1.9</c:v>
                </c:pt>
                <c:pt idx="11">
                  <c:v>4.12</c:v>
                </c:pt>
                <c:pt idx="12">
                  <c:v>1.26</c:v>
                </c:pt>
                <c:pt idx="13">
                  <c:v>0.12</c:v>
                </c:pt>
              </c:numCache>
            </c:numRef>
          </c:yVal>
        </c:ser>
        <c:ser>
          <c:idx val="3"/>
          <c:order val="12"/>
          <c:spPr>
            <a:ln w="25400"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15875">
                <a:solidFill>
                  <a:srgbClr val="00B050"/>
                </a:solidFill>
              </a:ln>
            </c:spPr>
          </c:marker>
          <c:trendline>
            <c:spPr>
              <a:ln w="25400">
                <a:solidFill>
                  <a:sysClr val="windowText" lastClr="000000"/>
                </a:solidFill>
              </a:ln>
            </c:spPr>
            <c:trendlineType val="linear"/>
          </c:trendline>
          <c:xVal>
            <c:numRef>
              <c:f>List1!$D$287:$D$303</c:f>
              <c:numCache>
                <c:formatCode>General</c:formatCode>
                <c:ptCount val="17"/>
                <c:pt idx="0">
                  <c:v>284</c:v>
                </c:pt>
                <c:pt idx="1">
                  <c:v>285</c:v>
                </c:pt>
                <c:pt idx="2">
                  <c:v>286</c:v>
                </c:pt>
                <c:pt idx="3">
                  <c:v>287</c:v>
                </c:pt>
                <c:pt idx="4">
                  <c:v>288</c:v>
                </c:pt>
                <c:pt idx="5">
                  <c:v>289</c:v>
                </c:pt>
                <c:pt idx="6">
                  <c:v>290</c:v>
                </c:pt>
                <c:pt idx="7">
                  <c:v>291</c:v>
                </c:pt>
                <c:pt idx="8">
                  <c:v>292</c:v>
                </c:pt>
                <c:pt idx="9">
                  <c:v>293</c:v>
                </c:pt>
                <c:pt idx="10">
                  <c:v>294</c:v>
                </c:pt>
                <c:pt idx="11">
                  <c:v>295</c:v>
                </c:pt>
                <c:pt idx="12">
                  <c:v>296</c:v>
                </c:pt>
                <c:pt idx="13">
                  <c:v>297</c:v>
                </c:pt>
                <c:pt idx="14">
                  <c:v>298</c:v>
                </c:pt>
                <c:pt idx="15">
                  <c:v>299</c:v>
                </c:pt>
                <c:pt idx="16">
                  <c:v>300</c:v>
                </c:pt>
              </c:numCache>
            </c:numRef>
          </c:xVal>
          <c:yVal>
            <c:numRef>
              <c:f>List1!$H$287:$H$303</c:f>
              <c:numCache>
                <c:formatCode>0.0</c:formatCode>
                <c:ptCount val="17"/>
                <c:pt idx="0">
                  <c:v>4.32</c:v>
                </c:pt>
                <c:pt idx="1">
                  <c:v>4.82</c:v>
                </c:pt>
                <c:pt idx="2">
                  <c:v>1.1399999999999999</c:v>
                </c:pt>
                <c:pt idx="3">
                  <c:v>1.53</c:v>
                </c:pt>
                <c:pt idx="4">
                  <c:v>4.53</c:v>
                </c:pt>
                <c:pt idx="5">
                  <c:v>2.5</c:v>
                </c:pt>
                <c:pt idx="6">
                  <c:v>2.71</c:v>
                </c:pt>
                <c:pt idx="7">
                  <c:v>5.58</c:v>
                </c:pt>
                <c:pt idx="8">
                  <c:v>3.23</c:v>
                </c:pt>
                <c:pt idx="9">
                  <c:v>6.01</c:v>
                </c:pt>
                <c:pt idx="10">
                  <c:v>3.16</c:v>
                </c:pt>
                <c:pt idx="11">
                  <c:v>5.61</c:v>
                </c:pt>
                <c:pt idx="12">
                  <c:v>1.02</c:v>
                </c:pt>
                <c:pt idx="13">
                  <c:v>3.93</c:v>
                </c:pt>
                <c:pt idx="14">
                  <c:v>0.64</c:v>
                </c:pt>
                <c:pt idx="15">
                  <c:v>5.68</c:v>
                </c:pt>
                <c:pt idx="16">
                  <c:v>5.49</c:v>
                </c:pt>
              </c:numCache>
            </c:numRef>
          </c:yVal>
        </c:ser>
        <c:ser>
          <c:idx val="4"/>
          <c:order val="13"/>
          <c:spPr>
            <a:ln w="25400">
              <a:solidFill>
                <a:srgbClr val="626000"/>
              </a:solidFill>
            </a:ln>
          </c:spPr>
          <c:marker>
            <c:symbol val="star"/>
            <c:size val="5"/>
            <c:spPr>
              <a:solidFill>
                <a:sysClr val="window" lastClr="FFFFFF"/>
              </a:solidFill>
              <a:ln w="15875">
                <a:solidFill>
                  <a:srgbClr val="626000"/>
                </a:solidFill>
              </a:ln>
            </c:spPr>
          </c:marker>
          <c:trendline>
            <c:spPr>
              <a:ln w="25400">
                <a:solidFill>
                  <a:sysClr val="windowText" lastClr="000000"/>
                </a:solidFill>
              </a:ln>
            </c:spPr>
            <c:trendlineType val="linear"/>
          </c:trendline>
          <c:xVal>
            <c:numRef>
              <c:f>List1!$D$304:$D$310</c:f>
              <c:numCache>
                <c:formatCode>General</c:formatCode>
                <c:ptCount val="7"/>
                <c:pt idx="0">
                  <c:v>301</c:v>
                </c:pt>
                <c:pt idx="1">
                  <c:v>302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307</c:v>
                </c:pt>
              </c:numCache>
            </c:numRef>
          </c:xVal>
          <c:yVal>
            <c:numRef>
              <c:f>List1!$H$304:$H$310</c:f>
              <c:numCache>
                <c:formatCode>0.0</c:formatCode>
                <c:ptCount val="7"/>
                <c:pt idx="0">
                  <c:v>0.97</c:v>
                </c:pt>
                <c:pt idx="1">
                  <c:v>3.77</c:v>
                </c:pt>
                <c:pt idx="2">
                  <c:v>1.02</c:v>
                </c:pt>
                <c:pt idx="3">
                  <c:v>0.94</c:v>
                </c:pt>
                <c:pt idx="4">
                  <c:v>0</c:v>
                </c:pt>
                <c:pt idx="5">
                  <c:v>1.02</c:v>
                </c:pt>
                <c:pt idx="6">
                  <c:v>1.94</c:v>
                </c:pt>
              </c:numCache>
            </c:numRef>
          </c:yVal>
        </c:ser>
        <c:ser>
          <c:idx val="5"/>
          <c:order val="14"/>
          <c:spPr>
            <a:ln w="25400">
              <a:solidFill>
                <a:schemeClr val="accent2"/>
              </a:solidFill>
            </a:ln>
          </c:spPr>
          <c:marker>
            <c:symbol val="plus"/>
            <c:size val="5"/>
            <c:spPr>
              <a:solidFill>
                <a:sysClr val="window" lastClr="FFFFFF"/>
              </a:solidFill>
              <a:ln w="15875">
                <a:solidFill>
                  <a:srgbClr val="ED7D31"/>
                </a:solidFill>
              </a:ln>
            </c:spPr>
          </c:marker>
          <c:trendline>
            <c:spPr>
              <a:ln w="25400">
                <a:solidFill>
                  <a:sysClr val="windowText" lastClr="000000"/>
                </a:solidFill>
              </a:ln>
            </c:spPr>
            <c:trendlineType val="linear"/>
          </c:trendline>
          <c:xVal>
            <c:numRef>
              <c:f>List1!$D$311:$D$321</c:f>
              <c:numCache>
                <c:formatCode>General</c:formatCode>
                <c:ptCount val="11"/>
                <c:pt idx="0">
                  <c:v>308</c:v>
                </c:pt>
                <c:pt idx="1">
                  <c:v>309</c:v>
                </c:pt>
                <c:pt idx="2">
                  <c:v>310</c:v>
                </c:pt>
                <c:pt idx="3">
                  <c:v>311</c:v>
                </c:pt>
                <c:pt idx="4">
                  <c:v>312</c:v>
                </c:pt>
                <c:pt idx="5">
                  <c:v>313</c:v>
                </c:pt>
                <c:pt idx="6">
                  <c:v>314</c:v>
                </c:pt>
                <c:pt idx="7">
                  <c:v>315</c:v>
                </c:pt>
                <c:pt idx="8">
                  <c:v>316</c:v>
                </c:pt>
                <c:pt idx="9">
                  <c:v>317</c:v>
                </c:pt>
                <c:pt idx="10">
                  <c:v>318</c:v>
                </c:pt>
              </c:numCache>
            </c:numRef>
          </c:xVal>
          <c:yVal>
            <c:numRef>
              <c:f>List1!$H$311:$H$321</c:f>
              <c:numCache>
                <c:formatCode>0.0</c:formatCode>
                <c:ptCount val="11"/>
                <c:pt idx="0">
                  <c:v>2.65</c:v>
                </c:pt>
                <c:pt idx="1">
                  <c:v>4.71</c:v>
                </c:pt>
                <c:pt idx="2">
                  <c:v>3.34</c:v>
                </c:pt>
                <c:pt idx="3">
                  <c:v>5.97</c:v>
                </c:pt>
                <c:pt idx="4">
                  <c:v>3.82</c:v>
                </c:pt>
                <c:pt idx="5">
                  <c:v>4.82</c:v>
                </c:pt>
                <c:pt idx="6">
                  <c:v>6.76</c:v>
                </c:pt>
                <c:pt idx="7">
                  <c:v>4.83</c:v>
                </c:pt>
                <c:pt idx="8">
                  <c:v>1.62</c:v>
                </c:pt>
                <c:pt idx="9">
                  <c:v>5.05</c:v>
                </c:pt>
                <c:pt idx="10">
                  <c:v>2.58</c:v>
                </c:pt>
              </c:numCache>
            </c:numRef>
          </c:yVal>
        </c:ser>
        <c:ser>
          <c:idx val="17"/>
          <c:order val="15"/>
          <c:spPr>
            <a:ln w="25400">
              <a:solidFill>
                <a:srgbClr val="45734A"/>
              </a:solidFill>
            </a:ln>
          </c:spPr>
          <c:marker>
            <c:symbol val="dash"/>
            <c:size val="5"/>
            <c:spPr>
              <a:solidFill>
                <a:sysClr val="window" lastClr="FFFFFF"/>
              </a:solidFill>
              <a:ln w="15875">
                <a:solidFill>
                  <a:srgbClr val="45734A"/>
                </a:solidFill>
              </a:ln>
            </c:spPr>
          </c:marker>
          <c:trendline>
            <c:spPr>
              <a:ln w="25400">
                <a:solidFill>
                  <a:sysClr val="windowText" lastClr="000000"/>
                </a:solidFill>
              </a:ln>
            </c:spPr>
            <c:trendlineType val="linear"/>
          </c:trendline>
          <c:xVal>
            <c:numRef>
              <c:f>List1!$D$322:$D$368</c:f>
              <c:numCache>
                <c:formatCode>General</c:formatCode>
                <c:ptCount val="47"/>
                <c:pt idx="0">
                  <c:v>319</c:v>
                </c:pt>
                <c:pt idx="1">
                  <c:v>320</c:v>
                </c:pt>
                <c:pt idx="2">
                  <c:v>321</c:v>
                </c:pt>
                <c:pt idx="3">
                  <c:v>322</c:v>
                </c:pt>
                <c:pt idx="4">
                  <c:v>323</c:v>
                </c:pt>
                <c:pt idx="5">
                  <c:v>324</c:v>
                </c:pt>
                <c:pt idx="6">
                  <c:v>325</c:v>
                </c:pt>
                <c:pt idx="7">
                  <c:v>326</c:v>
                </c:pt>
                <c:pt idx="8">
                  <c:v>327</c:v>
                </c:pt>
                <c:pt idx="9">
                  <c:v>328</c:v>
                </c:pt>
                <c:pt idx="10">
                  <c:v>329</c:v>
                </c:pt>
                <c:pt idx="11">
                  <c:v>330</c:v>
                </c:pt>
                <c:pt idx="12">
                  <c:v>331</c:v>
                </c:pt>
                <c:pt idx="13">
                  <c:v>332</c:v>
                </c:pt>
                <c:pt idx="14">
                  <c:v>333</c:v>
                </c:pt>
                <c:pt idx="15">
                  <c:v>334</c:v>
                </c:pt>
                <c:pt idx="16">
                  <c:v>335</c:v>
                </c:pt>
                <c:pt idx="17">
                  <c:v>336</c:v>
                </c:pt>
                <c:pt idx="18">
                  <c:v>337</c:v>
                </c:pt>
                <c:pt idx="19">
                  <c:v>338</c:v>
                </c:pt>
                <c:pt idx="20">
                  <c:v>339</c:v>
                </c:pt>
                <c:pt idx="21">
                  <c:v>340</c:v>
                </c:pt>
                <c:pt idx="22">
                  <c:v>341</c:v>
                </c:pt>
                <c:pt idx="23">
                  <c:v>342</c:v>
                </c:pt>
                <c:pt idx="24">
                  <c:v>343</c:v>
                </c:pt>
                <c:pt idx="25">
                  <c:v>344</c:v>
                </c:pt>
                <c:pt idx="26">
                  <c:v>345</c:v>
                </c:pt>
                <c:pt idx="27">
                  <c:v>346</c:v>
                </c:pt>
                <c:pt idx="28">
                  <c:v>347</c:v>
                </c:pt>
                <c:pt idx="29">
                  <c:v>348</c:v>
                </c:pt>
                <c:pt idx="30">
                  <c:v>349</c:v>
                </c:pt>
                <c:pt idx="31">
                  <c:v>350</c:v>
                </c:pt>
                <c:pt idx="32">
                  <c:v>351</c:v>
                </c:pt>
                <c:pt idx="33">
                  <c:v>352</c:v>
                </c:pt>
                <c:pt idx="34">
                  <c:v>353</c:v>
                </c:pt>
                <c:pt idx="35">
                  <c:v>354</c:v>
                </c:pt>
                <c:pt idx="36">
                  <c:v>355</c:v>
                </c:pt>
                <c:pt idx="37">
                  <c:v>356</c:v>
                </c:pt>
                <c:pt idx="38">
                  <c:v>357</c:v>
                </c:pt>
                <c:pt idx="39">
                  <c:v>358</c:v>
                </c:pt>
                <c:pt idx="40">
                  <c:v>359</c:v>
                </c:pt>
                <c:pt idx="41">
                  <c:v>360</c:v>
                </c:pt>
                <c:pt idx="42">
                  <c:v>361</c:v>
                </c:pt>
                <c:pt idx="43">
                  <c:v>362</c:v>
                </c:pt>
                <c:pt idx="44">
                  <c:v>363</c:v>
                </c:pt>
                <c:pt idx="45">
                  <c:v>364</c:v>
                </c:pt>
                <c:pt idx="46">
                  <c:v>365</c:v>
                </c:pt>
              </c:numCache>
            </c:numRef>
          </c:xVal>
          <c:yVal>
            <c:numRef>
              <c:f>List1!$H$322:$H$368</c:f>
              <c:numCache>
                <c:formatCode>0.0</c:formatCode>
                <c:ptCount val="47"/>
                <c:pt idx="0">
                  <c:v>2.2799999999999998</c:v>
                </c:pt>
                <c:pt idx="1">
                  <c:v>0.2</c:v>
                </c:pt>
                <c:pt idx="2">
                  <c:v>0.16</c:v>
                </c:pt>
                <c:pt idx="3">
                  <c:v>2.5</c:v>
                </c:pt>
                <c:pt idx="4">
                  <c:v>0.51</c:v>
                </c:pt>
                <c:pt idx="5">
                  <c:v>1.19</c:v>
                </c:pt>
                <c:pt idx="6">
                  <c:v>3.42</c:v>
                </c:pt>
                <c:pt idx="7">
                  <c:v>3.97</c:v>
                </c:pt>
                <c:pt idx="8">
                  <c:v>2.7</c:v>
                </c:pt>
                <c:pt idx="9">
                  <c:v>1.41</c:v>
                </c:pt>
                <c:pt idx="10">
                  <c:v>0.43</c:v>
                </c:pt>
                <c:pt idx="11">
                  <c:v>7.0000000000000007E-2</c:v>
                </c:pt>
                <c:pt idx="12">
                  <c:v>2.78</c:v>
                </c:pt>
                <c:pt idx="13">
                  <c:v>2.95</c:v>
                </c:pt>
                <c:pt idx="14">
                  <c:v>3.79</c:v>
                </c:pt>
                <c:pt idx="15">
                  <c:v>1.2</c:v>
                </c:pt>
                <c:pt idx="16">
                  <c:v>4.67</c:v>
                </c:pt>
                <c:pt idx="17">
                  <c:v>4.01</c:v>
                </c:pt>
                <c:pt idx="18">
                  <c:v>3.13</c:v>
                </c:pt>
                <c:pt idx="19">
                  <c:v>1.69</c:v>
                </c:pt>
                <c:pt idx="20">
                  <c:v>0.05</c:v>
                </c:pt>
                <c:pt idx="21">
                  <c:v>2.2400000000000002</c:v>
                </c:pt>
                <c:pt idx="22">
                  <c:v>0.55000000000000004</c:v>
                </c:pt>
                <c:pt idx="23">
                  <c:v>1.93</c:v>
                </c:pt>
                <c:pt idx="24">
                  <c:v>4.71</c:v>
                </c:pt>
                <c:pt idx="25">
                  <c:v>2.11</c:v>
                </c:pt>
                <c:pt idx="26">
                  <c:v>1.94</c:v>
                </c:pt>
                <c:pt idx="27">
                  <c:v>0.32</c:v>
                </c:pt>
                <c:pt idx="28">
                  <c:v>1.35</c:v>
                </c:pt>
                <c:pt idx="29">
                  <c:v>1.27</c:v>
                </c:pt>
                <c:pt idx="30">
                  <c:v>2.89</c:v>
                </c:pt>
                <c:pt idx="31">
                  <c:v>2.16</c:v>
                </c:pt>
                <c:pt idx="32">
                  <c:v>4.51</c:v>
                </c:pt>
                <c:pt idx="33">
                  <c:v>4.38</c:v>
                </c:pt>
                <c:pt idx="34">
                  <c:v>2.21</c:v>
                </c:pt>
                <c:pt idx="35">
                  <c:v>2.94</c:v>
                </c:pt>
                <c:pt idx="36">
                  <c:v>0.33</c:v>
                </c:pt>
                <c:pt idx="37">
                  <c:v>0.11</c:v>
                </c:pt>
                <c:pt idx="38">
                  <c:v>0.17</c:v>
                </c:pt>
                <c:pt idx="39">
                  <c:v>0.03</c:v>
                </c:pt>
                <c:pt idx="40">
                  <c:v>0.22</c:v>
                </c:pt>
                <c:pt idx="41">
                  <c:v>1.25</c:v>
                </c:pt>
                <c:pt idx="42">
                  <c:v>0.88</c:v>
                </c:pt>
                <c:pt idx="43">
                  <c:v>1.67</c:v>
                </c:pt>
                <c:pt idx="44">
                  <c:v>1.04</c:v>
                </c:pt>
                <c:pt idx="45">
                  <c:v>1.82</c:v>
                </c:pt>
                <c:pt idx="46">
                  <c:v>2.46</c:v>
                </c:pt>
              </c:numCache>
            </c:numRef>
          </c:yVal>
        </c:ser>
        <c:ser>
          <c:idx val="0"/>
          <c:order val="16"/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dPt>
            <c:idx val="0"/>
            <c:spPr>
              <a:ln w="19050">
                <a:solidFill>
                  <a:srgbClr val="7030A0"/>
                </a:solidFill>
                <a:prstDash val="sysDash"/>
              </a:ln>
            </c:spPr>
          </c:dPt>
          <c:dLbls>
            <c:dLbl>
              <c:idx val="0"/>
              <c:layout>
                <c:manualLayout>
                  <c:x val="-6.8581124177370415E-3"/>
                  <c:y val="-0.81007167897389332"/>
                </c:manualLayout>
              </c:layout>
              <c:tx>
                <c:rich>
                  <a:bodyPr/>
                  <a:lstStyle/>
                  <a:p>
                    <a:r>
                      <a:rPr lang="hr-HR" sz="2000" b="1">
                        <a:solidFill>
                          <a:srgbClr val="7030A0"/>
                        </a:solidFill>
                      </a:rPr>
                      <a:t>3</a:t>
                    </a:r>
                    <a:r>
                      <a:rPr lang="hr-HR"/>
                      <a:t>1.12.</a:t>
                    </a:r>
                    <a:endParaRPr lang="en-US"/>
                  </a:p>
                </c:rich>
              </c:tx>
              <c:showVal val="1"/>
            </c:dLbl>
            <c:dLbl>
              <c:idx val="1"/>
              <c:delete val="1"/>
            </c:dLbl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 sz="2000" b="1">
                    <a:solidFill>
                      <a:srgbClr val="7030A0"/>
                    </a:solidFill>
                  </a:defRPr>
                </a:pPr>
                <a:endParaRPr lang="sr-Latn-CS"/>
              </a:p>
            </c:txPr>
            <c:showVal val="1"/>
          </c:dLbls>
          <c:xVal>
            <c:numRef>
              <c:f>List1!$W$400:$W$401</c:f>
              <c:numCache>
                <c:formatCode>General</c:formatCode>
                <c:ptCount val="2"/>
                <c:pt idx="0">
                  <c:v>365</c:v>
                </c:pt>
                <c:pt idx="1">
                  <c:v>365</c:v>
                </c:pt>
              </c:numCache>
            </c:numRef>
          </c:xVal>
          <c:yVal>
            <c:numRef>
              <c:f>List1!$Y$378:$Y$379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</c:ser>
        <c:axId val="80141696"/>
        <c:axId val="80156160"/>
      </c:scatterChart>
      <c:valAx>
        <c:axId val="80141696"/>
        <c:scaling>
          <c:orientation val="minMax"/>
          <c:max val="365"/>
          <c:min val="265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hr-HR" sz="1600"/>
                  <a:t>Days with months in year</a:t>
                </a:r>
              </a:p>
            </c:rich>
          </c:tx>
          <c:layout>
            <c:manualLayout>
              <c:xMode val="edge"/>
              <c:yMode val="edge"/>
              <c:x val="0.42179217652036455"/>
              <c:y val="0.93637995606212143"/>
            </c:manualLayout>
          </c:layout>
        </c:title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="0"/>
            </a:pPr>
            <a:endParaRPr lang="sr-Latn-CS"/>
          </a:p>
        </c:txPr>
        <c:crossAx val="80156160"/>
        <c:crossesAt val="0"/>
        <c:crossBetween val="midCat"/>
        <c:majorUnit val="25"/>
        <c:minorUnit val="20"/>
      </c:valAx>
      <c:valAx>
        <c:axId val="80156160"/>
        <c:scaling>
          <c:orientation val="minMax"/>
          <c:max val="7"/>
          <c:min val="0"/>
        </c:scaling>
        <c:axPos val="l"/>
        <c:majorGridlines>
          <c:spPr>
            <a:ln w="19050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hr-HR" sz="1600" b="1" i="0" u="none" strike="noStrike" baseline="0"/>
                  <a:t>Averaged total daily precipitation </a:t>
                </a:r>
                <a:r>
                  <a:rPr lang="en-US" sz="1600"/>
                  <a:t>(m</a:t>
                </a:r>
                <a:r>
                  <a:rPr lang="hr-HR" sz="1600"/>
                  <a:t>m</a:t>
                </a:r>
                <a:r>
                  <a:rPr lang="en-US" sz="1600"/>
                  <a:t>)</a:t>
                </a:r>
              </a:p>
            </c:rich>
          </c:tx>
          <c:layout>
            <c:manualLayout>
              <c:xMode val="edge"/>
              <c:yMode val="edge"/>
              <c:x val="2.1940407362789089E-3"/>
              <c:y val="0.11360644670521754"/>
            </c:manualLayout>
          </c:layout>
        </c:title>
        <c:numFmt formatCode="#,##0.0" sourceLinked="0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="0"/>
            </a:pPr>
            <a:endParaRPr lang="sr-Latn-CS"/>
          </a:p>
        </c:txPr>
        <c:crossAx val="80141696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</c:spPr>
    </c:plotArea>
    <c:plotVisOnly val="1"/>
    <c:dispBlanksAs val="gap"/>
  </c:chart>
  <c:spPr>
    <a:ln w="19050">
      <a:noFill/>
    </a:ln>
  </c:spPr>
  <c:txPr>
    <a:bodyPr/>
    <a:lstStyle/>
    <a:p>
      <a:pPr>
        <a:defRPr baseline="0">
          <a:latin typeface="Palatino Linotype" pitchFamily="18" charset="0"/>
        </a:defRPr>
      </a:pPr>
      <a:endParaRPr lang="sr-Latn-CS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373</xdr:row>
      <xdr:rowOff>13607</xdr:rowOff>
    </xdr:from>
    <xdr:to>
      <xdr:col>20</xdr:col>
      <xdr:colOff>639534</xdr:colOff>
      <xdr:row>402</xdr:row>
      <xdr:rowOff>176893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xmlns="" id="{A0305555-6085-482E-AD82-4B6CE7351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373</xdr:row>
      <xdr:rowOff>13606</xdr:rowOff>
    </xdr:from>
    <xdr:to>
      <xdr:col>46</xdr:col>
      <xdr:colOff>0</xdr:colOff>
      <xdr:row>402</xdr:row>
      <xdr:rowOff>190499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xmlns="" id="{924C8E23-8FC3-4129-8B9E-3051A77E6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404</xdr:row>
      <xdr:rowOff>13607</xdr:rowOff>
    </xdr:from>
    <xdr:to>
      <xdr:col>20</xdr:col>
      <xdr:colOff>639535</xdr:colOff>
      <xdr:row>434</xdr:row>
      <xdr:rowOff>13606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xmlns="" id="{80E2A164-5635-4A71-9D01-945D10974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13607</xdr:colOff>
      <xdr:row>404</xdr:row>
      <xdr:rowOff>13607</xdr:rowOff>
    </xdr:from>
    <xdr:to>
      <xdr:col>46</xdr:col>
      <xdr:colOff>0</xdr:colOff>
      <xdr:row>433</xdr:row>
      <xdr:rowOff>176893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xmlns="" id="{E26BEC9A-410C-457B-9596-7FE96102D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13608</xdr:colOff>
      <xdr:row>435</xdr:row>
      <xdr:rowOff>13607</xdr:rowOff>
    </xdr:from>
    <xdr:to>
      <xdr:col>21</xdr:col>
      <xdr:colOff>2930</xdr:colOff>
      <xdr:row>465</xdr:row>
      <xdr:rowOff>14654</xdr:rowOff>
    </xdr:to>
    <xdr:graphicFrame macro="">
      <xdr:nvGraphicFramePr>
        <xdr:cNvPr id="10" name="Grafikon 9">
          <a:extLst>
            <a:ext uri="{FF2B5EF4-FFF2-40B4-BE49-F238E27FC236}">
              <a16:creationId xmlns:a16="http://schemas.microsoft.com/office/drawing/2014/main" xmlns="" id="{8195039D-EC5D-4C67-ADFB-C3944F543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435</xdr:row>
      <xdr:rowOff>13607</xdr:rowOff>
    </xdr:from>
    <xdr:to>
      <xdr:col>45</xdr:col>
      <xdr:colOff>639536</xdr:colOff>
      <xdr:row>465</xdr:row>
      <xdr:rowOff>0</xdr:rowOff>
    </xdr:to>
    <xdr:graphicFrame macro="">
      <xdr:nvGraphicFramePr>
        <xdr:cNvPr id="11" name="Grafikon 10">
          <a:extLst>
            <a:ext uri="{FF2B5EF4-FFF2-40B4-BE49-F238E27FC236}">
              <a16:creationId xmlns:a16="http://schemas.microsoft.com/office/drawing/2014/main" xmlns="" id="{8D29107C-7F52-449E-8AE4-EBEF9DD36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466</xdr:row>
      <xdr:rowOff>13607</xdr:rowOff>
    </xdr:from>
    <xdr:to>
      <xdr:col>46</xdr:col>
      <xdr:colOff>0</xdr:colOff>
      <xdr:row>496</xdr:row>
      <xdr:rowOff>0</xdr:rowOff>
    </xdr:to>
    <xdr:graphicFrame macro="">
      <xdr:nvGraphicFramePr>
        <xdr:cNvPr id="8" name="Grafikon 10">
          <a:extLst>
            <a:ext uri="{FF2B5EF4-FFF2-40B4-BE49-F238E27FC236}">
              <a16:creationId xmlns:a16="http://schemas.microsoft.com/office/drawing/2014/main" xmlns="" id="{8D29107C-7F52-449E-8AE4-EBEF9DD36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337038</xdr:colOff>
      <xdr:row>447</xdr:row>
      <xdr:rowOff>85482</xdr:rowOff>
    </xdr:from>
    <xdr:to>
      <xdr:col>45</xdr:col>
      <xdr:colOff>564383</xdr:colOff>
      <xdr:row>462</xdr:row>
      <xdr:rowOff>51150</xdr:rowOff>
    </xdr:to>
    <xdr:sp macro="" textlink="">
      <xdr:nvSpPr>
        <xdr:cNvPr id="9" name="Oval 8"/>
        <xdr:cNvSpPr/>
      </xdr:nvSpPr>
      <xdr:spPr>
        <a:xfrm>
          <a:off x="26259149" y="85238982"/>
          <a:ext cx="3472901" cy="2823168"/>
        </a:xfrm>
        <a:prstGeom prst="ellipse">
          <a:avLst/>
        </a:prstGeom>
        <a:noFill/>
        <a:ln w="254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hr-H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W500"/>
  <sheetViews>
    <sheetView tabSelected="1" topLeftCell="AA465" zoomScale="135" zoomScaleNormal="135" workbookViewId="0">
      <selection activeCell="AB466" sqref="AB466"/>
    </sheetView>
  </sheetViews>
  <sheetFormatPr defaultRowHeight="12.75"/>
  <cols>
    <col min="1" max="1" width="9.140625" style="12"/>
    <col min="2" max="2" width="9.7109375" style="16" customWidth="1"/>
    <col min="3" max="20" width="9.7109375" style="11" customWidth="1"/>
    <col min="21" max="21" width="9.7109375" style="17" customWidth="1"/>
    <col min="22" max="25" width="9.7109375" style="11" customWidth="1"/>
    <col min="26" max="26" width="9.7109375" style="12" customWidth="1"/>
    <col min="27" max="27" width="9.7109375" style="16" customWidth="1"/>
    <col min="28" max="45" width="9.7109375" style="11" customWidth="1"/>
    <col min="46" max="46" width="9.7109375" style="17" customWidth="1"/>
    <col min="47" max="16384" width="9.140625" style="12"/>
  </cols>
  <sheetData>
    <row r="1" spans="3:10" ht="15" customHeight="1"/>
    <row r="2" spans="3:10" ht="15" customHeight="1"/>
    <row r="3" spans="3:10" ht="15" customHeight="1" thickBot="1">
      <c r="C3" s="1"/>
      <c r="E3" s="19" t="s">
        <v>8</v>
      </c>
      <c r="F3" s="20" t="s">
        <v>0</v>
      </c>
      <c r="G3" s="11" t="s">
        <v>1</v>
      </c>
      <c r="H3" s="21" t="s">
        <v>9</v>
      </c>
      <c r="I3" s="22" t="s">
        <v>0</v>
      </c>
      <c r="J3" s="22" t="s">
        <v>1</v>
      </c>
    </row>
    <row r="4" spans="3:10" ht="15" customHeight="1">
      <c r="C4" s="2">
        <v>42005</v>
      </c>
      <c r="D4" s="13">
        <v>1</v>
      </c>
      <c r="E4" s="3">
        <v>-0.1</v>
      </c>
      <c r="F4" s="14">
        <f>(E4-$E$369)/$E$370</f>
        <v>-1.5641786219696763</v>
      </c>
      <c r="G4" s="14">
        <f>F4</f>
        <v>-1.5641786219696763</v>
      </c>
      <c r="H4" s="4">
        <v>0.67</v>
      </c>
      <c r="I4" s="14">
        <f>(H4-$H$369)/$H$370</f>
        <v>-0.85605122127767186</v>
      </c>
      <c r="J4" s="14">
        <f>I4</f>
        <v>-0.85605122127767186</v>
      </c>
    </row>
    <row r="5" spans="3:10" ht="15" customHeight="1">
      <c r="C5" s="2">
        <v>42006</v>
      </c>
      <c r="D5" s="13">
        <v>2</v>
      </c>
      <c r="E5" s="5">
        <v>0.8</v>
      </c>
      <c r="F5" s="14">
        <f t="shared" ref="F5:F68" si="0">(E5-$E$369)/$E$370</f>
        <v>-1.4433308416086519</v>
      </c>
      <c r="G5" s="14">
        <f>G4+F5</f>
        <v>-3.0075094635783284</v>
      </c>
      <c r="H5" s="6">
        <v>0.17</v>
      </c>
      <c r="I5" s="14">
        <f t="shared" ref="I5:I68" si="1">(H5-$H$369)/$H$370</f>
        <v>-1.0900956662129171</v>
      </c>
      <c r="J5" s="14">
        <f>J4+I5</f>
        <v>-1.946146887490589</v>
      </c>
    </row>
    <row r="6" spans="3:10" ht="15" customHeight="1">
      <c r="C6" s="2">
        <v>42007</v>
      </c>
      <c r="D6" s="13">
        <v>3</v>
      </c>
      <c r="E6" s="5">
        <v>0.4</v>
      </c>
      <c r="F6" s="14">
        <f t="shared" si="0"/>
        <v>-1.4970409662135518</v>
      </c>
      <c r="G6" s="14">
        <f>G5+F6</f>
        <v>-4.5045504297918804</v>
      </c>
      <c r="H6" s="6">
        <v>1.84</v>
      </c>
      <c r="I6" s="14">
        <f t="shared" si="1"/>
        <v>-0.30838722012919789</v>
      </c>
      <c r="J6" s="14">
        <f t="shared" ref="J6:J69" si="2">J5+I6</f>
        <v>-2.2545341076197869</v>
      </c>
    </row>
    <row r="7" spans="3:10" ht="15" customHeight="1">
      <c r="C7" s="2">
        <v>42008</v>
      </c>
      <c r="D7" s="13">
        <v>4</v>
      </c>
      <c r="E7" s="5">
        <v>-0.3</v>
      </c>
      <c r="F7" s="14">
        <f t="shared" si="0"/>
        <v>-1.5910336842721262</v>
      </c>
      <c r="G7" s="14">
        <f t="shared" ref="G7:G70" si="3">G6+F7</f>
        <v>-6.0955841140640068</v>
      </c>
      <c r="H7" s="6">
        <v>0.28999999999999998</v>
      </c>
      <c r="I7" s="14">
        <f t="shared" si="1"/>
        <v>-1.0339249994284583</v>
      </c>
      <c r="J7" s="14">
        <f t="shared" si="2"/>
        <v>-3.2884591070482454</v>
      </c>
    </row>
    <row r="8" spans="3:10" ht="15" customHeight="1">
      <c r="C8" s="2">
        <v>42009</v>
      </c>
      <c r="D8" s="13">
        <v>5</v>
      </c>
      <c r="E8" s="5">
        <v>0.7</v>
      </c>
      <c r="F8" s="14">
        <f t="shared" si="0"/>
        <v>-1.456758372759877</v>
      </c>
      <c r="G8" s="14">
        <f t="shared" si="3"/>
        <v>-7.5523424868238838</v>
      </c>
      <c r="H8" s="6">
        <v>1.58</v>
      </c>
      <c r="I8" s="14">
        <f t="shared" si="1"/>
        <v>-0.43009033149552539</v>
      </c>
      <c r="J8" s="14">
        <f t="shared" si="2"/>
        <v>-3.718549438543771</v>
      </c>
    </row>
    <row r="9" spans="3:10" ht="15" customHeight="1">
      <c r="C9" s="2">
        <v>42010</v>
      </c>
      <c r="D9" s="13">
        <v>6</v>
      </c>
      <c r="E9" s="5">
        <v>0.7</v>
      </c>
      <c r="F9" s="14">
        <f t="shared" si="0"/>
        <v>-1.456758372759877</v>
      </c>
      <c r="G9" s="14">
        <f t="shared" si="3"/>
        <v>-9.0091008595837607</v>
      </c>
      <c r="H9" s="6">
        <v>2.2599999999999998</v>
      </c>
      <c r="I9" s="14">
        <f t="shared" si="1"/>
        <v>-0.11178988638359198</v>
      </c>
      <c r="J9" s="14">
        <f t="shared" si="2"/>
        <v>-3.8303393249273627</v>
      </c>
    </row>
    <row r="10" spans="3:10" ht="15" customHeight="1">
      <c r="C10" s="2">
        <v>42011</v>
      </c>
      <c r="D10" s="13">
        <v>7</v>
      </c>
      <c r="E10" s="5">
        <v>0.1</v>
      </c>
      <c r="F10" s="14">
        <f t="shared" si="0"/>
        <v>-1.5373235596672266</v>
      </c>
      <c r="G10" s="14">
        <f t="shared" si="3"/>
        <v>-10.546424419250988</v>
      </c>
      <c r="H10" s="6">
        <v>2.02</v>
      </c>
      <c r="I10" s="14">
        <f t="shared" si="1"/>
        <v>-0.22413121995250959</v>
      </c>
      <c r="J10" s="14">
        <f t="shared" si="2"/>
        <v>-4.0544705448798721</v>
      </c>
    </row>
    <row r="11" spans="3:10" ht="15" customHeight="1">
      <c r="C11" s="2">
        <v>42012</v>
      </c>
      <c r="D11" s="13">
        <v>8</v>
      </c>
      <c r="E11" s="5">
        <v>0.8</v>
      </c>
      <c r="F11" s="14">
        <f t="shared" si="0"/>
        <v>-1.4433308416086519</v>
      </c>
      <c r="G11" s="14">
        <f t="shared" si="3"/>
        <v>-11.98975526085964</v>
      </c>
      <c r="H11" s="6">
        <v>0.74</v>
      </c>
      <c r="I11" s="14">
        <f t="shared" si="1"/>
        <v>-0.82328499898673746</v>
      </c>
      <c r="J11" s="14">
        <f t="shared" si="2"/>
        <v>-4.8777555438666091</v>
      </c>
    </row>
    <row r="12" spans="3:10" ht="15" customHeight="1">
      <c r="C12" s="2">
        <v>42013</v>
      </c>
      <c r="D12" s="13">
        <v>9</v>
      </c>
      <c r="E12" s="5">
        <v>1.6</v>
      </c>
      <c r="F12" s="14">
        <f t="shared" si="0"/>
        <v>-1.3359105923988528</v>
      </c>
      <c r="G12" s="14">
        <f t="shared" si="3"/>
        <v>-13.325665853258492</v>
      </c>
      <c r="H12" s="6">
        <v>2.33</v>
      </c>
      <c r="I12" s="14">
        <f t="shared" si="1"/>
        <v>-7.9023664092657514E-2</v>
      </c>
      <c r="J12" s="14">
        <f t="shared" si="2"/>
        <v>-4.9567792079592667</v>
      </c>
    </row>
    <row r="13" spans="3:10" ht="15" customHeight="1">
      <c r="C13" s="2">
        <v>42014</v>
      </c>
      <c r="D13" s="13">
        <v>10</v>
      </c>
      <c r="E13" s="5">
        <v>1.1000000000000001</v>
      </c>
      <c r="F13" s="14">
        <f t="shared" si="0"/>
        <v>-1.4030482481549773</v>
      </c>
      <c r="G13" s="14">
        <f t="shared" si="3"/>
        <v>-14.72871410141347</v>
      </c>
      <c r="H13" s="6">
        <v>1.36</v>
      </c>
      <c r="I13" s="14">
        <f t="shared" si="1"/>
        <v>-0.5330698872670333</v>
      </c>
      <c r="J13" s="14">
        <f t="shared" si="2"/>
        <v>-5.4898490952263002</v>
      </c>
    </row>
    <row r="14" spans="3:10" ht="15" customHeight="1">
      <c r="C14" s="2">
        <v>42015</v>
      </c>
      <c r="D14" s="13">
        <v>11</v>
      </c>
      <c r="E14" s="5">
        <v>2.7</v>
      </c>
      <c r="F14" s="14">
        <f t="shared" si="0"/>
        <v>-1.1882077497353789</v>
      </c>
      <c r="G14" s="14">
        <f t="shared" si="3"/>
        <v>-15.916921851148849</v>
      </c>
      <c r="H14" s="6">
        <v>0.09</v>
      </c>
      <c r="I14" s="14">
        <f t="shared" si="1"/>
        <v>-1.1275427774025564</v>
      </c>
      <c r="J14" s="14">
        <f t="shared" si="2"/>
        <v>-6.6173918726288568</v>
      </c>
    </row>
    <row r="15" spans="3:10" ht="15" customHeight="1">
      <c r="C15" s="2">
        <v>42016</v>
      </c>
      <c r="D15" s="13">
        <v>12</v>
      </c>
      <c r="E15" s="5">
        <v>2.2999999999999998</v>
      </c>
      <c r="F15" s="14">
        <f t="shared" si="0"/>
        <v>-1.2419178743402783</v>
      </c>
      <c r="G15" s="14">
        <f t="shared" si="3"/>
        <v>-17.158839725489127</v>
      </c>
      <c r="H15" s="6">
        <v>4.4800000000000004</v>
      </c>
      <c r="I15" s="14">
        <f t="shared" si="1"/>
        <v>0.92736744912889735</v>
      </c>
      <c r="J15" s="14">
        <f t="shared" si="2"/>
        <v>-5.6900244234999597</v>
      </c>
    </row>
    <row r="16" spans="3:10" ht="15" customHeight="1">
      <c r="C16" s="2">
        <v>42017</v>
      </c>
      <c r="D16" s="13">
        <v>13</v>
      </c>
      <c r="E16" s="5">
        <v>2.5</v>
      </c>
      <c r="F16" s="14">
        <f t="shared" si="0"/>
        <v>-1.2150628120378286</v>
      </c>
      <c r="G16" s="14">
        <f t="shared" si="3"/>
        <v>-18.373902537526956</v>
      </c>
      <c r="H16" s="6">
        <v>0.01</v>
      </c>
      <c r="I16" s="14">
        <f t="shared" si="1"/>
        <v>-1.1649898885921957</v>
      </c>
      <c r="J16" s="14">
        <f t="shared" si="2"/>
        <v>-6.8550143120921554</v>
      </c>
    </row>
    <row r="17" spans="3:10" ht="15" customHeight="1">
      <c r="C17" s="2">
        <v>42018</v>
      </c>
      <c r="D17" s="13">
        <v>14</v>
      </c>
      <c r="E17" s="5">
        <v>2.6</v>
      </c>
      <c r="F17" s="14">
        <f t="shared" si="0"/>
        <v>-1.2016352808866038</v>
      </c>
      <c r="G17" s="14">
        <f t="shared" si="3"/>
        <v>-19.575537818413558</v>
      </c>
      <c r="H17" s="6">
        <v>6.49</v>
      </c>
      <c r="I17" s="14">
        <f t="shared" si="1"/>
        <v>1.8682261177685833</v>
      </c>
      <c r="J17" s="14">
        <f t="shared" si="2"/>
        <v>-4.9867881943235721</v>
      </c>
    </row>
    <row r="18" spans="3:10" ht="15" customHeight="1">
      <c r="C18" s="2">
        <v>42019</v>
      </c>
      <c r="D18" s="13">
        <v>15</v>
      </c>
      <c r="E18" s="5">
        <v>1.8</v>
      </c>
      <c r="F18" s="14">
        <f t="shared" si="0"/>
        <v>-1.3090555300964029</v>
      </c>
      <c r="G18" s="14">
        <f t="shared" si="3"/>
        <v>-20.884593348509959</v>
      </c>
      <c r="H18" s="6">
        <v>3.31</v>
      </c>
      <c r="I18" s="14">
        <f t="shared" si="1"/>
        <v>0.37970344798042321</v>
      </c>
      <c r="J18" s="14">
        <f t="shared" si="2"/>
        <v>-4.6070847463431486</v>
      </c>
    </row>
    <row r="19" spans="3:10" ht="15" customHeight="1">
      <c r="C19" s="2">
        <v>42020</v>
      </c>
      <c r="D19" s="13">
        <v>16</v>
      </c>
      <c r="E19" s="5">
        <v>2.4</v>
      </c>
      <c r="F19" s="14">
        <f t="shared" si="0"/>
        <v>-1.2284903431890535</v>
      </c>
      <c r="G19" s="14">
        <f t="shared" si="3"/>
        <v>-22.113083691699014</v>
      </c>
      <c r="H19" s="6">
        <v>0.22</v>
      </c>
      <c r="I19" s="14">
        <f t="shared" si="1"/>
        <v>-1.0666912217193925</v>
      </c>
      <c r="J19" s="14">
        <f t="shared" si="2"/>
        <v>-5.6737759680625413</v>
      </c>
    </row>
    <row r="20" spans="3:10" ht="15" customHeight="1">
      <c r="C20" s="2">
        <v>42021</v>
      </c>
      <c r="D20" s="13">
        <v>17</v>
      </c>
      <c r="E20" s="5">
        <v>2.1</v>
      </c>
      <c r="F20" s="14">
        <f t="shared" si="0"/>
        <v>-1.2687729366427283</v>
      </c>
      <c r="G20" s="14">
        <f t="shared" si="3"/>
        <v>-23.381856628341744</v>
      </c>
      <c r="H20" s="6">
        <v>1.08</v>
      </c>
      <c r="I20" s="14">
        <f t="shared" si="1"/>
        <v>-0.66413477643077068</v>
      </c>
      <c r="J20" s="14">
        <f t="shared" si="2"/>
        <v>-6.3379107444933123</v>
      </c>
    </row>
    <row r="21" spans="3:10" ht="15" customHeight="1">
      <c r="C21" s="2">
        <v>42022</v>
      </c>
      <c r="D21" s="13">
        <v>18</v>
      </c>
      <c r="E21" s="5">
        <v>1.7</v>
      </c>
      <c r="F21" s="14">
        <f t="shared" si="0"/>
        <v>-1.3224830612476279</v>
      </c>
      <c r="G21" s="14">
        <f t="shared" si="3"/>
        <v>-24.704339689589371</v>
      </c>
      <c r="H21" s="6">
        <v>0.88</v>
      </c>
      <c r="I21" s="14">
        <f t="shared" si="1"/>
        <v>-0.75775255440486888</v>
      </c>
      <c r="J21" s="14">
        <f t="shared" si="2"/>
        <v>-7.0956632988981809</v>
      </c>
    </row>
    <row r="22" spans="3:10" ht="15" customHeight="1">
      <c r="C22" s="2">
        <v>42023</v>
      </c>
      <c r="D22" s="13">
        <v>19</v>
      </c>
      <c r="E22" s="5">
        <v>2</v>
      </c>
      <c r="F22" s="14">
        <f t="shared" si="0"/>
        <v>-1.2822004677939531</v>
      </c>
      <c r="G22" s="14">
        <f t="shared" si="3"/>
        <v>-25.986540157383324</v>
      </c>
      <c r="H22" s="6">
        <v>1.1200000000000001</v>
      </c>
      <c r="I22" s="14">
        <f t="shared" si="1"/>
        <v>-0.64541122083595104</v>
      </c>
      <c r="J22" s="14">
        <f t="shared" si="2"/>
        <v>-7.7410745197341324</v>
      </c>
    </row>
    <row r="23" spans="3:10" ht="15" customHeight="1">
      <c r="C23" s="2">
        <v>42024</v>
      </c>
      <c r="D23" s="13">
        <v>20</v>
      </c>
      <c r="E23" s="5">
        <v>2.6</v>
      </c>
      <c r="F23" s="14">
        <f t="shared" si="0"/>
        <v>-1.2016352808866038</v>
      </c>
      <c r="G23" s="14">
        <f t="shared" si="3"/>
        <v>-27.188175438269926</v>
      </c>
      <c r="H23" s="6">
        <v>1.46</v>
      </c>
      <c r="I23" s="14">
        <f t="shared" si="1"/>
        <v>-0.48626099827998431</v>
      </c>
      <c r="J23" s="14">
        <f t="shared" si="2"/>
        <v>-8.227335518014117</v>
      </c>
    </row>
    <row r="24" spans="3:10" ht="15" customHeight="1">
      <c r="C24" s="2">
        <v>42025</v>
      </c>
      <c r="D24" s="13">
        <v>21</v>
      </c>
      <c r="E24" s="5">
        <v>1.3</v>
      </c>
      <c r="F24" s="14">
        <f t="shared" si="0"/>
        <v>-1.3761931858525274</v>
      </c>
      <c r="G24" s="14">
        <f t="shared" si="3"/>
        <v>-28.564368624122455</v>
      </c>
      <c r="H24" s="6">
        <v>0.74</v>
      </c>
      <c r="I24" s="14">
        <f t="shared" si="1"/>
        <v>-0.82328499898673746</v>
      </c>
      <c r="J24" s="14">
        <f t="shared" si="2"/>
        <v>-9.0506205170008549</v>
      </c>
    </row>
    <row r="25" spans="3:10" ht="15" customHeight="1">
      <c r="C25" s="2">
        <v>42026</v>
      </c>
      <c r="D25" s="13">
        <v>22</v>
      </c>
      <c r="E25" s="5">
        <v>0.7</v>
      </c>
      <c r="F25" s="14">
        <f t="shared" si="0"/>
        <v>-1.456758372759877</v>
      </c>
      <c r="G25" s="14">
        <f t="shared" si="3"/>
        <v>-30.02112699688233</v>
      </c>
      <c r="H25" s="6">
        <v>5.35</v>
      </c>
      <c r="I25" s="14">
        <f t="shared" si="1"/>
        <v>1.3346047833162238</v>
      </c>
      <c r="J25" s="14">
        <f t="shared" si="2"/>
        <v>-7.7160157336846309</v>
      </c>
    </row>
    <row r="26" spans="3:10" ht="15" customHeight="1">
      <c r="C26" s="2">
        <v>42027</v>
      </c>
      <c r="D26" s="13">
        <v>23</v>
      </c>
      <c r="E26" s="5">
        <v>-0.1</v>
      </c>
      <c r="F26" s="14">
        <f t="shared" si="0"/>
        <v>-1.5641786219696763</v>
      </c>
      <c r="G26" s="14">
        <f t="shared" si="3"/>
        <v>-31.585305618852008</v>
      </c>
      <c r="H26" s="6">
        <v>0.4</v>
      </c>
      <c r="I26" s="14">
        <f t="shared" si="1"/>
        <v>-0.98243522154270435</v>
      </c>
      <c r="J26" s="14">
        <f t="shared" si="2"/>
        <v>-8.6984509552273348</v>
      </c>
    </row>
    <row r="27" spans="3:10" ht="15" customHeight="1">
      <c r="C27" s="2">
        <v>42028</v>
      </c>
      <c r="D27" s="13">
        <v>24</v>
      </c>
      <c r="E27" s="5">
        <v>-0.2</v>
      </c>
      <c r="F27" s="14">
        <f t="shared" si="0"/>
        <v>-1.5776061531209011</v>
      </c>
      <c r="G27" s="14">
        <f t="shared" si="3"/>
        <v>-33.162911771972908</v>
      </c>
      <c r="H27" s="6">
        <v>5.14</v>
      </c>
      <c r="I27" s="14">
        <f t="shared" si="1"/>
        <v>1.2363061164434208</v>
      </c>
      <c r="J27" s="14">
        <f t="shared" si="2"/>
        <v>-7.4621448387839138</v>
      </c>
    </row>
    <row r="28" spans="3:10" ht="15" customHeight="1">
      <c r="C28" s="2">
        <v>42029</v>
      </c>
      <c r="D28" s="13">
        <v>25</v>
      </c>
      <c r="E28" s="5">
        <v>-0.9</v>
      </c>
      <c r="F28" s="14">
        <f t="shared" si="0"/>
        <v>-1.6715988711794756</v>
      </c>
      <c r="G28" s="14">
        <f t="shared" si="3"/>
        <v>-34.834510643152385</v>
      </c>
      <c r="H28" s="6">
        <v>3.78</v>
      </c>
      <c r="I28" s="14">
        <f t="shared" si="1"/>
        <v>0.59970522621955369</v>
      </c>
      <c r="J28" s="14">
        <f t="shared" si="2"/>
        <v>-6.8624396125643603</v>
      </c>
    </row>
    <row r="29" spans="3:10" ht="15" customHeight="1">
      <c r="C29" s="2">
        <v>42030</v>
      </c>
      <c r="D29" s="13">
        <v>26</v>
      </c>
      <c r="E29" s="5">
        <v>-1.9</v>
      </c>
      <c r="F29" s="14">
        <f t="shared" si="0"/>
        <v>-1.8058741826917248</v>
      </c>
      <c r="G29" s="14">
        <f t="shared" si="3"/>
        <v>-36.640384825844109</v>
      </c>
      <c r="H29" s="6">
        <v>0.13</v>
      </c>
      <c r="I29" s="14">
        <f t="shared" si="1"/>
        <v>-1.1088192218077368</v>
      </c>
      <c r="J29" s="14">
        <f t="shared" si="2"/>
        <v>-7.9712588343720974</v>
      </c>
    </row>
    <row r="30" spans="3:10" ht="15" customHeight="1">
      <c r="C30" s="2">
        <v>42031</v>
      </c>
      <c r="D30" s="13">
        <v>27</v>
      </c>
      <c r="E30" s="5">
        <v>-1.8</v>
      </c>
      <c r="F30" s="14">
        <f t="shared" si="0"/>
        <v>-1.7924466515405</v>
      </c>
      <c r="G30" s="14">
        <f t="shared" si="3"/>
        <v>-38.43283147738461</v>
      </c>
      <c r="H30" s="6">
        <v>0.34</v>
      </c>
      <c r="I30" s="14">
        <f t="shared" si="1"/>
        <v>-1.0105205549349339</v>
      </c>
      <c r="J30" s="14">
        <f t="shared" si="2"/>
        <v>-8.9817793893070306</v>
      </c>
    </row>
    <row r="31" spans="3:10" ht="15" customHeight="1">
      <c r="C31" s="2">
        <v>42032</v>
      </c>
      <c r="D31" s="13">
        <v>28</v>
      </c>
      <c r="E31" s="5">
        <v>-1</v>
      </c>
      <c r="F31" s="14">
        <f t="shared" si="0"/>
        <v>-1.6850264023307004</v>
      </c>
      <c r="G31" s="14">
        <f t="shared" si="3"/>
        <v>-40.117857879715309</v>
      </c>
      <c r="H31" s="6">
        <v>3.6</v>
      </c>
      <c r="I31" s="14">
        <f t="shared" si="1"/>
        <v>0.51544922604286547</v>
      </c>
      <c r="J31" s="14">
        <f t="shared" si="2"/>
        <v>-8.4663301632641659</v>
      </c>
    </row>
    <row r="32" spans="3:10" ht="15" customHeight="1">
      <c r="C32" s="2">
        <v>42033</v>
      </c>
      <c r="D32" s="13">
        <v>29</v>
      </c>
      <c r="E32" s="5">
        <v>-0.8</v>
      </c>
      <c r="F32" s="14">
        <f t="shared" si="0"/>
        <v>-1.6581713400282507</v>
      </c>
      <c r="G32" s="14">
        <f t="shared" si="3"/>
        <v>-41.776029219743563</v>
      </c>
      <c r="H32" s="6">
        <v>1.32</v>
      </c>
      <c r="I32" s="14">
        <f t="shared" si="1"/>
        <v>-0.55179344286185295</v>
      </c>
      <c r="J32" s="14">
        <f t="shared" si="2"/>
        <v>-9.0181236061260179</v>
      </c>
    </row>
    <row r="33" spans="2:10" ht="15" customHeight="1">
      <c r="C33" s="2">
        <v>42034</v>
      </c>
      <c r="D33" s="13">
        <v>30</v>
      </c>
      <c r="E33" s="7">
        <v>0.4</v>
      </c>
      <c r="F33" s="14">
        <f t="shared" si="0"/>
        <v>-1.4970409662135518</v>
      </c>
      <c r="G33" s="14">
        <f t="shared" si="3"/>
        <v>-43.273070185957117</v>
      </c>
      <c r="H33" s="8">
        <v>0.33</v>
      </c>
      <c r="I33" s="14">
        <f t="shared" si="1"/>
        <v>-1.0152014438336385</v>
      </c>
      <c r="J33" s="14">
        <f t="shared" si="2"/>
        <v>-10.033325049959657</v>
      </c>
    </row>
    <row r="34" spans="2:10" ht="15" customHeight="1" thickBot="1">
      <c r="B34" s="23"/>
      <c r="C34" s="2">
        <v>42035</v>
      </c>
      <c r="D34" s="13">
        <v>31</v>
      </c>
      <c r="E34" s="9">
        <v>0.1</v>
      </c>
      <c r="F34" s="14">
        <f t="shared" si="0"/>
        <v>-1.5373235596672266</v>
      </c>
      <c r="G34" s="14">
        <f t="shared" si="3"/>
        <v>-44.810393745624346</v>
      </c>
      <c r="H34" s="10">
        <v>1.75</v>
      </c>
      <c r="I34" s="14">
        <f t="shared" si="1"/>
        <v>-0.35051522021754206</v>
      </c>
      <c r="J34" s="14">
        <f t="shared" si="2"/>
        <v>-10.383840270177199</v>
      </c>
    </row>
    <row r="35" spans="2:10" ht="15" customHeight="1">
      <c r="B35" s="24"/>
      <c r="C35" s="2">
        <v>42036</v>
      </c>
      <c r="D35" s="13">
        <v>32</v>
      </c>
      <c r="E35" s="3">
        <v>0.5</v>
      </c>
      <c r="F35" s="14">
        <f t="shared" si="0"/>
        <v>-1.4836134350623269</v>
      </c>
      <c r="G35" s="14">
        <f t="shared" si="3"/>
        <v>-46.29400718068667</v>
      </c>
      <c r="H35" s="4">
        <v>0.4</v>
      </c>
      <c r="I35" s="14">
        <f t="shared" si="1"/>
        <v>-0.98243522154270435</v>
      </c>
      <c r="J35" s="14">
        <f t="shared" si="2"/>
        <v>-11.366275491719904</v>
      </c>
    </row>
    <row r="36" spans="2:10" ht="15" customHeight="1">
      <c r="C36" s="2">
        <v>42037</v>
      </c>
      <c r="D36" s="13">
        <v>33</v>
      </c>
      <c r="E36" s="5">
        <v>1.6</v>
      </c>
      <c r="F36" s="14">
        <f t="shared" si="0"/>
        <v>-1.3359105923988528</v>
      </c>
      <c r="G36" s="14">
        <f t="shared" si="3"/>
        <v>-47.629917773085523</v>
      </c>
      <c r="H36" s="6">
        <v>1.43</v>
      </c>
      <c r="I36" s="14">
        <f t="shared" si="1"/>
        <v>-0.50030366497609902</v>
      </c>
      <c r="J36" s="14">
        <f t="shared" si="2"/>
        <v>-11.866579156696003</v>
      </c>
    </row>
    <row r="37" spans="2:10" ht="15" customHeight="1">
      <c r="C37" s="2">
        <v>42038</v>
      </c>
      <c r="D37" s="13">
        <v>34</v>
      </c>
      <c r="E37" s="5">
        <v>1</v>
      </c>
      <c r="F37" s="14">
        <f t="shared" si="0"/>
        <v>-1.4164757793062022</v>
      </c>
      <c r="G37" s="14">
        <f t="shared" si="3"/>
        <v>-49.046393552391727</v>
      </c>
      <c r="H37" s="6">
        <v>3.03</v>
      </c>
      <c r="I37" s="14">
        <f t="shared" si="1"/>
        <v>0.24863855881668573</v>
      </c>
      <c r="J37" s="14">
        <f t="shared" si="2"/>
        <v>-11.617940597879318</v>
      </c>
    </row>
    <row r="38" spans="2:10" ht="15" customHeight="1">
      <c r="C38" s="2">
        <v>42039</v>
      </c>
      <c r="D38" s="13">
        <v>35</v>
      </c>
      <c r="E38" s="5">
        <v>2.2000000000000002</v>
      </c>
      <c r="F38" s="14">
        <f t="shared" si="0"/>
        <v>-1.2553454054915034</v>
      </c>
      <c r="G38" s="14">
        <f t="shared" si="3"/>
        <v>-50.301738957883231</v>
      </c>
      <c r="H38" s="6">
        <v>2.65</v>
      </c>
      <c r="I38" s="14">
        <f t="shared" si="1"/>
        <v>7.0764780665899391E-2</v>
      </c>
      <c r="J38" s="14">
        <f t="shared" si="2"/>
        <v>-11.54717581721342</v>
      </c>
    </row>
    <row r="39" spans="2:10" ht="15" customHeight="1">
      <c r="C39" s="2">
        <v>42040</v>
      </c>
      <c r="D39" s="13">
        <v>36</v>
      </c>
      <c r="E39" s="5">
        <v>3</v>
      </c>
      <c r="F39" s="14">
        <f t="shared" si="0"/>
        <v>-1.1479251562817039</v>
      </c>
      <c r="G39" s="14">
        <f t="shared" si="3"/>
        <v>-51.449664114164932</v>
      </c>
      <c r="H39" s="6">
        <v>0.92</v>
      </c>
      <c r="I39" s="14">
        <f t="shared" si="1"/>
        <v>-0.73902899881004924</v>
      </c>
      <c r="J39" s="14">
        <f t="shared" si="2"/>
        <v>-12.286204816023469</v>
      </c>
    </row>
    <row r="40" spans="2:10" ht="15" customHeight="1">
      <c r="C40" s="2">
        <v>42041</v>
      </c>
      <c r="D40" s="13">
        <v>37</v>
      </c>
      <c r="E40" s="5">
        <v>1.8</v>
      </c>
      <c r="F40" s="14">
        <f t="shared" si="0"/>
        <v>-1.3090555300964029</v>
      </c>
      <c r="G40" s="14">
        <f t="shared" si="3"/>
        <v>-52.758719644261333</v>
      </c>
      <c r="H40" s="6">
        <v>1.87</v>
      </c>
      <c r="I40" s="14">
        <f t="shared" si="1"/>
        <v>-0.29434455343308313</v>
      </c>
      <c r="J40" s="14">
        <f t="shared" si="2"/>
        <v>-12.580549369456552</v>
      </c>
    </row>
    <row r="41" spans="2:10" ht="15" customHeight="1">
      <c r="C41" s="2">
        <v>42042</v>
      </c>
      <c r="D41" s="13">
        <v>38</v>
      </c>
      <c r="E41" s="5">
        <v>1.5</v>
      </c>
      <c r="F41" s="14">
        <f t="shared" si="0"/>
        <v>-1.3493381235500777</v>
      </c>
      <c r="G41" s="14">
        <f t="shared" si="3"/>
        <v>-54.10805776781141</v>
      </c>
      <c r="H41" s="6">
        <v>5.91</v>
      </c>
      <c r="I41" s="14">
        <f t="shared" si="1"/>
        <v>1.5967345616436988</v>
      </c>
      <c r="J41" s="14">
        <f t="shared" si="2"/>
        <v>-10.983814807812854</v>
      </c>
    </row>
    <row r="42" spans="2:10" ht="15" customHeight="1">
      <c r="C42" s="2">
        <v>42043</v>
      </c>
      <c r="D42" s="13">
        <v>39</v>
      </c>
      <c r="E42" s="5">
        <v>0.9</v>
      </c>
      <c r="F42" s="14">
        <f t="shared" si="0"/>
        <v>-1.429903310457427</v>
      </c>
      <c r="G42" s="14">
        <f t="shared" si="3"/>
        <v>-55.537961078268836</v>
      </c>
      <c r="H42" s="6">
        <v>1.28</v>
      </c>
      <c r="I42" s="14">
        <f t="shared" si="1"/>
        <v>-0.57051699845667259</v>
      </c>
      <c r="J42" s="14">
        <f t="shared" si="2"/>
        <v>-11.554331806269527</v>
      </c>
    </row>
    <row r="43" spans="2:10" ht="15" customHeight="1">
      <c r="C43" s="2">
        <v>42044</v>
      </c>
      <c r="D43" s="13">
        <v>40</v>
      </c>
      <c r="E43" s="5">
        <v>0.6</v>
      </c>
      <c r="F43" s="14">
        <f t="shared" si="0"/>
        <v>-1.4701859039111018</v>
      </c>
      <c r="G43" s="14">
        <f t="shared" si="3"/>
        <v>-57.008146982179937</v>
      </c>
      <c r="H43" s="6">
        <v>1.83</v>
      </c>
      <c r="I43" s="14">
        <f t="shared" si="1"/>
        <v>-0.31306810902790277</v>
      </c>
      <c r="J43" s="14">
        <f t="shared" si="2"/>
        <v>-11.86739991529743</v>
      </c>
    </row>
    <row r="44" spans="2:10" ht="15" customHeight="1">
      <c r="C44" s="2">
        <v>42045</v>
      </c>
      <c r="D44" s="13">
        <v>41</v>
      </c>
      <c r="E44" s="5">
        <v>1.2</v>
      </c>
      <c r="F44" s="14">
        <f t="shared" si="0"/>
        <v>-1.3896207170037524</v>
      </c>
      <c r="G44" s="14">
        <f t="shared" si="3"/>
        <v>-58.397767699183689</v>
      </c>
      <c r="H44" s="6">
        <v>3.26</v>
      </c>
      <c r="I44" s="14">
        <f t="shared" si="1"/>
        <v>0.35629900348689858</v>
      </c>
      <c r="J44" s="14">
        <f t="shared" si="2"/>
        <v>-11.511100911810532</v>
      </c>
    </row>
    <row r="45" spans="2:10" ht="15" customHeight="1">
      <c r="C45" s="2">
        <v>42046</v>
      </c>
      <c r="D45" s="13">
        <v>42</v>
      </c>
      <c r="E45" s="5">
        <v>1.2</v>
      </c>
      <c r="F45" s="14">
        <f t="shared" si="0"/>
        <v>-1.3896207170037524</v>
      </c>
      <c r="G45" s="14">
        <f t="shared" si="3"/>
        <v>-59.78738841618744</v>
      </c>
      <c r="H45" s="6">
        <v>2.4500000000000002</v>
      </c>
      <c r="I45" s="14">
        <f t="shared" si="1"/>
        <v>-2.2852997308198595E-2</v>
      </c>
      <c r="J45" s="14">
        <f t="shared" si="2"/>
        <v>-11.533953909118731</v>
      </c>
    </row>
    <row r="46" spans="2:10" ht="15" customHeight="1">
      <c r="C46" s="2">
        <v>42047</v>
      </c>
      <c r="D46" s="13">
        <v>43</v>
      </c>
      <c r="E46" s="5">
        <v>-0.1</v>
      </c>
      <c r="F46" s="14">
        <f t="shared" si="0"/>
        <v>-1.5641786219696763</v>
      </c>
      <c r="G46" s="14">
        <f t="shared" si="3"/>
        <v>-61.351567038157114</v>
      </c>
      <c r="H46" s="6">
        <v>5.07</v>
      </c>
      <c r="I46" s="14">
        <f t="shared" si="1"/>
        <v>1.2035398941524866</v>
      </c>
      <c r="J46" s="14">
        <f t="shared" si="2"/>
        <v>-10.330414014966244</v>
      </c>
    </row>
    <row r="47" spans="2:10" ht="15" customHeight="1">
      <c r="C47" s="2">
        <v>42048</v>
      </c>
      <c r="D47" s="13">
        <v>44</v>
      </c>
      <c r="E47" s="5">
        <v>0</v>
      </c>
      <c r="F47" s="14">
        <f t="shared" si="0"/>
        <v>-1.5507510908184514</v>
      </c>
      <c r="G47" s="14">
        <f t="shared" si="3"/>
        <v>-62.902318128975566</v>
      </c>
      <c r="H47" s="6">
        <v>3.74</v>
      </c>
      <c r="I47" s="14">
        <f t="shared" si="1"/>
        <v>0.58098167062473427</v>
      </c>
      <c r="J47" s="14">
        <f t="shared" si="2"/>
        <v>-9.7494323443415105</v>
      </c>
    </row>
    <row r="48" spans="2:10" ht="15" customHeight="1">
      <c r="C48" s="2">
        <v>42049</v>
      </c>
      <c r="D48" s="13">
        <v>45</v>
      </c>
      <c r="E48" s="5">
        <v>1.2</v>
      </c>
      <c r="F48" s="14">
        <f t="shared" si="0"/>
        <v>-1.3896207170037524</v>
      </c>
      <c r="G48" s="14">
        <f t="shared" si="3"/>
        <v>-64.291938845979317</v>
      </c>
      <c r="H48" s="6">
        <v>3.75</v>
      </c>
      <c r="I48" s="14">
        <f t="shared" si="1"/>
        <v>0.58566255952343904</v>
      </c>
      <c r="J48" s="14">
        <f t="shared" si="2"/>
        <v>-9.1637697848180721</v>
      </c>
    </row>
    <row r="49" spans="2:10" ht="15" customHeight="1">
      <c r="C49" s="2">
        <v>42050</v>
      </c>
      <c r="D49" s="13">
        <v>46</v>
      </c>
      <c r="E49" s="5">
        <v>1.5</v>
      </c>
      <c r="F49" s="14">
        <f t="shared" si="0"/>
        <v>-1.3493381235500777</v>
      </c>
      <c r="G49" s="14">
        <f t="shared" si="3"/>
        <v>-65.6412769695294</v>
      </c>
      <c r="H49" s="6">
        <v>0.99</v>
      </c>
      <c r="I49" s="14">
        <f t="shared" si="1"/>
        <v>-0.70626277651911484</v>
      </c>
      <c r="J49" s="14">
        <f t="shared" si="2"/>
        <v>-9.8700325613371866</v>
      </c>
    </row>
    <row r="50" spans="2:10" ht="15" customHeight="1">
      <c r="C50" s="2">
        <v>42051</v>
      </c>
      <c r="D50" s="13">
        <v>47</v>
      </c>
      <c r="E50" s="5">
        <v>1.8</v>
      </c>
      <c r="F50" s="14">
        <f t="shared" si="0"/>
        <v>-1.3090555300964029</v>
      </c>
      <c r="G50" s="14">
        <f t="shared" si="3"/>
        <v>-66.950332499625802</v>
      </c>
      <c r="H50" s="6">
        <v>2.14</v>
      </c>
      <c r="I50" s="14">
        <f t="shared" si="1"/>
        <v>-0.1679605531680507</v>
      </c>
      <c r="J50" s="14">
        <f t="shared" si="2"/>
        <v>-10.037993114505237</v>
      </c>
    </row>
    <row r="51" spans="2:10" ht="15" customHeight="1">
      <c r="C51" s="2">
        <v>42052</v>
      </c>
      <c r="D51" s="13">
        <v>48</v>
      </c>
      <c r="E51" s="5">
        <v>1.1000000000000001</v>
      </c>
      <c r="F51" s="14">
        <f t="shared" si="0"/>
        <v>-1.4030482481549773</v>
      </c>
      <c r="G51" s="14">
        <f t="shared" si="3"/>
        <v>-68.353380747780776</v>
      </c>
      <c r="H51" s="6">
        <v>1.54</v>
      </c>
      <c r="I51" s="14">
        <f t="shared" si="1"/>
        <v>-0.44881388709034503</v>
      </c>
      <c r="J51" s="14">
        <f t="shared" si="2"/>
        <v>-10.486807001595583</v>
      </c>
    </row>
    <row r="52" spans="2:10" ht="15" customHeight="1">
      <c r="C52" s="2">
        <v>42053</v>
      </c>
      <c r="D52" s="13">
        <v>49</v>
      </c>
      <c r="E52" s="5">
        <v>2.7</v>
      </c>
      <c r="F52" s="14">
        <f t="shared" si="0"/>
        <v>-1.1882077497353789</v>
      </c>
      <c r="G52" s="14">
        <f t="shared" si="3"/>
        <v>-69.541588497516159</v>
      </c>
      <c r="H52" s="6">
        <v>1.67</v>
      </c>
      <c r="I52" s="14">
        <f t="shared" si="1"/>
        <v>-0.38796233140718134</v>
      </c>
      <c r="J52" s="14">
        <f t="shared" si="2"/>
        <v>-10.874769333002764</v>
      </c>
    </row>
    <row r="53" spans="2:10" ht="15" customHeight="1">
      <c r="C53" s="2">
        <v>42054</v>
      </c>
      <c r="D53" s="13">
        <v>50</v>
      </c>
      <c r="E53" s="5">
        <v>3.4</v>
      </c>
      <c r="F53" s="14">
        <f t="shared" si="0"/>
        <v>-1.0942150316768042</v>
      </c>
      <c r="G53" s="14">
        <f t="shared" si="3"/>
        <v>-70.63580352919297</v>
      </c>
      <c r="H53" s="6">
        <v>1.74</v>
      </c>
      <c r="I53" s="14">
        <f t="shared" si="1"/>
        <v>-0.35519610911624699</v>
      </c>
      <c r="J53" s="14">
        <f t="shared" si="2"/>
        <v>-11.22996544211901</v>
      </c>
    </row>
    <row r="54" spans="2:10" ht="15" customHeight="1">
      <c r="C54" s="2">
        <v>42055</v>
      </c>
      <c r="D54" s="13">
        <v>51</v>
      </c>
      <c r="E54" s="5">
        <v>3.4</v>
      </c>
      <c r="F54" s="14">
        <f t="shared" si="0"/>
        <v>-1.0942150316768042</v>
      </c>
      <c r="G54" s="14">
        <f t="shared" si="3"/>
        <v>-71.73001856086978</v>
      </c>
      <c r="H54" s="6">
        <v>2.5099999999999998</v>
      </c>
      <c r="I54" s="14">
        <f t="shared" si="1"/>
        <v>5.2323360840306529E-3</v>
      </c>
      <c r="J54" s="14">
        <f t="shared" si="2"/>
        <v>-11.224733106034979</v>
      </c>
    </row>
    <row r="55" spans="2:10" ht="15" customHeight="1">
      <c r="C55" s="2">
        <v>42056</v>
      </c>
      <c r="D55" s="13">
        <v>52</v>
      </c>
      <c r="E55" s="5">
        <v>3.6</v>
      </c>
      <c r="F55" s="14">
        <f t="shared" si="0"/>
        <v>-1.0673599693743545</v>
      </c>
      <c r="G55" s="14">
        <f t="shared" si="3"/>
        <v>-72.797378530244131</v>
      </c>
      <c r="H55" s="6">
        <v>0.51</v>
      </c>
      <c r="I55" s="14">
        <f t="shared" si="1"/>
        <v>-0.93094544365695031</v>
      </c>
      <c r="J55" s="14">
        <f t="shared" si="2"/>
        <v>-12.155678549691929</v>
      </c>
    </row>
    <row r="56" spans="2:10" ht="15" customHeight="1">
      <c r="C56" s="2">
        <v>42057</v>
      </c>
      <c r="D56" s="13">
        <v>53</v>
      </c>
      <c r="E56" s="5">
        <v>3.9</v>
      </c>
      <c r="F56" s="14">
        <f t="shared" si="0"/>
        <v>-1.0270773759206797</v>
      </c>
      <c r="G56" s="14">
        <f t="shared" si="3"/>
        <v>-73.824455906164815</v>
      </c>
      <c r="H56" s="6">
        <v>0.76</v>
      </c>
      <c r="I56" s="14">
        <f t="shared" si="1"/>
        <v>-0.81392322118932769</v>
      </c>
      <c r="J56" s="14">
        <f t="shared" si="2"/>
        <v>-12.969601770881257</v>
      </c>
    </row>
    <row r="57" spans="2:10" ht="15" customHeight="1">
      <c r="C57" s="2">
        <v>42058</v>
      </c>
      <c r="D57" s="13">
        <v>54</v>
      </c>
      <c r="E57" s="5">
        <v>5.4</v>
      </c>
      <c r="F57" s="14">
        <f t="shared" si="0"/>
        <v>-0.82566440865230595</v>
      </c>
      <c r="G57" s="14">
        <f t="shared" si="3"/>
        <v>-74.650120314817116</v>
      </c>
      <c r="H57" s="6">
        <v>6.01</v>
      </c>
      <c r="I57" s="14">
        <f t="shared" si="1"/>
        <v>1.6435434506307476</v>
      </c>
      <c r="J57" s="14">
        <f t="shared" si="2"/>
        <v>-11.326058320250509</v>
      </c>
    </row>
    <row r="58" spans="2:10" ht="15" customHeight="1">
      <c r="C58" s="2">
        <v>42059</v>
      </c>
      <c r="D58" s="13">
        <v>55</v>
      </c>
      <c r="E58" s="5">
        <v>5</v>
      </c>
      <c r="F58" s="14">
        <f t="shared" si="0"/>
        <v>-0.87937453325720571</v>
      </c>
      <c r="G58" s="14">
        <f t="shared" si="3"/>
        <v>-75.529494848074322</v>
      </c>
      <c r="H58" s="6">
        <v>3.05</v>
      </c>
      <c r="I58" s="14">
        <f t="shared" si="1"/>
        <v>0.25800033661409555</v>
      </c>
      <c r="J58" s="14">
        <f t="shared" si="2"/>
        <v>-11.068057983636413</v>
      </c>
    </row>
    <row r="59" spans="2:10" ht="15" customHeight="1">
      <c r="C59" s="2">
        <v>42060</v>
      </c>
      <c r="D59" s="13">
        <v>56</v>
      </c>
      <c r="E59" s="5">
        <v>4.5</v>
      </c>
      <c r="F59" s="14">
        <f t="shared" si="0"/>
        <v>-0.94651218901333023</v>
      </c>
      <c r="G59" s="14">
        <f t="shared" si="3"/>
        <v>-76.476007037087655</v>
      </c>
      <c r="H59" s="6">
        <v>5.0599999999999996</v>
      </c>
      <c r="I59" s="14">
        <f t="shared" si="1"/>
        <v>1.1988590052537815</v>
      </c>
      <c r="J59" s="14">
        <f t="shared" si="2"/>
        <v>-9.8691989783826308</v>
      </c>
    </row>
    <row r="60" spans="2:10" ht="15" customHeight="1">
      <c r="C60" s="2">
        <v>42061</v>
      </c>
      <c r="D60" s="13">
        <v>57</v>
      </c>
      <c r="E60" s="5">
        <v>4.7</v>
      </c>
      <c r="F60" s="14">
        <f t="shared" si="0"/>
        <v>-0.9196571267108804</v>
      </c>
      <c r="G60" s="14">
        <f t="shared" si="3"/>
        <v>-77.395664163798529</v>
      </c>
      <c r="H60" s="6">
        <v>2.04</v>
      </c>
      <c r="I60" s="14">
        <f t="shared" si="1"/>
        <v>-0.21476944215509977</v>
      </c>
      <c r="J60" s="14">
        <f t="shared" si="2"/>
        <v>-10.083968420537731</v>
      </c>
    </row>
    <row r="61" spans="2:10" ht="15" customHeight="1">
      <c r="C61" s="2">
        <v>42062</v>
      </c>
      <c r="D61" s="13">
        <v>58</v>
      </c>
      <c r="E61" s="5">
        <v>5.0999999999999996</v>
      </c>
      <c r="F61" s="14">
        <f t="shared" si="0"/>
        <v>-0.86594700210598086</v>
      </c>
      <c r="G61" s="14">
        <f t="shared" si="3"/>
        <v>-78.261611165904512</v>
      </c>
      <c r="H61" s="6">
        <v>3.81</v>
      </c>
      <c r="I61" s="14">
        <f t="shared" si="1"/>
        <v>0.61374789291566845</v>
      </c>
      <c r="J61" s="14">
        <f t="shared" si="2"/>
        <v>-9.4702205276220628</v>
      </c>
    </row>
    <row r="62" spans="2:10" ht="15" customHeight="1" thickBot="1">
      <c r="B62" s="23"/>
      <c r="C62" s="2">
        <v>42063</v>
      </c>
      <c r="D62" s="13">
        <v>59</v>
      </c>
      <c r="E62" s="5">
        <v>6.3</v>
      </c>
      <c r="F62" s="14">
        <f t="shared" si="0"/>
        <v>-0.70481662829128189</v>
      </c>
      <c r="G62" s="14">
        <f t="shared" si="3"/>
        <v>-78.966427794195795</v>
      </c>
      <c r="H62" s="6">
        <v>0.18</v>
      </c>
      <c r="I62" s="14">
        <f t="shared" si="1"/>
        <v>-1.0854147773142122</v>
      </c>
      <c r="J62" s="14">
        <f t="shared" si="2"/>
        <v>-10.555635304936274</v>
      </c>
    </row>
    <row r="63" spans="2:10" ht="15" customHeight="1">
      <c r="B63" s="25"/>
      <c r="C63" s="2">
        <v>42064</v>
      </c>
      <c r="D63" s="13">
        <v>60</v>
      </c>
      <c r="E63" s="3">
        <v>6.9</v>
      </c>
      <c r="F63" s="14">
        <f t="shared" si="0"/>
        <v>-0.62425144138393229</v>
      </c>
      <c r="G63" s="14">
        <f t="shared" si="3"/>
        <v>-79.590679235579728</v>
      </c>
      <c r="H63" s="4">
        <v>0.36</v>
      </c>
      <c r="I63" s="14">
        <f t="shared" si="1"/>
        <v>-1.0011587771375239</v>
      </c>
      <c r="J63" s="14">
        <f t="shared" si="2"/>
        <v>-11.556794082073798</v>
      </c>
    </row>
    <row r="64" spans="2:10" ht="15" customHeight="1">
      <c r="C64" s="2">
        <v>42065</v>
      </c>
      <c r="D64" s="13">
        <v>61</v>
      </c>
      <c r="E64" s="5">
        <v>5.6</v>
      </c>
      <c r="F64" s="14">
        <f t="shared" si="0"/>
        <v>-0.79880934634985623</v>
      </c>
      <c r="G64" s="14">
        <f t="shared" si="3"/>
        <v>-80.389488581929584</v>
      </c>
      <c r="H64" s="6">
        <v>1.55</v>
      </c>
      <c r="I64" s="14">
        <f t="shared" si="1"/>
        <v>-0.44413299819164015</v>
      </c>
      <c r="J64" s="14">
        <f t="shared" si="2"/>
        <v>-12.000927080265438</v>
      </c>
    </row>
    <row r="65" spans="3:10" ht="15" customHeight="1">
      <c r="C65" s="2">
        <v>42066</v>
      </c>
      <c r="D65" s="13">
        <v>62</v>
      </c>
      <c r="E65" s="5">
        <v>6</v>
      </c>
      <c r="F65" s="14">
        <f t="shared" si="0"/>
        <v>-0.74509922174495657</v>
      </c>
      <c r="G65" s="14">
        <f t="shared" si="3"/>
        <v>-81.134587803674535</v>
      </c>
      <c r="H65" s="6">
        <v>0.8</v>
      </c>
      <c r="I65" s="14">
        <f t="shared" si="1"/>
        <v>-0.79519966559450805</v>
      </c>
      <c r="J65" s="14">
        <f t="shared" si="2"/>
        <v>-12.796126745859945</v>
      </c>
    </row>
    <row r="66" spans="3:10" ht="15" customHeight="1">
      <c r="C66" s="2">
        <v>42067</v>
      </c>
      <c r="D66" s="13">
        <v>63</v>
      </c>
      <c r="E66" s="5">
        <v>6</v>
      </c>
      <c r="F66" s="14">
        <f t="shared" si="0"/>
        <v>-0.74509922174495657</v>
      </c>
      <c r="G66" s="14">
        <f t="shared" si="3"/>
        <v>-81.879687025419486</v>
      </c>
      <c r="H66" s="6">
        <v>1.23</v>
      </c>
      <c r="I66" s="14">
        <f t="shared" si="1"/>
        <v>-0.59392144295019711</v>
      </c>
      <c r="J66" s="14">
        <f t="shared" si="2"/>
        <v>-13.390048188810143</v>
      </c>
    </row>
    <row r="67" spans="3:10" ht="15" customHeight="1">
      <c r="C67" s="2">
        <v>42068</v>
      </c>
      <c r="D67" s="13">
        <v>64</v>
      </c>
      <c r="E67" s="5">
        <v>4.5999999999999996</v>
      </c>
      <c r="F67" s="14">
        <f t="shared" si="0"/>
        <v>-0.93308465786210537</v>
      </c>
      <c r="G67" s="14">
        <f t="shared" si="3"/>
        <v>-82.812771683281596</v>
      </c>
      <c r="H67" s="6">
        <v>5.29</v>
      </c>
      <c r="I67" s="14">
        <f t="shared" si="1"/>
        <v>1.3065194499239945</v>
      </c>
      <c r="J67" s="14">
        <f t="shared" si="2"/>
        <v>-12.083528738886148</v>
      </c>
    </row>
    <row r="68" spans="3:10" ht="15" customHeight="1">
      <c r="C68" s="2">
        <v>42069</v>
      </c>
      <c r="D68" s="13">
        <v>65</v>
      </c>
      <c r="E68" s="5">
        <v>5.2</v>
      </c>
      <c r="F68" s="14">
        <f t="shared" si="0"/>
        <v>-0.85251947095475589</v>
      </c>
      <c r="G68" s="14">
        <f t="shared" si="3"/>
        <v>-83.665291154236357</v>
      </c>
      <c r="H68" s="6">
        <v>1.41</v>
      </c>
      <c r="I68" s="14">
        <f t="shared" si="1"/>
        <v>-0.50966544277350889</v>
      </c>
      <c r="J68" s="14">
        <f t="shared" si="2"/>
        <v>-12.593194181659657</v>
      </c>
    </row>
    <row r="69" spans="3:10" ht="15" customHeight="1">
      <c r="C69" s="2">
        <v>42070</v>
      </c>
      <c r="D69" s="13">
        <v>66</v>
      </c>
      <c r="E69" s="5">
        <v>4.4000000000000004</v>
      </c>
      <c r="F69" s="14">
        <f t="shared" ref="F69:F132" si="4">(E69-$E$369)/$E$370</f>
        <v>-0.95993972016455509</v>
      </c>
      <c r="G69" s="14">
        <f t="shared" si="3"/>
        <v>-84.625230874400913</v>
      </c>
      <c r="H69" s="6">
        <v>0.03</v>
      </c>
      <c r="I69" s="14">
        <f t="shared" ref="I69:I132" si="5">(H69-$H$369)/$H$370</f>
        <v>-1.1556281107947859</v>
      </c>
      <c r="J69" s="14">
        <f t="shared" si="2"/>
        <v>-13.748822292454442</v>
      </c>
    </row>
    <row r="70" spans="3:10" ht="15" customHeight="1">
      <c r="C70" s="2">
        <v>42071</v>
      </c>
      <c r="D70" s="13">
        <v>67</v>
      </c>
      <c r="E70" s="5">
        <v>3.8</v>
      </c>
      <c r="F70" s="14">
        <f t="shared" si="4"/>
        <v>-1.0405049070719046</v>
      </c>
      <c r="G70" s="14">
        <f t="shared" si="3"/>
        <v>-85.665735781472819</v>
      </c>
      <c r="H70" s="6">
        <v>0.03</v>
      </c>
      <c r="I70" s="14">
        <f t="shared" si="5"/>
        <v>-1.1556281107947859</v>
      </c>
      <c r="J70" s="14">
        <f t="shared" ref="J70:J133" si="6">J69+I70</f>
        <v>-14.904450403249228</v>
      </c>
    </row>
    <row r="71" spans="3:10" ht="15" customHeight="1">
      <c r="C71" s="2">
        <v>42072</v>
      </c>
      <c r="D71" s="13">
        <v>68</v>
      </c>
      <c r="E71" s="5">
        <v>5.0999999999999996</v>
      </c>
      <c r="F71" s="14">
        <f t="shared" si="4"/>
        <v>-0.86594700210598086</v>
      </c>
      <c r="G71" s="14">
        <f t="shared" ref="G71:G134" si="7">G70+F71</f>
        <v>-86.531682783578802</v>
      </c>
      <c r="H71" s="6">
        <v>0.66</v>
      </c>
      <c r="I71" s="14">
        <f t="shared" si="5"/>
        <v>-0.86073211017637663</v>
      </c>
      <c r="J71" s="14">
        <f t="shared" si="6"/>
        <v>-15.765182513425605</v>
      </c>
    </row>
    <row r="72" spans="3:10" ht="15" customHeight="1">
      <c r="C72" s="2">
        <v>42073</v>
      </c>
      <c r="D72" s="13">
        <v>69</v>
      </c>
      <c r="E72" s="5">
        <v>5.3</v>
      </c>
      <c r="F72" s="14">
        <f t="shared" si="4"/>
        <v>-0.83909193980353092</v>
      </c>
      <c r="G72" s="14">
        <f t="shared" si="7"/>
        <v>-87.37077472338234</v>
      </c>
      <c r="H72" s="6">
        <v>0.99</v>
      </c>
      <c r="I72" s="14">
        <f t="shared" si="5"/>
        <v>-0.70626277651911484</v>
      </c>
      <c r="J72" s="14">
        <f t="shared" si="6"/>
        <v>-16.471445289944722</v>
      </c>
    </row>
    <row r="73" spans="3:10" ht="15" customHeight="1">
      <c r="C73" s="2">
        <v>42074</v>
      </c>
      <c r="D73" s="13">
        <v>70</v>
      </c>
      <c r="E73" s="5">
        <v>5.7</v>
      </c>
      <c r="F73" s="14">
        <f t="shared" si="4"/>
        <v>-0.78538181519863126</v>
      </c>
      <c r="G73" s="14">
        <f t="shared" si="7"/>
        <v>-88.156156538580973</v>
      </c>
      <c r="H73" s="6">
        <v>2.89</v>
      </c>
      <c r="I73" s="14">
        <f t="shared" si="5"/>
        <v>0.18310611423481721</v>
      </c>
      <c r="J73" s="14">
        <f t="shared" si="6"/>
        <v>-16.288339175709904</v>
      </c>
    </row>
    <row r="74" spans="3:10" ht="15" customHeight="1">
      <c r="C74" s="2">
        <v>42075</v>
      </c>
      <c r="D74" s="13">
        <v>71</v>
      </c>
      <c r="E74" s="5">
        <v>5.6</v>
      </c>
      <c r="F74" s="14">
        <f t="shared" si="4"/>
        <v>-0.79880934634985623</v>
      </c>
      <c r="G74" s="14">
        <f t="shared" si="7"/>
        <v>-88.954965884930829</v>
      </c>
      <c r="H74" s="6">
        <v>0.37</v>
      </c>
      <c r="I74" s="14">
        <f t="shared" si="5"/>
        <v>-0.996477888238819</v>
      </c>
      <c r="J74" s="14">
        <f t="shared" si="6"/>
        <v>-17.284817063948722</v>
      </c>
    </row>
    <row r="75" spans="3:10" ht="15" customHeight="1">
      <c r="C75" s="2">
        <v>42076</v>
      </c>
      <c r="D75" s="13">
        <v>72</v>
      </c>
      <c r="E75" s="5">
        <v>7</v>
      </c>
      <c r="F75" s="14">
        <f t="shared" si="4"/>
        <v>-0.61082391023270743</v>
      </c>
      <c r="G75" s="14">
        <f t="shared" si="7"/>
        <v>-89.565789795163539</v>
      </c>
      <c r="H75" s="6">
        <v>0.76</v>
      </c>
      <c r="I75" s="14">
        <f t="shared" si="5"/>
        <v>-0.81392322118932769</v>
      </c>
      <c r="J75" s="14">
        <f t="shared" si="6"/>
        <v>-18.098740285138049</v>
      </c>
    </row>
    <row r="76" spans="3:10" ht="15" customHeight="1">
      <c r="C76" s="2">
        <v>42077</v>
      </c>
      <c r="D76" s="13">
        <v>73</v>
      </c>
      <c r="E76" s="5">
        <v>6.4</v>
      </c>
      <c r="F76" s="14">
        <f t="shared" si="4"/>
        <v>-0.69138909714005681</v>
      </c>
      <c r="G76" s="14">
        <f t="shared" si="7"/>
        <v>-90.2571788923036</v>
      </c>
      <c r="H76" s="6">
        <v>1.25</v>
      </c>
      <c r="I76" s="14">
        <f t="shared" si="5"/>
        <v>-0.58455966515278734</v>
      </c>
      <c r="J76" s="14">
        <f t="shared" si="6"/>
        <v>-18.683299950290838</v>
      </c>
    </row>
    <row r="77" spans="3:10" ht="15" customHeight="1">
      <c r="C77" s="2">
        <v>42078</v>
      </c>
      <c r="D77" s="13">
        <v>74</v>
      </c>
      <c r="E77" s="5">
        <v>6.1</v>
      </c>
      <c r="F77" s="14">
        <f t="shared" si="4"/>
        <v>-0.73167169059373172</v>
      </c>
      <c r="G77" s="14">
        <f t="shared" si="7"/>
        <v>-90.988850582897328</v>
      </c>
      <c r="H77" s="6">
        <v>0.55000000000000004</v>
      </c>
      <c r="I77" s="14">
        <f t="shared" si="5"/>
        <v>-0.91222188806213067</v>
      </c>
      <c r="J77" s="14">
        <f t="shared" si="6"/>
        <v>-19.595521838352969</v>
      </c>
    </row>
    <row r="78" spans="3:10" ht="15" customHeight="1">
      <c r="C78" s="2">
        <v>42079</v>
      </c>
      <c r="D78" s="13">
        <v>75</v>
      </c>
      <c r="E78" s="5">
        <v>6.7</v>
      </c>
      <c r="F78" s="14">
        <f t="shared" si="4"/>
        <v>-0.65110650368638212</v>
      </c>
      <c r="G78" s="14">
        <f t="shared" si="7"/>
        <v>-91.639957086583706</v>
      </c>
      <c r="H78" s="6">
        <v>0.01</v>
      </c>
      <c r="I78" s="14">
        <f t="shared" si="5"/>
        <v>-1.1649898885921957</v>
      </c>
      <c r="J78" s="14">
        <f t="shared" si="6"/>
        <v>-20.760511726945165</v>
      </c>
    </row>
    <row r="79" spans="3:10" ht="15" customHeight="1">
      <c r="C79" s="2">
        <v>42080</v>
      </c>
      <c r="D79" s="13">
        <v>76</v>
      </c>
      <c r="E79" s="5">
        <v>8.5</v>
      </c>
      <c r="F79" s="14">
        <f t="shared" si="4"/>
        <v>-0.40941094296433372</v>
      </c>
      <c r="G79" s="14">
        <f t="shared" si="7"/>
        <v>-92.049368029548035</v>
      </c>
      <c r="H79" s="6">
        <v>1.28</v>
      </c>
      <c r="I79" s="14">
        <f t="shared" si="5"/>
        <v>-0.57051699845667259</v>
      </c>
      <c r="J79" s="14">
        <f t="shared" si="6"/>
        <v>-21.331028725401836</v>
      </c>
    </row>
    <row r="80" spans="3:10" ht="15" customHeight="1">
      <c r="C80" s="2">
        <v>42081</v>
      </c>
      <c r="D80" s="13">
        <v>77</v>
      </c>
      <c r="E80" s="5">
        <v>8.5</v>
      </c>
      <c r="F80" s="14">
        <f t="shared" si="4"/>
        <v>-0.40941094296433372</v>
      </c>
      <c r="G80" s="14">
        <f t="shared" si="7"/>
        <v>-92.458778972512363</v>
      </c>
      <c r="H80" s="6">
        <v>1.1000000000000001</v>
      </c>
      <c r="I80" s="14">
        <f t="shared" si="5"/>
        <v>-0.65477299863336091</v>
      </c>
      <c r="J80" s="14">
        <f t="shared" si="6"/>
        <v>-21.985801724035198</v>
      </c>
    </row>
    <row r="81" spans="2:10" ht="15" customHeight="1">
      <c r="C81" s="2">
        <v>42082</v>
      </c>
      <c r="D81" s="13">
        <v>78</v>
      </c>
      <c r="E81" s="5">
        <v>7.5</v>
      </c>
      <c r="F81" s="14">
        <f t="shared" si="4"/>
        <v>-0.54368625447658281</v>
      </c>
      <c r="G81" s="14">
        <f t="shared" si="7"/>
        <v>-93.002465226988946</v>
      </c>
      <c r="H81" s="6">
        <v>2.67</v>
      </c>
      <c r="I81" s="14">
        <f t="shared" si="5"/>
        <v>8.0126558463309211E-2</v>
      </c>
      <c r="J81" s="14">
        <f t="shared" si="6"/>
        <v>-21.905675165571889</v>
      </c>
    </row>
    <row r="82" spans="2:10" ht="15" customHeight="1">
      <c r="C82" s="2">
        <v>42083</v>
      </c>
      <c r="D82" s="13">
        <v>79</v>
      </c>
      <c r="E82" s="5">
        <v>8.1999999999999993</v>
      </c>
      <c r="F82" s="14">
        <f t="shared" si="4"/>
        <v>-0.44969353641800858</v>
      </c>
      <c r="G82" s="14">
        <f t="shared" si="7"/>
        <v>-93.452158763406956</v>
      </c>
      <c r="H82" s="6">
        <v>0.47</v>
      </c>
      <c r="I82" s="14">
        <f t="shared" si="5"/>
        <v>-0.94966899925176984</v>
      </c>
      <c r="J82" s="14">
        <f t="shared" si="6"/>
        <v>-22.855344164823659</v>
      </c>
    </row>
    <row r="83" spans="2:10" ht="15" customHeight="1">
      <c r="C83" s="2">
        <v>42084</v>
      </c>
      <c r="D83" s="13">
        <v>80</v>
      </c>
      <c r="E83" s="5">
        <v>8.8000000000000007</v>
      </c>
      <c r="F83" s="14">
        <f t="shared" si="4"/>
        <v>-0.36912834951065887</v>
      </c>
      <c r="G83" s="14">
        <f t="shared" si="7"/>
        <v>-93.821287112917616</v>
      </c>
      <c r="H83" s="6">
        <v>0.73</v>
      </c>
      <c r="I83" s="14">
        <f t="shared" si="5"/>
        <v>-0.82796588788544245</v>
      </c>
      <c r="J83" s="14">
        <f t="shared" si="6"/>
        <v>-23.683310052709103</v>
      </c>
    </row>
    <row r="84" spans="2:10" ht="15" customHeight="1">
      <c r="C84" s="2">
        <v>42085</v>
      </c>
      <c r="D84" s="13">
        <v>81</v>
      </c>
      <c r="E84" s="5">
        <v>8.5</v>
      </c>
      <c r="F84" s="14">
        <f t="shared" si="4"/>
        <v>-0.40941094296433372</v>
      </c>
      <c r="G84" s="14">
        <f t="shared" si="7"/>
        <v>-94.230698055881945</v>
      </c>
      <c r="H84" s="6">
        <v>0.02</v>
      </c>
      <c r="I84" s="14">
        <f t="shared" si="5"/>
        <v>-1.1603089996934908</v>
      </c>
      <c r="J84" s="14">
        <f t="shared" si="6"/>
        <v>-24.843619052402595</v>
      </c>
    </row>
    <row r="85" spans="2:10" ht="15" customHeight="1">
      <c r="C85" s="2">
        <v>42086</v>
      </c>
      <c r="D85" s="13">
        <v>82</v>
      </c>
      <c r="E85" s="5">
        <v>8</v>
      </c>
      <c r="F85" s="14">
        <f t="shared" si="4"/>
        <v>-0.47654859872045829</v>
      </c>
      <c r="G85" s="14">
        <f t="shared" si="7"/>
        <v>-94.7072466546024</v>
      </c>
      <c r="H85" s="6">
        <v>0.72</v>
      </c>
      <c r="I85" s="14">
        <f t="shared" si="5"/>
        <v>-0.83264677678414734</v>
      </c>
      <c r="J85" s="14">
        <f t="shared" si="6"/>
        <v>-25.676265829186743</v>
      </c>
    </row>
    <row r="86" spans="2:10" ht="15" customHeight="1">
      <c r="C86" s="2">
        <v>42087</v>
      </c>
      <c r="D86" s="13">
        <v>83</v>
      </c>
      <c r="E86" s="5">
        <v>7.2</v>
      </c>
      <c r="F86" s="14">
        <f t="shared" si="4"/>
        <v>-0.58396884793025761</v>
      </c>
      <c r="G86" s="14">
        <f t="shared" si="7"/>
        <v>-95.291215502532651</v>
      </c>
      <c r="H86" s="6">
        <v>2.08</v>
      </c>
      <c r="I86" s="14">
        <f t="shared" si="5"/>
        <v>-0.19604588656028016</v>
      </c>
      <c r="J86" s="14">
        <f t="shared" si="6"/>
        <v>-25.872311715747024</v>
      </c>
    </row>
    <row r="87" spans="2:10" ht="15" customHeight="1">
      <c r="C87" s="2">
        <v>42088</v>
      </c>
      <c r="D87" s="13">
        <v>84</v>
      </c>
      <c r="E87" s="5">
        <v>7.3</v>
      </c>
      <c r="F87" s="14">
        <f t="shared" si="4"/>
        <v>-0.57054131677903275</v>
      </c>
      <c r="G87" s="14">
        <f t="shared" si="7"/>
        <v>-95.86175681931168</v>
      </c>
      <c r="H87" s="6">
        <v>3.57</v>
      </c>
      <c r="I87" s="14">
        <f t="shared" si="5"/>
        <v>0.5014065593467506</v>
      </c>
      <c r="J87" s="14">
        <f t="shared" si="6"/>
        <v>-25.370905156400273</v>
      </c>
    </row>
    <row r="88" spans="2:10" ht="15" customHeight="1">
      <c r="C88" s="2">
        <v>42089</v>
      </c>
      <c r="D88" s="13">
        <v>85</v>
      </c>
      <c r="E88" s="5">
        <v>8.3000000000000007</v>
      </c>
      <c r="F88" s="14">
        <f t="shared" si="4"/>
        <v>-0.43626600526678344</v>
      </c>
      <c r="G88" s="14">
        <f t="shared" si="7"/>
        <v>-96.298022824578467</v>
      </c>
      <c r="H88" s="6">
        <v>2.2000000000000002</v>
      </c>
      <c r="I88" s="14">
        <f t="shared" si="5"/>
        <v>-0.13987521977582124</v>
      </c>
      <c r="J88" s="14">
        <f t="shared" si="6"/>
        <v>-25.510780376176093</v>
      </c>
    </row>
    <row r="89" spans="2:10" ht="15" customHeight="1">
      <c r="C89" s="2">
        <v>42090</v>
      </c>
      <c r="D89" s="13">
        <v>86</v>
      </c>
      <c r="E89" s="5">
        <v>7</v>
      </c>
      <c r="F89" s="14">
        <f t="shared" si="4"/>
        <v>-0.61082391023270743</v>
      </c>
      <c r="G89" s="14">
        <f t="shared" si="7"/>
        <v>-96.908846734811178</v>
      </c>
      <c r="H89" s="6">
        <v>1.1100000000000001</v>
      </c>
      <c r="I89" s="14">
        <f t="shared" si="5"/>
        <v>-0.65009210973465592</v>
      </c>
      <c r="J89" s="14">
        <f t="shared" si="6"/>
        <v>-26.160872485910751</v>
      </c>
    </row>
    <row r="90" spans="2:10" ht="15" customHeight="1">
      <c r="C90" s="2">
        <v>42091</v>
      </c>
      <c r="D90" s="13">
        <v>87</v>
      </c>
      <c r="E90" s="5">
        <v>8.6</v>
      </c>
      <c r="F90" s="14">
        <f t="shared" si="4"/>
        <v>-0.39598341181310887</v>
      </c>
      <c r="G90" s="14">
        <f t="shared" si="7"/>
        <v>-97.304830146624283</v>
      </c>
      <c r="H90" s="6">
        <v>0.74</v>
      </c>
      <c r="I90" s="14">
        <f t="shared" si="5"/>
        <v>-0.82328499898673746</v>
      </c>
      <c r="J90" s="14">
        <f t="shared" si="6"/>
        <v>-26.984157484897487</v>
      </c>
    </row>
    <row r="91" spans="2:10" ht="15" customHeight="1">
      <c r="C91" s="2">
        <v>42092</v>
      </c>
      <c r="D91" s="13">
        <v>88</v>
      </c>
      <c r="E91" s="5">
        <v>10.1</v>
      </c>
      <c r="F91" s="14">
        <f t="shared" si="4"/>
        <v>-0.19457044454473515</v>
      </c>
      <c r="G91" s="14">
        <f t="shared" si="7"/>
        <v>-97.499400591169021</v>
      </c>
      <c r="H91" s="6">
        <v>0.1</v>
      </c>
      <c r="I91" s="14">
        <f t="shared" si="5"/>
        <v>-1.1228618885038515</v>
      </c>
      <c r="J91" s="14">
        <f t="shared" si="6"/>
        <v>-28.107019373401339</v>
      </c>
    </row>
    <row r="92" spans="2:10" ht="15" customHeight="1">
      <c r="C92" s="2">
        <v>42093</v>
      </c>
      <c r="D92" s="13">
        <v>89</v>
      </c>
      <c r="E92" s="7">
        <v>10.199999999999999</v>
      </c>
      <c r="F92" s="14">
        <f t="shared" si="4"/>
        <v>-0.18114291339351027</v>
      </c>
      <c r="G92" s="14">
        <f t="shared" si="7"/>
        <v>-97.680543504562536</v>
      </c>
      <c r="H92" s="8">
        <v>4.84</v>
      </c>
      <c r="I92" s="14">
        <f t="shared" si="5"/>
        <v>1.0958794494822737</v>
      </c>
      <c r="J92" s="14">
        <f t="shared" si="6"/>
        <v>-27.011139923919067</v>
      </c>
    </row>
    <row r="93" spans="2:10" ht="15" customHeight="1" thickBot="1">
      <c r="B93" s="23"/>
      <c r="C93" s="2">
        <v>42094</v>
      </c>
      <c r="D93" s="13">
        <v>90</v>
      </c>
      <c r="E93" s="9">
        <v>10.3</v>
      </c>
      <c r="F93" s="14">
        <f t="shared" si="4"/>
        <v>-0.16771538224228519</v>
      </c>
      <c r="G93" s="14">
        <f t="shared" si="7"/>
        <v>-97.848258886804814</v>
      </c>
      <c r="H93" s="10">
        <v>3.63</v>
      </c>
      <c r="I93" s="14">
        <f t="shared" si="5"/>
        <v>0.52949189273898012</v>
      </c>
      <c r="J93" s="14">
        <f t="shared" si="6"/>
        <v>-26.481648031180086</v>
      </c>
    </row>
    <row r="94" spans="2:10" ht="15" customHeight="1">
      <c r="B94" s="25"/>
      <c r="C94" s="2">
        <v>42095</v>
      </c>
      <c r="D94" s="13">
        <v>91</v>
      </c>
      <c r="E94" s="3">
        <v>11.2</v>
      </c>
      <c r="F94" s="14">
        <f t="shared" si="4"/>
        <v>-4.6867601881261149E-2</v>
      </c>
      <c r="G94" s="14">
        <f t="shared" si="7"/>
        <v>-97.895126488686074</v>
      </c>
      <c r="H94" s="4">
        <v>2.93</v>
      </c>
      <c r="I94" s="14">
        <f t="shared" si="5"/>
        <v>0.20182966982963685</v>
      </c>
      <c r="J94" s="14">
        <f t="shared" si="6"/>
        <v>-26.279818361350451</v>
      </c>
    </row>
    <row r="95" spans="2:10" ht="15" customHeight="1">
      <c r="C95" s="2">
        <v>42096</v>
      </c>
      <c r="D95" s="13">
        <v>92</v>
      </c>
      <c r="E95" s="5">
        <v>9.9</v>
      </c>
      <c r="F95" s="14">
        <f t="shared" si="4"/>
        <v>-0.22142550684718487</v>
      </c>
      <c r="G95" s="14">
        <f t="shared" si="7"/>
        <v>-98.116551995533257</v>
      </c>
      <c r="H95" s="6">
        <v>0.17</v>
      </c>
      <c r="I95" s="14">
        <f t="shared" si="5"/>
        <v>-1.0900956662129171</v>
      </c>
      <c r="J95" s="14">
        <f t="shared" si="6"/>
        <v>-27.369914027563368</v>
      </c>
    </row>
    <row r="96" spans="2:10" ht="15" customHeight="1">
      <c r="C96" s="2">
        <v>42097</v>
      </c>
      <c r="D96" s="13">
        <v>93</v>
      </c>
      <c r="E96" s="5">
        <v>10.1</v>
      </c>
      <c r="F96" s="14">
        <f t="shared" si="4"/>
        <v>-0.19457044454473515</v>
      </c>
      <c r="G96" s="14">
        <f t="shared" si="7"/>
        <v>-98.311122440077995</v>
      </c>
      <c r="H96" s="6">
        <v>2.6</v>
      </c>
      <c r="I96" s="14">
        <f t="shared" si="5"/>
        <v>4.7360336172374944E-2</v>
      </c>
      <c r="J96" s="14">
        <f t="shared" si="6"/>
        <v>-27.322553691390993</v>
      </c>
    </row>
    <row r="97" spans="3:10" ht="15" customHeight="1">
      <c r="C97" s="2">
        <v>42098</v>
      </c>
      <c r="D97" s="13">
        <v>94</v>
      </c>
      <c r="E97" s="5">
        <v>11.5</v>
      </c>
      <c r="F97" s="14">
        <f t="shared" si="4"/>
        <v>-6.5850084275863099E-3</v>
      </c>
      <c r="G97" s="14">
        <f t="shared" si="7"/>
        <v>-98.317707448505587</v>
      </c>
      <c r="H97" s="6">
        <v>0.22</v>
      </c>
      <c r="I97" s="14">
        <f t="shared" si="5"/>
        <v>-1.0666912217193925</v>
      </c>
      <c r="J97" s="14">
        <f t="shared" si="6"/>
        <v>-28.389244913110385</v>
      </c>
    </row>
    <row r="98" spans="3:10" ht="15" customHeight="1">
      <c r="C98" s="2">
        <v>42099</v>
      </c>
      <c r="D98" s="13">
        <v>95</v>
      </c>
      <c r="E98" s="5">
        <v>11.6</v>
      </c>
      <c r="F98" s="14">
        <f t="shared" si="4"/>
        <v>6.8425227236385555E-3</v>
      </c>
      <c r="G98" s="14">
        <f t="shared" si="7"/>
        <v>-98.310864925781942</v>
      </c>
      <c r="H98" s="6">
        <v>2.97</v>
      </c>
      <c r="I98" s="14">
        <f t="shared" si="5"/>
        <v>0.22055322542445649</v>
      </c>
      <c r="J98" s="14">
        <f t="shared" si="6"/>
        <v>-28.168691687685929</v>
      </c>
    </row>
    <row r="99" spans="3:10" ht="15" customHeight="1">
      <c r="C99" s="2">
        <v>42100</v>
      </c>
      <c r="D99" s="13">
        <v>96</v>
      </c>
      <c r="E99" s="5">
        <v>11.2</v>
      </c>
      <c r="F99" s="14">
        <f t="shared" si="4"/>
        <v>-4.6867601881261149E-2</v>
      </c>
      <c r="G99" s="14">
        <f t="shared" si="7"/>
        <v>-98.357732527663202</v>
      </c>
      <c r="H99" s="6">
        <v>2.11</v>
      </c>
      <c r="I99" s="14">
        <f t="shared" si="5"/>
        <v>-0.18200321986416551</v>
      </c>
      <c r="J99" s="14">
        <f t="shared" si="6"/>
        <v>-28.350694907550093</v>
      </c>
    </row>
    <row r="100" spans="3:10" ht="15" customHeight="1">
      <c r="C100" s="2">
        <v>42101</v>
      </c>
      <c r="D100" s="13">
        <v>97</v>
      </c>
      <c r="E100" s="5">
        <v>11.2</v>
      </c>
      <c r="F100" s="14">
        <f t="shared" si="4"/>
        <v>-4.6867601881261149E-2</v>
      </c>
      <c r="G100" s="14">
        <f t="shared" si="7"/>
        <v>-98.404600129544463</v>
      </c>
      <c r="H100" s="6">
        <v>1.1200000000000001</v>
      </c>
      <c r="I100" s="14">
        <f t="shared" si="5"/>
        <v>-0.64541122083595104</v>
      </c>
      <c r="J100" s="14">
        <f t="shared" si="6"/>
        <v>-28.996106128386042</v>
      </c>
    </row>
    <row r="101" spans="3:10" ht="15" customHeight="1">
      <c r="C101" s="2">
        <v>42102</v>
      </c>
      <c r="D101" s="13">
        <v>98</v>
      </c>
      <c r="E101" s="5">
        <v>11.9</v>
      </c>
      <c r="F101" s="14">
        <f t="shared" si="4"/>
        <v>4.7125116177313395E-2</v>
      </c>
      <c r="G101" s="14">
        <f t="shared" si="7"/>
        <v>-98.35747501336715</v>
      </c>
      <c r="H101" s="6">
        <v>0.27</v>
      </c>
      <c r="I101" s="14">
        <f t="shared" si="5"/>
        <v>-1.043286777225868</v>
      </c>
      <c r="J101" s="14">
        <f t="shared" si="6"/>
        <v>-30.039392905611912</v>
      </c>
    </row>
    <row r="102" spans="3:10" ht="15" customHeight="1">
      <c r="C102" s="2">
        <v>42103</v>
      </c>
      <c r="D102" s="13">
        <v>99</v>
      </c>
      <c r="E102" s="5">
        <v>10.5</v>
      </c>
      <c r="F102" s="14">
        <f t="shared" si="4"/>
        <v>-0.14086031993983544</v>
      </c>
      <c r="G102" s="14">
        <f t="shared" si="7"/>
        <v>-98.498335333306983</v>
      </c>
      <c r="H102" s="6">
        <v>2.97</v>
      </c>
      <c r="I102" s="14">
        <f t="shared" si="5"/>
        <v>0.22055322542445649</v>
      </c>
      <c r="J102" s="14">
        <f t="shared" si="6"/>
        <v>-29.818839680187455</v>
      </c>
    </row>
    <row r="103" spans="3:10" ht="15" customHeight="1">
      <c r="C103" s="2">
        <v>42104</v>
      </c>
      <c r="D103" s="13">
        <v>100</v>
      </c>
      <c r="E103" s="5">
        <v>11.2</v>
      </c>
      <c r="F103" s="14">
        <f t="shared" si="4"/>
        <v>-4.6867601881261149E-2</v>
      </c>
      <c r="G103" s="14">
        <f t="shared" si="7"/>
        <v>-98.545202935188243</v>
      </c>
      <c r="H103" s="6">
        <v>1.31</v>
      </c>
      <c r="I103" s="14">
        <f t="shared" si="5"/>
        <v>-0.55647433176055783</v>
      </c>
      <c r="J103" s="14">
        <f t="shared" si="6"/>
        <v>-30.375314011948014</v>
      </c>
    </row>
    <row r="104" spans="3:10" ht="15" customHeight="1">
      <c r="C104" s="2">
        <v>42105</v>
      </c>
      <c r="D104" s="13">
        <v>101</v>
      </c>
      <c r="E104" s="5">
        <v>12.1</v>
      </c>
      <c r="F104" s="14">
        <f t="shared" si="4"/>
        <v>7.3980178479763126E-2</v>
      </c>
      <c r="G104" s="14">
        <f t="shared" si="7"/>
        <v>-98.471222756708485</v>
      </c>
      <c r="H104" s="6">
        <v>0.67</v>
      </c>
      <c r="I104" s="14">
        <f t="shared" si="5"/>
        <v>-0.85605122127767186</v>
      </c>
      <c r="J104" s="14">
        <f t="shared" si="6"/>
        <v>-31.231365233225684</v>
      </c>
    </row>
    <row r="105" spans="3:10" ht="15" customHeight="1">
      <c r="C105" s="2">
        <v>42106</v>
      </c>
      <c r="D105" s="13">
        <v>102</v>
      </c>
      <c r="E105" s="5">
        <v>11.9</v>
      </c>
      <c r="F105" s="14">
        <f t="shared" si="4"/>
        <v>4.7125116177313395E-2</v>
      </c>
      <c r="G105" s="14">
        <f t="shared" si="7"/>
        <v>-98.424097640531173</v>
      </c>
      <c r="H105" s="6">
        <v>0.91</v>
      </c>
      <c r="I105" s="14">
        <f t="shared" si="5"/>
        <v>-0.74370988770875401</v>
      </c>
      <c r="J105" s="14">
        <f t="shared" si="6"/>
        <v>-31.975075120934438</v>
      </c>
    </row>
    <row r="106" spans="3:10" ht="15" customHeight="1">
      <c r="C106" s="2">
        <v>42107</v>
      </c>
      <c r="D106" s="13">
        <v>103</v>
      </c>
      <c r="E106" s="5">
        <v>12.1</v>
      </c>
      <c r="F106" s="14">
        <f t="shared" si="4"/>
        <v>7.3980178479763126E-2</v>
      </c>
      <c r="G106" s="14">
        <f t="shared" si="7"/>
        <v>-98.350117462051415</v>
      </c>
      <c r="H106" s="6">
        <v>2.89</v>
      </c>
      <c r="I106" s="14">
        <f t="shared" si="5"/>
        <v>0.18310611423481721</v>
      </c>
      <c r="J106" s="14">
        <f t="shared" si="6"/>
        <v>-31.79196900669962</v>
      </c>
    </row>
    <row r="107" spans="3:10" ht="15" customHeight="1">
      <c r="C107" s="2">
        <v>42108</v>
      </c>
      <c r="D107" s="13">
        <v>104</v>
      </c>
      <c r="E107" s="5">
        <v>12.2</v>
      </c>
      <c r="F107" s="14">
        <f t="shared" si="4"/>
        <v>8.7407709630987984E-2</v>
      </c>
      <c r="G107" s="14">
        <f t="shared" si="7"/>
        <v>-98.26270975242042</v>
      </c>
      <c r="H107" s="6">
        <v>1.33</v>
      </c>
      <c r="I107" s="14">
        <f t="shared" si="5"/>
        <v>-0.54711255396314806</v>
      </c>
      <c r="J107" s="14">
        <f t="shared" si="6"/>
        <v>-32.33908156066277</v>
      </c>
    </row>
    <row r="108" spans="3:10" ht="15" customHeight="1">
      <c r="C108" s="2">
        <v>42109</v>
      </c>
      <c r="D108" s="13">
        <v>105</v>
      </c>
      <c r="E108" s="5">
        <v>11.5</v>
      </c>
      <c r="F108" s="14">
        <f t="shared" si="4"/>
        <v>-6.5850084275863099E-3</v>
      </c>
      <c r="G108" s="14">
        <f t="shared" si="7"/>
        <v>-98.269294760848013</v>
      </c>
      <c r="H108" s="6">
        <v>1.75</v>
      </c>
      <c r="I108" s="14">
        <f t="shared" si="5"/>
        <v>-0.35051522021754206</v>
      </c>
      <c r="J108" s="14">
        <f t="shared" si="6"/>
        <v>-32.689596780880315</v>
      </c>
    </row>
    <row r="109" spans="3:10" ht="15" customHeight="1">
      <c r="C109" s="2">
        <v>42110</v>
      </c>
      <c r="D109" s="13">
        <v>106</v>
      </c>
      <c r="E109" s="5">
        <v>12.4</v>
      </c>
      <c r="F109" s="14">
        <f t="shared" si="4"/>
        <v>0.11426277193343796</v>
      </c>
      <c r="G109" s="14">
        <f t="shared" si="7"/>
        <v>-98.155031988914573</v>
      </c>
      <c r="H109" s="6">
        <v>0.75</v>
      </c>
      <c r="I109" s="14">
        <f t="shared" si="5"/>
        <v>-0.81860411008803258</v>
      </c>
      <c r="J109" s="14">
        <f t="shared" si="6"/>
        <v>-33.508200890968347</v>
      </c>
    </row>
    <row r="110" spans="3:10" ht="15" customHeight="1">
      <c r="C110" s="2">
        <v>42111</v>
      </c>
      <c r="D110" s="13">
        <v>107</v>
      </c>
      <c r="E110" s="5">
        <v>11.5</v>
      </c>
      <c r="F110" s="14">
        <f t="shared" si="4"/>
        <v>-6.5850084275863099E-3</v>
      </c>
      <c r="G110" s="14">
        <f t="shared" si="7"/>
        <v>-98.161616997342165</v>
      </c>
      <c r="H110" s="6">
        <v>0.13</v>
      </c>
      <c r="I110" s="14">
        <f t="shared" si="5"/>
        <v>-1.1088192218077368</v>
      </c>
      <c r="J110" s="14">
        <f t="shared" si="6"/>
        <v>-34.617020112776082</v>
      </c>
    </row>
    <row r="111" spans="3:10" ht="15" customHeight="1">
      <c r="C111" s="2">
        <v>42112</v>
      </c>
      <c r="D111" s="13">
        <v>108</v>
      </c>
      <c r="E111" s="5">
        <v>11.7</v>
      </c>
      <c r="F111" s="14">
        <f t="shared" si="4"/>
        <v>2.0270053874863421E-2</v>
      </c>
      <c r="G111" s="14">
        <f t="shared" si="7"/>
        <v>-98.141346943467298</v>
      </c>
      <c r="H111" s="6">
        <v>0.92</v>
      </c>
      <c r="I111" s="14">
        <f t="shared" si="5"/>
        <v>-0.73902899881004924</v>
      </c>
      <c r="J111" s="14">
        <f t="shared" si="6"/>
        <v>-35.356049111586131</v>
      </c>
    </row>
    <row r="112" spans="3:10" ht="15" customHeight="1">
      <c r="C112" s="2">
        <v>42113</v>
      </c>
      <c r="D112" s="13">
        <v>109</v>
      </c>
      <c r="E112" s="5">
        <v>11</v>
      </c>
      <c r="F112" s="14">
        <f t="shared" si="4"/>
        <v>-7.3722664183710873E-2</v>
      </c>
      <c r="G112" s="14">
        <f t="shared" si="7"/>
        <v>-98.215069607651003</v>
      </c>
      <c r="H112" s="6">
        <v>0.11</v>
      </c>
      <c r="I112" s="14">
        <f t="shared" si="5"/>
        <v>-1.1181809996051466</v>
      </c>
      <c r="J112" s="14">
        <f t="shared" si="6"/>
        <v>-36.474230111191275</v>
      </c>
    </row>
    <row r="113" spans="2:10" ht="15" customHeight="1">
      <c r="C113" s="2">
        <v>42114</v>
      </c>
      <c r="D113" s="13">
        <v>110</v>
      </c>
      <c r="E113" s="5">
        <v>12</v>
      </c>
      <c r="F113" s="14">
        <f t="shared" si="4"/>
        <v>6.055264732853826E-2</v>
      </c>
      <c r="G113" s="14">
        <f t="shared" si="7"/>
        <v>-98.154516960322468</v>
      </c>
      <c r="H113" s="6">
        <v>1.32</v>
      </c>
      <c r="I113" s="14">
        <f t="shared" si="5"/>
        <v>-0.55179344286185295</v>
      </c>
      <c r="J113" s="14">
        <f t="shared" si="6"/>
        <v>-37.026023554053126</v>
      </c>
    </row>
    <row r="114" spans="2:10" ht="15" customHeight="1">
      <c r="C114" s="2">
        <v>42115</v>
      </c>
      <c r="D114" s="13">
        <v>111</v>
      </c>
      <c r="E114" s="5">
        <v>12.5</v>
      </c>
      <c r="F114" s="14">
        <f t="shared" si="4"/>
        <v>0.12769030308466284</v>
      </c>
      <c r="G114" s="14">
        <f t="shared" si="7"/>
        <v>-98.026826657237805</v>
      </c>
      <c r="H114" s="6">
        <v>1.88</v>
      </c>
      <c r="I114" s="14">
        <f t="shared" si="5"/>
        <v>-0.28966366453437836</v>
      </c>
      <c r="J114" s="14">
        <f t="shared" si="6"/>
        <v>-37.315687218587506</v>
      </c>
    </row>
    <row r="115" spans="2:10" ht="15" customHeight="1">
      <c r="C115" s="2">
        <v>42116</v>
      </c>
      <c r="D115" s="13">
        <v>112</v>
      </c>
      <c r="E115" s="5">
        <v>13.2</v>
      </c>
      <c r="F115" s="14">
        <f t="shared" si="4"/>
        <v>0.22168302114323712</v>
      </c>
      <c r="G115" s="14">
        <f t="shared" si="7"/>
        <v>-97.80514363609457</v>
      </c>
      <c r="H115" s="6">
        <v>4.2</v>
      </c>
      <c r="I115" s="14">
        <f t="shared" si="5"/>
        <v>0.79630255996515986</v>
      </c>
      <c r="J115" s="14">
        <f t="shared" si="6"/>
        <v>-36.519384658622343</v>
      </c>
    </row>
    <row r="116" spans="2:10" ht="15" customHeight="1">
      <c r="C116" s="2">
        <v>42117</v>
      </c>
      <c r="D116" s="13">
        <v>113</v>
      </c>
      <c r="E116" s="5">
        <v>13</v>
      </c>
      <c r="F116" s="14">
        <f t="shared" si="4"/>
        <v>0.19482795884078738</v>
      </c>
      <c r="G116" s="14">
        <f t="shared" si="7"/>
        <v>-97.61031567725378</v>
      </c>
      <c r="H116" s="6">
        <v>1.59</v>
      </c>
      <c r="I116" s="14">
        <f t="shared" si="5"/>
        <v>-0.42540944259682051</v>
      </c>
      <c r="J116" s="14">
        <f t="shared" si="6"/>
        <v>-36.944794101219166</v>
      </c>
    </row>
    <row r="117" spans="2:10" ht="15" customHeight="1">
      <c r="C117" s="2">
        <v>42118</v>
      </c>
      <c r="D117" s="13">
        <v>114</v>
      </c>
      <c r="E117" s="5">
        <v>13.8</v>
      </c>
      <c r="F117" s="14">
        <f t="shared" si="4"/>
        <v>0.30224820805058678</v>
      </c>
      <c r="G117" s="14">
        <f t="shared" si="7"/>
        <v>-97.308067469203195</v>
      </c>
      <c r="H117" s="6">
        <v>2.14</v>
      </c>
      <c r="I117" s="14">
        <f t="shared" si="5"/>
        <v>-0.1679605531680507</v>
      </c>
      <c r="J117" s="14">
        <f t="shared" si="6"/>
        <v>-37.112754654387217</v>
      </c>
    </row>
    <row r="118" spans="2:10" ht="15" customHeight="1">
      <c r="C118" s="2">
        <v>42119</v>
      </c>
      <c r="D118" s="13">
        <v>115</v>
      </c>
      <c r="E118" s="5">
        <v>13.7</v>
      </c>
      <c r="F118" s="14">
        <f t="shared" si="4"/>
        <v>0.28882067689936169</v>
      </c>
      <c r="G118" s="14">
        <f t="shared" si="7"/>
        <v>-97.019246792303832</v>
      </c>
      <c r="H118" s="6">
        <v>1.99</v>
      </c>
      <c r="I118" s="14">
        <f t="shared" si="5"/>
        <v>-0.23817388664862432</v>
      </c>
      <c r="J118" s="14">
        <f t="shared" si="6"/>
        <v>-37.350928541035842</v>
      </c>
    </row>
    <row r="119" spans="2:10" ht="15" customHeight="1">
      <c r="C119" s="2">
        <v>42120</v>
      </c>
      <c r="D119" s="13">
        <v>116</v>
      </c>
      <c r="E119" s="5">
        <v>14.4</v>
      </c>
      <c r="F119" s="14">
        <f t="shared" si="4"/>
        <v>0.3828133949579362</v>
      </c>
      <c r="G119" s="14">
        <f t="shared" si="7"/>
        <v>-96.636433397345897</v>
      </c>
      <c r="H119" s="6">
        <v>1.58</v>
      </c>
      <c r="I119" s="14">
        <f t="shared" si="5"/>
        <v>-0.43009033149552539</v>
      </c>
      <c r="J119" s="14">
        <f t="shared" si="6"/>
        <v>-37.781018872531369</v>
      </c>
    </row>
    <row r="120" spans="2:10" ht="15" customHeight="1">
      <c r="C120" s="2">
        <v>42121</v>
      </c>
      <c r="D120" s="13">
        <v>117</v>
      </c>
      <c r="E120" s="5">
        <v>14.5</v>
      </c>
      <c r="F120" s="14">
        <f t="shared" si="4"/>
        <v>0.39624092610916112</v>
      </c>
      <c r="G120" s="14">
        <f t="shared" si="7"/>
        <v>-96.240192471236739</v>
      </c>
      <c r="H120" s="6">
        <v>0.42</v>
      </c>
      <c r="I120" s="14">
        <f t="shared" si="5"/>
        <v>-0.97307344374529448</v>
      </c>
      <c r="J120" s="14">
        <f t="shared" si="6"/>
        <v>-38.754092316276662</v>
      </c>
    </row>
    <row r="121" spans="2:10" ht="15" customHeight="1">
      <c r="C121" s="2">
        <v>42122</v>
      </c>
      <c r="D121" s="13">
        <v>118</v>
      </c>
      <c r="E121" s="5">
        <v>12.7</v>
      </c>
      <c r="F121" s="14">
        <f t="shared" si="4"/>
        <v>0.15454536538711255</v>
      </c>
      <c r="G121" s="14">
        <f t="shared" si="7"/>
        <v>-96.085647105849631</v>
      </c>
      <c r="H121" s="6">
        <v>0.33</v>
      </c>
      <c r="I121" s="14">
        <f t="shared" si="5"/>
        <v>-1.0152014438336385</v>
      </c>
      <c r="J121" s="14">
        <f t="shared" si="6"/>
        <v>-39.769293760110301</v>
      </c>
    </row>
    <row r="122" spans="2:10" ht="15" customHeight="1">
      <c r="C122" s="2">
        <v>42123</v>
      </c>
      <c r="D122" s="13">
        <v>119</v>
      </c>
      <c r="E122" s="5">
        <v>13.4</v>
      </c>
      <c r="F122" s="14">
        <f t="shared" si="4"/>
        <v>0.24853808344568709</v>
      </c>
      <c r="G122" s="14">
        <f t="shared" si="7"/>
        <v>-95.837109022403951</v>
      </c>
      <c r="H122" s="6">
        <v>2.0499999999999998</v>
      </c>
      <c r="I122" s="14">
        <f t="shared" si="5"/>
        <v>-0.21008855325639497</v>
      </c>
      <c r="J122" s="14">
        <f t="shared" si="6"/>
        <v>-39.979382313366699</v>
      </c>
    </row>
    <row r="123" spans="2:10" ht="15" customHeight="1" thickBot="1">
      <c r="B123" s="23"/>
      <c r="C123" s="2">
        <v>42124</v>
      </c>
      <c r="D123" s="13">
        <v>120</v>
      </c>
      <c r="E123" s="7">
        <v>14.7</v>
      </c>
      <c r="F123" s="14">
        <f t="shared" si="4"/>
        <v>0.42309598841161083</v>
      </c>
      <c r="G123" s="14">
        <f t="shared" si="7"/>
        <v>-95.414013033992333</v>
      </c>
      <c r="H123" s="8">
        <v>1.56</v>
      </c>
      <c r="I123" s="14">
        <f t="shared" si="5"/>
        <v>-0.43945210929293521</v>
      </c>
      <c r="J123" s="14">
        <f t="shared" si="6"/>
        <v>-40.418834422659636</v>
      </c>
    </row>
    <row r="124" spans="2:10" ht="15" customHeight="1">
      <c r="B124" s="25"/>
      <c r="C124" s="2">
        <v>42125</v>
      </c>
      <c r="D124" s="13">
        <v>121</v>
      </c>
      <c r="E124" s="3">
        <v>15.9</v>
      </c>
      <c r="F124" s="14">
        <f t="shared" si="4"/>
        <v>0.58422636222630997</v>
      </c>
      <c r="G124" s="14">
        <f t="shared" si="7"/>
        <v>-94.82978667176603</v>
      </c>
      <c r="H124" s="4">
        <v>0.98</v>
      </c>
      <c r="I124" s="14">
        <f t="shared" si="5"/>
        <v>-0.71094366541781984</v>
      </c>
      <c r="J124" s="14">
        <f t="shared" si="6"/>
        <v>-41.129778088077458</v>
      </c>
    </row>
    <row r="125" spans="2:10" ht="15" customHeight="1">
      <c r="C125" s="2">
        <v>42126</v>
      </c>
      <c r="D125" s="13">
        <v>122</v>
      </c>
      <c r="E125" s="5">
        <v>14.9</v>
      </c>
      <c r="F125" s="14">
        <f t="shared" si="4"/>
        <v>0.44995105071406077</v>
      </c>
      <c r="G125" s="14">
        <f t="shared" si="7"/>
        <v>-94.379835621051967</v>
      </c>
      <c r="H125" s="6">
        <v>4.09</v>
      </c>
      <c r="I125" s="14">
        <f t="shared" si="5"/>
        <v>0.74481278207940571</v>
      </c>
      <c r="J125" s="14">
        <f t="shared" si="6"/>
        <v>-40.384965305998051</v>
      </c>
    </row>
    <row r="126" spans="2:10" ht="15" customHeight="1">
      <c r="C126" s="2">
        <v>42127</v>
      </c>
      <c r="D126" s="13">
        <v>123</v>
      </c>
      <c r="E126" s="5">
        <v>14.5</v>
      </c>
      <c r="F126" s="14">
        <f t="shared" si="4"/>
        <v>0.39624092610916112</v>
      </c>
      <c r="G126" s="14">
        <f t="shared" si="7"/>
        <v>-93.983594694942809</v>
      </c>
      <c r="H126" s="6">
        <v>2.4</v>
      </c>
      <c r="I126" s="14">
        <f t="shared" si="5"/>
        <v>-4.6257441801723247E-2</v>
      </c>
      <c r="J126" s="14">
        <f t="shared" si="6"/>
        <v>-40.431222747799772</v>
      </c>
    </row>
    <row r="127" spans="2:10" ht="15" customHeight="1">
      <c r="C127" s="2">
        <v>42128</v>
      </c>
      <c r="D127" s="13">
        <v>124</v>
      </c>
      <c r="E127" s="5">
        <v>14.8</v>
      </c>
      <c r="F127" s="14">
        <f t="shared" si="4"/>
        <v>0.43652351956283592</v>
      </c>
      <c r="G127" s="14">
        <f t="shared" si="7"/>
        <v>-93.547071175379969</v>
      </c>
      <c r="H127" s="6">
        <v>2.33</v>
      </c>
      <c r="I127" s="14">
        <f t="shared" si="5"/>
        <v>-7.9023664092657514E-2</v>
      </c>
      <c r="J127" s="14">
        <f t="shared" si="6"/>
        <v>-40.510246411892432</v>
      </c>
    </row>
    <row r="128" spans="2:10" ht="15" customHeight="1">
      <c r="C128" s="2">
        <v>42129</v>
      </c>
      <c r="D128" s="13">
        <v>125</v>
      </c>
      <c r="E128" s="5">
        <v>13.7</v>
      </c>
      <c r="F128" s="14">
        <f t="shared" si="4"/>
        <v>0.28882067689936169</v>
      </c>
      <c r="G128" s="14">
        <f t="shared" si="7"/>
        <v>-93.258250498480606</v>
      </c>
      <c r="H128" s="6">
        <v>6.35</v>
      </c>
      <c r="I128" s="14">
        <f t="shared" si="5"/>
        <v>1.8026936731867143</v>
      </c>
      <c r="J128" s="14">
        <f t="shared" si="6"/>
        <v>-38.707552738705715</v>
      </c>
    </row>
    <row r="129" spans="3:10" ht="15" customHeight="1">
      <c r="C129" s="2">
        <v>42130</v>
      </c>
      <c r="D129" s="13">
        <v>126</v>
      </c>
      <c r="E129" s="5">
        <v>15.3</v>
      </c>
      <c r="F129" s="14">
        <f t="shared" si="4"/>
        <v>0.50366117531896049</v>
      </c>
      <c r="G129" s="14">
        <f t="shared" si="7"/>
        <v>-92.754589323161639</v>
      </c>
      <c r="H129" s="6">
        <v>3.48</v>
      </c>
      <c r="I129" s="14">
        <f t="shared" si="5"/>
        <v>0.45927855925840655</v>
      </c>
      <c r="J129" s="14">
        <f t="shared" si="6"/>
        <v>-38.248274179447307</v>
      </c>
    </row>
    <row r="130" spans="3:10" ht="15" customHeight="1">
      <c r="C130" s="2">
        <v>42131</v>
      </c>
      <c r="D130" s="13">
        <v>127</v>
      </c>
      <c r="E130" s="5">
        <v>15.4</v>
      </c>
      <c r="F130" s="14">
        <f t="shared" si="4"/>
        <v>0.51708870647018534</v>
      </c>
      <c r="G130" s="14">
        <f t="shared" si="7"/>
        <v>-92.237500616691449</v>
      </c>
      <c r="H130" s="6">
        <v>0.6</v>
      </c>
      <c r="I130" s="14">
        <f t="shared" si="5"/>
        <v>-0.88881744356860615</v>
      </c>
      <c r="J130" s="14">
        <f t="shared" si="6"/>
        <v>-39.137091623015912</v>
      </c>
    </row>
    <row r="131" spans="3:10" ht="15" customHeight="1">
      <c r="C131" s="2">
        <v>42132</v>
      </c>
      <c r="D131" s="13">
        <v>128</v>
      </c>
      <c r="E131" s="5">
        <v>14.7</v>
      </c>
      <c r="F131" s="14">
        <f t="shared" si="4"/>
        <v>0.42309598841161083</v>
      </c>
      <c r="G131" s="14">
        <f t="shared" si="7"/>
        <v>-91.814404628279831</v>
      </c>
      <c r="H131" s="6">
        <v>2.57</v>
      </c>
      <c r="I131" s="14">
        <f t="shared" si="5"/>
        <v>3.3317669476260109E-2</v>
      </c>
      <c r="J131" s="14">
        <f t="shared" si="6"/>
        <v>-39.103773953539651</v>
      </c>
    </row>
    <row r="132" spans="3:10" ht="15" customHeight="1">
      <c r="C132" s="2">
        <v>42133</v>
      </c>
      <c r="D132" s="13">
        <v>129</v>
      </c>
      <c r="E132" s="5">
        <v>15.3</v>
      </c>
      <c r="F132" s="14">
        <f t="shared" si="4"/>
        <v>0.50366117531896049</v>
      </c>
      <c r="G132" s="14">
        <f t="shared" si="7"/>
        <v>-91.310743452960864</v>
      </c>
      <c r="H132" s="6">
        <v>3.03</v>
      </c>
      <c r="I132" s="14">
        <f t="shared" si="5"/>
        <v>0.24863855881668573</v>
      </c>
      <c r="J132" s="14">
        <f t="shared" si="6"/>
        <v>-38.855135394722964</v>
      </c>
    </row>
    <row r="133" spans="3:10" ht="15" customHeight="1">
      <c r="C133" s="2">
        <v>42134</v>
      </c>
      <c r="D133" s="13">
        <v>130</v>
      </c>
      <c r="E133" s="5">
        <v>16.5</v>
      </c>
      <c r="F133" s="14">
        <f t="shared" ref="F133:F196" si="8">(E133-$E$369)/$E$370</f>
        <v>0.66479154913365934</v>
      </c>
      <c r="G133" s="14">
        <f t="shared" si="7"/>
        <v>-90.645951903827211</v>
      </c>
      <c r="H133" s="6">
        <v>0.92</v>
      </c>
      <c r="I133" s="14">
        <f t="shared" ref="I133:I196" si="9">(H133-$H$369)/$H$370</f>
        <v>-0.73902899881004924</v>
      </c>
      <c r="J133" s="14">
        <f t="shared" si="6"/>
        <v>-39.594164393533013</v>
      </c>
    </row>
    <row r="134" spans="3:10" ht="15" customHeight="1">
      <c r="C134" s="2">
        <v>42135</v>
      </c>
      <c r="D134" s="13">
        <v>131</v>
      </c>
      <c r="E134" s="5">
        <v>15.8</v>
      </c>
      <c r="F134" s="14">
        <f t="shared" si="8"/>
        <v>0.57079883107508511</v>
      </c>
      <c r="G134" s="14">
        <f t="shared" si="7"/>
        <v>-90.07515307275213</v>
      </c>
      <c r="H134" s="6">
        <v>0.4</v>
      </c>
      <c r="I134" s="14">
        <f t="shared" si="9"/>
        <v>-0.98243522154270435</v>
      </c>
      <c r="J134" s="14">
        <f t="shared" ref="J134:J197" si="10">J133+I134</f>
        <v>-40.576599615075715</v>
      </c>
    </row>
    <row r="135" spans="3:10" ht="15" customHeight="1">
      <c r="C135" s="2">
        <v>42136</v>
      </c>
      <c r="D135" s="13">
        <v>132</v>
      </c>
      <c r="E135" s="5">
        <v>16.3</v>
      </c>
      <c r="F135" s="14">
        <f t="shared" si="8"/>
        <v>0.63793648683120963</v>
      </c>
      <c r="G135" s="14">
        <f t="shared" ref="G135:G198" si="11">G134+F135</f>
        <v>-89.437216585920922</v>
      </c>
      <c r="H135" s="6">
        <v>3.69</v>
      </c>
      <c r="I135" s="14">
        <f t="shared" si="9"/>
        <v>0.55757722613120952</v>
      </c>
      <c r="J135" s="14">
        <f t="shared" si="10"/>
        <v>-40.019022388944506</v>
      </c>
    </row>
    <row r="136" spans="3:10" ht="15" customHeight="1">
      <c r="C136" s="2">
        <v>42137</v>
      </c>
      <c r="D136" s="13">
        <v>133</v>
      </c>
      <c r="E136" s="5">
        <v>15.2</v>
      </c>
      <c r="F136" s="14">
        <f t="shared" si="8"/>
        <v>0.49023364416773541</v>
      </c>
      <c r="G136" s="14">
        <f t="shared" si="11"/>
        <v>-88.946982941753191</v>
      </c>
      <c r="H136" s="6">
        <v>3.24</v>
      </c>
      <c r="I136" s="14">
        <f t="shared" si="9"/>
        <v>0.34693722568948893</v>
      </c>
      <c r="J136" s="14">
        <f t="shared" si="10"/>
        <v>-39.672085163255019</v>
      </c>
    </row>
    <row r="137" spans="3:10" ht="15" customHeight="1">
      <c r="C137" s="2">
        <v>42138</v>
      </c>
      <c r="D137" s="13">
        <v>134</v>
      </c>
      <c r="E137" s="5">
        <v>15.7</v>
      </c>
      <c r="F137" s="14">
        <f t="shared" si="8"/>
        <v>0.55737129992385992</v>
      </c>
      <c r="G137" s="14">
        <f t="shared" si="11"/>
        <v>-88.389611641829333</v>
      </c>
      <c r="H137" s="6">
        <v>4.34</v>
      </c>
      <c r="I137" s="14">
        <f t="shared" si="9"/>
        <v>0.86183500454702833</v>
      </c>
      <c r="J137" s="14">
        <f t="shared" si="10"/>
        <v>-38.810250158707994</v>
      </c>
    </row>
    <row r="138" spans="3:10" ht="15" customHeight="1">
      <c r="C138" s="2">
        <v>42139</v>
      </c>
      <c r="D138" s="13">
        <v>135</v>
      </c>
      <c r="E138" s="5">
        <v>13.8</v>
      </c>
      <c r="F138" s="14">
        <f t="shared" si="8"/>
        <v>0.30224820805058678</v>
      </c>
      <c r="G138" s="14">
        <f t="shared" si="11"/>
        <v>-88.087363433778748</v>
      </c>
      <c r="H138" s="6">
        <v>1.06</v>
      </c>
      <c r="I138" s="14">
        <f t="shared" si="9"/>
        <v>-0.67349655422818056</v>
      </c>
      <c r="J138" s="14">
        <f t="shared" si="10"/>
        <v>-39.483746712936174</v>
      </c>
    </row>
    <row r="139" spans="3:10" ht="15" customHeight="1">
      <c r="C139" s="2">
        <v>42140</v>
      </c>
      <c r="D139" s="13">
        <v>136</v>
      </c>
      <c r="E139" s="5">
        <v>14.2</v>
      </c>
      <c r="F139" s="14">
        <f t="shared" si="8"/>
        <v>0.35595833265548626</v>
      </c>
      <c r="G139" s="14">
        <f t="shared" si="11"/>
        <v>-87.731405101123258</v>
      </c>
      <c r="H139" s="6">
        <v>9.0299999999999994</v>
      </c>
      <c r="I139" s="14">
        <f t="shared" si="9"/>
        <v>3.0571718980396287</v>
      </c>
      <c r="J139" s="14">
        <f t="shared" si="10"/>
        <v>-36.426574814896547</v>
      </c>
    </row>
    <row r="140" spans="3:10" ht="15" customHeight="1">
      <c r="C140" s="2">
        <v>42141</v>
      </c>
      <c r="D140" s="13">
        <v>137</v>
      </c>
      <c r="E140" s="5">
        <v>14.5</v>
      </c>
      <c r="F140" s="14">
        <f t="shared" si="8"/>
        <v>0.39624092610916112</v>
      </c>
      <c r="G140" s="14">
        <f t="shared" si="11"/>
        <v>-87.3351641750141</v>
      </c>
      <c r="H140" s="6">
        <v>3.41</v>
      </c>
      <c r="I140" s="14">
        <f t="shared" si="9"/>
        <v>0.42651233696747232</v>
      </c>
      <c r="J140" s="14">
        <f t="shared" si="10"/>
        <v>-36.000062477929077</v>
      </c>
    </row>
    <row r="141" spans="3:10" ht="15" customHeight="1">
      <c r="C141" s="2">
        <v>42142</v>
      </c>
      <c r="D141" s="13">
        <v>138</v>
      </c>
      <c r="E141" s="5">
        <v>15.9</v>
      </c>
      <c r="F141" s="14">
        <f t="shared" si="8"/>
        <v>0.58422636222630997</v>
      </c>
      <c r="G141" s="14">
        <f t="shared" si="11"/>
        <v>-86.750937812787797</v>
      </c>
      <c r="H141" s="6">
        <v>4</v>
      </c>
      <c r="I141" s="14">
        <f t="shared" si="9"/>
        <v>0.70268478199106166</v>
      </c>
      <c r="J141" s="14">
        <f t="shared" si="10"/>
        <v>-35.297377695938017</v>
      </c>
    </row>
    <row r="142" spans="3:10" ht="15" customHeight="1">
      <c r="C142" s="2">
        <v>42143</v>
      </c>
      <c r="D142" s="13">
        <v>139</v>
      </c>
      <c r="E142" s="5">
        <v>17.100000000000001</v>
      </c>
      <c r="F142" s="14">
        <f t="shared" si="8"/>
        <v>0.74535673604100905</v>
      </c>
      <c r="G142" s="14">
        <f t="shared" si="11"/>
        <v>-86.005581076746793</v>
      </c>
      <c r="H142" s="6">
        <v>0.71</v>
      </c>
      <c r="I142" s="14">
        <f t="shared" si="9"/>
        <v>-0.83732766568285222</v>
      </c>
      <c r="J142" s="14">
        <f t="shared" si="10"/>
        <v>-36.134705361620867</v>
      </c>
    </row>
    <row r="143" spans="3:10" ht="15" customHeight="1">
      <c r="C143" s="2">
        <v>42144</v>
      </c>
      <c r="D143" s="13">
        <v>140</v>
      </c>
      <c r="E143" s="5">
        <v>16.899999999999999</v>
      </c>
      <c r="F143" s="14">
        <f t="shared" si="8"/>
        <v>0.71850167373855878</v>
      </c>
      <c r="G143" s="14">
        <f t="shared" si="11"/>
        <v>-85.287079403008235</v>
      </c>
      <c r="H143" s="6">
        <v>0.21</v>
      </c>
      <c r="I143" s="14">
        <f t="shared" si="9"/>
        <v>-1.0713721106180976</v>
      </c>
      <c r="J143" s="14">
        <f t="shared" si="10"/>
        <v>-37.206077472238967</v>
      </c>
    </row>
    <row r="144" spans="3:10" ht="15" customHeight="1">
      <c r="C144" s="2">
        <v>42145</v>
      </c>
      <c r="D144" s="13">
        <v>141</v>
      </c>
      <c r="E144" s="5">
        <v>16.399999999999999</v>
      </c>
      <c r="F144" s="14">
        <f t="shared" si="8"/>
        <v>0.65136401798243426</v>
      </c>
      <c r="G144" s="14">
        <f t="shared" si="11"/>
        <v>-84.635715385025804</v>
      </c>
      <c r="H144" s="6">
        <v>2.91</v>
      </c>
      <c r="I144" s="14">
        <f t="shared" si="9"/>
        <v>0.19246789203222703</v>
      </c>
      <c r="J144" s="14">
        <f t="shared" si="10"/>
        <v>-37.01360958020674</v>
      </c>
    </row>
    <row r="145" spans="2:10" ht="15" customHeight="1">
      <c r="C145" s="2">
        <v>42146</v>
      </c>
      <c r="D145" s="13">
        <v>142</v>
      </c>
      <c r="E145" s="5">
        <v>17.100000000000001</v>
      </c>
      <c r="F145" s="14">
        <f t="shared" si="8"/>
        <v>0.74535673604100905</v>
      </c>
      <c r="G145" s="14">
        <f t="shared" si="11"/>
        <v>-83.890358648984801</v>
      </c>
      <c r="H145" s="6">
        <v>3.29</v>
      </c>
      <c r="I145" s="14">
        <f t="shared" si="9"/>
        <v>0.37034167018301339</v>
      </c>
      <c r="J145" s="14">
        <f t="shared" si="10"/>
        <v>-36.643267910023724</v>
      </c>
    </row>
    <row r="146" spans="2:10" ht="15" customHeight="1">
      <c r="C146" s="2">
        <v>42147</v>
      </c>
      <c r="D146" s="13">
        <v>143</v>
      </c>
      <c r="E146" s="5">
        <v>17.3</v>
      </c>
      <c r="F146" s="14">
        <f t="shared" si="8"/>
        <v>0.77221179834345877</v>
      </c>
      <c r="G146" s="14">
        <f t="shared" si="11"/>
        <v>-83.118146850641338</v>
      </c>
      <c r="H146" s="6">
        <v>10.55</v>
      </c>
      <c r="I146" s="14">
        <f t="shared" si="9"/>
        <v>3.7686670106427749</v>
      </c>
      <c r="J146" s="14">
        <f t="shared" si="10"/>
        <v>-32.874600899380951</v>
      </c>
    </row>
    <row r="147" spans="2:10" ht="15" customHeight="1">
      <c r="C147" s="2">
        <v>42148</v>
      </c>
      <c r="D147" s="13">
        <v>144</v>
      </c>
      <c r="E147" s="5">
        <v>18</v>
      </c>
      <c r="F147" s="14">
        <f t="shared" si="8"/>
        <v>0.86620451640203311</v>
      </c>
      <c r="G147" s="14">
        <f t="shared" si="11"/>
        <v>-82.251942334239303</v>
      </c>
      <c r="H147" s="6">
        <v>3.55</v>
      </c>
      <c r="I147" s="14">
        <f t="shared" si="9"/>
        <v>0.49204478154934084</v>
      </c>
      <c r="J147" s="14">
        <f t="shared" si="10"/>
        <v>-32.382556117831612</v>
      </c>
    </row>
    <row r="148" spans="2:10" ht="15" customHeight="1">
      <c r="C148" s="2">
        <v>42149</v>
      </c>
      <c r="D148" s="13">
        <v>145</v>
      </c>
      <c r="E148" s="5">
        <v>17.899999999999999</v>
      </c>
      <c r="F148" s="14">
        <f t="shared" si="8"/>
        <v>0.85277698525080792</v>
      </c>
      <c r="G148" s="14">
        <f t="shared" si="11"/>
        <v>-81.39916534898849</v>
      </c>
      <c r="H148" s="6">
        <v>1.19</v>
      </c>
      <c r="I148" s="14">
        <f t="shared" si="9"/>
        <v>-0.61264499854501675</v>
      </c>
      <c r="J148" s="14">
        <f t="shared" si="10"/>
        <v>-32.995201116376627</v>
      </c>
    </row>
    <row r="149" spans="2:10" ht="15" customHeight="1">
      <c r="C149" s="2">
        <v>42150</v>
      </c>
      <c r="D149" s="13">
        <v>146</v>
      </c>
      <c r="E149" s="5">
        <v>18</v>
      </c>
      <c r="F149" s="14">
        <f t="shared" si="8"/>
        <v>0.86620451640203311</v>
      </c>
      <c r="G149" s="14">
        <f t="shared" si="11"/>
        <v>-80.532960832586454</v>
      </c>
      <c r="H149" s="6">
        <v>2.37</v>
      </c>
      <c r="I149" s="14">
        <f t="shared" si="9"/>
        <v>-6.0300108497837873E-2</v>
      </c>
      <c r="J149" s="14">
        <f t="shared" si="10"/>
        <v>-33.055501224874462</v>
      </c>
    </row>
    <row r="150" spans="2:10" ht="15" customHeight="1">
      <c r="C150" s="2">
        <v>42151</v>
      </c>
      <c r="D150" s="13">
        <v>147</v>
      </c>
      <c r="E150" s="5">
        <v>17.8</v>
      </c>
      <c r="F150" s="14">
        <f t="shared" si="8"/>
        <v>0.83934945409958328</v>
      </c>
      <c r="G150" s="14">
        <f t="shared" si="11"/>
        <v>-79.693611378486864</v>
      </c>
      <c r="H150" s="6">
        <v>4.7699999999999996</v>
      </c>
      <c r="I150" s="14">
        <f t="shared" si="9"/>
        <v>1.0631132271913393</v>
      </c>
      <c r="J150" s="14">
        <f t="shared" si="10"/>
        <v>-31.992387997683121</v>
      </c>
    </row>
    <row r="151" spans="2:10" ht="15" customHeight="1">
      <c r="C151" s="2">
        <v>42152</v>
      </c>
      <c r="D151" s="13">
        <v>148</v>
      </c>
      <c r="E151" s="5">
        <v>17.600000000000001</v>
      </c>
      <c r="F151" s="14">
        <f t="shared" si="8"/>
        <v>0.81249439179713356</v>
      </c>
      <c r="G151" s="14">
        <f t="shared" si="11"/>
        <v>-78.881116986689733</v>
      </c>
      <c r="H151" s="6">
        <v>2.17</v>
      </c>
      <c r="I151" s="14">
        <f t="shared" si="9"/>
        <v>-0.15391788647193608</v>
      </c>
      <c r="J151" s="14">
        <f t="shared" si="10"/>
        <v>-32.146305884155055</v>
      </c>
    </row>
    <row r="152" spans="2:10" ht="15" customHeight="1">
      <c r="C152" s="2">
        <v>42153</v>
      </c>
      <c r="D152" s="13">
        <v>149</v>
      </c>
      <c r="E152" s="5">
        <v>18.5</v>
      </c>
      <c r="F152" s="14">
        <f t="shared" si="8"/>
        <v>0.93334217215815762</v>
      </c>
      <c r="G152" s="14">
        <f t="shared" si="11"/>
        <v>-77.94777481453157</v>
      </c>
      <c r="H152" s="6">
        <v>0.98</v>
      </c>
      <c r="I152" s="14">
        <f t="shared" si="9"/>
        <v>-0.71094366541781984</v>
      </c>
      <c r="J152" s="14">
        <f t="shared" si="10"/>
        <v>-32.857249549572877</v>
      </c>
    </row>
    <row r="153" spans="2:10" ht="15" customHeight="1">
      <c r="C153" s="2">
        <v>42154</v>
      </c>
      <c r="D153" s="13">
        <v>150</v>
      </c>
      <c r="E153" s="7">
        <v>17.100000000000001</v>
      </c>
      <c r="F153" s="14">
        <f t="shared" si="8"/>
        <v>0.74535673604100905</v>
      </c>
      <c r="G153" s="14">
        <f t="shared" si="11"/>
        <v>-77.202418078490567</v>
      </c>
      <c r="H153" s="8">
        <v>0.65</v>
      </c>
      <c r="I153" s="14">
        <f t="shared" si="9"/>
        <v>-0.86541299907508173</v>
      </c>
      <c r="J153" s="14">
        <f t="shared" si="10"/>
        <v>-33.722662548647961</v>
      </c>
    </row>
    <row r="154" spans="2:10" ht="15" customHeight="1" thickBot="1">
      <c r="B154" s="23"/>
      <c r="C154" s="2">
        <v>42155</v>
      </c>
      <c r="D154" s="13">
        <v>151</v>
      </c>
      <c r="E154" s="9">
        <v>17.2</v>
      </c>
      <c r="F154" s="14">
        <f t="shared" si="8"/>
        <v>0.75878426719223369</v>
      </c>
      <c r="G154" s="14">
        <f t="shared" si="11"/>
        <v>-76.443633811298326</v>
      </c>
      <c r="H154" s="10">
        <v>3.74</v>
      </c>
      <c r="I154" s="14">
        <f t="shared" si="9"/>
        <v>0.58098167062473427</v>
      </c>
      <c r="J154" s="14">
        <f t="shared" si="10"/>
        <v>-33.141680878023223</v>
      </c>
    </row>
    <row r="155" spans="2:10" ht="15" customHeight="1">
      <c r="B155" s="25"/>
      <c r="C155" s="2">
        <v>42156</v>
      </c>
      <c r="D155" s="13">
        <v>152</v>
      </c>
      <c r="E155" s="3">
        <v>17.5</v>
      </c>
      <c r="F155" s="14">
        <f t="shared" si="8"/>
        <v>0.79906686064590848</v>
      </c>
      <c r="G155" s="14">
        <f t="shared" si="11"/>
        <v>-75.644566950652418</v>
      </c>
      <c r="H155" s="4">
        <v>2.73</v>
      </c>
      <c r="I155" s="14">
        <f t="shared" si="9"/>
        <v>0.10821189185553866</v>
      </c>
      <c r="J155" s="14">
        <f t="shared" si="10"/>
        <v>-33.033468986167684</v>
      </c>
    </row>
    <row r="156" spans="2:10" ht="15" customHeight="1">
      <c r="C156" s="2">
        <v>42157</v>
      </c>
      <c r="D156" s="13">
        <v>153</v>
      </c>
      <c r="E156" s="5">
        <v>17.8</v>
      </c>
      <c r="F156" s="14">
        <f t="shared" si="8"/>
        <v>0.83934945409958328</v>
      </c>
      <c r="G156" s="14">
        <f t="shared" si="11"/>
        <v>-74.805217496552828</v>
      </c>
      <c r="H156" s="6">
        <v>1.41</v>
      </c>
      <c r="I156" s="14">
        <f t="shared" si="9"/>
        <v>-0.50966544277350889</v>
      </c>
      <c r="J156" s="14">
        <f t="shared" si="10"/>
        <v>-33.543134428941194</v>
      </c>
    </row>
    <row r="157" spans="2:10" ht="15" customHeight="1">
      <c r="C157" s="2">
        <v>42158</v>
      </c>
      <c r="D157" s="13">
        <v>154</v>
      </c>
      <c r="E157" s="5">
        <v>18.7</v>
      </c>
      <c r="F157" s="14">
        <f t="shared" si="8"/>
        <v>0.96019723446060734</v>
      </c>
      <c r="G157" s="14">
        <f t="shared" si="11"/>
        <v>-73.84502026209222</v>
      </c>
      <c r="H157" s="6">
        <v>2.96</v>
      </c>
      <c r="I157" s="14">
        <f t="shared" si="9"/>
        <v>0.21587233652575147</v>
      </c>
      <c r="J157" s="14">
        <f t="shared" si="10"/>
        <v>-33.327262092415445</v>
      </c>
    </row>
    <row r="158" spans="2:10" ht="15" customHeight="1">
      <c r="C158" s="2">
        <v>42159</v>
      </c>
      <c r="D158" s="13">
        <v>155</v>
      </c>
      <c r="E158" s="5">
        <v>18.399999999999999</v>
      </c>
      <c r="F158" s="14">
        <f t="shared" si="8"/>
        <v>0.91991464100693254</v>
      </c>
      <c r="G158" s="14">
        <f t="shared" si="11"/>
        <v>-72.925105621085294</v>
      </c>
      <c r="H158" s="6">
        <v>1.5</v>
      </c>
      <c r="I158" s="14">
        <f t="shared" si="9"/>
        <v>-0.46753744268516467</v>
      </c>
      <c r="J158" s="14">
        <f t="shared" si="10"/>
        <v>-33.794799535100609</v>
      </c>
    </row>
    <row r="159" spans="2:10" ht="15" customHeight="1">
      <c r="C159" s="2">
        <v>42160</v>
      </c>
      <c r="D159" s="13">
        <v>156</v>
      </c>
      <c r="E159" s="5">
        <v>18.399999999999999</v>
      </c>
      <c r="F159" s="14">
        <f t="shared" si="8"/>
        <v>0.91991464100693254</v>
      </c>
      <c r="G159" s="14">
        <f t="shared" si="11"/>
        <v>-72.005190980078368</v>
      </c>
      <c r="H159" s="6">
        <v>1.98</v>
      </c>
      <c r="I159" s="14">
        <f t="shared" si="9"/>
        <v>-0.24285477554732923</v>
      </c>
      <c r="J159" s="14">
        <f t="shared" si="10"/>
        <v>-34.037654310647937</v>
      </c>
    </row>
    <row r="160" spans="2:10" ht="15" customHeight="1">
      <c r="C160" s="2">
        <v>42161</v>
      </c>
      <c r="D160" s="13">
        <v>157</v>
      </c>
      <c r="E160" s="5">
        <v>19.5</v>
      </c>
      <c r="F160" s="14">
        <f t="shared" si="8"/>
        <v>1.0676174836704069</v>
      </c>
      <c r="G160" s="14">
        <f t="shared" si="11"/>
        <v>-70.937573496407964</v>
      </c>
      <c r="H160" s="6">
        <v>3.9</v>
      </c>
      <c r="I160" s="14">
        <f t="shared" si="9"/>
        <v>0.65587589300401261</v>
      </c>
      <c r="J160" s="14">
        <f t="shared" si="10"/>
        <v>-33.381778417643922</v>
      </c>
    </row>
    <row r="161" spans="3:10" ht="15" customHeight="1">
      <c r="C161" s="2">
        <v>42162</v>
      </c>
      <c r="D161" s="13">
        <v>158</v>
      </c>
      <c r="E161" s="5">
        <v>19.399999999999999</v>
      </c>
      <c r="F161" s="14">
        <f t="shared" si="8"/>
        <v>1.0541899525191816</v>
      </c>
      <c r="G161" s="14">
        <f t="shared" si="11"/>
        <v>-69.883383543888783</v>
      </c>
      <c r="H161" s="6">
        <v>4.49</v>
      </c>
      <c r="I161" s="14">
        <f t="shared" si="9"/>
        <v>0.93204833802760212</v>
      </c>
      <c r="J161" s="14">
        <f t="shared" si="10"/>
        <v>-32.449730079616323</v>
      </c>
    </row>
    <row r="162" spans="3:10" ht="15" customHeight="1">
      <c r="C162" s="2">
        <v>42163</v>
      </c>
      <c r="D162" s="13">
        <v>159</v>
      </c>
      <c r="E162" s="5">
        <v>20</v>
      </c>
      <c r="F162" s="14">
        <f t="shared" si="8"/>
        <v>1.1347551394265314</v>
      </c>
      <c r="G162" s="14">
        <f t="shared" si="11"/>
        <v>-68.748628404462252</v>
      </c>
      <c r="H162" s="6">
        <v>1.51</v>
      </c>
      <c r="I162" s="14">
        <f t="shared" si="9"/>
        <v>-0.46285655378645979</v>
      </c>
      <c r="J162" s="14">
        <f t="shared" si="10"/>
        <v>-32.912586633402782</v>
      </c>
    </row>
    <row r="163" spans="3:10" ht="15" customHeight="1">
      <c r="C163" s="2">
        <v>42164</v>
      </c>
      <c r="D163" s="13">
        <v>160</v>
      </c>
      <c r="E163" s="5">
        <v>21.1</v>
      </c>
      <c r="F163" s="14">
        <f t="shared" si="8"/>
        <v>1.2824579820900055</v>
      </c>
      <c r="G163" s="14">
        <f t="shared" si="11"/>
        <v>-67.466170422372244</v>
      </c>
      <c r="H163" s="6">
        <v>2.65</v>
      </c>
      <c r="I163" s="14">
        <f t="shared" si="9"/>
        <v>7.0764780665899391E-2</v>
      </c>
      <c r="J163" s="14">
        <f t="shared" si="10"/>
        <v>-32.841821852736885</v>
      </c>
    </row>
    <row r="164" spans="3:10" ht="15" customHeight="1">
      <c r="C164" s="2">
        <v>42165</v>
      </c>
      <c r="D164" s="13">
        <v>161</v>
      </c>
      <c r="E164" s="5">
        <v>20.2</v>
      </c>
      <c r="F164" s="14">
        <f t="shared" si="8"/>
        <v>1.1616102017289811</v>
      </c>
      <c r="G164" s="14">
        <f t="shared" si="11"/>
        <v>-66.304560220643268</v>
      </c>
      <c r="H164" s="6">
        <v>1.2</v>
      </c>
      <c r="I164" s="14">
        <f t="shared" si="9"/>
        <v>-0.60796410964631187</v>
      </c>
      <c r="J164" s="14">
        <f t="shared" si="10"/>
        <v>-33.449785962383196</v>
      </c>
    </row>
    <row r="165" spans="3:10" ht="15" customHeight="1">
      <c r="C165" s="2">
        <v>42166</v>
      </c>
      <c r="D165" s="13">
        <v>162</v>
      </c>
      <c r="E165" s="5">
        <v>20.100000000000001</v>
      </c>
      <c r="F165" s="14">
        <f t="shared" si="8"/>
        <v>1.1481826705777565</v>
      </c>
      <c r="G165" s="14">
        <f t="shared" si="11"/>
        <v>-65.156377550065514</v>
      </c>
      <c r="H165" s="6">
        <v>2.37</v>
      </c>
      <c r="I165" s="14">
        <f t="shared" si="9"/>
        <v>-6.0300108497837873E-2</v>
      </c>
      <c r="J165" s="14">
        <f t="shared" si="10"/>
        <v>-33.51008607088103</v>
      </c>
    </row>
    <row r="166" spans="3:10" ht="15" customHeight="1">
      <c r="C166" s="2">
        <v>42167</v>
      </c>
      <c r="D166" s="13">
        <v>163</v>
      </c>
      <c r="E166" s="5">
        <v>21.4</v>
      </c>
      <c r="F166" s="14">
        <f t="shared" si="8"/>
        <v>1.3227405755436799</v>
      </c>
      <c r="G166" s="14">
        <f t="shared" si="11"/>
        <v>-63.833636974521838</v>
      </c>
      <c r="H166" s="6">
        <v>2.5</v>
      </c>
      <c r="I166" s="14">
        <f t="shared" si="9"/>
        <v>5.5144718532584749E-4</v>
      </c>
      <c r="J166" s="14">
        <f t="shared" si="10"/>
        <v>-33.509534623695707</v>
      </c>
    </row>
    <row r="167" spans="3:10" ht="15" customHeight="1">
      <c r="C167" s="2">
        <v>42168</v>
      </c>
      <c r="D167" s="13">
        <v>164</v>
      </c>
      <c r="E167" s="5">
        <v>20.6</v>
      </c>
      <c r="F167" s="14">
        <f t="shared" si="8"/>
        <v>1.215320326333881</v>
      </c>
      <c r="G167" s="14">
        <f t="shared" si="11"/>
        <v>-62.618316648187957</v>
      </c>
      <c r="H167" s="6">
        <v>1.59</v>
      </c>
      <c r="I167" s="14">
        <f t="shared" si="9"/>
        <v>-0.42540944259682051</v>
      </c>
      <c r="J167" s="14">
        <f t="shared" si="10"/>
        <v>-33.93494406629253</v>
      </c>
    </row>
    <row r="168" spans="3:10" ht="15" customHeight="1">
      <c r="C168" s="2">
        <v>42169</v>
      </c>
      <c r="D168" s="13">
        <v>165</v>
      </c>
      <c r="E168" s="5">
        <v>20.100000000000001</v>
      </c>
      <c r="F168" s="14">
        <f t="shared" si="8"/>
        <v>1.1481826705777565</v>
      </c>
      <c r="G168" s="14">
        <f t="shared" si="11"/>
        <v>-61.470133977610203</v>
      </c>
      <c r="H168" s="6">
        <v>2.52</v>
      </c>
      <c r="I168" s="14">
        <f t="shared" si="9"/>
        <v>9.9132249827356671E-3</v>
      </c>
      <c r="J168" s="14">
        <f t="shared" si="10"/>
        <v>-33.925030841309791</v>
      </c>
    </row>
    <row r="169" spans="3:10" ht="15" customHeight="1">
      <c r="C169" s="2">
        <v>42170</v>
      </c>
      <c r="D169" s="13">
        <v>166</v>
      </c>
      <c r="E169" s="5">
        <v>20.100000000000001</v>
      </c>
      <c r="F169" s="14">
        <f t="shared" si="8"/>
        <v>1.1481826705777565</v>
      </c>
      <c r="G169" s="14">
        <f t="shared" si="11"/>
        <v>-60.32195130703245</v>
      </c>
      <c r="H169" s="6">
        <v>0.05</v>
      </c>
      <c r="I169" s="14">
        <f t="shared" si="9"/>
        <v>-1.1462663329973761</v>
      </c>
      <c r="J169" s="14">
        <f t="shared" si="10"/>
        <v>-35.071297174307169</v>
      </c>
    </row>
    <row r="170" spans="3:10" ht="15" customHeight="1">
      <c r="C170" s="2">
        <v>42171</v>
      </c>
      <c r="D170" s="13">
        <v>167</v>
      </c>
      <c r="E170" s="5">
        <v>20</v>
      </c>
      <c r="F170" s="14">
        <f t="shared" si="8"/>
        <v>1.1347551394265314</v>
      </c>
      <c r="G170" s="14">
        <f t="shared" si="11"/>
        <v>-59.187196167605919</v>
      </c>
      <c r="H170" s="6">
        <v>7.64</v>
      </c>
      <c r="I170" s="14">
        <f t="shared" si="9"/>
        <v>2.4065283411196474</v>
      </c>
      <c r="J170" s="14">
        <f t="shared" si="10"/>
        <v>-32.664768833187523</v>
      </c>
    </row>
    <row r="171" spans="3:10" ht="15" customHeight="1">
      <c r="C171" s="2">
        <v>42172</v>
      </c>
      <c r="D171" s="13">
        <v>168</v>
      </c>
      <c r="E171" s="5">
        <v>20.3</v>
      </c>
      <c r="F171" s="14">
        <f t="shared" si="8"/>
        <v>1.1750377328802062</v>
      </c>
      <c r="G171" s="14">
        <f t="shared" si="11"/>
        <v>-58.012158434725713</v>
      </c>
      <c r="H171" s="6">
        <v>1.93</v>
      </c>
      <c r="I171" s="14">
        <f t="shared" si="9"/>
        <v>-0.26625922004085378</v>
      </c>
      <c r="J171" s="14">
        <f t="shared" si="10"/>
        <v>-32.931028053228374</v>
      </c>
    </row>
    <row r="172" spans="3:10" ht="15" customHeight="1">
      <c r="C172" s="2">
        <v>42173</v>
      </c>
      <c r="D172" s="13">
        <v>169</v>
      </c>
      <c r="E172" s="5">
        <v>21.1</v>
      </c>
      <c r="F172" s="14">
        <f t="shared" si="8"/>
        <v>1.2824579820900055</v>
      </c>
      <c r="G172" s="14">
        <f t="shared" si="11"/>
        <v>-56.729700452635704</v>
      </c>
      <c r="H172" s="6">
        <v>0.56999999999999995</v>
      </c>
      <c r="I172" s="14">
        <f t="shared" si="9"/>
        <v>-0.90286011026472102</v>
      </c>
      <c r="J172" s="14">
        <f t="shared" si="10"/>
        <v>-33.833888163493093</v>
      </c>
    </row>
    <row r="173" spans="3:10" ht="15" customHeight="1">
      <c r="C173" s="2">
        <v>42174</v>
      </c>
      <c r="D173" s="13">
        <v>170</v>
      </c>
      <c r="E173" s="5">
        <v>20.100000000000001</v>
      </c>
      <c r="F173" s="14">
        <f t="shared" si="8"/>
        <v>1.1481826705777565</v>
      </c>
      <c r="G173" s="14">
        <f t="shared" si="11"/>
        <v>-55.581517782057951</v>
      </c>
      <c r="H173" s="6">
        <v>2.4900000000000002</v>
      </c>
      <c r="I173" s="14">
        <f t="shared" si="9"/>
        <v>-4.1294417133789585E-3</v>
      </c>
      <c r="J173" s="14">
        <f t="shared" si="10"/>
        <v>-33.838017605206474</v>
      </c>
    </row>
    <row r="174" spans="3:10" ht="15" customHeight="1">
      <c r="C174" s="2">
        <v>42175</v>
      </c>
      <c r="D174" s="13">
        <v>171</v>
      </c>
      <c r="E174" s="5">
        <v>19.7</v>
      </c>
      <c r="F174" s="14">
        <f t="shared" si="8"/>
        <v>1.0944725459728566</v>
      </c>
      <c r="G174" s="14">
        <f t="shared" si="11"/>
        <v>-54.487045236085095</v>
      </c>
      <c r="H174" s="6">
        <v>1.92</v>
      </c>
      <c r="I174" s="14">
        <f t="shared" si="9"/>
        <v>-0.27094010893955872</v>
      </c>
      <c r="J174" s="14">
        <f t="shared" si="10"/>
        <v>-34.10895771414603</v>
      </c>
    </row>
    <row r="175" spans="3:10" ht="15" customHeight="1">
      <c r="C175" s="2">
        <v>42176</v>
      </c>
      <c r="D175" s="13">
        <v>172</v>
      </c>
      <c r="E175" s="5">
        <v>20.100000000000001</v>
      </c>
      <c r="F175" s="14">
        <f t="shared" si="8"/>
        <v>1.1481826705777565</v>
      </c>
      <c r="G175" s="14">
        <f t="shared" si="11"/>
        <v>-53.338862565507341</v>
      </c>
      <c r="H175" s="6">
        <v>10.66</v>
      </c>
      <c r="I175" s="14">
        <f t="shared" si="9"/>
        <v>3.8201567885285286</v>
      </c>
      <c r="J175" s="14">
        <f t="shared" si="10"/>
        <v>-30.288800925617501</v>
      </c>
    </row>
    <row r="176" spans="3:10" ht="15" customHeight="1">
      <c r="C176" s="2">
        <v>42177</v>
      </c>
      <c r="D176" s="13">
        <v>173</v>
      </c>
      <c r="E176" s="5">
        <v>21.7</v>
      </c>
      <c r="F176" s="14">
        <f t="shared" si="8"/>
        <v>1.3630231689973549</v>
      </c>
      <c r="G176" s="14">
        <f t="shared" si="11"/>
        <v>-51.975839396509983</v>
      </c>
      <c r="H176" s="6">
        <v>2.0099999999999998</v>
      </c>
      <c r="I176" s="14">
        <f t="shared" si="9"/>
        <v>-0.22881210885121461</v>
      </c>
      <c r="J176" s="14">
        <f t="shared" si="10"/>
        <v>-30.517613034468717</v>
      </c>
    </row>
    <row r="177" spans="2:10" ht="15" customHeight="1">
      <c r="C177" s="2">
        <v>42178</v>
      </c>
      <c r="D177" s="13">
        <v>174</v>
      </c>
      <c r="E177" s="5">
        <v>20.9</v>
      </c>
      <c r="F177" s="14">
        <f t="shared" si="8"/>
        <v>1.2556029197875553</v>
      </c>
      <c r="G177" s="14">
        <f t="shared" si="11"/>
        <v>-50.720236476722427</v>
      </c>
      <c r="H177" s="6">
        <v>2.37</v>
      </c>
      <c r="I177" s="14">
        <f t="shared" si="9"/>
        <v>-6.0300108497837873E-2</v>
      </c>
      <c r="J177" s="14">
        <f t="shared" si="10"/>
        <v>-30.577913142966555</v>
      </c>
    </row>
    <row r="178" spans="2:10" ht="15" customHeight="1">
      <c r="C178" s="2">
        <v>42179</v>
      </c>
      <c r="D178" s="13">
        <v>175</v>
      </c>
      <c r="E178" s="5">
        <v>20.2</v>
      </c>
      <c r="F178" s="14">
        <f t="shared" si="8"/>
        <v>1.1616102017289811</v>
      </c>
      <c r="G178" s="14">
        <f t="shared" si="11"/>
        <v>-49.558626274993443</v>
      </c>
      <c r="H178" s="6">
        <v>8.5299999999999994</v>
      </c>
      <c r="I178" s="14">
        <f t="shared" si="9"/>
        <v>2.8231274531043833</v>
      </c>
      <c r="J178" s="14">
        <f t="shared" si="10"/>
        <v>-27.754785689862171</v>
      </c>
    </row>
    <row r="179" spans="2:10" ht="15" customHeight="1">
      <c r="C179" s="2">
        <v>42180</v>
      </c>
      <c r="D179" s="13">
        <v>176</v>
      </c>
      <c r="E179" s="5">
        <v>19.899999999999999</v>
      </c>
      <c r="F179" s="14">
        <f t="shared" si="8"/>
        <v>1.1213276082753063</v>
      </c>
      <c r="G179" s="14">
        <f t="shared" si="11"/>
        <v>-48.437298666718135</v>
      </c>
      <c r="H179" s="6">
        <v>5.03</v>
      </c>
      <c r="I179" s="14">
        <f t="shared" si="9"/>
        <v>1.1848163385576671</v>
      </c>
      <c r="J179" s="14">
        <f t="shared" si="10"/>
        <v>-26.569969351304504</v>
      </c>
    </row>
    <row r="180" spans="2:10" ht="15" customHeight="1">
      <c r="C180" s="2">
        <v>42181</v>
      </c>
      <c r="D180" s="13">
        <v>177</v>
      </c>
      <c r="E180" s="5">
        <v>19.5</v>
      </c>
      <c r="F180" s="14">
        <f t="shared" si="8"/>
        <v>1.0676174836704069</v>
      </c>
      <c r="G180" s="14">
        <f t="shared" si="11"/>
        <v>-47.369681183047732</v>
      </c>
      <c r="H180" s="6">
        <v>3.69</v>
      </c>
      <c r="I180" s="14">
        <f t="shared" si="9"/>
        <v>0.55757722613120952</v>
      </c>
      <c r="J180" s="14">
        <f t="shared" si="10"/>
        <v>-26.012392125173296</v>
      </c>
    </row>
    <row r="181" spans="2:10" ht="15" customHeight="1">
      <c r="C181" s="2">
        <v>42182</v>
      </c>
      <c r="D181" s="13">
        <v>178</v>
      </c>
      <c r="E181" s="5">
        <v>20.3</v>
      </c>
      <c r="F181" s="14">
        <f t="shared" si="8"/>
        <v>1.1750377328802062</v>
      </c>
      <c r="G181" s="14">
        <f t="shared" si="11"/>
        <v>-46.194643450167526</v>
      </c>
      <c r="H181" s="6">
        <v>3.87</v>
      </c>
      <c r="I181" s="14">
        <f t="shared" si="9"/>
        <v>0.64183322630789796</v>
      </c>
      <c r="J181" s="14">
        <f t="shared" si="10"/>
        <v>-25.370558898865397</v>
      </c>
    </row>
    <row r="182" spans="2:10" ht="15" customHeight="1">
      <c r="C182" s="2">
        <v>42183</v>
      </c>
      <c r="D182" s="13">
        <v>179</v>
      </c>
      <c r="E182" s="5">
        <v>19.8</v>
      </c>
      <c r="F182" s="14">
        <f t="shared" si="8"/>
        <v>1.1079000771240817</v>
      </c>
      <c r="G182" s="14">
        <f t="shared" si="11"/>
        <v>-45.086743373043447</v>
      </c>
      <c r="H182" s="6">
        <v>0.66</v>
      </c>
      <c r="I182" s="14">
        <f t="shared" si="9"/>
        <v>-0.86073211017637663</v>
      </c>
      <c r="J182" s="14">
        <f t="shared" si="10"/>
        <v>-26.231291009041772</v>
      </c>
    </row>
    <row r="183" spans="2:10" ht="15" customHeight="1">
      <c r="C183" s="2">
        <v>42184</v>
      </c>
      <c r="D183" s="13">
        <v>180</v>
      </c>
      <c r="E183" s="5">
        <v>20.9</v>
      </c>
      <c r="F183" s="14">
        <f t="shared" si="8"/>
        <v>1.2556029197875553</v>
      </c>
      <c r="G183" s="14">
        <f t="shared" si="11"/>
        <v>-43.831140453255891</v>
      </c>
      <c r="H183" s="6">
        <v>3.3</v>
      </c>
      <c r="I183" s="14">
        <f t="shared" si="9"/>
        <v>0.37502255908171822</v>
      </c>
      <c r="J183" s="14">
        <f t="shared" si="10"/>
        <v>-25.856268449960055</v>
      </c>
    </row>
    <row r="184" spans="2:10" ht="15" customHeight="1" thickBot="1">
      <c r="B184" s="23"/>
      <c r="C184" s="2">
        <v>42185</v>
      </c>
      <c r="D184" s="13">
        <v>181</v>
      </c>
      <c r="E184" s="7">
        <v>22.4</v>
      </c>
      <c r="F184" s="14">
        <f t="shared" si="8"/>
        <v>1.4570158870559291</v>
      </c>
      <c r="G184" s="14">
        <f t="shared" si="11"/>
        <v>-42.37412456619996</v>
      </c>
      <c r="H184" s="8">
        <v>4.6100000000000003</v>
      </c>
      <c r="I184" s="14">
        <f t="shared" si="9"/>
        <v>0.98821900481206104</v>
      </c>
      <c r="J184" s="14">
        <f t="shared" si="10"/>
        <v>-24.868049445147992</v>
      </c>
    </row>
    <row r="185" spans="2:10" ht="15" customHeight="1">
      <c r="B185" s="25"/>
      <c r="C185" s="2">
        <v>42186</v>
      </c>
      <c r="D185" s="13">
        <v>182</v>
      </c>
      <c r="E185" s="3">
        <v>21.4</v>
      </c>
      <c r="F185" s="14">
        <f t="shared" si="8"/>
        <v>1.3227405755436799</v>
      </c>
      <c r="G185" s="14">
        <f t="shared" si="11"/>
        <v>-41.051383990656277</v>
      </c>
      <c r="H185" s="4">
        <v>0.56999999999999995</v>
      </c>
      <c r="I185" s="14">
        <f t="shared" si="9"/>
        <v>-0.90286011026472102</v>
      </c>
      <c r="J185" s="14">
        <f t="shared" si="10"/>
        <v>-25.770909555412715</v>
      </c>
    </row>
    <row r="186" spans="2:10" ht="15" customHeight="1">
      <c r="C186" s="2">
        <v>42187</v>
      </c>
      <c r="D186" s="13">
        <v>183</v>
      </c>
      <c r="E186" s="5">
        <v>21.6</v>
      </c>
      <c r="F186" s="14">
        <f t="shared" si="8"/>
        <v>1.3495956378461302</v>
      </c>
      <c r="G186" s="14">
        <f t="shared" si="11"/>
        <v>-39.701788352810148</v>
      </c>
      <c r="H186" s="6">
        <v>3.97</v>
      </c>
      <c r="I186" s="14">
        <f t="shared" si="9"/>
        <v>0.68864211529494701</v>
      </c>
      <c r="J186" s="14">
        <f t="shared" si="10"/>
        <v>-25.082267440117768</v>
      </c>
    </row>
    <row r="187" spans="2:10" ht="15" customHeight="1">
      <c r="C187" s="2">
        <v>42188</v>
      </c>
      <c r="D187" s="13">
        <v>184</v>
      </c>
      <c r="E187" s="5">
        <v>22.8</v>
      </c>
      <c r="F187" s="14">
        <f t="shared" si="8"/>
        <v>1.510726011660829</v>
      </c>
      <c r="G187" s="14">
        <f t="shared" si="11"/>
        <v>-38.191062341149319</v>
      </c>
      <c r="H187" s="6">
        <v>1.89</v>
      </c>
      <c r="I187" s="14">
        <f t="shared" si="9"/>
        <v>-0.28498277563567342</v>
      </c>
      <c r="J187" s="14">
        <f t="shared" si="10"/>
        <v>-25.36725021575344</v>
      </c>
    </row>
    <row r="188" spans="2:10" ht="15" customHeight="1">
      <c r="C188" s="2">
        <v>42189</v>
      </c>
      <c r="D188" s="13">
        <v>185</v>
      </c>
      <c r="E188" s="5">
        <v>22.3</v>
      </c>
      <c r="F188" s="14">
        <f t="shared" si="8"/>
        <v>1.4435883559047045</v>
      </c>
      <c r="G188" s="14">
        <f t="shared" si="11"/>
        <v>-36.747473985244618</v>
      </c>
      <c r="H188" s="6">
        <v>0.65</v>
      </c>
      <c r="I188" s="14">
        <f t="shared" si="9"/>
        <v>-0.86541299907508173</v>
      </c>
      <c r="J188" s="14">
        <f t="shared" si="10"/>
        <v>-26.232663214828523</v>
      </c>
    </row>
    <row r="189" spans="2:10" ht="15" customHeight="1">
      <c r="C189" s="2">
        <v>42190</v>
      </c>
      <c r="D189" s="13">
        <v>186</v>
      </c>
      <c r="E189" s="5">
        <v>22.4</v>
      </c>
      <c r="F189" s="14">
        <f t="shared" si="8"/>
        <v>1.4570158870559291</v>
      </c>
      <c r="G189" s="14">
        <f t="shared" si="11"/>
        <v>-35.290458098188687</v>
      </c>
      <c r="H189" s="6">
        <v>0.64</v>
      </c>
      <c r="I189" s="14">
        <f t="shared" si="9"/>
        <v>-0.87009388797378651</v>
      </c>
      <c r="J189" s="14">
        <f t="shared" si="10"/>
        <v>-27.102757102802311</v>
      </c>
    </row>
    <row r="190" spans="2:10" ht="15" customHeight="1">
      <c r="C190" s="2">
        <v>42191</v>
      </c>
      <c r="D190" s="13">
        <v>187</v>
      </c>
      <c r="E190" s="5">
        <v>23.1</v>
      </c>
      <c r="F190" s="14">
        <f t="shared" si="8"/>
        <v>1.5510086051145038</v>
      </c>
      <c r="G190" s="14">
        <f t="shared" si="11"/>
        <v>-33.739449493074183</v>
      </c>
      <c r="H190" s="6">
        <v>3.67</v>
      </c>
      <c r="I190" s="14">
        <f t="shared" si="9"/>
        <v>0.54821544833379976</v>
      </c>
      <c r="J190" s="14">
        <f t="shared" si="10"/>
        <v>-26.554541654468512</v>
      </c>
    </row>
    <row r="191" spans="2:10" ht="15" customHeight="1">
      <c r="C191" s="2">
        <v>42192</v>
      </c>
      <c r="D191" s="13">
        <v>188</v>
      </c>
      <c r="E191" s="5">
        <v>23.4</v>
      </c>
      <c r="F191" s="14">
        <f t="shared" si="8"/>
        <v>1.5912911985681781</v>
      </c>
      <c r="G191" s="14">
        <f t="shared" si="11"/>
        <v>-32.148158294506004</v>
      </c>
      <c r="H191" s="6">
        <v>2.79</v>
      </c>
      <c r="I191" s="14">
        <f t="shared" si="9"/>
        <v>0.13629722524776813</v>
      </c>
      <c r="J191" s="14">
        <f t="shared" si="10"/>
        <v>-26.418244429220742</v>
      </c>
    </row>
    <row r="192" spans="2:10" ht="15" customHeight="1">
      <c r="C192" s="2">
        <v>42193</v>
      </c>
      <c r="D192" s="13">
        <v>189</v>
      </c>
      <c r="E192" s="5">
        <v>23</v>
      </c>
      <c r="F192" s="14">
        <f t="shared" si="8"/>
        <v>1.5375810739632787</v>
      </c>
      <c r="G192" s="14">
        <f t="shared" si="11"/>
        <v>-30.610577220542726</v>
      </c>
      <c r="H192" s="6">
        <v>2.34</v>
      </c>
      <c r="I192" s="14">
        <f t="shared" si="9"/>
        <v>-7.4342775193952701E-2</v>
      </c>
      <c r="J192" s="14">
        <f t="shared" si="10"/>
        <v>-26.492587204414694</v>
      </c>
    </row>
    <row r="193" spans="3:10" ht="15" customHeight="1">
      <c r="C193" s="2">
        <v>42194</v>
      </c>
      <c r="D193" s="13">
        <v>190</v>
      </c>
      <c r="E193" s="5">
        <v>22.2</v>
      </c>
      <c r="F193" s="14">
        <f t="shared" si="8"/>
        <v>1.4301608247534794</v>
      </c>
      <c r="G193" s="14">
        <f t="shared" si="11"/>
        <v>-29.180416395789248</v>
      </c>
      <c r="H193" s="6">
        <v>4.2699999999999996</v>
      </c>
      <c r="I193" s="14">
        <f t="shared" si="9"/>
        <v>0.82906878225609393</v>
      </c>
      <c r="J193" s="14">
        <f t="shared" si="10"/>
        <v>-25.663518422158599</v>
      </c>
    </row>
    <row r="194" spans="3:10" ht="15" customHeight="1">
      <c r="C194" s="2">
        <v>42195</v>
      </c>
      <c r="D194" s="13">
        <v>191</v>
      </c>
      <c r="E194" s="5">
        <v>22</v>
      </c>
      <c r="F194" s="14">
        <f t="shared" si="8"/>
        <v>1.4033057624510297</v>
      </c>
      <c r="G194" s="14">
        <f t="shared" si="11"/>
        <v>-27.777110633338218</v>
      </c>
      <c r="H194" s="6">
        <v>2.87</v>
      </c>
      <c r="I194" s="14">
        <f t="shared" si="9"/>
        <v>0.17374433643740739</v>
      </c>
      <c r="J194" s="14">
        <f t="shared" si="10"/>
        <v>-25.489774085721191</v>
      </c>
    </row>
    <row r="195" spans="3:10" ht="15" customHeight="1">
      <c r="C195" s="2">
        <v>42196</v>
      </c>
      <c r="D195" s="13">
        <v>192</v>
      </c>
      <c r="E195" s="5">
        <v>21.4</v>
      </c>
      <c r="F195" s="14">
        <f t="shared" si="8"/>
        <v>1.3227405755436799</v>
      </c>
      <c r="G195" s="14">
        <f t="shared" si="11"/>
        <v>-26.454370057794538</v>
      </c>
      <c r="H195" s="6">
        <v>2.99</v>
      </c>
      <c r="I195" s="14">
        <f t="shared" si="9"/>
        <v>0.22991500322186631</v>
      </c>
      <c r="J195" s="14">
        <f t="shared" si="10"/>
        <v>-25.259859082499325</v>
      </c>
    </row>
    <row r="196" spans="3:10" ht="15" customHeight="1">
      <c r="C196" s="2">
        <v>42197</v>
      </c>
      <c r="D196" s="13">
        <v>193</v>
      </c>
      <c r="E196" s="5">
        <v>22.6</v>
      </c>
      <c r="F196" s="14">
        <f t="shared" si="8"/>
        <v>1.4838709493583793</v>
      </c>
      <c r="G196" s="14">
        <f t="shared" si="11"/>
        <v>-24.970499108436158</v>
      </c>
      <c r="H196" s="6">
        <v>1.39</v>
      </c>
      <c r="I196" s="14">
        <f t="shared" si="9"/>
        <v>-0.51902722057091866</v>
      </c>
      <c r="J196" s="14">
        <f t="shared" si="10"/>
        <v>-25.778886303070244</v>
      </c>
    </row>
    <row r="197" spans="3:10" ht="15" customHeight="1">
      <c r="C197" s="2">
        <v>42198</v>
      </c>
      <c r="D197" s="13">
        <v>194</v>
      </c>
      <c r="E197" s="5">
        <v>22.9</v>
      </c>
      <c r="F197" s="14">
        <f t="shared" ref="F197:F260" si="12">(E197-$E$369)/$E$370</f>
        <v>1.5241535428120536</v>
      </c>
      <c r="G197" s="14">
        <f t="shared" si="11"/>
        <v>-23.446345565624103</v>
      </c>
      <c r="H197" s="6">
        <v>0.95</v>
      </c>
      <c r="I197" s="14">
        <f t="shared" ref="I197:I260" si="13">(H197-$H$369)/$H$370</f>
        <v>-0.72498633211393448</v>
      </c>
      <c r="J197" s="14">
        <f t="shared" si="10"/>
        <v>-26.50387263518418</v>
      </c>
    </row>
    <row r="198" spans="3:10" ht="15" customHeight="1">
      <c r="C198" s="2">
        <v>42199</v>
      </c>
      <c r="D198" s="13">
        <v>195</v>
      </c>
      <c r="E198" s="5">
        <v>22</v>
      </c>
      <c r="F198" s="14">
        <f t="shared" si="12"/>
        <v>1.4033057624510297</v>
      </c>
      <c r="G198" s="14">
        <f t="shared" si="11"/>
        <v>-22.043039803173073</v>
      </c>
      <c r="H198" s="6">
        <v>1.55</v>
      </c>
      <c r="I198" s="14">
        <f t="shared" si="13"/>
        <v>-0.44413299819164015</v>
      </c>
      <c r="J198" s="14">
        <f t="shared" ref="J198:J261" si="14">J197+I198</f>
        <v>-26.948005633375821</v>
      </c>
    </row>
    <row r="199" spans="3:10" ht="15" customHeight="1">
      <c r="C199" s="2">
        <v>42200</v>
      </c>
      <c r="D199" s="13">
        <v>196</v>
      </c>
      <c r="E199" s="5">
        <v>21.2</v>
      </c>
      <c r="F199" s="14">
        <f t="shared" si="12"/>
        <v>1.2958855132412301</v>
      </c>
      <c r="G199" s="14">
        <f t="shared" ref="G199:G262" si="15">G198+F199</f>
        <v>-20.747154289931842</v>
      </c>
      <c r="H199" s="6">
        <v>7.1</v>
      </c>
      <c r="I199" s="14">
        <f t="shared" si="13"/>
        <v>2.153760340589582</v>
      </c>
      <c r="J199" s="14">
        <f t="shared" si="14"/>
        <v>-24.79424529278624</v>
      </c>
    </row>
    <row r="200" spans="3:10" ht="15" customHeight="1">
      <c r="C200" s="2">
        <v>42201</v>
      </c>
      <c r="D200" s="13">
        <v>197</v>
      </c>
      <c r="E200" s="5">
        <v>20.9</v>
      </c>
      <c r="F200" s="14">
        <f t="shared" si="12"/>
        <v>1.2556029197875553</v>
      </c>
      <c r="G200" s="14">
        <f t="shared" si="15"/>
        <v>-19.491551370144286</v>
      </c>
      <c r="H200" s="6">
        <v>1.78</v>
      </c>
      <c r="I200" s="14">
        <f t="shared" si="13"/>
        <v>-0.33647255352142735</v>
      </c>
      <c r="J200" s="14">
        <f t="shared" si="14"/>
        <v>-25.130717846307668</v>
      </c>
    </row>
    <row r="201" spans="3:10" ht="15" customHeight="1">
      <c r="C201" s="2">
        <v>42202</v>
      </c>
      <c r="D201" s="13">
        <v>198</v>
      </c>
      <c r="E201" s="5">
        <v>22.2</v>
      </c>
      <c r="F201" s="14">
        <f t="shared" si="12"/>
        <v>1.4301608247534794</v>
      </c>
      <c r="G201" s="14">
        <f t="shared" si="15"/>
        <v>-18.061390545390807</v>
      </c>
      <c r="H201" s="6">
        <v>0.2</v>
      </c>
      <c r="I201" s="14">
        <f t="shared" si="13"/>
        <v>-1.0760529995168022</v>
      </c>
      <c r="J201" s="14">
        <f t="shared" si="14"/>
        <v>-26.206770845824469</v>
      </c>
    </row>
    <row r="202" spans="3:10" ht="15" customHeight="1">
      <c r="C202" s="2">
        <v>42203</v>
      </c>
      <c r="D202" s="13">
        <v>199</v>
      </c>
      <c r="E202" s="5">
        <v>21.2</v>
      </c>
      <c r="F202" s="14">
        <f t="shared" si="12"/>
        <v>1.2958855132412301</v>
      </c>
      <c r="G202" s="14">
        <f t="shared" si="15"/>
        <v>-16.765505032149576</v>
      </c>
      <c r="H202" s="6">
        <v>1.25</v>
      </c>
      <c r="I202" s="14">
        <f t="shared" si="13"/>
        <v>-0.58455966515278734</v>
      </c>
      <c r="J202" s="14">
        <f t="shared" si="14"/>
        <v>-26.791330510977257</v>
      </c>
    </row>
    <row r="203" spans="3:10" ht="15" customHeight="1">
      <c r="C203" s="2">
        <v>42204</v>
      </c>
      <c r="D203" s="13">
        <v>200</v>
      </c>
      <c r="E203" s="5">
        <v>22.1</v>
      </c>
      <c r="F203" s="14">
        <f t="shared" si="12"/>
        <v>1.4167332936022548</v>
      </c>
      <c r="G203" s="14">
        <f t="shared" si="15"/>
        <v>-15.348771738547322</v>
      </c>
      <c r="H203" s="6">
        <v>0.91</v>
      </c>
      <c r="I203" s="14">
        <f t="shared" si="13"/>
        <v>-0.74370988770875401</v>
      </c>
      <c r="J203" s="14">
        <f t="shared" si="14"/>
        <v>-27.535040398686011</v>
      </c>
    </row>
    <row r="204" spans="3:10" ht="15" customHeight="1">
      <c r="C204" s="2">
        <v>42205</v>
      </c>
      <c r="D204" s="13">
        <v>201</v>
      </c>
      <c r="E204" s="5">
        <v>22.7</v>
      </c>
      <c r="F204" s="14">
        <f t="shared" si="12"/>
        <v>1.4972984805096039</v>
      </c>
      <c r="G204" s="14">
        <f t="shared" si="15"/>
        <v>-13.851473258037718</v>
      </c>
      <c r="H204" s="6">
        <v>0.78</v>
      </c>
      <c r="I204" s="14">
        <f t="shared" si="13"/>
        <v>-0.80456144339191782</v>
      </c>
      <c r="J204" s="14">
        <f t="shared" si="14"/>
        <v>-28.339601842077929</v>
      </c>
    </row>
    <row r="205" spans="3:10" ht="15" customHeight="1">
      <c r="C205" s="2">
        <v>42206</v>
      </c>
      <c r="D205" s="13">
        <v>202</v>
      </c>
      <c r="E205" s="5">
        <v>23.5</v>
      </c>
      <c r="F205" s="14">
        <f t="shared" si="12"/>
        <v>1.6047187297194032</v>
      </c>
      <c r="G205" s="14">
        <f t="shared" si="15"/>
        <v>-12.246754528318315</v>
      </c>
      <c r="H205" s="6">
        <v>1.51</v>
      </c>
      <c r="I205" s="14">
        <f t="shared" si="13"/>
        <v>-0.46285655378645979</v>
      </c>
      <c r="J205" s="14">
        <f t="shared" si="14"/>
        <v>-28.802458395864388</v>
      </c>
    </row>
    <row r="206" spans="3:10" ht="15" customHeight="1">
      <c r="C206" s="2">
        <v>42207</v>
      </c>
      <c r="D206" s="13">
        <v>203</v>
      </c>
      <c r="E206" s="5">
        <v>22.8</v>
      </c>
      <c r="F206" s="14">
        <f t="shared" si="12"/>
        <v>1.510726011660829</v>
      </c>
      <c r="G206" s="14">
        <f t="shared" si="15"/>
        <v>-10.736028516657486</v>
      </c>
      <c r="H206" s="6">
        <v>1.17</v>
      </c>
      <c r="I206" s="14">
        <f t="shared" si="13"/>
        <v>-0.62200677634242663</v>
      </c>
      <c r="J206" s="14">
        <f t="shared" si="14"/>
        <v>-29.424465172206816</v>
      </c>
    </row>
    <row r="207" spans="3:10" ht="15" customHeight="1">
      <c r="C207" s="2">
        <v>42208</v>
      </c>
      <c r="D207" s="13">
        <v>204</v>
      </c>
      <c r="E207" s="5">
        <v>22.7</v>
      </c>
      <c r="F207" s="14">
        <f t="shared" si="12"/>
        <v>1.4972984805096039</v>
      </c>
      <c r="G207" s="14">
        <f t="shared" si="15"/>
        <v>-9.2387300361478815</v>
      </c>
      <c r="H207" s="6">
        <v>2.65</v>
      </c>
      <c r="I207" s="14">
        <f t="shared" si="13"/>
        <v>7.0764780665899391E-2</v>
      </c>
      <c r="J207" s="14">
        <f t="shared" si="14"/>
        <v>-29.353700391540915</v>
      </c>
    </row>
    <row r="208" spans="3:10" ht="15" customHeight="1">
      <c r="C208" s="2">
        <v>42209</v>
      </c>
      <c r="D208" s="13">
        <v>205</v>
      </c>
      <c r="E208" s="5">
        <v>20.7</v>
      </c>
      <c r="F208" s="14">
        <f t="shared" si="12"/>
        <v>1.2287478574851056</v>
      </c>
      <c r="G208" s="14">
        <f t="shared" si="15"/>
        <v>-8.0099821786627761</v>
      </c>
      <c r="H208" s="6">
        <v>1.62</v>
      </c>
      <c r="I208" s="14">
        <f t="shared" si="13"/>
        <v>-0.41136677590070581</v>
      </c>
      <c r="J208" s="14">
        <f t="shared" si="14"/>
        <v>-29.765067167441622</v>
      </c>
    </row>
    <row r="209" spans="2:10" ht="15" customHeight="1">
      <c r="C209" s="2">
        <v>42210</v>
      </c>
      <c r="D209" s="13">
        <v>206</v>
      </c>
      <c r="E209" s="5">
        <v>20.100000000000001</v>
      </c>
      <c r="F209" s="14">
        <f t="shared" si="12"/>
        <v>1.1481826705777565</v>
      </c>
      <c r="G209" s="14">
        <f t="shared" si="15"/>
        <v>-6.8617995080850198</v>
      </c>
      <c r="H209" s="6">
        <v>6.37</v>
      </c>
      <c r="I209" s="14">
        <f t="shared" si="13"/>
        <v>1.8120554509841242</v>
      </c>
      <c r="J209" s="14">
        <f t="shared" si="14"/>
        <v>-27.953011716457496</v>
      </c>
    </row>
    <row r="210" spans="2:10" ht="15" customHeight="1">
      <c r="C210" s="2">
        <v>42211</v>
      </c>
      <c r="D210" s="13">
        <v>207</v>
      </c>
      <c r="E210" s="5">
        <v>19.7</v>
      </c>
      <c r="F210" s="14">
        <f t="shared" si="12"/>
        <v>1.0944725459728566</v>
      </c>
      <c r="G210" s="14">
        <f t="shared" si="15"/>
        <v>-5.767326962112163</v>
      </c>
      <c r="H210" s="6">
        <v>7.29</v>
      </c>
      <c r="I210" s="14">
        <f t="shared" si="13"/>
        <v>2.2426972296649756</v>
      </c>
      <c r="J210" s="14">
        <f t="shared" si="14"/>
        <v>-25.71031448679252</v>
      </c>
    </row>
    <row r="211" spans="2:10" ht="15" customHeight="1">
      <c r="C211" s="2">
        <v>42212</v>
      </c>
      <c r="D211" s="13">
        <v>208</v>
      </c>
      <c r="E211" s="5">
        <v>21.1</v>
      </c>
      <c r="F211" s="14">
        <f t="shared" si="12"/>
        <v>1.2824579820900055</v>
      </c>
      <c r="G211" s="14">
        <f t="shared" si="15"/>
        <v>-4.4848689800221573</v>
      </c>
      <c r="H211" s="6">
        <v>1.63</v>
      </c>
      <c r="I211" s="14">
        <f t="shared" si="13"/>
        <v>-0.40668588700200098</v>
      </c>
      <c r="J211" s="14">
        <f t="shared" si="14"/>
        <v>-26.117000373794522</v>
      </c>
    </row>
    <row r="212" spans="2:10" ht="15" customHeight="1">
      <c r="C212" s="2">
        <v>42213</v>
      </c>
      <c r="D212" s="13">
        <v>209</v>
      </c>
      <c r="E212" s="5">
        <v>22.2</v>
      </c>
      <c r="F212" s="14">
        <f t="shared" si="12"/>
        <v>1.4301608247534794</v>
      </c>
      <c r="G212" s="14">
        <f t="shared" si="15"/>
        <v>-3.0547081552686777</v>
      </c>
      <c r="H212" s="6">
        <v>8.76</v>
      </c>
      <c r="I212" s="14">
        <f t="shared" si="13"/>
        <v>2.9307878977745965</v>
      </c>
      <c r="J212" s="14">
        <f t="shared" si="14"/>
        <v>-23.186212476019925</v>
      </c>
    </row>
    <row r="213" spans="2:10" ht="15" customHeight="1">
      <c r="C213" s="2">
        <v>42214</v>
      </c>
      <c r="D213" s="13">
        <v>210</v>
      </c>
      <c r="E213" s="5">
        <v>22.2</v>
      </c>
      <c r="F213" s="14">
        <f t="shared" si="12"/>
        <v>1.4301608247534794</v>
      </c>
      <c r="G213" s="14">
        <f t="shared" si="15"/>
        <v>-1.6245473305151983</v>
      </c>
      <c r="H213" s="6">
        <v>4.71</v>
      </c>
      <c r="I213" s="14">
        <f t="shared" si="13"/>
        <v>1.03502789379911</v>
      </c>
      <c r="J213" s="14">
        <f t="shared" si="14"/>
        <v>-22.151184582220814</v>
      </c>
    </row>
    <row r="214" spans="2:10" ht="15" customHeight="1">
      <c r="C214" s="2">
        <v>42215</v>
      </c>
      <c r="D214" s="13">
        <v>211</v>
      </c>
      <c r="E214" s="7">
        <v>20.7</v>
      </c>
      <c r="F214" s="14">
        <f t="shared" si="12"/>
        <v>1.2287478574851056</v>
      </c>
      <c r="G214" s="14">
        <f t="shared" si="15"/>
        <v>-0.39579947303009266</v>
      </c>
      <c r="H214" s="8">
        <v>3.12</v>
      </c>
      <c r="I214" s="14">
        <f t="shared" si="13"/>
        <v>0.29076655890503006</v>
      </c>
      <c r="J214" s="14">
        <f t="shared" si="14"/>
        <v>-21.860418023315784</v>
      </c>
    </row>
    <row r="215" spans="2:10" ht="15" customHeight="1" thickBot="1">
      <c r="B215" s="23"/>
      <c r="C215" s="2">
        <v>42216</v>
      </c>
      <c r="D215" s="13">
        <v>212</v>
      </c>
      <c r="E215" s="9">
        <v>21.4</v>
      </c>
      <c r="F215" s="14">
        <f t="shared" si="12"/>
        <v>1.3227405755436799</v>
      </c>
      <c r="G215" s="14">
        <f t="shared" si="15"/>
        <v>0.92694110251358719</v>
      </c>
      <c r="H215" s="10">
        <v>3.82</v>
      </c>
      <c r="I215" s="14">
        <f t="shared" si="13"/>
        <v>0.61842878181437333</v>
      </c>
      <c r="J215" s="14">
        <f t="shared" si="14"/>
        <v>-21.241989241501411</v>
      </c>
    </row>
    <row r="216" spans="2:10" ht="15" customHeight="1">
      <c r="B216" s="25"/>
      <c r="C216" s="2">
        <v>42217</v>
      </c>
      <c r="D216" s="13">
        <v>213</v>
      </c>
      <c r="E216" s="3">
        <v>22</v>
      </c>
      <c r="F216" s="14">
        <f t="shared" si="12"/>
        <v>1.4033057624510297</v>
      </c>
      <c r="G216" s="14">
        <f t="shared" si="15"/>
        <v>2.3302468649646171</v>
      </c>
      <c r="H216" s="4">
        <v>0.77</v>
      </c>
      <c r="I216" s="14">
        <f t="shared" si="13"/>
        <v>-0.80924233229062281</v>
      </c>
      <c r="J216" s="14">
        <f t="shared" si="14"/>
        <v>-22.051231573792034</v>
      </c>
    </row>
    <row r="217" spans="2:10" ht="15" customHeight="1">
      <c r="C217" s="2">
        <v>42218</v>
      </c>
      <c r="D217" s="13">
        <v>214</v>
      </c>
      <c r="E217" s="5">
        <v>23.5</v>
      </c>
      <c r="F217" s="14">
        <f t="shared" si="12"/>
        <v>1.6047187297194032</v>
      </c>
      <c r="G217" s="14">
        <f t="shared" si="15"/>
        <v>3.9349655946840203</v>
      </c>
      <c r="H217" s="6">
        <v>1</v>
      </c>
      <c r="I217" s="14">
        <f t="shared" si="13"/>
        <v>-0.70158188762040996</v>
      </c>
      <c r="J217" s="14">
        <f t="shared" si="14"/>
        <v>-22.752813461412444</v>
      </c>
    </row>
    <row r="218" spans="2:10" ht="15" customHeight="1">
      <c r="C218" s="2">
        <v>42219</v>
      </c>
      <c r="D218" s="13">
        <v>215</v>
      </c>
      <c r="E218" s="5">
        <v>23.1</v>
      </c>
      <c r="F218" s="14">
        <f t="shared" si="12"/>
        <v>1.5510086051145038</v>
      </c>
      <c r="G218" s="14">
        <f t="shared" si="15"/>
        <v>5.4859741997985241</v>
      </c>
      <c r="H218" s="6">
        <v>0.14000000000000001</v>
      </c>
      <c r="I218" s="14">
        <f t="shared" si="13"/>
        <v>-1.1041383329090317</v>
      </c>
      <c r="J218" s="14">
        <f t="shared" si="14"/>
        <v>-23.856951794321475</v>
      </c>
    </row>
    <row r="219" spans="2:10" ht="15" customHeight="1">
      <c r="C219" s="2">
        <v>42220</v>
      </c>
      <c r="D219" s="13">
        <v>216</v>
      </c>
      <c r="E219" s="5">
        <v>23.1</v>
      </c>
      <c r="F219" s="14">
        <f t="shared" si="12"/>
        <v>1.5510086051145038</v>
      </c>
      <c r="G219" s="14">
        <f t="shared" si="15"/>
        <v>7.0369828049130279</v>
      </c>
      <c r="H219" s="6">
        <v>4.72</v>
      </c>
      <c r="I219" s="14">
        <f t="shared" si="13"/>
        <v>1.0397087826978146</v>
      </c>
      <c r="J219" s="14">
        <f t="shared" si="14"/>
        <v>-22.81724301162366</v>
      </c>
    </row>
    <row r="220" spans="2:10" ht="15" customHeight="1">
      <c r="C220" s="2">
        <v>42221</v>
      </c>
      <c r="D220" s="13">
        <v>217</v>
      </c>
      <c r="E220" s="5">
        <v>23.2</v>
      </c>
      <c r="F220" s="14">
        <f t="shared" si="12"/>
        <v>1.5644361362657284</v>
      </c>
      <c r="G220" s="14">
        <f t="shared" si="15"/>
        <v>8.6014189411787569</v>
      </c>
      <c r="H220" s="6">
        <v>1</v>
      </c>
      <c r="I220" s="14">
        <f t="shared" si="13"/>
        <v>-0.70158188762040996</v>
      </c>
      <c r="J220" s="14">
        <f t="shared" si="14"/>
        <v>-23.51882489924407</v>
      </c>
    </row>
    <row r="221" spans="2:10" ht="15" customHeight="1">
      <c r="C221" s="2">
        <v>42222</v>
      </c>
      <c r="D221" s="13">
        <v>218</v>
      </c>
      <c r="E221" s="5">
        <v>22.4</v>
      </c>
      <c r="F221" s="14">
        <f t="shared" si="12"/>
        <v>1.4570158870559291</v>
      </c>
      <c r="G221" s="14">
        <f t="shared" si="15"/>
        <v>10.058434828234686</v>
      </c>
      <c r="H221" s="6">
        <v>3.28</v>
      </c>
      <c r="I221" s="14">
        <f t="shared" si="13"/>
        <v>0.3656607812843084</v>
      </c>
      <c r="J221" s="14">
        <f t="shared" si="14"/>
        <v>-23.153164117959761</v>
      </c>
    </row>
    <row r="222" spans="2:10" ht="15" customHeight="1">
      <c r="C222" s="2">
        <v>42223</v>
      </c>
      <c r="D222" s="13">
        <v>219</v>
      </c>
      <c r="E222" s="5">
        <v>22.9</v>
      </c>
      <c r="F222" s="14">
        <f t="shared" si="12"/>
        <v>1.5241535428120536</v>
      </c>
      <c r="G222" s="14">
        <f t="shared" si="15"/>
        <v>11.582588371046739</v>
      </c>
      <c r="H222" s="6">
        <v>9.1300000000000008</v>
      </c>
      <c r="I222" s="14">
        <f t="shared" si="13"/>
        <v>3.1039807870266785</v>
      </c>
      <c r="J222" s="14">
        <f t="shared" si="14"/>
        <v>-20.049183330933083</v>
      </c>
    </row>
    <row r="223" spans="2:10" ht="15" customHeight="1">
      <c r="C223" s="2">
        <v>42224</v>
      </c>
      <c r="D223" s="13">
        <v>220</v>
      </c>
      <c r="E223" s="5">
        <v>21.9</v>
      </c>
      <c r="F223" s="14">
        <f t="shared" si="12"/>
        <v>1.3898782312998046</v>
      </c>
      <c r="G223" s="14">
        <f t="shared" si="15"/>
        <v>12.972466602346543</v>
      </c>
      <c r="H223" s="6">
        <v>0.41</v>
      </c>
      <c r="I223" s="14">
        <f t="shared" si="13"/>
        <v>-0.97775433264399936</v>
      </c>
      <c r="J223" s="14">
        <f t="shared" si="14"/>
        <v>-21.026937663577083</v>
      </c>
    </row>
    <row r="224" spans="2:10" ht="15" customHeight="1">
      <c r="C224" s="2">
        <v>42225</v>
      </c>
      <c r="D224" s="13">
        <v>221</v>
      </c>
      <c r="E224" s="5">
        <v>21.2</v>
      </c>
      <c r="F224" s="14">
        <f t="shared" si="12"/>
        <v>1.2958855132412301</v>
      </c>
      <c r="G224" s="14">
        <f t="shared" si="15"/>
        <v>14.268352115587774</v>
      </c>
      <c r="H224" s="6">
        <v>0.2</v>
      </c>
      <c r="I224" s="14">
        <f t="shared" si="13"/>
        <v>-1.0760529995168022</v>
      </c>
      <c r="J224" s="14">
        <f t="shared" si="14"/>
        <v>-22.102990663093884</v>
      </c>
    </row>
    <row r="225" spans="3:10" ht="15" customHeight="1">
      <c r="C225" s="2">
        <v>42226</v>
      </c>
      <c r="D225" s="13">
        <v>222</v>
      </c>
      <c r="E225" s="5">
        <v>20.7</v>
      </c>
      <c r="F225" s="14">
        <f t="shared" si="12"/>
        <v>1.2287478574851056</v>
      </c>
      <c r="G225" s="14">
        <f t="shared" si="15"/>
        <v>15.49709997307288</v>
      </c>
      <c r="H225" s="6">
        <v>2.92</v>
      </c>
      <c r="I225" s="14">
        <f t="shared" si="13"/>
        <v>0.19714878093093183</v>
      </c>
      <c r="J225" s="14">
        <f t="shared" si="14"/>
        <v>-21.905841882162953</v>
      </c>
    </row>
    <row r="226" spans="3:10" ht="15" customHeight="1">
      <c r="C226" s="2">
        <v>42227</v>
      </c>
      <c r="D226" s="13">
        <v>223</v>
      </c>
      <c r="E226" s="5">
        <v>20.399999999999999</v>
      </c>
      <c r="F226" s="14">
        <f t="shared" si="12"/>
        <v>1.1884652640314308</v>
      </c>
      <c r="G226" s="14">
        <f t="shared" si="15"/>
        <v>16.68556523710431</v>
      </c>
      <c r="H226" s="6">
        <v>0.44</v>
      </c>
      <c r="I226" s="14">
        <f t="shared" si="13"/>
        <v>-0.96371166594788471</v>
      </c>
      <c r="J226" s="14">
        <f t="shared" si="14"/>
        <v>-22.869553548110837</v>
      </c>
    </row>
    <row r="227" spans="3:10" ht="15" customHeight="1">
      <c r="C227" s="2">
        <v>42228</v>
      </c>
      <c r="D227" s="13">
        <v>224</v>
      </c>
      <c r="E227" s="5">
        <v>19.8</v>
      </c>
      <c r="F227" s="14">
        <f t="shared" si="12"/>
        <v>1.1079000771240817</v>
      </c>
      <c r="G227" s="14">
        <f t="shared" si="15"/>
        <v>17.793465314228392</v>
      </c>
      <c r="H227" s="6">
        <v>1.46</v>
      </c>
      <c r="I227" s="14">
        <f t="shared" si="13"/>
        <v>-0.48626099827998431</v>
      </c>
      <c r="J227" s="14">
        <f t="shared" si="14"/>
        <v>-23.355814546390821</v>
      </c>
    </row>
    <row r="228" spans="3:10" ht="15" customHeight="1">
      <c r="C228" s="2">
        <v>42229</v>
      </c>
      <c r="D228" s="13">
        <v>225</v>
      </c>
      <c r="E228" s="5">
        <v>20.8</v>
      </c>
      <c r="F228" s="14">
        <f t="shared" si="12"/>
        <v>1.2421753886363307</v>
      </c>
      <c r="G228" s="14">
        <f t="shared" si="15"/>
        <v>19.035640702864722</v>
      </c>
      <c r="H228" s="6">
        <v>0.05</v>
      </c>
      <c r="I228" s="14">
        <f t="shared" si="13"/>
        <v>-1.1462663329973761</v>
      </c>
      <c r="J228" s="14">
        <f t="shared" si="14"/>
        <v>-24.502080879388195</v>
      </c>
    </row>
    <row r="229" spans="3:10" ht="15" customHeight="1">
      <c r="C229" s="2">
        <v>42230</v>
      </c>
      <c r="D229" s="13">
        <v>226</v>
      </c>
      <c r="E229" s="5">
        <v>21.3</v>
      </c>
      <c r="F229" s="14">
        <f t="shared" si="12"/>
        <v>1.3093130443924552</v>
      </c>
      <c r="G229" s="14">
        <f t="shared" si="15"/>
        <v>20.344953747257176</v>
      </c>
      <c r="H229" s="6">
        <v>9.44</v>
      </c>
      <c r="I229" s="14">
        <f t="shared" si="13"/>
        <v>3.2490883428865298</v>
      </c>
      <c r="J229" s="14">
        <f t="shared" si="14"/>
        <v>-21.252992536501665</v>
      </c>
    </row>
    <row r="230" spans="3:10" ht="15" customHeight="1">
      <c r="C230" s="2">
        <v>42231</v>
      </c>
      <c r="D230" s="13">
        <v>227</v>
      </c>
      <c r="E230" s="5">
        <v>20.399999999999999</v>
      </c>
      <c r="F230" s="14">
        <f t="shared" si="12"/>
        <v>1.1884652640314308</v>
      </c>
      <c r="G230" s="14">
        <f t="shared" si="15"/>
        <v>21.533419011288608</v>
      </c>
      <c r="H230" s="6">
        <v>4.43</v>
      </c>
      <c r="I230" s="14">
        <f t="shared" si="13"/>
        <v>0.90396300463537249</v>
      </c>
      <c r="J230" s="14">
        <f t="shared" si="14"/>
        <v>-20.349029531866293</v>
      </c>
    </row>
    <row r="231" spans="3:10" ht="15" customHeight="1">
      <c r="C231" s="2">
        <v>42232</v>
      </c>
      <c r="D231" s="13">
        <v>228</v>
      </c>
      <c r="E231" s="5">
        <v>21</v>
      </c>
      <c r="F231" s="14">
        <f t="shared" si="12"/>
        <v>1.2690304509387804</v>
      </c>
      <c r="G231" s="14">
        <f t="shared" si="15"/>
        <v>22.802449462227386</v>
      </c>
      <c r="H231" s="6">
        <v>0.32</v>
      </c>
      <c r="I231" s="14">
        <f t="shared" si="13"/>
        <v>-1.0198823327323436</v>
      </c>
      <c r="J231" s="14">
        <f t="shared" si="14"/>
        <v>-21.368911864598637</v>
      </c>
    </row>
    <row r="232" spans="3:10" ht="15" customHeight="1">
      <c r="C232" s="2">
        <v>42233</v>
      </c>
      <c r="D232" s="13">
        <v>229</v>
      </c>
      <c r="E232" s="5">
        <v>20.2</v>
      </c>
      <c r="F232" s="14">
        <f t="shared" si="12"/>
        <v>1.1616102017289811</v>
      </c>
      <c r="G232" s="14">
        <f t="shared" si="15"/>
        <v>23.964059663956366</v>
      </c>
      <c r="H232" s="6">
        <v>6.21</v>
      </c>
      <c r="I232" s="14">
        <f t="shared" si="13"/>
        <v>1.7371612286048457</v>
      </c>
      <c r="J232" s="14">
        <f t="shared" si="14"/>
        <v>-19.631750635993789</v>
      </c>
    </row>
    <row r="233" spans="3:10" ht="15" customHeight="1">
      <c r="C233" s="2">
        <v>42234</v>
      </c>
      <c r="D233" s="13">
        <v>230</v>
      </c>
      <c r="E233" s="5">
        <v>21</v>
      </c>
      <c r="F233" s="14">
        <f t="shared" si="12"/>
        <v>1.2690304509387804</v>
      </c>
      <c r="G233" s="14">
        <f t="shared" si="15"/>
        <v>25.233090114895148</v>
      </c>
      <c r="H233" s="6">
        <v>7.18</v>
      </c>
      <c r="I233" s="14">
        <f t="shared" si="13"/>
        <v>2.191207451779221</v>
      </c>
      <c r="J233" s="14">
        <f t="shared" si="14"/>
        <v>-17.440543184214569</v>
      </c>
    </row>
    <row r="234" spans="3:10" ht="15" customHeight="1">
      <c r="C234" s="2">
        <v>42235</v>
      </c>
      <c r="D234" s="13">
        <v>231</v>
      </c>
      <c r="E234" s="5">
        <v>20.7</v>
      </c>
      <c r="F234" s="14">
        <f t="shared" si="12"/>
        <v>1.2287478574851056</v>
      </c>
      <c r="G234" s="14">
        <f t="shared" si="15"/>
        <v>26.461837972380255</v>
      </c>
      <c r="H234" s="6">
        <v>0.1</v>
      </c>
      <c r="I234" s="14">
        <f t="shared" si="13"/>
        <v>-1.1228618885038515</v>
      </c>
      <c r="J234" s="14">
        <f t="shared" si="14"/>
        <v>-18.563405072718421</v>
      </c>
    </row>
    <row r="235" spans="3:10" ht="15" customHeight="1">
      <c r="C235" s="2">
        <v>42236</v>
      </c>
      <c r="D235" s="13">
        <v>232</v>
      </c>
      <c r="E235" s="5">
        <v>20.100000000000001</v>
      </c>
      <c r="F235" s="14">
        <f t="shared" si="12"/>
        <v>1.1481826705777565</v>
      </c>
      <c r="G235" s="14">
        <f t="shared" si="15"/>
        <v>27.610020642958013</v>
      </c>
      <c r="H235" s="6">
        <v>1.45</v>
      </c>
      <c r="I235" s="14">
        <f t="shared" si="13"/>
        <v>-0.49094188717868925</v>
      </c>
      <c r="J235" s="14">
        <f t="shared" si="14"/>
        <v>-19.05434695989711</v>
      </c>
    </row>
    <row r="236" spans="3:10" ht="15" customHeight="1">
      <c r="C236" s="2">
        <v>42237</v>
      </c>
      <c r="D236" s="13">
        <v>233</v>
      </c>
      <c r="E236" s="5">
        <v>20.2</v>
      </c>
      <c r="F236" s="14">
        <f t="shared" si="12"/>
        <v>1.1616102017289811</v>
      </c>
      <c r="G236" s="14">
        <f t="shared" si="15"/>
        <v>28.771630844686992</v>
      </c>
      <c r="H236" s="6">
        <v>3.19</v>
      </c>
      <c r="I236" s="14">
        <f t="shared" si="13"/>
        <v>0.32353278119596429</v>
      </c>
      <c r="J236" s="14">
        <f t="shared" si="14"/>
        <v>-18.730814178701145</v>
      </c>
    </row>
    <row r="237" spans="3:10" ht="15" customHeight="1">
      <c r="C237" s="2">
        <v>42238</v>
      </c>
      <c r="D237" s="13">
        <v>234</v>
      </c>
      <c r="E237" s="5">
        <v>20.100000000000001</v>
      </c>
      <c r="F237" s="14">
        <f t="shared" si="12"/>
        <v>1.1481826705777565</v>
      </c>
      <c r="G237" s="14">
        <f t="shared" si="15"/>
        <v>29.91981351526475</v>
      </c>
      <c r="H237" s="6">
        <v>0</v>
      </c>
      <c r="I237" s="14">
        <f t="shared" si="13"/>
        <v>-1.1696707774909005</v>
      </c>
      <c r="J237" s="14">
        <f t="shared" si="14"/>
        <v>-19.900484956192045</v>
      </c>
    </row>
    <row r="238" spans="3:10" ht="15" customHeight="1">
      <c r="C238" s="2">
        <v>42239</v>
      </c>
      <c r="D238" s="13">
        <v>235</v>
      </c>
      <c r="E238" s="5">
        <v>20.5</v>
      </c>
      <c r="F238" s="14">
        <f t="shared" si="12"/>
        <v>1.2018927951826559</v>
      </c>
      <c r="G238" s="14">
        <f t="shared" si="15"/>
        <v>31.121706310447404</v>
      </c>
      <c r="H238" s="6">
        <v>2.16</v>
      </c>
      <c r="I238" s="14">
        <f t="shared" si="13"/>
        <v>-0.15859877537064088</v>
      </c>
      <c r="J238" s="14">
        <f t="shared" si="14"/>
        <v>-20.059083731562687</v>
      </c>
    </row>
    <row r="239" spans="3:10" ht="15" customHeight="1">
      <c r="C239" s="2">
        <v>42240</v>
      </c>
      <c r="D239" s="13">
        <v>236</v>
      </c>
      <c r="E239" s="5">
        <v>20.399999999999999</v>
      </c>
      <c r="F239" s="14">
        <f t="shared" si="12"/>
        <v>1.1884652640314308</v>
      </c>
      <c r="G239" s="14">
        <f t="shared" si="15"/>
        <v>32.310171574478836</v>
      </c>
      <c r="H239" s="6">
        <v>2.76</v>
      </c>
      <c r="I239" s="14">
        <f t="shared" si="13"/>
        <v>0.12225455855165329</v>
      </c>
      <c r="J239" s="14">
        <f t="shared" si="14"/>
        <v>-19.936829173011034</v>
      </c>
    </row>
    <row r="240" spans="3:10" ht="15" customHeight="1">
      <c r="C240" s="2">
        <v>42241</v>
      </c>
      <c r="D240" s="13">
        <v>237</v>
      </c>
      <c r="E240" s="5">
        <v>19.899999999999999</v>
      </c>
      <c r="F240" s="14">
        <f t="shared" si="12"/>
        <v>1.1213276082753063</v>
      </c>
      <c r="G240" s="14">
        <f t="shared" si="15"/>
        <v>33.431499182754145</v>
      </c>
      <c r="H240" s="6">
        <v>7.9</v>
      </c>
      <c r="I240" s="14">
        <f t="shared" si="13"/>
        <v>2.5282314524859748</v>
      </c>
      <c r="J240" s="14">
        <f t="shared" si="14"/>
        <v>-17.408597720525059</v>
      </c>
    </row>
    <row r="241" spans="2:10" ht="15" customHeight="1">
      <c r="C241" s="2">
        <v>42242</v>
      </c>
      <c r="D241" s="13">
        <v>238</v>
      </c>
      <c r="E241" s="5">
        <v>20.399999999999999</v>
      </c>
      <c r="F241" s="14">
        <f t="shared" si="12"/>
        <v>1.1884652640314308</v>
      </c>
      <c r="G241" s="14">
        <f t="shared" si="15"/>
        <v>34.619964446785573</v>
      </c>
      <c r="H241" s="6">
        <v>2.2400000000000002</v>
      </c>
      <c r="I241" s="14">
        <f t="shared" si="13"/>
        <v>-0.12115166418100159</v>
      </c>
      <c r="J241" s="14">
        <f t="shared" si="14"/>
        <v>-17.529749384706061</v>
      </c>
    </row>
    <row r="242" spans="2:10" ht="15" customHeight="1">
      <c r="C242" s="2">
        <v>42243</v>
      </c>
      <c r="D242" s="13">
        <v>239</v>
      </c>
      <c r="E242" s="5">
        <v>21.2</v>
      </c>
      <c r="F242" s="14">
        <f t="shared" si="12"/>
        <v>1.2958855132412301</v>
      </c>
      <c r="G242" s="14">
        <f t="shared" si="15"/>
        <v>35.915849960026804</v>
      </c>
      <c r="H242" s="6">
        <v>1.96</v>
      </c>
      <c r="I242" s="14">
        <f t="shared" si="13"/>
        <v>-0.25221655334473908</v>
      </c>
      <c r="J242" s="14">
        <f t="shared" si="14"/>
        <v>-17.781965938050799</v>
      </c>
    </row>
    <row r="243" spans="2:10" ht="15" customHeight="1">
      <c r="C243" s="2">
        <v>42244</v>
      </c>
      <c r="D243" s="13">
        <v>240</v>
      </c>
      <c r="E243" s="5">
        <v>19.2</v>
      </c>
      <c r="F243" s="14">
        <f t="shared" si="12"/>
        <v>1.0273348902167319</v>
      </c>
      <c r="G243" s="14">
        <f t="shared" si="15"/>
        <v>36.943184850243533</v>
      </c>
      <c r="H243" s="6">
        <v>3.94</v>
      </c>
      <c r="I243" s="14">
        <f t="shared" si="13"/>
        <v>0.67459944859883225</v>
      </c>
      <c r="J243" s="14">
        <f t="shared" si="14"/>
        <v>-17.107366489451966</v>
      </c>
    </row>
    <row r="244" spans="2:10" ht="15" customHeight="1">
      <c r="C244" s="2">
        <v>42245</v>
      </c>
      <c r="D244" s="13">
        <v>241</v>
      </c>
      <c r="E244" s="5">
        <v>18.100000000000001</v>
      </c>
      <c r="F244" s="14">
        <f t="shared" si="12"/>
        <v>0.87963204755325819</v>
      </c>
      <c r="G244" s="14">
        <f t="shared" si="15"/>
        <v>37.822816897796791</v>
      </c>
      <c r="H244" s="6">
        <v>3.51</v>
      </c>
      <c r="I244" s="14">
        <f t="shared" si="13"/>
        <v>0.4733212259545212</v>
      </c>
      <c r="J244" s="14">
        <f t="shared" si="14"/>
        <v>-16.634045263497445</v>
      </c>
    </row>
    <row r="245" spans="2:10" ht="15" customHeight="1">
      <c r="C245" s="2">
        <v>42246</v>
      </c>
      <c r="D245" s="13">
        <v>242</v>
      </c>
      <c r="E245" s="7">
        <v>18.600000000000001</v>
      </c>
      <c r="F245" s="14">
        <f t="shared" si="12"/>
        <v>0.9467697033093827</v>
      </c>
      <c r="G245" s="14">
        <f t="shared" si="15"/>
        <v>38.769586601106177</v>
      </c>
      <c r="H245" s="8">
        <v>0.79</v>
      </c>
      <c r="I245" s="14">
        <f t="shared" si="13"/>
        <v>-0.79988055449321294</v>
      </c>
      <c r="J245" s="14">
        <f t="shared" si="14"/>
        <v>-17.433925817990659</v>
      </c>
    </row>
    <row r="246" spans="2:10" ht="15" customHeight="1" thickBot="1">
      <c r="B246" s="23"/>
      <c r="C246" s="2">
        <v>42247</v>
      </c>
      <c r="D246" s="13">
        <v>243</v>
      </c>
      <c r="E246" s="9">
        <v>19</v>
      </c>
      <c r="F246" s="14">
        <f t="shared" si="12"/>
        <v>1.0004798279142821</v>
      </c>
      <c r="G246" s="14">
        <f t="shared" si="15"/>
        <v>39.77006642902046</v>
      </c>
      <c r="H246" s="10">
        <v>1.29</v>
      </c>
      <c r="I246" s="14">
        <f t="shared" si="13"/>
        <v>-0.5658361095579677</v>
      </c>
      <c r="J246" s="14">
        <f t="shared" si="14"/>
        <v>-17.999761927548626</v>
      </c>
    </row>
    <row r="247" spans="2:10" ht="15" customHeight="1">
      <c r="B247" s="25"/>
      <c r="C247" s="2">
        <v>42248</v>
      </c>
      <c r="D247" s="13">
        <v>244</v>
      </c>
      <c r="E247" s="3">
        <v>19</v>
      </c>
      <c r="F247" s="14">
        <f t="shared" si="12"/>
        <v>1.0004798279142821</v>
      </c>
      <c r="G247" s="14">
        <f t="shared" si="15"/>
        <v>40.770546256934743</v>
      </c>
      <c r="H247" s="4">
        <v>5.83</v>
      </c>
      <c r="I247" s="14">
        <f t="shared" si="13"/>
        <v>1.5592874504540595</v>
      </c>
      <c r="J247" s="14">
        <f t="shared" si="14"/>
        <v>-16.440474477094565</v>
      </c>
    </row>
    <row r="248" spans="2:10" ht="15" customHeight="1">
      <c r="C248" s="2">
        <v>42249</v>
      </c>
      <c r="D248" s="13">
        <v>245</v>
      </c>
      <c r="E248" s="5">
        <v>17.2</v>
      </c>
      <c r="F248" s="14">
        <f t="shared" si="12"/>
        <v>0.75878426719223369</v>
      </c>
      <c r="G248" s="14">
        <f t="shared" si="15"/>
        <v>41.529330524126976</v>
      </c>
      <c r="H248" s="6">
        <v>1.8</v>
      </c>
      <c r="I248" s="14">
        <f t="shared" si="13"/>
        <v>-0.32711077572401753</v>
      </c>
      <c r="J248" s="14">
        <f t="shared" si="14"/>
        <v>-16.767585252818581</v>
      </c>
    </row>
    <row r="249" spans="2:10" ht="15" customHeight="1">
      <c r="C249" s="2">
        <v>42250</v>
      </c>
      <c r="D249" s="13">
        <v>246</v>
      </c>
      <c r="E249" s="5">
        <v>18.399999999999999</v>
      </c>
      <c r="F249" s="14">
        <f t="shared" si="12"/>
        <v>0.91991464100693254</v>
      </c>
      <c r="G249" s="14">
        <f t="shared" si="15"/>
        <v>42.44924516513391</v>
      </c>
      <c r="H249" s="6">
        <v>4.9400000000000004</v>
      </c>
      <c r="I249" s="14">
        <f t="shared" si="13"/>
        <v>1.1426883384693229</v>
      </c>
      <c r="J249" s="14">
        <f t="shared" si="14"/>
        <v>-15.624896914349257</v>
      </c>
    </row>
    <row r="250" spans="2:10" ht="15" customHeight="1">
      <c r="C250" s="2">
        <v>42251</v>
      </c>
      <c r="D250" s="13">
        <v>247</v>
      </c>
      <c r="E250" s="5">
        <v>19</v>
      </c>
      <c r="F250" s="14">
        <f t="shared" si="12"/>
        <v>1.0004798279142821</v>
      </c>
      <c r="G250" s="14">
        <f t="shared" si="15"/>
        <v>43.449724993048193</v>
      </c>
      <c r="H250" s="6">
        <v>3.49</v>
      </c>
      <c r="I250" s="14">
        <f t="shared" si="13"/>
        <v>0.4639594481571116</v>
      </c>
      <c r="J250" s="14">
        <f t="shared" si="14"/>
        <v>-15.160937466192145</v>
      </c>
    </row>
    <row r="251" spans="2:10" ht="15" customHeight="1">
      <c r="C251" s="2">
        <v>42252</v>
      </c>
      <c r="D251" s="13">
        <v>248</v>
      </c>
      <c r="E251" s="5">
        <v>18.3</v>
      </c>
      <c r="F251" s="14">
        <f t="shared" si="12"/>
        <v>0.90648710985570791</v>
      </c>
      <c r="G251" s="14">
        <f t="shared" si="15"/>
        <v>44.356212102903903</v>
      </c>
      <c r="H251" s="6">
        <v>4.3099999999999996</v>
      </c>
      <c r="I251" s="14">
        <f t="shared" si="13"/>
        <v>0.84779233785091357</v>
      </c>
      <c r="J251" s="14">
        <f t="shared" si="14"/>
        <v>-14.313145128341231</v>
      </c>
    </row>
    <row r="252" spans="2:10" ht="15" customHeight="1">
      <c r="C252" s="2">
        <v>42253</v>
      </c>
      <c r="D252" s="13">
        <v>249</v>
      </c>
      <c r="E252" s="5">
        <v>17.399999999999999</v>
      </c>
      <c r="F252" s="14">
        <f t="shared" si="12"/>
        <v>0.7856393294946834</v>
      </c>
      <c r="G252" s="14">
        <f t="shared" si="15"/>
        <v>45.141851432398589</v>
      </c>
      <c r="H252" s="6">
        <v>1.6</v>
      </c>
      <c r="I252" s="14">
        <f t="shared" si="13"/>
        <v>-0.42072855369811557</v>
      </c>
      <c r="J252" s="14">
        <f t="shared" si="14"/>
        <v>-14.733873682039347</v>
      </c>
    </row>
    <row r="253" spans="2:10" ht="15" customHeight="1">
      <c r="C253" s="2">
        <v>42254</v>
      </c>
      <c r="D253" s="13">
        <v>250</v>
      </c>
      <c r="E253" s="5">
        <v>16.7</v>
      </c>
      <c r="F253" s="14">
        <f t="shared" si="12"/>
        <v>0.69164661143610906</v>
      </c>
      <c r="G253" s="14">
        <f t="shared" si="15"/>
        <v>45.833498043834695</v>
      </c>
      <c r="H253" s="6">
        <v>0.91</v>
      </c>
      <c r="I253" s="14">
        <f t="shared" si="13"/>
        <v>-0.74370988770875401</v>
      </c>
      <c r="J253" s="14">
        <f t="shared" si="14"/>
        <v>-15.4775835697481</v>
      </c>
    </row>
    <row r="254" spans="2:10" ht="15" customHeight="1">
      <c r="C254" s="2">
        <v>42255</v>
      </c>
      <c r="D254" s="13">
        <v>251</v>
      </c>
      <c r="E254" s="5">
        <v>17.399999999999999</v>
      </c>
      <c r="F254" s="14">
        <f t="shared" si="12"/>
        <v>0.7856393294946834</v>
      </c>
      <c r="G254" s="14">
        <f t="shared" si="15"/>
        <v>46.61913737332938</v>
      </c>
      <c r="H254" s="6">
        <v>1.99</v>
      </c>
      <c r="I254" s="14">
        <f t="shared" si="13"/>
        <v>-0.23817388664862432</v>
      </c>
      <c r="J254" s="14">
        <f t="shared" si="14"/>
        <v>-15.715757456396725</v>
      </c>
    </row>
    <row r="255" spans="2:10" ht="15" customHeight="1">
      <c r="C255" s="2">
        <v>42256</v>
      </c>
      <c r="D255" s="13">
        <v>252</v>
      </c>
      <c r="E255" s="5">
        <v>17.5</v>
      </c>
      <c r="F255" s="14">
        <f t="shared" si="12"/>
        <v>0.79906686064590848</v>
      </c>
      <c r="G255" s="14">
        <f t="shared" si="15"/>
        <v>47.418204233975288</v>
      </c>
      <c r="H255" s="6">
        <v>4.1900000000000004</v>
      </c>
      <c r="I255" s="14">
        <f t="shared" si="13"/>
        <v>0.79162167106645509</v>
      </c>
      <c r="J255" s="14">
        <f t="shared" si="14"/>
        <v>-14.92413578533027</v>
      </c>
    </row>
    <row r="256" spans="2:10" ht="15" customHeight="1">
      <c r="C256" s="2">
        <v>42257</v>
      </c>
      <c r="D256" s="13">
        <v>253</v>
      </c>
      <c r="E256" s="5">
        <v>18.7</v>
      </c>
      <c r="F256" s="14">
        <f t="shared" si="12"/>
        <v>0.96019723446060734</v>
      </c>
      <c r="G256" s="14">
        <f t="shared" si="15"/>
        <v>48.378401468435897</v>
      </c>
      <c r="H256" s="6">
        <v>4.72</v>
      </c>
      <c r="I256" s="14">
        <f t="shared" si="13"/>
        <v>1.0397087826978146</v>
      </c>
      <c r="J256" s="14">
        <f t="shared" si="14"/>
        <v>-13.884427002632455</v>
      </c>
    </row>
    <row r="257" spans="3:10" ht="15" customHeight="1">
      <c r="C257" s="2">
        <v>42258</v>
      </c>
      <c r="D257" s="13">
        <v>254</v>
      </c>
      <c r="E257" s="5">
        <v>18.2</v>
      </c>
      <c r="F257" s="14">
        <f t="shared" si="12"/>
        <v>0.89305957870448283</v>
      </c>
      <c r="G257" s="14">
        <f t="shared" si="15"/>
        <v>49.271461047140377</v>
      </c>
      <c r="H257" s="6">
        <v>4.0599999999999996</v>
      </c>
      <c r="I257" s="14">
        <f t="shared" si="13"/>
        <v>0.73077011538329095</v>
      </c>
      <c r="J257" s="14">
        <f t="shared" si="14"/>
        <v>-13.153656887249165</v>
      </c>
    </row>
    <row r="258" spans="3:10" ht="15" customHeight="1">
      <c r="C258" s="2">
        <v>42259</v>
      </c>
      <c r="D258" s="13">
        <v>255</v>
      </c>
      <c r="E258" s="5">
        <v>17.5</v>
      </c>
      <c r="F258" s="14">
        <f t="shared" si="12"/>
        <v>0.79906686064590848</v>
      </c>
      <c r="G258" s="14">
        <f t="shared" si="15"/>
        <v>50.070527907786285</v>
      </c>
      <c r="H258" s="6">
        <v>4.13</v>
      </c>
      <c r="I258" s="14">
        <f t="shared" si="13"/>
        <v>0.76353633767422535</v>
      </c>
      <c r="J258" s="14">
        <f t="shared" si="14"/>
        <v>-12.39012054957494</v>
      </c>
    </row>
    <row r="259" spans="3:10" ht="15" customHeight="1">
      <c r="C259" s="2">
        <v>42260</v>
      </c>
      <c r="D259" s="13">
        <v>256</v>
      </c>
      <c r="E259" s="5">
        <v>17.899999999999999</v>
      </c>
      <c r="F259" s="14">
        <f t="shared" si="12"/>
        <v>0.85277698525080792</v>
      </c>
      <c r="G259" s="14">
        <f t="shared" si="15"/>
        <v>50.923304893037091</v>
      </c>
      <c r="H259" s="6">
        <v>4.1100000000000003</v>
      </c>
      <c r="I259" s="14">
        <f t="shared" si="13"/>
        <v>0.75417455987681581</v>
      </c>
      <c r="J259" s="14">
        <f t="shared" si="14"/>
        <v>-11.635945989698124</v>
      </c>
    </row>
    <row r="260" spans="3:10" ht="15" customHeight="1">
      <c r="C260" s="2">
        <v>42261</v>
      </c>
      <c r="D260" s="13">
        <v>257</v>
      </c>
      <c r="E260" s="5">
        <v>16.8</v>
      </c>
      <c r="F260" s="14">
        <f t="shared" si="12"/>
        <v>0.70507414258733425</v>
      </c>
      <c r="G260" s="14">
        <f t="shared" si="15"/>
        <v>51.628379035624427</v>
      </c>
      <c r="H260" s="6">
        <v>12.98</v>
      </c>
      <c r="I260" s="14">
        <f t="shared" si="13"/>
        <v>4.9061230130280666</v>
      </c>
      <c r="J260" s="14">
        <f t="shared" si="14"/>
        <v>-6.7298229766700572</v>
      </c>
    </row>
    <row r="261" spans="3:10" ht="15" customHeight="1">
      <c r="C261" s="2">
        <v>42262</v>
      </c>
      <c r="D261" s="13">
        <v>258</v>
      </c>
      <c r="E261" s="5">
        <v>16.3</v>
      </c>
      <c r="F261" s="14">
        <f t="shared" ref="F261:F324" si="16">(E261-$E$369)/$E$370</f>
        <v>0.63793648683120963</v>
      </c>
      <c r="G261" s="14">
        <f t="shared" si="15"/>
        <v>52.266315522455635</v>
      </c>
      <c r="H261" s="6">
        <v>2.2999999999999998</v>
      </c>
      <c r="I261" s="14">
        <f t="shared" ref="I261:I324" si="17">(H261-$H$369)/$H$370</f>
        <v>-9.3066330788772342E-2</v>
      </c>
      <c r="J261" s="14">
        <f t="shared" si="14"/>
        <v>-6.8228893074588299</v>
      </c>
    </row>
    <row r="262" spans="3:10" ht="15" customHeight="1">
      <c r="C262" s="2">
        <v>42263</v>
      </c>
      <c r="D262" s="13">
        <v>259</v>
      </c>
      <c r="E262" s="5">
        <v>17.3</v>
      </c>
      <c r="F262" s="14">
        <f t="shared" si="16"/>
        <v>0.77221179834345877</v>
      </c>
      <c r="G262" s="14">
        <f t="shared" si="15"/>
        <v>53.038527320799091</v>
      </c>
      <c r="H262" s="6">
        <v>1.65</v>
      </c>
      <c r="I262" s="14">
        <f t="shared" si="17"/>
        <v>-0.39732410920459116</v>
      </c>
      <c r="J262" s="14">
        <f t="shared" ref="J262:J325" si="18">J261+I262</f>
        <v>-7.2202134166634213</v>
      </c>
    </row>
    <row r="263" spans="3:10" ht="15" customHeight="1">
      <c r="C263" s="2">
        <v>42264</v>
      </c>
      <c r="D263" s="13">
        <v>260</v>
      </c>
      <c r="E263" s="5">
        <v>16.2</v>
      </c>
      <c r="F263" s="14">
        <f t="shared" si="16"/>
        <v>0.62450895567998455</v>
      </c>
      <c r="G263" s="14">
        <f t="shared" ref="G263:G326" si="19">G262+F263</f>
        <v>53.663036276479076</v>
      </c>
      <c r="H263" s="6">
        <v>5.4</v>
      </c>
      <c r="I263" s="14">
        <f t="shared" si="17"/>
        <v>1.3580092278097486</v>
      </c>
      <c r="J263" s="14">
        <f t="shared" si="18"/>
        <v>-5.8622041888536724</v>
      </c>
    </row>
    <row r="264" spans="3:10" ht="15" customHeight="1">
      <c r="C264" s="2">
        <v>42265</v>
      </c>
      <c r="D264" s="13">
        <v>261</v>
      </c>
      <c r="E264" s="5">
        <v>15.8</v>
      </c>
      <c r="F264" s="14">
        <f t="shared" si="16"/>
        <v>0.57079883107508511</v>
      </c>
      <c r="G264" s="14">
        <f t="shared" si="19"/>
        <v>54.233835107554164</v>
      </c>
      <c r="H264" s="6">
        <v>8.9600000000000009</v>
      </c>
      <c r="I264" s="14">
        <f t="shared" si="17"/>
        <v>3.024405675748695</v>
      </c>
      <c r="J264" s="14">
        <f t="shared" si="18"/>
        <v>-2.8377985131049774</v>
      </c>
    </row>
    <row r="265" spans="3:10" ht="15" customHeight="1">
      <c r="C265" s="2">
        <v>42266</v>
      </c>
      <c r="D265" s="13">
        <v>262</v>
      </c>
      <c r="E265" s="5">
        <v>14.4</v>
      </c>
      <c r="F265" s="14">
        <f t="shared" si="16"/>
        <v>0.3828133949579362</v>
      </c>
      <c r="G265" s="14">
        <f t="shared" si="19"/>
        <v>54.616648502512099</v>
      </c>
      <c r="H265" s="6">
        <v>8.66</v>
      </c>
      <c r="I265" s="14">
        <f t="shared" si="17"/>
        <v>2.8839790087875476</v>
      </c>
      <c r="J265" s="14">
        <f t="shared" si="18"/>
        <v>4.6180495682570211E-2</v>
      </c>
    </row>
    <row r="266" spans="3:10" ht="15" customHeight="1">
      <c r="C266" s="2">
        <v>42267</v>
      </c>
      <c r="D266" s="13">
        <v>263</v>
      </c>
      <c r="E266" s="5">
        <v>14.7</v>
      </c>
      <c r="F266" s="14">
        <f t="shared" si="16"/>
        <v>0.42309598841161083</v>
      </c>
      <c r="G266" s="14">
        <f t="shared" si="19"/>
        <v>55.039744490923709</v>
      </c>
      <c r="H266" s="6">
        <v>3.83</v>
      </c>
      <c r="I266" s="14">
        <f t="shared" si="17"/>
        <v>0.62310967071307832</v>
      </c>
      <c r="J266" s="14">
        <f t="shared" si="18"/>
        <v>0.66929016639564853</v>
      </c>
    </row>
    <row r="267" spans="3:10" ht="15" customHeight="1">
      <c r="C267" s="2">
        <v>42268</v>
      </c>
      <c r="D267" s="13">
        <v>264</v>
      </c>
      <c r="E267" s="5">
        <v>14.2</v>
      </c>
      <c r="F267" s="14">
        <f t="shared" si="16"/>
        <v>0.35595833265548626</v>
      </c>
      <c r="G267" s="14">
        <f t="shared" si="19"/>
        <v>55.395702823579192</v>
      </c>
      <c r="H267" s="6">
        <v>8.34</v>
      </c>
      <c r="I267" s="14">
        <f t="shared" si="17"/>
        <v>2.7341905640289905</v>
      </c>
      <c r="J267" s="14">
        <f t="shared" si="18"/>
        <v>3.4034807304246391</v>
      </c>
    </row>
    <row r="268" spans="3:10" ht="15" customHeight="1">
      <c r="C268" s="2">
        <v>42269</v>
      </c>
      <c r="D268" s="13">
        <v>265</v>
      </c>
      <c r="E268" s="5">
        <v>13.5</v>
      </c>
      <c r="F268" s="14">
        <f t="shared" si="16"/>
        <v>0.26196561459691198</v>
      </c>
      <c r="G268" s="14">
        <f t="shared" si="19"/>
        <v>55.657668438176103</v>
      </c>
      <c r="H268" s="6">
        <v>6.38</v>
      </c>
      <c r="I268" s="14">
        <f t="shared" si="17"/>
        <v>1.8167363398828291</v>
      </c>
      <c r="J268" s="14">
        <f t="shared" si="18"/>
        <v>5.2202170703074682</v>
      </c>
    </row>
    <row r="269" spans="3:10" ht="15" customHeight="1">
      <c r="C269" s="2">
        <v>42270</v>
      </c>
      <c r="D269" s="13">
        <v>266</v>
      </c>
      <c r="E269" s="5">
        <v>14.2</v>
      </c>
      <c r="F269" s="14">
        <f t="shared" si="16"/>
        <v>0.35595833265548626</v>
      </c>
      <c r="G269" s="14">
        <f t="shared" si="19"/>
        <v>56.013626770831586</v>
      </c>
      <c r="H269" s="6">
        <v>0.46</v>
      </c>
      <c r="I269" s="14">
        <f t="shared" si="17"/>
        <v>-0.95434988815047483</v>
      </c>
      <c r="J269" s="14">
        <f t="shared" si="18"/>
        <v>4.2658671821569936</v>
      </c>
    </row>
    <row r="270" spans="3:10" ht="15" customHeight="1">
      <c r="C270" s="2">
        <v>42271</v>
      </c>
      <c r="D270" s="13">
        <v>267</v>
      </c>
      <c r="E270" s="5">
        <v>14.1</v>
      </c>
      <c r="F270" s="14">
        <f t="shared" si="16"/>
        <v>0.34253080150426141</v>
      </c>
      <c r="G270" s="14">
        <f t="shared" si="19"/>
        <v>56.356157572335846</v>
      </c>
      <c r="H270" s="6">
        <v>0.35</v>
      </c>
      <c r="I270" s="14">
        <f t="shared" si="17"/>
        <v>-1.0058396660362288</v>
      </c>
      <c r="J270" s="14">
        <f t="shared" si="18"/>
        <v>3.2600275161207648</v>
      </c>
    </row>
    <row r="271" spans="3:10" ht="15" customHeight="1">
      <c r="C271" s="2">
        <v>42272</v>
      </c>
      <c r="D271" s="13">
        <v>268</v>
      </c>
      <c r="E271" s="5">
        <v>14.8</v>
      </c>
      <c r="F271" s="14">
        <f t="shared" si="16"/>
        <v>0.43652351956283592</v>
      </c>
      <c r="G271" s="14">
        <f t="shared" si="19"/>
        <v>56.792681091898679</v>
      </c>
      <c r="H271" s="6">
        <v>5.46</v>
      </c>
      <c r="I271" s="14">
        <f t="shared" si="17"/>
        <v>1.3860945612019779</v>
      </c>
      <c r="J271" s="14">
        <f t="shared" si="18"/>
        <v>4.646122077322743</v>
      </c>
    </row>
    <row r="272" spans="3:10" ht="15" customHeight="1">
      <c r="C272" s="2">
        <v>42273</v>
      </c>
      <c r="D272" s="13">
        <v>269</v>
      </c>
      <c r="E272" s="5">
        <v>14.3</v>
      </c>
      <c r="F272" s="14">
        <f t="shared" si="16"/>
        <v>0.36938586380671135</v>
      </c>
      <c r="G272" s="14">
        <f t="shared" si="19"/>
        <v>57.162066955705392</v>
      </c>
      <c r="H272" s="6">
        <v>5.78</v>
      </c>
      <c r="I272" s="14">
        <f t="shared" si="17"/>
        <v>1.5358830059605348</v>
      </c>
      <c r="J272" s="14">
        <f t="shared" si="18"/>
        <v>6.1820050832832774</v>
      </c>
    </row>
    <row r="273" spans="2:10" ht="15" customHeight="1">
      <c r="C273" s="2">
        <v>42274</v>
      </c>
      <c r="D273" s="13">
        <v>270</v>
      </c>
      <c r="E273" s="5">
        <v>14.1</v>
      </c>
      <c r="F273" s="14">
        <f t="shared" si="16"/>
        <v>0.34253080150426141</v>
      </c>
      <c r="G273" s="14">
        <f t="shared" si="19"/>
        <v>57.504597757209652</v>
      </c>
      <c r="H273" s="6">
        <v>1.96</v>
      </c>
      <c r="I273" s="14">
        <f t="shared" si="17"/>
        <v>-0.25221655334473908</v>
      </c>
      <c r="J273" s="14">
        <f t="shared" si="18"/>
        <v>5.9297885299385387</v>
      </c>
    </row>
    <row r="274" spans="2:10" ht="15" customHeight="1">
      <c r="C274" s="2">
        <v>42275</v>
      </c>
      <c r="D274" s="13">
        <v>271</v>
      </c>
      <c r="E274" s="5">
        <v>14.4</v>
      </c>
      <c r="F274" s="14">
        <f t="shared" si="16"/>
        <v>0.3828133949579362</v>
      </c>
      <c r="G274" s="14">
        <f t="shared" si="19"/>
        <v>57.887411152167587</v>
      </c>
      <c r="H274" s="6">
        <v>0.23</v>
      </c>
      <c r="I274" s="14">
        <f t="shared" si="17"/>
        <v>-1.0620103328206878</v>
      </c>
      <c r="J274" s="14">
        <f t="shared" si="18"/>
        <v>4.8677781971178504</v>
      </c>
    </row>
    <row r="275" spans="2:10" ht="15" customHeight="1">
      <c r="C275" s="2">
        <v>42276</v>
      </c>
      <c r="D275" s="13">
        <v>272</v>
      </c>
      <c r="E275" s="5">
        <v>12.7</v>
      </c>
      <c r="F275" s="14">
        <f t="shared" si="16"/>
        <v>0.15454536538711255</v>
      </c>
      <c r="G275" s="14">
        <f t="shared" si="19"/>
        <v>58.041956517554702</v>
      </c>
      <c r="H275" s="6">
        <v>0.56999999999999995</v>
      </c>
      <c r="I275" s="14">
        <f t="shared" si="17"/>
        <v>-0.90286011026472102</v>
      </c>
      <c r="J275" s="14">
        <f t="shared" si="18"/>
        <v>3.9649180868531295</v>
      </c>
    </row>
    <row r="276" spans="2:10" ht="15" customHeight="1" thickBot="1">
      <c r="B276" s="23"/>
      <c r="C276" s="2">
        <v>42277</v>
      </c>
      <c r="D276" s="13">
        <v>273</v>
      </c>
      <c r="E276" s="7">
        <v>13.2</v>
      </c>
      <c r="F276" s="14">
        <f t="shared" si="16"/>
        <v>0.22168302114323712</v>
      </c>
      <c r="G276" s="14">
        <f t="shared" si="19"/>
        <v>58.263639538697937</v>
      </c>
      <c r="H276" s="8">
        <v>3.76</v>
      </c>
      <c r="I276" s="14">
        <f t="shared" si="17"/>
        <v>0.59034344842214381</v>
      </c>
      <c r="J276" s="14">
        <f t="shared" si="18"/>
        <v>4.5552615352752737</v>
      </c>
    </row>
    <row r="277" spans="2:10" ht="15" customHeight="1">
      <c r="B277" s="25"/>
      <c r="C277" s="2">
        <v>42278</v>
      </c>
      <c r="D277" s="13">
        <v>274</v>
      </c>
      <c r="E277" s="3">
        <v>13.6</v>
      </c>
      <c r="F277" s="14">
        <f t="shared" si="16"/>
        <v>0.27539314574813684</v>
      </c>
      <c r="G277" s="14">
        <f t="shared" si="19"/>
        <v>58.539032684446077</v>
      </c>
      <c r="H277" s="4">
        <v>0.61</v>
      </c>
      <c r="I277" s="14">
        <f t="shared" si="17"/>
        <v>-0.88413655466990138</v>
      </c>
      <c r="J277" s="14">
        <f t="shared" si="18"/>
        <v>3.6711249806053723</v>
      </c>
    </row>
    <row r="278" spans="2:10" ht="15" customHeight="1">
      <c r="C278" s="2">
        <v>42279</v>
      </c>
      <c r="D278" s="13">
        <v>275</v>
      </c>
      <c r="E278" s="5">
        <v>14.1</v>
      </c>
      <c r="F278" s="14">
        <f t="shared" si="16"/>
        <v>0.34253080150426141</v>
      </c>
      <c r="G278" s="14">
        <f t="shared" si="19"/>
        <v>58.881563485950338</v>
      </c>
      <c r="H278" s="6">
        <v>0.59</v>
      </c>
      <c r="I278" s="14">
        <f t="shared" si="17"/>
        <v>-0.89349833246731114</v>
      </c>
      <c r="J278" s="14">
        <f t="shared" si="18"/>
        <v>2.7776266481380611</v>
      </c>
    </row>
    <row r="279" spans="2:10" ht="15" customHeight="1">
      <c r="C279" s="2">
        <v>42280</v>
      </c>
      <c r="D279" s="13">
        <v>276</v>
      </c>
      <c r="E279" s="5">
        <v>13.1</v>
      </c>
      <c r="F279" s="14">
        <f t="shared" si="16"/>
        <v>0.20825548999201227</v>
      </c>
      <c r="G279" s="14">
        <f t="shared" si="19"/>
        <v>59.08981897594235</v>
      </c>
      <c r="H279" s="6">
        <v>0.46</v>
      </c>
      <c r="I279" s="14">
        <f t="shared" si="17"/>
        <v>-0.95434988815047483</v>
      </c>
      <c r="J279" s="14">
        <f t="shared" si="18"/>
        <v>1.8232767599875863</v>
      </c>
    </row>
    <row r="280" spans="2:10" ht="15" customHeight="1">
      <c r="C280" s="2">
        <v>42281</v>
      </c>
      <c r="D280" s="13">
        <v>277</v>
      </c>
      <c r="E280" s="5">
        <v>12.9</v>
      </c>
      <c r="F280" s="14">
        <f t="shared" si="16"/>
        <v>0.18140042768956252</v>
      </c>
      <c r="G280" s="14">
        <f t="shared" si="19"/>
        <v>59.27121940363191</v>
      </c>
      <c r="H280" s="6">
        <v>1.24</v>
      </c>
      <c r="I280" s="14">
        <f t="shared" si="17"/>
        <v>-0.58924055405149223</v>
      </c>
      <c r="J280" s="14">
        <f t="shared" si="18"/>
        <v>1.2340362059360941</v>
      </c>
    </row>
    <row r="281" spans="2:10" ht="15" customHeight="1">
      <c r="C281" s="2">
        <v>42282</v>
      </c>
      <c r="D281" s="13">
        <v>278</v>
      </c>
      <c r="E281" s="5">
        <v>13.3</v>
      </c>
      <c r="F281" s="14">
        <f t="shared" si="16"/>
        <v>0.23511055229446223</v>
      </c>
      <c r="G281" s="14">
        <f t="shared" si="19"/>
        <v>59.506329955926375</v>
      </c>
      <c r="H281" s="6">
        <v>2.23</v>
      </c>
      <c r="I281" s="14">
        <f t="shared" si="17"/>
        <v>-0.12583255307970662</v>
      </c>
      <c r="J281" s="14">
        <f t="shared" si="18"/>
        <v>1.1082036528563874</v>
      </c>
    </row>
    <row r="282" spans="2:10" ht="15" customHeight="1">
      <c r="C282" s="2">
        <v>42283</v>
      </c>
      <c r="D282" s="13">
        <v>279</v>
      </c>
      <c r="E282" s="5">
        <v>12.6</v>
      </c>
      <c r="F282" s="14">
        <f t="shared" si="16"/>
        <v>0.1411178342358877</v>
      </c>
      <c r="G282" s="14">
        <f t="shared" si="19"/>
        <v>59.647447790162261</v>
      </c>
      <c r="H282" s="6">
        <v>1.32</v>
      </c>
      <c r="I282" s="14">
        <f t="shared" si="17"/>
        <v>-0.55179344286185295</v>
      </c>
      <c r="J282" s="14">
        <f t="shared" si="18"/>
        <v>0.5564102099945345</v>
      </c>
    </row>
    <row r="283" spans="2:10" ht="15" customHeight="1">
      <c r="C283" s="2">
        <v>42284</v>
      </c>
      <c r="D283" s="13">
        <v>280</v>
      </c>
      <c r="E283" s="5">
        <v>12.3</v>
      </c>
      <c r="F283" s="14">
        <f t="shared" si="16"/>
        <v>0.10083524078221309</v>
      </c>
      <c r="G283" s="14">
        <f t="shared" si="19"/>
        <v>59.748283030944471</v>
      </c>
      <c r="H283" s="6">
        <v>1.9</v>
      </c>
      <c r="I283" s="14">
        <f t="shared" si="17"/>
        <v>-0.28030188673696854</v>
      </c>
      <c r="J283" s="14">
        <f t="shared" si="18"/>
        <v>0.27610832325756596</v>
      </c>
    </row>
    <row r="284" spans="2:10" ht="15" customHeight="1">
      <c r="C284" s="2">
        <v>42285</v>
      </c>
      <c r="D284" s="13">
        <v>281</v>
      </c>
      <c r="E284" s="5">
        <v>12.1</v>
      </c>
      <c r="F284" s="14">
        <f t="shared" si="16"/>
        <v>7.3980178479763126E-2</v>
      </c>
      <c r="G284" s="14">
        <f t="shared" si="19"/>
        <v>59.822263209424236</v>
      </c>
      <c r="H284" s="6">
        <v>4.12</v>
      </c>
      <c r="I284" s="14">
        <f t="shared" si="17"/>
        <v>0.75885544877552058</v>
      </c>
      <c r="J284" s="14">
        <f t="shared" si="18"/>
        <v>1.0349637720330866</v>
      </c>
    </row>
    <row r="285" spans="2:10" ht="15" customHeight="1">
      <c r="C285" s="2">
        <v>42286</v>
      </c>
      <c r="D285" s="13">
        <v>282</v>
      </c>
      <c r="E285" s="5">
        <v>11.3</v>
      </c>
      <c r="F285" s="14">
        <f t="shared" si="16"/>
        <v>-3.3440070730036041E-2</v>
      </c>
      <c r="G285" s="14">
        <f t="shared" si="19"/>
        <v>59.788823138694198</v>
      </c>
      <c r="H285" s="6">
        <v>1.26</v>
      </c>
      <c r="I285" s="14">
        <f t="shared" si="17"/>
        <v>-0.57987877625408246</v>
      </c>
      <c r="J285" s="14">
        <f t="shared" si="18"/>
        <v>0.45508499577900419</v>
      </c>
    </row>
    <row r="286" spans="2:10" ht="15" customHeight="1">
      <c r="C286" s="2">
        <v>42287</v>
      </c>
      <c r="D286" s="13">
        <v>283</v>
      </c>
      <c r="E286" s="5">
        <v>12.4</v>
      </c>
      <c r="F286" s="14">
        <f t="shared" si="16"/>
        <v>0.11426277193343796</v>
      </c>
      <c r="G286" s="14">
        <f t="shared" si="19"/>
        <v>59.903085910627638</v>
      </c>
      <c r="H286" s="6">
        <v>0.12</v>
      </c>
      <c r="I286" s="14">
        <f t="shared" si="17"/>
        <v>-1.1135001107064415</v>
      </c>
      <c r="J286" s="14">
        <f t="shared" si="18"/>
        <v>-0.65841511492743732</v>
      </c>
    </row>
    <row r="287" spans="2:10" ht="15" customHeight="1">
      <c r="C287" s="2">
        <v>42288</v>
      </c>
      <c r="D287" s="13">
        <v>284</v>
      </c>
      <c r="E287" s="5">
        <v>11.8</v>
      </c>
      <c r="F287" s="14">
        <f t="shared" si="16"/>
        <v>3.3697585026088529E-2</v>
      </c>
      <c r="G287" s="14">
        <f t="shared" si="19"/>
        <v>59.936783495653728</v>
      </c>
      <c r="H287" s="6">
        <v>4.32</v>
      </c>
      <c r="I287" s="14">
        <f t="shared" si="17"/>
        <v>0.85247322674961878</v>
      </c>
      <c r="J287" s="14">
        <f t="shared" si="18"/>
        <v>0.19405811182218147</v>
      </c>
    </row>
    <row r="288" spans="2:10" ht="15" customHeight="1">
      <c r="C288" s="2">
        <v>42289</v>
      </c>
      <c r="D288" s="13">
        <v>285</v>
      </c>
      <c r="E288" s="5">
        <v>11.5</v>
      </c>
      <c r="F288" s="14">
        <f t="shared" si="16"/>
        <v>-6.5850084275863099E-3</v>
      </c>
      <c r="G288" s="14">
        <f t="shared" si="19"/>
        <v>59.930198487226143</v>
      </c>
      <c r="H288" s="6">
        <v>4.82</v>
      </c>
      <c r="I288" s="14">
        <f t="shared" si="17"/>
        <v>1.0865176716848641</v>
      </c>
      <c r="J288" s="14">
        <f t="shared" si="18"/>
        <v>1.2805757835070457</v>
      </c>
    </row>
    <row r="289" spans="3:10" ht="15" customHeight="1">
      <c r="C289" s="2">
        <v>42290</v>
      </c>
      <c r="D289" s="13">
        <v>286</v>
      </c>
      <c r="E289" s="5">
        <v>10.8</v>
      </c>
      <c r="F289" s="14">
        <f t="shared" si="16"/>
        <v>-0.1005777264861606</v>
      </c>
      <c r="G289" s="14">
        <f t="shared" si="19"/>
        <v>59.829620760739985</v>
      </c>
      <c r="H289" s="6">
        <v>1.1399999999999999</v>
      </c>
      <c r="I289" s="14">
        <f t="shared" si="17"/>
        <v>-0.63604944303854138</v>
      </c>
      <c r="J289" s="14">
        <f t="shared" si="18"/>
        <v>0.64452634046850432</v>
      </c>
    </row>
    <row r="290" spans="3:10" ht="15" customHeight="1">
      <c r="C290" s="2">
        <v>42291</v>
      </c>
      <c r="D290" s="13">
        <v>287</v>
      </c>
      <c r="E290" s="5">
        <v>10.3</v>
      </c>
      <c r="F290" s="14">
        <f t="shared" si="16"/>
        <v>-0.16771538224228519</v>
      </c>
      <c r="G290" s="14">
        <f t="shared" si="19"/>
        <v>59.6619053784977</v>
      </c>
      <c r="H290" s="6">
        <v>1.53</v>
      </c>
      <c r="I290" s="14">
        <f t="shared" si="17"/>
        <v>-0.45349477598904997</v>
      </c>
      <c r="J290" s="14">
        <f t="shared" si="18"/>
        <v>0.19103156447945435</v>
      </c>
    </row>
    <row r="291" spans="3:10" ht="15" customHeight="1">
      <c r="C291" s="2">
        <v>42292</v>
      </c>
      <c r="D291" s="13">
        <v>288</v>
      </c>
      <c r="E291" s="5">
        <v>11</v>
      </c>
      <c r="F291" s="14">
        <f t="shared" si="16"/>
        <v>-7.3722664183710873E-2</v>
      </c>
      <c r="G291" s="14">
        <f t="shared" si="19"/>
        <v>59.588182714313987</v>
      </c>
      <c r="H291" s="6">
        <v>4.53</v>
      </c>
      <c r="I291" s="14">
        <f t="shared" si="17"/>
        <v>0.95077189362242176</v>
      </c>
      <c r="J291" s="14">
        <f t="shared" si="18"/>
        <v>1.1418034581018761</v>
      </c>
    </row>
    <row r="292" spans="3:10" ht="15" customHeight="1">
      <c r="C292" s="2">
        <v>42293</v>
      </c>
      <c r="D292" s="13">
        <v>289</v>
      </c>
      <c r="E292" s="5">
        <v>11.3</v>
      </c>
      <c r="F292" s="14">
        <f t="shared" si="16"/>
        <v>-3.3440070730036041E-2</v>
      </c>
      <c r="G292" s="14">
        <f t="shared" si="19"/>
        <v>59.55474264358395</v>
      </c>
      <c r="H292" s="6">
        <v>2.5</v>
      </c>
      <c r="I292" s="14">
        <f t="shared" si="17"/>
        <v>5.5144718532584749E-4</v>
      </c>
      <c r="J292" s="14">
        <f t="shared" si="18"/>
        <v>1.142354905287202</v>
      </c>
    </row>
    <row r="293" spans="3:10" ht="15" customHeight="1">
      <c r="C293" s="2">
        <v>42294</v>
      </c>
      <c r="D293" s="13">
        <v>290</v>
      </c>
      <c r="E293" s="5">
        <v>10.9</v>
      </c>
      <c r="F293" s="14">
        <f t="shared" si="16"/>
        <v>-8.7150195334935746E-2</v>
      </c>
      <c r="G293" s="14">
        <f t="shared" si="19"/>
        <v>59.467592448249015</v>
      </c>
      <c r="H293" s="6">
        <v>2.71</v>
      </c>
      <c r="I293" s="14">
        <f t="shared" si="17"/>
        <v>9.8850114058128838E-2</v>
      </c>
      <c r="J293" s="14">
        <f t="shared" si="18"/>
        <v>1.2412050193453308</v>
      </c>
    </row>
    <row r="294" spans="3:10" ht="15" customHeight="1">
      <c r="C294" s="2">
        <v>42295</v>
      </c>
      <c r="D294" s="13">
        <v>291</v>
      </c>
      <c r="E294" s="5">
        <v>10.4</v>
      </c>
      <c r="F294" s="14">
        <f t="shared" si="16"/>
        <v>-0.1542878510910603</v>
      </c>
      <c r="G294" s="14">
        <f t="shared" si="19"/>
        <v>59.313304597157952</v>
      </c>
      <c r="H294" s="6">
        <v>5.58</v>
      </c>
      <c r="I294" s="14">
        <f t="shared" si="17"/>
        <v>1.4422652279864367</v>
      </c>
      <c r="J294" s="14">
        <f t="shared" si="18"/>
        <v>2.6834702473317673</v>
      </c>
    </row>
    <row r="295" spans="3:10" ht="15" customHeight="1">
      <c r="C295" s="2">
        <v>42296</v>
      </c>
      <c r="D295" s="13">
        <v>292</v>
      </c>
      <c r="E295" s="5">
        <v>10.5</v>
      </c>
      <c r="F295" s="14">
        <f t="shared" si="16"/>
        <v>-0.14086031993983544</v>
      </c>
      <c r="G295" s="14">
        <f t="shared" si="19"/>
        <v>59.172444277218119</v>
      </c>
      <c r="H295" s="6">
        <v>3.23</v>
      </c>
      <c r="I295" s="14">
        <f t="shared" si="17"/>
        <v>0.34225633679078393</v>
      </c>
      <c r="J295" s="14">
        <f t="shared" si="18"/>
        <v>3.0257265841225514</v>
      </c>
    </row>
    <row r="296" spans="3:10" ht="15" customHeight="1">
      <c r="C296" s="2">
        <v>42297</v>
      </c>
      <c r="D296" s="13">
        <v>293</v>
      </c>
      <c r="E296" s="5">
        <v>10.6</v>
      </c>
      <c r="F296" s="14">
        <f t="shared" si="16"/>
        <v>-0.12743278878861058</v>
      </c>
      <c r="G296" s="14">
        <f t="shared" si="19"/>
        <v>59.045011488429509</v>
      </c>
      <c r="H296" s="6">
        <v>6.01</v>
      </c>
      <c r="I296" s="14">
        <f t="shared" si="17"/>
        <v>1.6435434506307476</v>
      </c>
      <c r="J296" s="14">
        <f t="shared" si="18"/>
        <v>4.6692700347532989</v>
      </c>
    </row>
    <row r="297" spans="3:10" ht="15" customHeight="1">
      <c r="C297" s="2">
        <v>42298</v>
      </c>
      <c r="D297" s="13">
        <v>294</v>
      </c>
      <c r="E297" s="5">
        <v>10.7</v>
      </c>
      <c r="F297" s="14">
        <f t="shared" si="16"/>
        <v>-0.11400525763738571</v>
      </c>
      <c r="G297" s="14">
        <f t="shared" si="19"/>
        <v>58.931006230792121</v>
      </c>
      <c r="H297" s="6">
        <v>3.16</v>
      </c>
      <c r="I297" s="14">
        <f t="shared" si="17"/>
        <v>0.30949011449984964</v>
      </c>
      <c r="J297" s="14">
        <f t="shared" si="18"/>
        <v>4.9787601492531488</v>
      </c>
    </row>
    <row r="298" spans="3:10" ht="15" customHeight="1">
      <c r="C298" s="2">
        <v>42299</v>
      </c>
      <c r="D298" s="13">
        <v>295</v>
      </c>
      <c r="E298" s="5">
        <v>10.5</v>
      </c>
      <c r="F298" s="14">
        <f t="shared" si="16"/>
        <v>-0.14086031993983544</v>
      </c>
      <c r="G298" s="14">
        <f t="shared" si="19"/>
        <v>58.790145910852289</v>
      </c>
      <c r="H298" s="6">
        <v>5.61</v>
      </c>
      <c r="I298" s="14">
        <f t="shared" si="17"/>
        <v>1.4563078946825516</v>
      </c>
      <c r="J298" s="14">
        <f t="shared" si="18"/>
        <v>6.4350680439357006</v>
      </c>
    </row>
    <row r="299" spans="3:10" ht="15" customHeight="1">
      <c r="C299" s="2">
        <v>42300</v>
      </c>
      <c r="D299" s="13">
        <v>296</v>
      </c>
      <c r="E299" s="5">
        <v>10.199999999999999</v>
      </c>
      <c r="F299" s="14">
        <f t="shared" si="16"/>
        <v>-0.18114291339351027</v>
      </c>
      <c r="G299" s="14">
        <f t="shared" si="19"/>
        <v>58.609002997458781</v>
      </c>
      <c r="H299" s="6">
        <v>1.02</v>
      </c>
      <c r="I299" s="14">
        <f t="shared" si="17"/>
        <v>-0.6922201098230002</v>
      </c>
      <c r="J299" s="14">
        <f t="shared" si="18"/>
        <v>5.7428479341127003</v>
      </c>
    </row>
    <row r="300" spans="3:10" ht="15" customHeight="1">
      <c r="C300" s="2">
        <v>42301</v>
      </c>
      <c r="D300" s="13">
        <v>297</v>
      </c>
      <c r="E300" s="5">
        <v>10.1</v>
      </c>
      <c r="F300" s="14">
        <f t="shared" si="16"/>
        <v>-0.19457044454473515</v>
      </c>
      <c r="G300" s="14">
        <f t="shared" si="19"/>
        <v>58.414432552914043</v>
      </c>
      <c r="H300" s="6">
        <v>3.93</v>
      </c>
      <c r="I300" s="14">
        <f t="shared" si="17"/>
        <v>0.66991855970012737</v>
      </c>
      <c r="J300" s="14">
        <f t="shared" si="18"/>
        <v>6.4127664938128275</v>
      </c>
    </row>
    <row r="301" spans="3:10" ht="15" customHeight="1">
      <c r="C301" s="2">
        <v>42302</v>
      </c>
      <c r="D301" s="13">
        <v>298</v>
      </c>
      <c r="E301" s="5">
        <v>10.199999999999999</v>
      </c>
      <c r="F301" s="14">
        <f t="shared" si="16"/>
        <v>-0.18114291339351027</v>
      </c>
      <c r="G301" s="14">
        <f t="shared" si="19"/>
        <v>58.233289639520535</v>
      </c>
      <c r="H301" s="6">
        <v>0.64</v>
      </c>
      <c r="I301" s="14">
        <f t="shared" si="17"/>
        <v>-0.87009388797378651</v>
      </c>
      <c r="J301" s="14">
        <f t="shared" si="18"/>
        <v>5.5426726058390408</v>
      </c>
    </row>
    <row r="302" spans="3:10" ht="15" customHeight="1">
      <c r="C302" s="2">
        <v>42303</v>
      </c>
      <c r="D302" s="13">
        <v>299</v>
      </c>
      <c r="E302" s="5">
        <v>10.199999999999999</v>
      </c>
      <c r="F302" s="14">
        <f t="shared" si="16"/>
        <v>-0.18114291339351027</v>
      </c>
      <c r="G302" s="14">
        <f t="shared" si="19"/>
        <v>58.052146726127027</v>
      </c>
      <c r="H302" s="6">
        <v>5.68</v>
      </c>
      <c r="I302" s="14">
        <f t="shared" si="17"/>
        <v>1.4890741169734856</v>
      </c>
      <c r="J302" s="14">
        <f t="shared" si="18"/>
        <v>7.0317467228125263</v>
      </c>
    </row>
    <row r="303" spans="3:10" ht="15" customHeight="1">
      <c r="C303" s="2">
        <v>42304</v>
      </c>
      <c r="D303" s="13">
        <v>300</v>
      </c>
      <c r="E303" s="5">
        <v>17.600000000000001</v>
      </c>
      <c r="F303" s="14">
        <f t="shared" si="16"/>
        <v>0.81249439179713356</v>
      </c>
      <c r="G303" s="14">
        <f t="shared" si="19"/>
        <v>58.864641117924158</v>
      </c>
      <c r="H303" s="6">
        <v>5.49</v>
      </c>
      <c r="I303" s="14">
        <f t="shared" si="17"/>
        <v>1.4001372278980926</v>
      </c>
      <c r="J303" s="14">
        <f t="shared" si="18"/>
        <v>8.4318839507106187</v>
      </c>
    </row>
    <row r="304" spans="3:10" ht="15" customHeight="1">
      <c r="C304" s="2">
        <v>42305</v>
      </c>
      <c r="D304" s="13">
        <v>301</v>
      </c>
      <c r="E304" s="5">
        <v>9.6999999999999993</v>
      </c>
      <c r="F304" s="14">
        <f t="shared" si="16"/>
        <v>-0.24828056914963484</v>
      </c>
      <c r="G304" s="14">
        <f t="shared" si="19"/>
        <v>58.616360548774523</v>
      </c>
      <c r="H304" s="6">
        <v>0.97</v>
      </c>
      <c r="I304" s="14">
        <f t="shared" si="17"/>
        <v>-0.71562455431652472</v>
      </c>
      <c r="J304" s="14">
        <f t="shared" si="18"/>
        <v>7.7162593963940935</v>
      </c>
    </row>
    <row r="305" spans="2:10" ht="15" customHeight="1">
      <c r="C305" s="2">
        <v>42306</v>
      </c>
      <c r="D305" s="13">
        <v>302</v>
      </c>
      <c r="E305" s="5">
        <v>8.5</v>
      </c>
      <c r="F305" s="14">
        <f t="shared" si="16"/>
        <v>-0.40941094296433372</v>
      </c>
      <c r="G305" s="14">
        <f t="shared" si="19"/>
        <v>58.206949605810188</v>
      </c>
      <c r="H305" s="6">
        <v>3.77</v>
      </c>
      <c r="I305" s="14">
        <f t="shared" si="17"/>
        <v>0.59502433732084881</v>
      </c>
      <c r="J305" s="14">
        <f t="shared" si="18"/>
        <v>8.3112837337149426</v>
      </c>
    </row>
    <row r="306" spans="2:10" ht="15" customHeight="1">
      <c r="C306" s="2">
        <v>42307</v>
      </c>
      <c r="D306" s="13">
        <v>303</v>
      </c>
      <c r="E306" s="7">
        <v>7.8</v>
      </c>
      <c r="F306" s="14">
        <f t="shared" si="16"/>
        <v>-0.50340366102290812</v>
      </c>
      <c r="G306" s="14">
        <f t="shared" si="19"/>
        <v>57.70354594478728</v>
      </c>
      <c r="H306" s="8">
        <v>1.02</v>
      </c>
      <c r="I306" s="14">
        <f t="shared" si="17"/>
        <v>-0.6922201098230002</v>
      </c>
      <c r="J306" s="14">
        <f t="shared" si="18"/>
        <v>7.6190636238919422</v>
      </c>
    </row>
    <row r="307" spans="2:10" ht="15" customHeight="1" thickBot="1">
      <c r="B307" s="23"/>
      <c r="C307" s="2">
        <v>42308</v>
      </c>
      <c r="D307" s="13">
        <v>304</v>
      </c>
      <c r="E307" s="9">
        <v>7.2</v>
      </c>
      <c r="F307" s="14">
        <f t="shared" si="16"/>
        <v>-0.58396884793025761</v>
      </c>
      <c r="G307" s="14">
        <f t="shared" si="19"/>
        <v>57.119577096857022</v>
      </c>
      <c r="H307" s="10">
        <v>0.94</v>
      </c>
      <c r="I307" s="14">
        <f t="shared" si="17"/>
        <v>-0.72966722101263937</v>
      </c>
      <c r="J307" s="14">
        <f t="shared" si="18"/>
        <v>6.8893964028793029</v>
      </c>
    </row>
    <row r="308" spans="2:10" ht="15" customHeight="1">
      <c r="B308" s="25"/>
      <c r="C308" s="2">
        <v>42309</v>
      </c>
      <c r="D308" s="13">
        <v>305</v>
      </c>
      <c r="E308" s="3">
        <v>7.4</v>
      </c>
      <c r="F308" s="14">
        <f t="shared" si="16"/>
        <v>-0.55711378562780767</v>
      </c>
      <c r="G308" s="14">
        <f t="shared" si="19"/>
        <v>56.562463311229216</v>
      </c>
      <c r="H308" s="4">
        <v>0</v>
      </c>
      <c r="I308" s="14">
        <f t="shared" si="17"/>
        <v>-1.1696707774909005</v>
      </c>
      <c r="J308" s="14">
        <f t="shared" si="18"/>
        <v>5.7197256253884028</v>
      </c>
    </row>
    <row r="309" spans="2:10" ht="15" customHeight="1">
      <c r="C309" s="2">
        <v>42310</v>
      </c>
      <c r="D309" s="13">
        <v>306</v>
      </c>
      <c r="E309" s="5">
        <v>8.6999999999999993</v>
      </c>
      <c r="F309" s="14">
        <f t="shared" si="16"/>
        <v>-0.38255588066188401</v>
      </c>
      <c r="G309" s="14">
        <f t="shared" si="19"/>
        <v>56.179907430567333</v>
      </c>
      <c r="H309" s="6">
        <v>1.02</v>
      </c>
      <c r="I309" s="14">
        <f t="shared" si="17"/>
        <v>-0.6922201098230002</v>
      </c>
      <c r="J309" s="14">
        <f t="shared" si="18"/>
        <v>5.0275055155654025</v>
      </c>
    </row>
    <row r="310" spans="2:10" ht="15" customHeight="1">
      <c r="C310" s="2">
        <v>42311</v>
      </c>
      <c r="D310" s="13">
        <v>307</v>
      </c>
      <c r="E310" s="5">
        <v>8.3000000000000007</v>
      </c>
      <c r="F310" s="14">
        <f t="shared" si="16"/>
        <v>-0.43626600526678344</v>
      </c>
      <c r="G310" s="14">
        <f t="shared" si="19"/>
        <v>55.743641425300552</v>
      </c>
      <c r="H310" s="6">
        <v>1.94</v>
      </c>
      <c r="I310" s="14">
        <f t="shared" si="17"/>
        <v>-0.2615783311421489</v>
      </c>
      <c r="J310" s="14">
        <f t="shared" si="18"/>
        <v>4.7659271844232531</v>
      </c>
    </row>
    <row r="311" spans="2:10" ht="15" customHeight="1">
      <c r="C311" s="2">
        <v>42312</v>
      </c>
      <c r="D311" s="13">
        <v>308</v>
      </c>
      <c r="E311" s="5">
        <v>9.1999999999999993</v>
      </c>
      <c r="F311" s="14">
        <f t="shared" si="16"/>
        <v>-0.31541822490575944</v>
      </c>
      <c r="G311" s="14">
        <f t="shared" si="19"/>
        <v>55.42822320039479</v>
      </c>
      <c r="H311" s="6">
        <v>2.65</v>
      </c>
      <c r="I311" s="14">
        <f t="shared" si="17"/>
        <v>7.0764780665899391E-2</v>
      </c>
      <c r="J311" s="14">
        <f t="shared" si="18"/>
        <v>4.8366919650891527</v>
      </c>
    </row>
    <row r="312" spans="2:10" ht="15" customHeight="1">
      <c r="C312" s="2">
        <v>42313</v>
      </c>
      <c r="D312" s="13">
        <v>309</v>
      </c>
      <c r="E312" s="5">
        <v>10.199999999999999</v>
      </c>
      <c r="F312" s="14">
        <f t="shared" si="16"/>
        <v>-0.18114291339351027</v>
      </c>
      <c r="G312" s="14">
        <f t="shared" si="19"/>
        <v>55.247080287001282</v>
      </c>
      <c r="H312" s="6">
        <v>4.71</v>
      </c>
      <c r="I312" s="14">
        <f t="shared" si="17"/>
        <v>1.03502789379911</v>
      </c>
      <c r="J312" s="14">
        <f t="shared" si="18"/>
        <v>5.8717198588882624</v>
      </c>
    </row>
    <row r="313" spans="2:10" ht="15" customHeight="1">
      <c r="C313" s="2">
        <v>42314</v>
      </c>
      <c r="D313" s="13">
        <v>310</v>
      </c>
      <c r="E313" s="5">
        <v>9.3000000000000007</v>
      </c>
      <c r="F313" s="14">
        <f t="shared" si="16"/>
        <v>-0.3019906937545343</v>
      </c>
      <c r="G313" s="14">
        <f t="shared" si="19"/>
        <v>54.945089593246749</v>
      </c>
      <c r="H313" s="6">
        <v>3.34</v>
      </c>
      <c r="I313" s="14">
        <f t="shared" si="17"/>
        <v>0.39374611467653786</v>
      </c>
      <c r="J313" s="14">
        <f t="shared" si="18"/>
        <v>6.2654659735648002</v>
      </c>
    </row>
    <row r="314" spans="2:10" ht="15" customHeight="1">
      <c r="C314" s="2">
        <v>42315</v>
      </c>
      <c r="D314" s="13">
        <v>311</v>
      </c>
      <c r="E314" s="5">
        <v>9.6</v>
      </c>
      <c r="F314" s="14">
        <f t="shared" si="16"/>
        <v>-0.26170810030085973</v>
      </c>
      <c r="G314" s="14">
        <f t="shared" si="19"/>
        <v>54.683381492945891</v>
      </c>
      <c r="H314" s="6">
        <v>5.97</v>
      </c>
      <c r="I314" s="14">
        <f t="shared" si="17"/>
        <v>1.6248198950359278</v>
      </c>
      <c r="J314" s="14">
        <f t="shared" si="18"/>
        <v>7.8902858686007278</v>
      </c>
    </row>
    <row r="315" spans="2:10" ht="15" customHeight="1">
      <c r="C315" s="2">
        <v>42316</v>
      </c>
      <c r="D315" s="13">
        <v>312</v>
      </c>
      <c r="E315" s="5">
        <v>9.5</v>
      </c>
      <c r="F315" s="14">
        <f t="shared" si="16"/>
        <v>-0.27513563145208458</v>
      </c>
      <c r="G315" s="14">
        <f t="shared" si="19"/>
        <v>54.408245861493803</v>
      </c>
      <c r="H315" s="6">
        <v>3.82</v>
      </c>
      <c r="I315" s="14">
        <f t="shared" si="17"/>
        <v>0.61842878181437333</v>
      </c>
      <c r="J315" s="14">
        <f t="shared" si="18"/>
        <v>8.5087146504151008</v>
      </c>
    </row>
    <row r="316" spans="2:10" ht="15" customHeight="1">
      <c r="C316" s="2">
        <v>42317</v>
      </c>
      <c r="D316" s="13">
        <v>313</v>
      </c>
      <c r="E316" s="5">
        <v>8.8000000000000007</v>
      </c>
      <c r="F316" s="14">
        <f t="shared" si="16"/>
        <v>-0.36912834951065887</v>
      </c>
      <c r="G316" s="14">
        <f t="shared" si="19"/>
        <v>54.039117511983143</v>
      </c>
      <c r="H316" s="6">
        <v>4.82</v>
      </c>
      <c r="I316" s="14">
        <f t="shared" si="17"/>
        <v>1.0865176716848641</v>
      </c>
      <c r="J316" s="14">
        <f t="shared" si="18"/>
        <v>9.5952323220999656</v>
      </c>
    </row>
    <row r="317" spans="2:10" ht="15" customHeight="1">
      <c r="C317" s="2">
        <v>42318</v>
      </c>
      <c r="D317" s="13">
        <v>314</v>
      </c>
      <c r="E317" s="5">
        <v>8.5</v>
      </c>
      <c r="F317" s="14">
        <f t="shared" si="16"/>
        <v>-0.40941094296433372</v>
      </c>
      <c r="G317" s="14">
        <f t="shared" si="19"/>
        <v>53.629706569018808</v>
      </c>
      <c r="H317" s="6">
        <v>6.76</v>
      </c>
      <c r="I317" s="14">
        <f t="shared" si="17"/>
        <v>1.9946101180336153</v>
      </c>
      <c r="J317" s="14">
        <f t="shared" si="18"/>
        <v>11.58984244013358</v>
      </c>
    </row>
    <row r="318" spans="2:10" ht="15" customHeight="1">
      <c r="C318" s="2">
        <v>42319</v>
      </c>
      <c r="D318" s="13">
        <v>315</v>
      </c>
      <c r="E318" s="5">
        <v>8.3000000000000007</v>
      </c>
      <c r="F318" s="14">
        <f t="shared" si="16"/>
        <v>-0.43626600526678344</v>
      </c>
      <c r="G318" s="14">
        <f t="shared" si="19"/>
        <v>53.193440563752027</v>
      </c>
      <c r="H318" s="6">
        <v>4.83</v>
      </c>
      <c r="I318" s="14">
        <f t="shared" si="17"/>
        <v>1.0911985605835688</v>
      </c>
      <c r="J318" s="14">
        <f t="shared" si="18"/>
        <v>12.681041000717149</v>
      </c>
    </row>
    <row r="319" spans="2:10" ht="15" customHeight="1">
      <c r="C319" s="2">
        <v>42320</v>
      </c>
      <c r="D319" s="13">
        <v>316</v>
      </c>
      <c r="E319" s="5">
        <v>8.6999999999999993</v>
      </c>
      <c r="F319" s="14">
        <f t="shared" si="16"/>
        <v>-0.38255588066188401</v>
      </c>
      <c r="G319" s="14">
        <f t="shared" si="19"/>
        <v>52.810884683090144</v>
      </c>
      <c r="H319" s="6">
        <v>1.62</v>
      </c>
      <c r="I319" s="14">
        <f t="shared" si="17"/>
        <v>-0.41136677590070581</v>
      </c>
      <c r="J319" s="14">
        <f t="shared" si="18"/>
        <v>12.269674224816443</v>
      </c>
    </row>
    <row r="320" spans="2:10" ht="15" customHeight="1">
      <c r="C320" s="2">
        <v>42321</v>
      </c>
      <c r="D320" s="13">
        <v>317</v>
      </c>
      <c r="E320" s="5">
        <v>7.6</v>
      </c>
      <c r="F320" s="14">
        <f t="shared" si="16"/>
        <v>-0.53025872332535795</v>
      </c>
      <c r="G320" s="14">
        <f t="shared" si="19"/>
        <v>52.280625959764784</v>
      </c>
      <c r="H320" s="6">
        <v>5.05</v>
      </c>
      <c r="I320" s="14">
        <f t="shared" si="17"/>
        <v>1.1941781163550766</v>
      </c>
      <c r="J320" s="14">
        <f t="shared" si="18"/>
        <v>13.463852341171521</v>
      </c>
    </row>
    <row r="321" spans="3:10" ht="15" customHeight="1">
      <c r="C321" s="2">
        <v>42322</v>
      </c>
      <c r="D321" s="13">
        <v>318</v>
      </c>
      <c r="E321" s="5">
        <v>7.7</v>
      </c>
      <c r="F321" s="14">
        <f t="shared" si="16"/>
        <v>-0.51683119217413298</v>
      </c>
      <c r="G321" s="14">
        <f t="shared" si="19"/>
        <v>51.763794767590653</v>
      </c>
      <c r="H321" s="6">
        <v>2.58</v>
      </c>
      <c r="I321" s="14">
        <f t="shared" si="17"/>
        <v>3.7998558374965123E-2</v>
      </c>
      <c r="J321" s="14">
        <f t="shared" si="18"/>
        <v>13.501850899546486</v>
      </c>
    </row>
    <row r="322" spans="3:10" ht="15" customHeight="1">
      <c r="C322" s="2">
        <v>42323</v>
      </c>
      <c r="D322" s="13">
        <v>319</v>
      </c>
      <c r="E322" s="5">
        <v>7.1</v>
      </c>
      <c r="F322" s="14">
        <f t="shared" si="16"/>
        <v>-0.59739637908148258</v>
      </c>
      <c r="G322" s="14">
        <f t="shared" si="19"/>
        <v>51.166398388509172</v>
      </c>
      <c r="H322" s="6">
        <v>2.2799999999999998</v>
      </c>
      <c r="I322" s="14">
        <f t="shared" si="17"/>
        <v>-0.10242810858618216</v>
      </c>
      <c r="J322" s="14">
        <f t="shared" si="18"/>
        <v>13.399422790960305</v>
      </c>
    </row>
    <row r="323" spans="3:10" ht="15" customHeight="1">
      <c r="C323" s="2">
        <v>42324</v>
      </c>
      <c r="D323" s="13">
        <v>320</v>
      </c>
      <c r="E323" s="5">
        <v>7</v>
      </c>
      <c r="F323" s="14">
        <f t="shared" si="16"/>
        <v>-0.61082391023270743</v>
      </c>
      <c r="G323" s="14">
        <f t="shared" si="19"/>
        <v>50.555574478276462</v>
      </c>
      <c r="H323" s="6">
        <v>0.2</v>
      </c>
      <c r="I323" s="14">
        <f t="shared" si="17"/>
        <v>-1.0760529995168022</v>
      </c>
      <c r="J323" s="14">
        <f t="shared" si="18"/>
        <v>12.323369791443502</v>
      </c>
    </row>
    <row r="324" spans="3:10" ht="15" customHeight="1">
      <c r="C324" s="2">
        <v>42325</v>
      </c>
      <c r="D324" s="13">
        <v>321</v>
      </c>
      <c r="E324" s="5">
        <v>6.5</v>
      </c>
      <c r="F324" s="14">
        <f t="shared" si="16"/>
        <v>-0.67796156598883195</v>
      </c>
      <c r="G324" s="14">
        <f t="shared" si="19"/>
        <v>49.877612912287631</v>
      </c>
      <c r="H324" s="6">
        <v>0.16</v>
      </c>
      <c r="I324" s="14">
        <f t="shared" si="17"/>
        <v>-1.094776555111622</v>
      </c>
      <c r="J324" s="14">
        <f t="shared" si="18"/>
        <v>11.22859323633188</v>
      </c>
    </row>
    <row r="325" spans="3:10" ht="15" customHeight="1">
      <c r="C325" s="2">
        <v>42326</v>
      </c>
      <c r="D325" s="13">
        <v>322</v>
      </c>
      <c r="E325" s="5">
        <v>7</v>
      </c>
      <c r="F325" s="14">
        <f t="shared" ref="F325:F368" si="20">(E325-$E$369)/$E$370</f>
        <v>-0.61082391023270743</v>
      </c>
      <c r="G325" s="14">
        <f t="shared" si="19"/>
        <v>49.266789002054921</v>
      </c>
      <c r="H325" s="6">
        <v>2.5</v>
      </c>
      <c r="I325" s="14">
        <f t="shared" ref="I325:I368" si="21">(H325-$H$369)/$H$370</f>
        <v>5.5144718532584749E-4</v>
      </c>
      <c r="J325" s="14">
        <f t="shared" si="18"/>
        <v>11.229144683517205</v>
      </c>
    </row>
    <row r="326" spans="3:10" ht="15" customHeight="1">
      <c r="C326" s="2">
        <v>42327</v>
      </c>
      <c r="D326" s="13">
        <v>323</v>
      </c>
      <c r="E326" s="5">
        <v>6.1</v>
      </c>
      <c r="F326" s="14">
        <f t="shared" si="20"/>
        <v>-0.73167169059373172</v>
      </c>
      <c r="G326" s="14">
        <f t="shared" si="19"/>
        <v>48.535117311461192</v>
      </c>
      <c r="H326" s="6">
        <v>0.51</v>
      </c>
      <c r="I326" s="14">
        <f t="shared" si="21"/>
        <v>-0.93094544365695031</v>
      </c>
      <c r="J326" s="14">
        <f t="shared" ref="J326:J368" si="22">J325+I326</f>
        <v>10.298199239860255</v>
      </c>
    </row>
    <row r="327" spans="3:10" ht="15" customHeight="1">
      <c r="C327" s="2">
        <v>42328</v>
      </c>
      <c r="D327" s="13">
        <v>324</v>
      </c>
      <c r="E327" s="5">
        <v>6.9</v>
      </c>
      <c r="F327" s="14">
        <f t="shared" si="20"/>
        <v>-0.62425144138393229</v>
      </c>
      <c r="G327" s="14">
        <f t="shared" ref="G327:G368" si="23">G326+F327</f>
        <v>47.910865870077259</v>
      </c>
      <c r="H327" s="6">
        <v>1.19</v>
      </c>
      <c r="I327" s="14">
        <f t="shared" si="21"/>
        <v>-0.61264499854501675</v>
      </c>
      <c r="J327" s="14">
        <f t="shared" si="22"/>
        <v>9.6855542413152378</v>
      </c>
    </row>
    <row r="328" spans="3:10" ht="15" customHeight="1">
      <c r="C328" s="2">
        <v>42329</v>
      </c>
      <c r="D328" s="13">
        <v>325</v>
      </c>
      <c r="E328" s="5">
        <v>6.1</v>
      </c>
      <c r="F328" s="14">
        <f t="shared" si="20"/>
        <v>-0.73167169059373172</v>
      </c>
      <c r="G328" s="14">
        <f t="shared" si="23"/>
        <v>47.179194179483531</v>
      </c>
      <c r="H328" s="6">
        <v>3.42</v>
      </c>
      <c r="I328" s="14">
        <f t="shared" si="21"/>
        <v>0.43119322586617709</v>
      </c>
      <c r="J328" s="14">
        <f t="shared" si="22"/>
        <v>10.116747467181415</v>
      </c>
    </row>
    <row r="329" spans="3:10" ht="15" customHeight="1">
      <c r="C329" s="2">
        <v>42330</v>
      </c>
      <c r="D329" s="13">
        <v>326</v>
      </c>
      <c r="E329" s="5">
        <v>6.8</v>
      </c>
      <c r="F329" s="14">
        <f t="shared" si="20"/>
        <v>-0.63767897253515726</v>
      </c>
      <c r="G329" s="14">
        <f t="shared" si="23"/>
        <v>46.541515206948375</v>
      </c>
      <c r="H329" s="6">
        <v>3.97</v>
      </c>
      <c r="I329" s="14">
        <f t="shared" si="21"/>
        <v>0.68864211529494701</v>
      </c>
      <c r="J329" s="14">
        <f t="shared" si="22"/>
        <v>10.805389582476362</v>
      </c>
    </row>
    <row r="330" spans="3:10" ht="15" customHeight="1">
      <c r="C330" s="2">
        <v>42331</v>
      </c>
      <c r="D330" s="13">
        <v>327</v>
      </c>
      <c r="E330" s="5">
        <v>5.8</v>
      </c>
      <c r="F330" s="14">
        <f t="shared" si="20"/>
        <v>-0.7719542840474064</v>
      </c>
      <c r="G330" s="14">
        <f t="shared" si="23"/>
        <v>45.769560922900972</v>
      </c>
      <c r="H330" s="6">
        <v>2.7</v>
      </c>
      <c r="I330" s="14">
        <f t="shared" si="21"/>
        <v>9.4169225159424039E-2</v>
      </c>
      <c r="J330" s="14">
        <f t="shared" si="22"/>
        <v>10.899558807635787</v>
      </c>
    </row>
    <row r="331" spans="3:10" ht="15" customHeight="1">
      <c r="C331" s="2">
        <v>42332</v>
      </c>
      <c r="D331" s="13">
        <v>328</v>
      </c>
      <c r="E331" s="5">
        <v>4.8</v>
      </c>
      <c r="F331" s="14">
        <f t="shared" si="20"/>
        <v>-0.90622959555965554</v>
      </c>
      <c r="G331" s="14">
        <f t="shared" si="23"/>
        <v>44.863331327341314</v>
      </c>
      <c r="H331" s="6">
        <v>1.41</v>
      </c>
      <c r="I331" s="14">
        <f t="shared" si="21"/>
        <v>-0.50966544277350889</v>
      </c>
      <c r="J331" s="14">
        <f t="shared" si="22"/>
        <v>10.389893364862278</v>
      </c>
    </row>
    <row r="332" spans="3:10" ht="15" customHeight="1">
      <c r="C332" s="2">
        <v>42333</v>
      </c>
      <c r="D332" s="13">
        <v>329</v>
      </c>
      <c r="E332" s="5">
        <v>5.3</v>
      </c>
      <c r="F332" s="14">
        <f t="shared" si="20"/>
        <v>-0.83909193980353092</v>
      </c>
      <c r="G332" s="14">
        <f t="shared" si="23"/>
        <v>44.024239387537783</v>
      </c>
      <c r="H332" s="6">
        <v>0.43</v>
      </c>
      <c r="I332" s="14">
        <f t="shared" si="21"/>
        <v>-0.96839255484658948</v>
      </c>
      <c r="J332" s="14">
        <f t="shared" si="22"/>
        <v>9.4215008100156883</v>
      </c>
    </row>
    <row r="333" spans="3:10" ht="15" customHeight="1">
      <c r="C333" s="2">
        <v>42334</v>
      </c>
      <c r="D333" s="13">
        <v>330</v>
      </c>
      <c r="E333" s="5">
        <v>4.2</v>
      </c>
      <c r="F333" s="14">
        <f t="shared" si="20"/>
        <v>-0.98679478246700492</v>
      </c>
      <c r="G333" s="14">
        <f t="shared" si="23"/>
        <v>43.037444605070775</v>
      </c>
      <c r="H333" s="6">
        <v>7.0000000000000007E-2</v>
      </c>
      <c r="I333" s="14">
        <f t="shared" si="21"/>
        <v>-1.1369045551999661</v>
      </c>
      <c r="J333" s="14">
        <f t="shared" si="22"/>
        <v>8.2845962548157228</v>
      </c>
    </row>
    <row r="334" spans="3:10" ht="15" customHeight="1">
      <c r="C334" s="2">
        <v>42335</v>
      </c>
      <c r="D334" s="13">
        <v>331</v>
      </c>
      <c r="E334" s="5">
        <v>4.0999999999999996</v>
      </c>
      <c r="F334" s="14">
        <f t="shared" si="20"/>
        <v>-1.00022231361823</v>
      </c>
      <c r="G334" s="14">
        <f t="shared" si="23"/>
        <v>42.037222291452544</v>
      </c>
      <c r="H334" s="6">
        <v>2.78</v>
      </c>
      <c r="I334" s="14">
        <f t="shared" si="21"/>
        <v>0.13161633634906311</v>
      </c>
      <c r="J334" s="14">
        <f t="shared" si="22"/>
        <v>8.4162125911647863</v>
      </c>
    </row>
    <row r="335" spans="3:10" ht="15" customHeight="1">
      <c r="C335" s="2">
        <v>42336</v>
      </c>
      <c r="D335" s="13">
        <v>332</v>
      </c>
      <c r="E335" s="5">
        <v>3.6</v>
      </c>
      <c r="F335" s="14">
        <f t="shared" si="20"/>
        <v>-1.0673599693743545</v>
      </c>
      <c r="G335" s="14">
        <f t="shared" si="23"/>
        <v>40.969862322078193</v>
      </c>
      <c r="H335" s="6">
        <v>2.95</v>
      </c>
      <c r="I335" s="14">
        <f t="shared" si="21"/>
        <v>0.21119144762704667</v>
      </c>
      <c r="J335" s="14">
        <f t="shared" si="22"/>
        <v>8.6274040387918323</v>
      </c>
    </row>
    <row r="336" spans="3:10" ht="15" customHeight="1">
      <c r="C336" s="2">
        <v>42337</v>
      </c>
      <c r="D336" s="13">
        <v>333</v>
      </c>
      <c r="E336" s="5">
        <v>3.9</v>
      </c>
      <c r="F336" s="14">
        <f t="shared" si="20"/>
        <v>-1.0270773759206797</v>
      </c>
      <c r="G336" s="14">
        <f t="shared" si="23"/>
        <v>39.942784946157516</v>
      </c>
      <c r="H336" s="6">
        <v>3.79</v>
      </c>
      <c r="I336" s="14">
        <f t="shared" si="21"/>
        <v>0.60438611511825868</v>
      </c>
      <c r="J336" s="14">
        <f t="shared" si="22"/>
        <v>9.2317901539100902</v>
      </c>
    </row>
    <row r="337" spans="2:10" ht="15" customHeight="1" thickBot="1">
      <c r="B337" s="23"/>
      <c r="C337" s="2">
        <v>42338</v>
      </c>
      <c r="D337" s="13">
        <v>334</v>
      </c>
      <c r="E337" s="7">
        <v>4</v>
      </c>
      <c r="F337" s="14">
        <f t="shared" si="20"/>
        <v>-1.0136498447694549</v>
      </c>
      <c r="G337" s="14">
        <f t="shared" si="23"/>
        <v>38.929135101388063</v>
      </c>
      <c r="H337" s="8">
        <v>1.2</v>
      </c>
      <c r="I337" s="14">
        <f t="shared" si="21"/>
        <v>-0.60796410964631187</v>
      </c>
      <c r="J337" s="14">
        <f t="shared" si="22"/>
        <v>8.6238260442637777</v>
      </c>
    </row>
    <row r="338" spans="2:10" ht="15" customHeight="1">
      <c r="B338" s="25"/>
      <c r="C338" s="2">
        <v>42339</v>
      </c>
      <c r="D338" s="13">
        <v>335</v>
      </c>
      <c r="E338" s="3">
        <v>3.3</v>
      </c>
      <c r="F338" s="14">
        <f t="shared" si="20"/>
        <v>-1.1076425628280291</v>
      </c>
      <c r="G338" s="14">
        <f t="shared" si="23"/>
        <v>37.821492538560037</v>
      </c>
      <c r="H338" s="4">
        <v>4.67</v>
      </c>
      <c r="I338" s="14">
        <f t="shared" si="21"/>
        <v>1.0163043382042902</v>
      </c>
      <c r="J338" s="14">
        <f t="shared" si="22"/>
        <v>9.6401303824680689</v>
      </c>
    </row>
    <row r="339" spans="2:10" ht="15" customHeight="1">
      <c r="C339" s="2">
        <v>42340</v>
      </c>
      <c r="D339" s="13">
        <v>336</v>
      </c>
      <c r="E339" s="5">
        <v>2.7</v>
      </c>
      <c r="F339" s="14">
        <f t="shared" si="20"/>
        <v>-1.1882077497353789</v>
      </c>
      <c r="G339" s="14">
        <f t="shared" si="23"/>
        <v>36.63328478882466</v>
      </c>
      <c r="H339" s="6">
        <v>4.01</v>
      </c>
      <c r="I339" s="14">
        <f t="shared" si="21"/>
        <v>0.70736567088976643</v>
      </c>
      <c r="J339" s="14">
        <f t="shared" si="22"/>
        <v>10.347496053357835</v>
      </c>
    </row>
    <row r="340" spans="2:10" ht="15" customHeight="1">
      <c r="C340" s="2">
        <v>42341</v>
      </c>
      <c r="D340" s="13">
        <v>337</v>
      </c>
      <c r="E340" s="5">
        <v>2</v>
      </c>
      <c r="F340" s="14">
        <f t="shared" si="20"/>
        <v>-1.2822004677939531</v>
      </c>
      <c r="G340" s="14">
        <f t="shared" si="23"/>
        <v>35.351084321030704</v>
      </c>
      <c r="H340" s="6">
        <v>3.13</v>
      </c>
      <c r="I340" s="14">
        <f t="shared" si="21"/>
        <v>0.29544744780373483</v>
      </c>
      <c r="J340" s="14">
        <f t="shared" si="22"/>
        <v>10.64294350116157</v>
      </c>
    </row>
    <row r="341" spans="2:10" ht="15" customHeight="1">
      <c r="C341" s="2">
        <v>42342</v>
      </c>
      <c r="D341" s="13">
        <v>338</v>
      </c>
      <c r="E341" s="5">
        <v>2.7</v>
      </c>
      <c r="F341" s="14">
        <f t="shared" si="20"/>
        <v>-1.1882077497353789</v>
      </c>
      <c r="G341" s="14">
        <f t="shared" si="23"/>
        <v>34.162876571295328</v>
      </c>
      <c r="H341" s="6">
        <v>1.69</v>
      </c>
      <c r="I341" s="14">
        <f t="shared" si="21"/>
        <v>-0.37860055360977152</v>
      </c>
      <c r="J341" s="14">
        <f t="shared" si="22"/>
        <v>10.264342947551798</v>
      </c>
    </row>
    <row r="342" spans="2:10" ht="15" customHeight="1">
      <c r="C342" s="2">
        <v>42343</v>
      </c>
      <c r="D342" s="13">
        <v>339</v>
      </c>
      <c r="E342" s="5">
        <v>2.1</v>
      </c>
      <c r="F342" s="14">
        <f t="shared" si="20"/>
        <v>-1.2687729366427283</v>
      </c>
      <c r="G342" s="14">
        <f t="shared" si="23"/>
        <v>32.894103634652602</v>
      </c>
      <c r="H342" s="6">
        <v>0.05</v>
      </c>
      <c r="I342" s="14">
        <f t="shared" si="21"/>
        <v>-1.1462663329973761</v>
      </c>
      <c r="J342" s="14">
        <f t="shared" si="22"/>
        <v>9.1180766145544219</v>
      </c>
    </row>
    <row r="343" spans="2:10" ht="15" customHeight="1">
      <c r="C343" s="2">
        <v>42344</v>
      </c>
      <c r="D343" s="13">
        <v>340</v>
      </c>
      <c r="E343" s="5">
        <v>3.4</v>
      </c>
      <c r="F343" s="14">
        <f t="shared" si="20"/>
        <v>-1.0942150316768042</v>
      </c>
      <c r="G343" s="14">
        <f t="shared" si="23"/>
        <v>31.799888602975798</v>
      </c>
      <c r="H343" s="6">
        <v>2.2400000000000002</v>
      </c>
      <c r="I343" s="14">
        <f t="shared" si="21"/>
        <v>-0.12115166418100159</v>
      </c>
      <c r="J343" s="14">
        <f t="shared" si="22"/>
        <v>8.9969249503734208</v>
      </c>
    </row>
    <row r="344" spans="2:10" ht="15" customHeight="1">
      <c r="C344" s="2">
        <v>42345</v>
      </c>
      <c r="D344" s="13">
        <v>341</v>
      </c>
      <c r="E344" s="5">
        <v>3.2</v>
      </c>
      <c r="F344" s="14">
        <f t="shared" si="20"/>
        <v>-1.1210700939792542</v>
      </c>
      <c r="G344" s="14">
        <f t="shared" si="23"/>
        <v>30.678818508996542</v>
      </c>
      <c r="H344" s="6">
        <v>0.55000000000000004</v>
      </c>
      <c r="I344" s="14">
        <f t="shared" si="21"/>
        <v>-0.91222188806213067</v>
      </c>
      <c r="J344" s="14">
        <f t="shared" si="22"/>
        <v>8.0847030623112897</v>
      </c>
    </row>
    <row r="345" spans="2:10" ht="15" customHeight="1">
      <c r="C345" s="2">
        <v>42346</v>
      </c>
      <c r="D345" s="13">
        <v>342</v>
      </c>
      <c r="E345" s="5">
        <v>4</v>
      </c>
      <c r="F345" s="14">
        <f t="shared" si="20"/>
        <v>-1.0136498447694549</v>
      </c>
      <c r="G345" s="14">
        <f t="shared" si="23"/>
        <v>29.665168664227089</v>
      </c>
      <c r="H345" s="6">
        <v>1.93</v>
      </c>
      <c r="I345" s="14">
        <f t="shared" si="21"/>
        <v>-0.26625922004085378</v>
      </c>
      <c r="J345" s="14">
        <f t="shared" si="22"/>
        <v>7.8184438422704359</v>
      </c>
    </row>
    <row r="346" spans="2:10" ht="15" customHeight="1">
      <c r="C346" s="2">
        <v>42347</v>
      </c>
      <c r="D346" s="13">
        <v>343</v>
      </c>
      <c r="E346" s="5">
        <v>2.4</v>
      </c>
      <c r="F346" s="14">
        <f t="shared" si="20"/>
        <v>-1.2284903431890535</v>
      </c>
      <c r="G346" s="14">
        <f t="shared" si="23"/>
        <v>28.436678321038034</v>
      </c>
      <c r="H346" s="6">
        <v>4.71</v>
      </c>
      <c r="I346" s="14">
        <f t="shared" si="21"/>
        <v>1.03502789379911</v>
      </c>
      <c r="J346" s="14">
        <f t="shared" si="22"/>
        <v>8.8534717360695456</v>
      </c>
    </row>
    <row r="347" spans="2:10" ht="15" customHeight="1">
      <c r="C347" s="2">
        <v>42348</v>
      </c>
      <c r="D347" s="13">
        <v>344</v>
      </c>
      <c r="E347" s="5">
        <v>1.8</v>
      </c>
      <c r="F347" s="14">
        <f t="shared" si="20"/>
        <v>-1.3090555300964029</v>
      </c>
      <c r="G347" s="14">
        <f t="shared" si="23"/>
        <v>27.127622790941633</v>
      </c>
      <c r="H347" s="6">
        <v>2.11</v>
      </c>
      <c r="I347" s="14">
        <f t="shared" si="21"/>
        <v>-0.18200321986416551</v>
      </c>
      <c r="J347" s="14">
        <f t="shared" si="22"/>
        <v>8.6714685162053797</v>
      </c>
    </row>
    <row r="348" spans="2:10" ht="15" customHeight="1">
      <c r="C348" s="2">
        <v>42349</v>
      </c>
      <c r="D348" s="13">
        <v>345</v>
      </c>
      <c r="E348" s="5">
        <v>2.1</v>
      </c>
      <c r="F348" s="14">
        <f t="shared" si="20"/>
        <v>-1.2687729366427283</v>
      </c>
      <c r="G348" s="14">
        <f t="shared" si="23"/>
        <v>25.858849854298903</v>
      </c>
      <c r="H348" s="6">
        <v>1.94</v>
      </c>
      <c r="I348" s="14">
        <f t="shared" si="21"/>
        <v>-0.2615783311421489</v>
      </c>
      <c r="J348" s="14">
        <f t="shared" si="22"/>
        <v>8.4098901850632313</v>
      </c>
    </row>
    <row r="349" spans="2:10" ht="15" customHeight="1">
      <c r="C349" s="2">
        <v>42350</v>
      </c>
      <c r="D349" s="13">
        <v>346</v>
      </c>
      <c r="E349" s="5">
        <v>2.1</v>
      </c>
      <c r="F349" s="14">
        <f t="shared" si="20"/>
        <v>-1.2687729366427283</v>
      </c>
      <c r="G349" s="14">
        <f t="shared" si="23"/>
        <v>24.590076917656173</v>
      </c>
      <c r="H349" s="6">
        <v>0.32</v>
      </c>
      <c r="I349" s="14">
        <f t="shared" si="21"/>
        <v>-1.0198823327323436</v>
      </c>
      <c r="J349" s="14">
        <f t="shared" si="22"/>
        <v>7.3900078523308874</v>
      </c>
    </row>
    <row r="350" spans="2:10" ht="15" customHeight="1">
      <c r="C350" s="2">
        <v>42351</v>
      </c>
      <c r="D350" s="13">
        <v>347</v>
      </c>
      <c r="E350" s="5">
        <v>0.9</v>
      </c>
      <c r="F350" s="14">
        <f t="shared" si="20"/>
        <v>-1.429903310457427</v>
      </c>
      <c r="G350" s="14">
        <f t="shared" si="23"/>
        <v>23.160173607198747</v>
      </c>
      <c r="H350" s="6">
        <v>1.35</v>
      </c>
      <c r="I350" s="14">
        <f t="shared" si="21"/>
        <v>-0.53775077616573819</v>
      </c>
      <c r="J350" s="14">
        <f t="shared" si="22"/>
        <v>6.8522570761651496</v>
      </c>
    </row>
    <row r="351" spans="2:10" ht="15" customHeight="1">
      <c r="C351" s="2">
        <v>42352</v>
      </c>
      <c r="D351" s="13">
        <v>348</v>
      </c>
      <c r="E351" s="5">
        <v>1.9</v>
      </c>
      <c r="F351" s="14">
        <f t="shared" si="20"/>
        <v>-1.295627998945178</v>
      </c>
      <c r="G351" s="14">
        <f t="shared" si="23"/>
        <v>21.864545608253568</v>
      </c>
      <c r="H351" s="6">
        <v>1.27</v>
      </c>
      <c r="I351" s="14">
        <f t="shared" si="21"/>
        <v>-0.57519788735537747</v>
      </c>
      <c r="J351" s="14">
        <f t="shared" si="22"/>
        <v>6.2770591888097718</v>
      </c>
    </row>
    <row r="352" spans="2:10" ht="15" customHeight="1">
      <c r="C352" s="2">
        <v>42353</v>
      </c>
      <c r="D352" s="13">
        <v>349</v>
      </c>
      <c r="E352" s="5">
        <v>2.5</v>
      </c>
      <c r="F352" s="14">
        <f t="shared" si="20"/>
        <v>-1.2150628120378286</v>
      </c>
      <c r="G352" s="14">
        <f t="shared" si="23"/>
        <v>20.649482796215739</v>
      </c>
      <c r="H352" s="6">
        <v>2.89</v>
      </c>
      <c r="I352" s="14">
        <f t="shared" si="21"/>
        <v>0.18310611423481721</v>
      </c>
      <c r="J352" s="14">
        <f t="shared" si="22"/>
        <v>6.4601653030445894</v>
      </c>
    </row>
    <row r="353" spans="3:10" ht="15" customHeight="1">
      <c r="C353" s="2">
        <v>42354</v>
      </c>
      <c r="D353" s="13">
        <v>350</v>
      </c>
      <c r="E353" s="5">
        <v>2.7</v>
      </c>
      <c r="F353" s="14">
        <f t="shared" si="20"/>
        <v>-1.1882077497353789</v>
      </c>
      <c r="G353" s="14">
        <f t="shared" si="23"/>
        <v>19.46127504648036</v>
      </c>
      <c r="H353" s="6">
        <v>2.16</v>
      </c>
      <c r="I353" s="14">
        <f t="shared" si="21"/>
        <v>-0.15859877537064088</v>
      </c>
      <c r="J353" s="14">
        <f t="shared" si="22"/>
        <v>6.3015665276739483</v>
      </c>
    </row>
    <row r="354" spans="3:10" ht="15" customHeight="1">
      <c r="C354" s="2">
        <v>42355</v>
      </c>
      <c r="D354" s="13">
        <v>351</v>
      </c>
      <c r="E354" s="5">
        <v>0.3</v>
      </c>
      <c r="F354" s="14">
        <f t="shared" si="20"/>
        <v>-1.5104684973647766</v>
      </c>
      <c r="G354" s="14">
        <f t="shared" si="23"/>
        <v>17.950806549115583</v>
      </c>
      <c r="H354" s="6">
        <v>4.51</v>
      </c>
      <c r="I354" s="14">
        <f t="shared" si="21"/>
        <v>0.94141011582501177</v>
      </c>
      <c r="J354" s="14">
        <f t="shared" si="22"/>
        <v>7.2429766434989604</v>
      </c>
    </row>
    <row r="355" spans="3:10" ht="15" customHeight="1">
      <c r="C355" s="2">
        <v>42356</v>
      </c>
      <c r="D355" s="13">
        <v>352</v>
      </c>
      <c r="E355" s="5">
        <v>-0.5</v>
      </c>
      <c r="F355" s="14">
        <f t="shared" si="20"/>
        <v>-1.6178887465745759</v>
      </c>
      <c r="G355" s="14">
        <f t="shared" si="23"/>
        <v>16.332917802541008</v>
      </c>
      <c r="H355" s="6">
        <v>4.38</v>
      </c>
      <c r="I355" s="14">
        <f t="shared" si="21"/>
        <v>0.88055856014184797</v>
      </c>
      <c r="J355" s="14">
        <f t="shared" si="22"/>
        <v>8.1235352036408077</v>
      </c>
    </row>
    <row r="356" spans="3:10" ht="15" customHeight="1">
      <c r="C356" s="2">
        <v>42357</v>
      </c>
      <c r="D356" s="13">
        <v>353</v>
      </c>
      <c r="E356" s="5">
        <v>0.4</v>
      </c>
      <c r="F356" s="14">
        <f t="shared" si="20"/>
        <v>-1.4970409662135518</v>
      </c>
      <c r="G356" s="14">
        <f t="shared" si="23"/>
        <v>14.835876836327456</v>
      </c>
      <c r="H356" s="6">
        <v>2.21</v>
      </c>
      <c r="I356" s="14">
        <f t="shared" si="21"/>
        <v>-0.13519433087711644</v>
      </c>
      <c r="J356" s="14">
        <f t="shared" si="22"/>
        <v>7.9883408727636915</v>
      </c>
    </row>
    <row r="357" spans="3:10" ht="15" customHeight="1">
      <c r="C357" s="2">
        <v>42358</v>
      </c>
      <c r="D357" s="13">
        <v>354</v>
      </c>
      <c r="E357" s="5">
        <v>0.9</v>
      </c>
      <c r="F357" s="14">
        <f t="shared" si="20"/>
        <v>-1.429903310457427</v>
      </c>
      <c r="G357" s="14">
        <f t="shared" si="23"/>
        <v>13.40597352587003</v>
      </c>
      <c r="H357" s="6">
        <v>2.94</v>
      </c>
      <c r="I357" s="14">
        <f t="shared" si="21"/>
        <v>0.20651055872834165</v>
      </c>
      <c r="J357" s="14">
        <f t="shared" si="22"/>
        <v>8.1948514314920331</v>
      </c>
    </row>
    <row r="358" spans="3:10" ht="15" customHeight="1">
      <c r="C358" s="2">
        <v>42359</v>
      </c>
      <c r="D358" s="13">
        <v>355</v>
      </c>
      <c r="E358" s="5">
        <v>1.5</v>
      </c>
      <c r="F358" s="14">
        <f t="shared" si="20"/>
        <v>-1.3493381235500777</v>
      </c>
      <c r="G358" s="14">
        <f t="shared" si="23"/>
        <v>12.056635402319952</v>
      </c>
      <c r="H358" s="6">
        <v>0.33</v>
      </c>
      <c r="I358" s="14">
        <f t="shared" si="21"/>
        <v>-1.0152014438336385</v>
      </c>
      <c r="J358" s="14">
        <f t="shared" si="22"/>
        <v>7.1796499876583946</v>
      </c>
    </row>
    <row r="359" spans="3:10" ht="15" customHeight="1">
      <c r="C359" s="2">
        <v>42360</v>
      </c>
      <c r="D359" s="13">
        <v>356</v>
      </c>
      <c r="E359" s="5">
        <v>3</v>
      </c>
      <c r="F359" s="14">
        <f t="shared" si="20"/>
        <v>-1.1479251562817039</v>
      </c>
      <c r="G359" s="14">
        <f t="shared" si="23"/>
        <v>10.908710246038247</v>
      </c>
      <c r="H359" s="6">
        <v>0.11</v>
      </c>
      <c r="I359" s="14">
        <f t="shared" si="21"/>
        <v>-1.1181809996051466</v>
      </c>
      <c r="J359" s="14">
        <f t="shared" si="22"/>
        <v>6.0614689880532477</v>
      </c>
    </row>
    <row r="360" spans="3:10" ht="15" customHeight="1">
      <c r="C360" s="2">
        <v>42361</v>
      </c>
      <c r="D360" s="13">
        <v>357</v>
      </c>
      <c r="E360" s="5">
        <v>3.8</v>
      </c>
      <c r="F360" s="14">
        <f t="shared" si="20"/>
        <v>-1.0405049070719046</v>
      </c>
      <c r="G360" s="14">
        <f t="shared" si="23"/>
        <v>9.8682053389663427</v>
      </c>
      <c r="H360" s="6">
        <v>0.17</v>
      </c>
      <c r="I360" s="14">
        <f t="shared" si="21"/>
        <v>-1.0900956662129171</v>
      </c>
      <c r="J360" s="14">
        <f t="shared" si="22"/>
        <v>4.9713733218403302</v>
      </c>
    </row>
    <row r="361" spans="3:10" ht="15" customHeight="1">
      <c r="C361" s="2">
        <v>42362</v>
      </c>
      <c r="D361" s="13">
        <v>358</v>
      </c>
      <c r="E361" s="5">
        <v>4.5999999999999996</v>
      </c>
      <c r="F361" s="14">
        <f t="shared" si="20"/>
        <v>-0.93308465786210537</v>
      </c>
      <c r="G361" s="14">
        <f t="shared" si="23"/>
        <v>8.9351206811042374</v>
      </c>
      <c r="H361" s="6">
        <v>0.03</v>
      </c>
      <c r="I361" s="14">
        <f t="shared" si="21"/>
        <v>-1.1556281107947859</v>
      </c>
      <c r="J361" s="14">
        <f t="shared" si="22"/>
        <v>3.8157452110455443</v>
      </c>
    </row>
    <row r="362" spans="3:10" ht="15" customHeight="1">
      <c r="C362" s="2">
        <v>42363</v>
      </c>
      <c r="D362" s="13">
        <v>359</v>
      </c>
      <c r="E362" s="5">
        <v>4.5999999999999996</v>
      </c>
      <c r="F362" s="14">
        <f t="shared" si="20"/>
        <v>-0.93308465786210537</v>
      </c>
      <c r="G362" s="14">
        <f t="shared" si="23"/>
        <v>8.0020360232421321</v>
      </c>
      <c r="H362" s="6">
        <v>0.22</v>
      </c>
      <c r="I362" s="14">
        <f t="shared" si="21"/>
        <v>-1.0666912217193925</v>
      </c>
      <c r="J362" s="14">
        <f t="shared" si="22"/>
        <v>2.7490539893261516</v>
      </c>
    </row>
    <row r="363" spans="3:10" ht="15" customHeight="1">
      <c r="C363" s="2">
        <v>42364</v>
      </c>
      <c r="D363" s="13">
        <v>360</v>
      </c>
      <c r="E363" s="5">
        <v>4.4000000000000004</v>
      </c>
      <c r="F363" s="14">
        <f t="shared" si="20"/>
        <v>-0.95993972016455509</v>
      </c>
      <c r="G363" s="14">
        <f t="shared" si="23"/>
        <v>7.0420963030775772</v>
      </c>
      <c r="H363" s="6">
        <v>1.25</v>
      </c>
      <c r="I363" s="14">
        <f t="shared" si="21"/>
        <v>-0.58455966515278734</v>
      </c>
      <c r="J363" s="14">
        <f t="shared" si="22"/>
        <v>2.1644943241733641</v>
      </c>
    </row>
    <row r="364" spans="3:10" ht="15" customHeight="1">
      <c r="C364" s="2">
        <v>42365</v>
      </c>
      <c r="D364" s="13">
        <v>361</v>
      </c>
      <c r="E364" s="5">
        <v>3.2</v>
      </c>
      <c r="F364" s="14">
        <f t="shared" si="20"/>
        <v>-1.1210700939792542</v>
      </c>
      <c r="G364" s="14">
        <f t="shared" si="23"/>
        <v>5.921026209098323</v>
      </c>
      <c r="H364" s="6">
        <v>0.88</v>
      </c>
      <c r="I364" s="14">
        <f t="shared" si="21"/>
        <v>-0.75775255440486888</v>
      </c>
      <c r="J364" s="14">
        <f t="shared" si="22"/>
        <v>1.4067417697684952</v>
      </c>
    </row>
    <row r="365" spans="3:10" ht="15" customHeight="1">
      <c r="C365" s="2">
        <v>42366</v>
      </c>
      <c r="D365" s="13">
        <v>362</v>
      </c>
      <c r="E365" s="5">
        <v>1.6</v>
      </c>
      <c r="F365" s="14">
        <f t="shared" si="20"/>
        <v>-1.3359105923988528</v>
      </c>
      <c r="G365" s="14">
        <f t="shared" si="23"/>
        <v>4.5851156166994702</v>
      </c>
      <c r="H365" s="6">
        <v>1.67</v>
      </c>
      <c r="I365" s="14">
        <f t="shared" si="21"/>
        <v>-0.38796233140718134</v>
      </c>
      <c r="J365" s="14">
        <f t="shared" si="22"/>
        <v>1.0187794383613138</v>
      </c>
    </row>
    <row r="366" spans="3:10" ht="15" customHeight="1">
      <c r="C366" s="2">
        <v>42367</v>
      </c>
      <c r="D366" s="13">
        <v>363</v>
      </c>
      <c r="E366" s="5">
        <v>0.6</v>
      </c>
      <c r="F366" s="14">
        <f t="shared" si="20"/>
        <v>-1.4701859039111018</v>
      </c>
      <c r="G366" s="14">
        <f t="shared" si="23"/>
        <v>3.1149297127883684</v>
      </c>
      <c r="H366" s="6">
        <v>1.04</v>
      </c>
      <c r="I366" s="14">
        <f t="shared" si="21"/>
        <v>-0.68285833202559032</v>
      </c>
      <c r="J366" s="14">
        <f t="shared" si="22"/>
        <v>0.33592110633572347</v>
      </c>
    </row>
    <row r="367" spans="3:10" ht="15" customHeight="1">
      <c r="C367" s="2">
        <v>42368</v>
      </c>
      <c r="D367" s="13">
        <v>364</v>
      </c>
      <c r="E367" s="7">
        <v>0.5</v>
      </c>
      <c r="F367" s="14">
        <f t="shared" si="20"/>
        <v>-1.4836134350623269</v>
      </c>
      <c r="G367" s="14">
        <f t="shared" si="23"/>
        <v>1.6313162777260415</v>
      </c>
      <c r="H367" s="8">
        <v>1.82</v>
      </c>
      <c r="I367" s="14">
        <f t="shared" si="21"/>
        <v>-0.31774899792660771</v>
      </c>
      <c r="J367" s="14">
        <f t="shared" si="22"/>
        <v>1.8172108409115761E-2</v>
      </c>
    </row>
    <row r="368" spans="3:10" ht="15" customHeight="1" thickBot="1">
      <c r="C368" s="2">
        <v>42369</v>
      </c>
      <c r="D368" s="13">
        <v>365</v>
      </c>
      <c r="E368" s="9">
        <v>-0.6</v>
      </c>
      <c r="F368" s="14">
        <f t="shared" si="20"/>
        <v>-1.6313162777258008</v>
      </c>
      <c r="G368" s="14">
        <f t="shared" si="23"/>
        <v>2.4069635173873394E-13</v>
      </c>
      <c r="H368" s="10">
        <v>2.46</v>
      </c>
      <c r="I368" s="14">
        <f t="shared" si="21"/>
        <v>-1.8172108409493792E-2</v>
      </c>
      <c r="J368" s="14">
        <f t="shared" si="22"/>
        <v>-3.780309398848658E-13</v>
      </c>
    </row>
    <row r="369" spans="2:46" ht="15" customHeight="1">
      <c r="D369" s="11" t="s">
        <v>2</v>
      </c>
      <c r="E369" s="26">
        <f>AVERAGE(E4:E368)</f>
        <v>11.549041095890406</v>
      </c>
      <c r="G369" s="15"/>
      <c r="H369" s="26">
        <f>AVERAGE(H4:H368)</f>
        <v>2.4988219178082214</v>
      </c>
    </row>
    <row r="370" spans="2:46" ht="15" customHeight="1">
      <c r="D370" s="11" t="s">
        <v>3</v>
      </c>
      <c r="E370" s="27">
        <f>STDEV(E4:E368)</f>
        <v>7.4473854406867339</v>
      </c>
      <c r="G370" s="15"/>
      <c r="H370" s="27">
        <f>STDEV(H4:H368)</f>
        <v>2.1363463684785962</v>
      </c>
    </row>
    <row r="371" spans="2:46" ht="15" customHeight="1">
      <c r="D371" s="11" t="s">
        <v>4</v>
      </c>
      <c r="E371" s="26">
        <f>MIN(E4:E368)</f>
        <v>-1.9</v>
      </c>
      <c r="G371" s="28">
        <f>MIN(G4:G368)</f>
        <v>-98.545202935188243</v>
      </c>
      <c r="H371" s="26">
        <f>MIN(H4:H368)</f>
        <v>0</v>
      </c>
      <c r="J371" s="28">
        <f>MIN(J4:J368)</f>
        <v>-41.129778088077458</v>
      </c>
    </row>
    <row r="372" spans="2:46" ht="15" customHeight="1">
      <c r="D372" s="11" t="s">
        <v>5</v>
      </c>
      <c r="E372" s="26">
        <f>MAX(E4:E368)</f>
        <v>23.5</v>
      </c>
      <c r="G372" s="28">
        <f>MAX(G4:G368)</f>
        <v>59.936783495653728</v>
      </c>
      <c r="H372" s="26">
        <f>MAX(H4:H368)</f>
        <v>12.98</v>
      </c>
      <c r="J372" s="28">
        <f>MAX(J4:J368)</f>
        <v>13.501850899546486</v>
      </c>
    </row>
    <row r="373" spans="2:46" ht="15" customHeight="1"/>
    <row r="374" spans="2:46" s="30" customFormat="1" ht="15" customHeight="1">
      <c r="B374" s="29"/>
      <c r="U374" s="31"/>
      <c r="AA374" s="29"/>
      <c r="AT374" s="31"/>
    </row>
    <row r="375" spans="2:46" s="11" customFormat="1" ht="15" customHeight="1">
      <c r="B375" s="16"/>
      <c r="U375" s="17"/>
      <c r="Y375" s="11">
        <v>-1</v>
      </c>
      <c r="AA375" s="16"/>
      <c r="AT375" s="17"/>
    </row>
    <row r="376" spans="2:46" s="11" customFormat="1" ht="15" customHeight="1">
      <c r="B376" s="16"/>
      <c r="U376" s="17"/>
      <c r="Y376" s="11">
        <v>14</v>
      </c>
      <c r="AA376" s="16"/>
      <c r="AT376" s="17"/>
    </row>
    <row r="377" spans="2:46" s="11" customFormat="1" ht="15" customHeight="1">
      <c r="B377" s="16"/>
      <c r="U377" s="17"/>
      <c r="AA377" s="16"/>
      <c r="AT377" s="17"/>
    </row>
    <row r="378" spans="2:46" s="11" customFormat="1" ht="15" customHeight="1">
      <c r="B378" s="16"/>
      <c r="U378" s="17"/>
      <c r="W378" s="11">
        <v>31</v>
      </c>
      <c r="X378" s="11">
        <v>-4</v>
      </c>
      <c r="Y378" s="11">
        <v>0</v>
      </c>
      <c r="AA378" s="16"/>
      <c r="AT378" s="17"/>
    </row>
    <row r="379" spans="2:46" s="11" customFormat="1" ht="15" customHeight="1">
      <c r="B379" s="16"/>
      <c r="U379" s="17"/>
      <c r="W379" s="11">
        <v>31</v>
      </c>
      <c r="X379" s="11">
        <v>26</v>
      </c>
      <c r="Y379" s="11">
        <v>7</v>
      </c>
      <c r="AA379" s="16"/>
      <c r="AT379" s="17"/>
    </row>
    <row r="380" spans="2:46" s="11" customFormat="1" ht="15" customHeight="1">
      <c r="B380" s="16"/>
      <c r="U380" s="17"/>
      <c r="W380" s="11">
        <v>59</v>
      </c>
      <c r="AA380" s="16"/>
      <c r="AT380" s="17"/>
    </row>
    <row r="381" spans="2:46" s="11" customFormat="1" ht="15" customHeight="1">
      <c r="B381" s="16"/>
      <c r="U381" s="17"/>
      <c r="W381" s="11">
        <v>59</v>
      </c>
      <c r="X381" s="11">
        <v>70</v>
      </c>
      <c r="AA381" s="16"/>
      <c r="AT381" s="17"/>
    </row>
    <row r="382" spans="2:46" s="11" customFormat="1" ht="15" customHeight="1">
      <c r="B382" s="16"/>
      <c r="U382" s="17"/>
      <c r="W382" s="11">
        <v>90</v>
      </c>
      <c r="X382" s="11">
        <v>-110</v>
      </c>
      <c r="AA382" s="16"/>
      <c r="AT382" s="17"/>
    </row>
    <row r="383" spans="2:46" s="11" customFormat="1" ht="15" customHeight="1">
      <c r="B383" s="16"/>
      <c r="U383" s="17"/>
      <c r="W383" s="11">
        <v>90</v>
      </c>
      <c r="AA383" s="16"/>
      <c r="AT383" s="17"/>
    </row>
    <row r="384" spans="2:46" s="11" customFormat="1" ht="15" customHeight="1">
      <c r="B384" s="16"/>
      <c r="U384" s="17"/>
      <c r="W384" s="11">
        <v>120</v>
      </c>
      <c r="AA384" s="16"/>
      <c r="AT384" s="17"/>
    </row>
    <row r="385" spans="2:46" s="11" customFormat="1" ht="15" customHeight="1">
      <c r="B385" s="16"/>
      <c r="U385" s="17"/>
      <c r="W385" s="11">
        <v>120</v>
      </c>
      <c r="AA385" s="16"/>
      <c r="AT385" s="17"/>
    </row>
    <row r="386" spans="2:46" s="11" customFormat="1" ht="15" customHeight="1">
      <c r="B386" s="16"/>
      <c r="U386" s="17"/>
      <c r="W386" s="11">
        <v>151</v>
      </c>
      <c r="AA386" s="16"/>
      <c r="AT386" s="17"/>
    </row>
    <row r="387" spans="2:46" s="11" customFormat="1" ht="15" customHeight="1">
      <c r="B387" s="16"/>
      <c r="U387" s="17"/>
      <c r="W387" s="11">
        <v>151</v>
      </c>
      <c r="AA387" s="16"/>
      <c r="AT387" s="17"/>
    </row>
    <row r="388" spans="2:46" s="11" customFormat="1" ht="15" customHeight="1">
      <c r="B388" s="16"/>
      <c r="U388" s="17"/>
      <c r="W388" s="11">
        <v>181</v>
      </c>
      <c r="AA388" s="16"/>
      <c r="AT388" s="17"/>
    </row>
    <row r="389" spans="2:46" s="11" customFormat="1" ht="15" customHeight="1">
      <c r="B389" s="16"/>
      <c r="U389" s="17"/>
      <c r="W389" s="11">
        <v>181</v>
      </c>
      <c r="AA389" s="16"/>
      <c r="AT389" s="17"/>
    </row>
    <row r="390" spans="2:46" s="11" customFormat="1" ht="15" customHeight="1">
      <c r="B390" s="16"/>
      <c r="U390" s="17"/>
      <c r="W390" s="11">
        <v>212</v>
      </c>
      <c r="AA390" s="16"/>
      <c r="AT390" s="17"/>
    </row>
    <row r="391" spans="2:46" s="11" customFormat="1" ht="15" customHeight="1">
      <c r="B391" s="16"/>
      <c r="U391" s="17"/>
      <c r="W391" s="11">
        <v>212</v>
      </c>
      <c r="AA391" s="16"/>
      <c r="AT391" s="17"/>
    </row>
    <row r="392" spans="2:46" s="11" customFormat="1" ht="15" customHeight="1">
      <c r="B392" s="16"/>
      <c r="U392" s="17"/>
      <c r="W392" s="11">
        <v>243</v>
      </c>
      <c r="AA392" s="16"/>
      <c r="AT392" s="17"/>
    </row>
    <row r="393" spans="2:46" s="11" customFormat="1" ht="15" customHeight="1">
      <c r="B393" s="16"/>
      <c r="U393" s="17"/>
      <c r="W393" s="11">
        <v>243</v>
      </c>
      <c r="AA393" s="16"/>
      <c r="AT393" s="17"/>
    </row>
    <row r="394" spans="2:46" s="11" customFormat="1" ht="15" customHeight="1">
      <c r="B394" s="16"/>
      <c r="U394" s="17"/>
      <c r="W394" s="11">
        <v>273</v>
      </c>
      <c r="AA394" s="16"/>
      <c r="AT394" s="17"/>
    </row>
    <row r="395" spans="2:46" s="11" customFormat="1" ht="15" customHeight="1">
      <c r="B395" s="16"/>
      <c r="U395" s="17"/>
      <c r="W395" s="11">
        <v>273</v>
      </c>
      <c r="AA395" s="16"/>
      <c r="AT395" s="17"/>
    </row>
    <row r="396" spans="2:46" s="11" customFormat="1" ht="15" customHeight="1">
      <c r="B396" s="16"/>
      <c r="U396" s="17"/>
      <c r="W396" s="11">
        <v>304</v>
      </c>
      <c r="AA396" s="16"/>
      <c r="AT396" s="17"/>
    </row>
    <row r="397" spans="2:46" s="11" customFormat="1" ht="15" customHeight="1">
      <c r="B397" s="16"/>
      <c r="U397" s="17"/>
      <c r="W397" s="11">
        <v>304</v>
      </c>
      <c r="AA397" s="16"/>
      <c r="AT397" s="17"/>
    </row>
    <row r="398" spans="2:46" s="11" customFormat="1" ht="15" customHeight="1">
      <c r="B398" s="16"/>
      <c r="U398" s="17"/>
      <c r="W398" s="11">
        <v>334</v>
      </c>
      <c r="AA398" s="16"/>
      <c r="AT398" s="17"/>
    </row>
    <row r="399" spans="2:46" s="11" customFormat="1" ht="15" customHeight="1">
      <c r="B399" s="16"/>
      <c r="U399" s="17"/>
      <c r="W399" s="11">
        <v>334</v>
      </c>
      <c r="AA399" s="16"/>
      <c r="AT399" s="17"/>
    </row>
    <row r="400" spans="2:46" s="11" customFormat="1" ht="15" customHeight="1">
      <c r="B400" s="16"/>
      <c r="U400" s="17"/>
      <c r="W400" s="11">
        <v>365</v>
      </c>
      <c r="AA400" s="16"/>
      <c r="AT400" s="17"/>
    </row>
    <row r="401" spans="2:49" s="11" customFormat="1" ht="15" customHeight="1">
      <c r="B401" s="16"/>
      <c r="U401" s="17"/>
      <c r="W401" s="11">
        <v>365</v>
      </c>
      <c r="AA401" s="16"/>
      <c r="AT401" s="17"/>
    </row>
    <row r="402" spans="2:49" s="11" customFormat="1" ht="15" customHeight="1">
      <c r="B402" s="16"/>
      <c r="U402" s="17"/>
      <c r="AA402" s="16"/>
      <c r="AT402" s="17"/>
    </row>
    <row r="403" spans="2:49" s="33" customFormat="1" ht="15" customHeight="1">
      <c r="B403" s="32"/>
      <c r="U403" s="34"/>
      <c r="AA403" s="32"/>
      <c r="AT403" s="34"/>
    </row>
    <row r="404" spans="2:49" ht="15" customHeight="1"/>
    <row r="405" spans="2:49" s="30" customFormat="1" ht="15" customHeight="1">
      <c r="B405" s="29"/>
      <c r="U405" s="31"/>
      <c r="AA405" s="29"/>
      <c r="AT405" s="31"/>
    </row>
    <row r="406" spans="2:49" s="11" customFormat="1" ht="15" customHeight="1">
      <c r="B406" s="16"/>
      <c r="U406" s="17"/>
      <c r="AA406" s="16"/>
      <c r="AT406" s="17"/>
      <c r="AV406" s="11">
        <v>121</v>
      </c>
      <c r="AW406" s="11">
        <v>15</v>
      </c>
    </row>
    <row r="407" spans="2:49" s="11" customFormat="1" ht="15" customHeight="1">
      <c r="B407" s="16"/>
      <c r="U407" s="17"/>
      <c r="W407" s="11">
        <v>100</v>
      </c>
      <c r="X407" s="11">
        <v>65</v>
      </c>
      <c r="AA407" s="16"/>
      <c r="AT407" s="17"/>
      <c r="AV407" s="11">
        <v>121</v>
      </c>
      <c r="AW407" s="11">
        <v>-45</v>
      </c>
    </row>
    <row r="408" spans="2:49" s="11" customFormat="1" ht="15" customHeight="1">
      <c r="B408" s="16"/>
      <c r="U408" s="17"/>
      <c r="W408" s="11">
        <v>100</v>
      </c>
      <c r="X408" s="11">
        <v>-105</v>
      </c>
      <c r="AA408" s="16"/>
      <c r="AT408" s="17"/>
      <c r="AV408" s="11">
        <v>269</v>
      </c>
    </row>
    <row r="409" spans="2:49" s="11" customFormat="1" ht="15" customHeight="1">
      <c r="B409" s="16"/>
      <c r="U409" s="17"/>
      <c r="W409" s="11">
        <v>284</v>
      </c>
      <c r="AA409" s="16"/>
      <c r="AT409" s="17"/>
      <c r="AV409" s="11">
        <v>269</v>
      </c>
      <c r="AW409" s="11">
        <v>14</v>
      </c>
    </row>
    <row r="410" spans="2:49" s="11" customFormat="1" ht="15" customHeight="1">
      <c r="B410" s="16"/>
      <c r="U410" s="17"/>
      <c r="W410" s="11">
        <v>284</v>
      </c>
      <c r="AA410" s="16"/>
      <c r="AT410" s="17"/>
      <c r="AV410" s="11">
        <v>283</v>
      </c>
      <c r="AW410" s="11">
        <v>-1</v>
      </c>
    </row>
    <row r="411" spans="2:49" s="11" customFormat="1" ht="15" customHeight="1">
      <c r="B411" s="16"/>
      <c r="U411" s="17"/>
      <c r="W411" s="11">
        <v>365</v>
      </c>
      <c r="AA411" s="16"/>
      <c r="AT411" s="17"/>
      <c r="AV411" s="33">
        <v>283</v>
      </c>
      <c r="AW411" s="33"/>
    </row>
    <row r="412" spans="2:49" s="11" customFormat="1" ht="15" customHeight="1">
      <c r="B412" s="16"/>
      <c r="U412" s="17"/>
      <c r="W412" s="11">
        <v>365</v>
      </c>
      <c r="AA412" s="16"/>
      <c r="AT412" s="17"/>
      <c r="AV412" s="11">
        <v>300</v>
      </c>
    </row>
    <row r="413" spans="2:49" s="11" customFormat="1" ht="15" customHeight="1">
      <c r="B413" s="16"/>
      <c r="U413" s="17"/>
      <c r="AA413" s="16"/>
      <c r="AT413" s="17"/>
      <c r="AV413" s="30">
        <v>300</v>
      </c>
      <c r="AW413" s="30"/>
    </row>
    <row r="414" spans="2:49" s="11" customFormat="1" ht="15" customHeight="1">
      <c r="B414" s="16"/>
      <c r="U414" s="17"/>
      <c r="AA414" s="16"/>
      <c r="AT414" s="17"/>
      <c r="AV414" s="11">
        <v>307</v>
      </c>
    </row>
    <row r="415" spans="2:49" s="11" customFormat="1" ht="15" customHeight="1">
      <c r="B415" s="16"/>
      <c r="U415" s="17"/>
      <c r="AA415" s="16"/>
      <c r="AT415" s="17"/>
      <c r="AV415" s="11">
        <v>307</v>
      </c>
    </row>
    <row r="416" spans="2:49" s="11" customFormat="1" ht="15" customHeight="1">
      <c r="B416" s="16"/>
      <c r="U416" s="17"/>
      <c r="AA416" s="16"/>
      <c r="AT416" s="17"/>
      <c r="AV416" s="11">
        <v>318</v>
      </c>
    </row>
    <row r="417" spans="2:48" s="11" customFormat="1" ht="15" customHeight="1">
      <c r="B417" s="16"/>
      <c r="U417" s="17"/>
      <c r="AA417" s="16"/>
      <c r="AT417" s="17"/>
      <c r="AV417" s="11">
        <v>318</v>
      </c>
    </row>
    <row r="418" spans="2:48" s="11" customFormat="1" ht="15" customHeight="1">
      <c r="B418" s="16"/>
      <c r="U418" s="17"/>
      <c r="AA418" s="16"/>
      <c r="AT418" s="17"/>
    </row>
    <row r="419" spans="2:48" s="11" customFormat="1" ht="15" customHeight="1">
      <c r="B419" s="16"/>
      <c r="U419" s="17"/>
      <c r="AA419" s="16"/>
      <c r="AT419" s="17"/>
    </row>
    <row r="420" spans="2:48" s="11" customFormat="1" ht="15" customHeight="1">
      <c r="B420" s="16"/>
      <c r="U420" s="17"/>
      <c r="AA420" s="16"/>
      <c r="AT420" s="17"/>
    </row>
    <row r="421" spans="2:48" s="11" customFormat="1" ht="15" customHeight="1">
      <c r="B421" s="16"/>
      <c r="U421" s="17"/>
      <c r="AA421" s="16"/>
      <c r="AT421" s="17"/>
    </row>
    <row r="422" spans="2:48" s="11" customFormat="1" ht="15" customHeight="1">
      <c r="B422" s="16"/>
      <c r="U422" s="17"/>
      <c r="AA422" s="16"/>
      <c r="AT422" s="17"/>
    </row>
    <row r="423" spans="2:48" s="11" customFormat="1" ht="15" customHeight="1">
      <c r="B423" s="16"/>
      <c r="U423" s="17"/>
      <c r="AA423" s="16"/>
      <c r="AT423" s="17"/>
    </row>
    <row r="424" spans="2:48" s="11" customFormat="1" ht="15" customHeight="1">
      <c r="B424" s="16"/>
      <c r="U424" s="17"/>
      <c r="AA424" s="16"/>
      <c r="AT424" s="17"/>
    </row>
    <row r="425" spans="2:48" s="11" customFormat="1" ht="15" customHeight="1">
      <c r="B425" s="16"/>
      <c r="U425" s="17"/>
      <c r="AA425" s="16"/>
      <c r="AT425" s="17"/>
    </row>
    <row r="426" spans="2:48" s="11" customFormat="1" ht="15" customHeight="1">
      <c r="B426" s="16"/>
      <c r="U426" s="17"/>
      <c r="AA426" s="16"/>
      <c r="AT426" s="17"/>
    </row>
    <row r="427" spans="2:48" s="11" customFormat="1" ht="15" customHeight="1">
      <c r="B427" s="16"/>
      <c r="Q427" s="18"/>
      <c r="U427" s="17"/>
      <c r="AA427" s="16"/>
      <c r="AT427" s="17"/>
    </row>
    <row r="428" spans="2:48" s="11" customFormat="1" ht="15" customHeight="1">
      <c r="B428" s="16"/>
      <c r="U428" s="17"/>
      <c r="AA428" s="16"/>
      <c r="AT428" s="17"/>
    </row>
    <row r="429" spans="2:48" s="11" customFormat="1" ht="15" customHeight="1">
      <c r="B429" s="16"/>
      <c r="U429" s="17"/>
      <c r="AA429" s="16"/>
      <c r="AT429" s="17"/>
    </row>
    <row r="430" spans="2:48" s="11" customFormat="1" ht="15" customHeight="1">
      <c r="B430" s="16"/>
      <c r="U430" s="17"/>
      <c r="AA430" s="16"/>
      <c r="AT430" s="17"/>
    </row>
    <row r="431" spans="2:48" s="11" customFormat="1" ht="15" customHeight="1">
      <c r="B431" s="16"/>
      <c r="U431" s="17"/>
      <c r="AA431" s="16"/>
      <c r="AT431" s="17"/>
    </row>
    <row r="432" spans="2:48" s="11" customFormat="1" ht="15" customHeight="1">
      <c r="B432" s="16"/>
      <c r="U432" s="17"/>
      <c r="AA432" s="16"/>
      <c r="AT432" s="17"/>
    </row>
    <row r="433" spans="2:49" s="11" customFormat="1" ht="15" customHeight="1">
      <c r="B433" s="16"/>
      <c r="U433" s="17"/>
      <c r="AA433" s="16"/>
      <c r="AT433" s="17"/>
    </row>
    <row r="434" spans="2:49" s="33" customFormat="1" ht="15" customHeight="1">
      <c r="B434" s="32"/>
      <c r="U434" s="34"/>
      <c r="AA434" s="32"/>
      <c r="AM434" s="35"/>
      <c r="AT434" s="34"/>
    </row>
    <row r="435" spans="2:49" ht="15" customHeight="1">
      <c r="AM435" s="18"/>
    </row>
    <row r="436" spans="2:49" s="30" customFormat="1" ht="15" customHeight="1">
      <c r="B436" s="29"/>
      <c r="U436" s="31"/>
      <c r="AA436" s="29"/>
      <c r="AM436" s="36"/>
      <c r="AT436" s="31"/>
    </row>
    <row r="437" spans="2:49" s="11" customFormat="1" ht="15" customHeight="1">
      <c r="B437" s="16"/>
      <c r="U437" s="17"/>
      <c r="W437" s="11" t="s">
        <v>6</v>
      </c>
      <c r="X437" s="11" t="s">
        <v>7</v>
      </c>
      <c r="AA437" s="16"/>
      <c r="AT437" s="17"/>
      <c r="AV437" s="11" t="s">
        <v>6</v>
      </c>
      <c r="AW437" s="11" t="s">
        <v>7</v>
      </c>
    </row>
    <row r="438" spans="2:49" s="11" customFormat="1" ht="15" customHeight="1">
      <c r="B438" s="16"/>
      <c r="U438" s="17"/>
      <c r="W438" s="11">
        <v>1</v>
      </c>
      <c r="X438" s="18">
        <f>AVERAGE(E4:E103)</f>
        <v>4.21</v>
      </c>
      <c r="AA438" s="16"/>
      <c r="AT438" s="17"/>
      <c r="AV438" s="11">
        <v>1</v>
      </c>
      <c r="AW438" s="18">
        <f>AVERAGE(H4:H124)</f>
        <v>1.7726446280991737</v>
      </c>
    </row>
    <row r="439" spans="2:49" s="11" customFormat="1" ht="15" customHeight="1">
      <c r="B439" s="16"/>
      <c r="U439" s="17"/>
      <c r="W439" s="11">
        <v>100</v>
      </c>
      <c r="X439" s="18">
        <f>AVERAGE(E4:E103)</f>
        <v>4.21</v>
      </c>
      <c r="AA439" s="16"/>
      <c r="AT439" s="17"/>
      <c r="AV439" s="11">
        <v>121</v>
      </c>
      <c r="AW439" s="18">
        <f>AVERAGE(H4:H124)</f>
        <v>1.7726446280991737</v>
      </c>
    </row>
    <row r="440" spans="2:49" s="11" customFormat="1" ht="15" customHeight="1">
      <c r="B440" s="16"/>
      <c r="U440" s="17"/>
      <c r="W440" s="11">
        <v>101</v>
      </c>
      <c r="X440" s="18">
        <f>AVERAGE(E104:E287)</f>
        <v>17.963586956521738</v>
      </c>
      <c r="AA440" s="16"/>
      <c r="AT440" s="17"/>
      <c r="AV440" s="11">
        <v>122</v>
      </c>
      <c r="AW440" s="18">
        <f>AVERAGE(H125:H272)</f>
        <v>3.1817567567567564</v>
      </c>
    </row>
    <row r="441" spans="2:49" s="11" customFormat="1" ht="15" customHeight="1">
      <c r="B441" s="16"/>
      <c r="U441" s="17"/>
      <c r="W441" s="11">
        <v>284</v>
      </c>
      <c r="X441" s="18">
        <f>AVERAGE(E104:E287)</f>
        <v>17.963586956521738</v>
      </c>
      <c r="AA441" s="16"/>
      <c r="AT441" s="17"/>
      <c r="AV441" s="11">
        <v>269</v>
      </c>
      <c r="AW441" s="18">
        <f>AVERAGE(H125:H272)</f>
        <v>3.1817567567567564</v>
      </c>
    </row>
    <row r="442" spans="2:49" s="11" customFormat="1" ht="15" customHeight="1">
      <c r="B442" s="16"/>
      <c r="U442" s="17"/>
      <c r="W442" s="11">
        <v>285</v>
      </c>
      <c r="X442" s="18">
        <f>AVERAGE(E288:E368)</f>
        <v>6.0382716049382728</v>
      </c>
      <c r="AA442" s="16"/>
      <c r="AT442" s="17"/>
      <c r="AV442" s="11">
        <v>270</v>
      </c>
      <c r="AW442" s="18">
        <f>AVERAGE(H273:H286)</f>
        <v>1.4550000000000003</v>
      </c>
    </row>
    <row r="443" spans="2:49" s="11" customFormat="1" ht="15" customHeight="1">
      <c r="B443" s="16"/>
      <c r="U443" s="17"/>
      <c r="W443" s="11">
        <v>365</v>
      </c>
      <c r="X443" s="18">
        <f>AVERAGE(E288:E368)</f>
        <v>6.0382716049382728</v>
      </c>
      <c r="AA443" s="16"/>
      <c r="AT443" s="17"/>
      <c r="AV443" s="11">
        <v>283</v>
      </c>
      <c r="AW443" s="18">
        <f>AVERAGE(H273:H286)</f>
        <v>1.4550000000000003</v>
      </c>
    </row>
    <row r="444" spans="2:49" s="11" customFormat="1" ht="15" customHeight="1">
      <c r="B444" s="16"/>
      <c r="U444" s="17"/>
      <c r="AA444" s="16"/>
      <c r="AT444" s="17"/>
      <c r="AV444" s="11">
        <v>284</v>
      </c>
      <c r="AW444" s="18">
        <f>AVERAGE(H287:H303)</f>
        <v>3.6411764705882357</v>
      </c>
    </row>
    <row r="445" spans="2:49" s="11" customFormat="1" ht="15" customHeight="1">
      <c r="B445" s="16"/>
      <c r="S445" s="18"/>
      <c r="U445" s="17"/>
      <c r="AA445" s="16"/>
      <c r="AT445" s="17"/>
      <c r="AV445" s="11">
        <v>300</v>
      </c>
      <c r="AW445" s="18">
        <f>AVERAGE(H287:H303)</f>
        <v>3.6411764705882357</v>
      </c>
    </row>
    <row r="446" spans="2:49" s="11" customFormat="1" ht="15" customHeight="1">
      <c r="B446" s="16"/>
      <c r="U446" s="17"/>
      <c r="AA446" s="16"/>
      <c r="AT446" s="17"/>
      <c r="AV446" s="11">
        <v>301</v>
      </c>
      <c r="AW446" s="18">
        <f>AVERAGE(H304:H310)</f>
        <v>1.3799999999999997</v>
      </c>
    </row>
    <row r="447" spans="2:49" s="11" customFormat="1" ht="15" customHeight="1">
      <c r="B447" s="16"/>
      <c r="U447" s="17"/>
      <c r="AA447" s="16"/>
      <c r="AT447" s="17"/>
      <c r="AV447" s="11">
        <v>307</v>
      </c>
      <c r="AW447" s="18">
        <f>AVERAGE(H304:H310)</f>
        <v>1.3799999999999997</v>
      </c>
    </row>
    <row r="448" spans="2:49" s="11" customFormat="1" ht="15" customHeight="1">
      <c r="B448" s="16"/>
      <c r="U448" s="17"/>
      <c r="AA448" s="16"/>
      <c r="AT448" s="17"/>
      <c r="AV448" s="11">
        <v>308</v>
      </c>
      <c r="AW448" s="18">
        <f>AVERAGE(H311:H321)</f>
        <v>4.1954545454545444</v>
      </c>
    </row>
    <row r="449" spans="2:49" s="11" customFormat="1" ht="15" customHeight="1">
      <c r="B449" s="16"/>
      <c r="U449" s="17"/>
      <c r="AA449" s="16"/>
      <c r="AT449" s="17"/>
      <c r="AV449" s="11">
        <v>318</v>
      </c>
      <c r="AW449" s="18">
        <f>AVERAGE(H311:H321)</f>
        <v>4.1954545454545444</v>
      </c>
    </row>
    <row r="450" spans="2:49" s="11" customFormat="1" ht="15" customHeight="1">
      <c r="B450" s="16"/>
      <c r="U450" s="17"/>
      <c r="AA450" s="16"/>
      <c r="AT450" s="17"/>
      <c r="AV450" s="11">
        <v>319</v>
      </c>
      <c r="AW450" s="18">
        <f>AVERAGE(H322:H368)</f>
        <v>1.8851063829787229</v>
      </c>
    </row>
    <row r="451" spans="2:49" s="11" customFormat="1" ht="15" customHeight="1">
      <c r="B451" s="16"/>
      <c r="U451" s="17"/>
      <c r="AA451" s="16"/>
      <c r="AT451" s="17"/>
      <c r="AV451" s="11">
        <v>365</v>
      </c>
      <c r="AW451" s="18">
        <f>AVERAGE(H322:H368)</f>
        <v>1.8851063829787229</v>
      </c>
    </row>
    <row r="452" spans="2:49" s="11" customFormat="1" ht="15" customHeight="1">
      <c r="B452" s="16"/>
      <c r="U452" s="17"/>
      <c r="AA452" s="16"/>
      <c r="AT452" s="17"/>
    </row>
    <row r="453" spans="2:49" s="11" customFormat="1" ht="15" customHeight="1">
      <c r="B453" s="16"/>
      <c r="U453" s="17"/>
      <c r="AA453" s="16"/>
      <c r="AT453" s="17"/>
    </row>
    <row r="454" spans="2:49" s="11" customFormat="1" ht="15" customHeight="1">
      <c r="B454" s="16"/>
      <c r="U454" s="17"/>
      <c r="AA454" s="16"/>
      <c r="AT454" s="17"/>
    </row>
    <row r="455" spans="2:49" s="11" customFormat="1" ht="15" customHeight="1">
      <c r="B455" s="16"/>
      <c r="U455" s="17"/>
      <c r="AA455" s="16"/>
      <c r="AT455" s="17"/>
    </row>
    <row r="456" spans="2:49" s="11" customFormat="1" ht="15" customHeight="1">
      <c r="B456" s="16"/>
      <c r="U456" s="17"/>
      <c r="AA456" s="16"/>
      <c r="AT456" s="17"/>
    </row>
    <row r="457" spans="2:49" s="11" customFormat="1" ht="15" customHeight="1">
      <c r="B457" s="16"/>
      <c r="U457" s="17"/>
      <c r="AA457" s="16"/>
      <c r="AT457" s="17"/>
    </row>
    <row r="458" spans="2:49" s="11" customFormat="1" ht="15" customHeight="1">
      <c r="B458" s="16"/>
      <c r="U458" s="17"/>
      <c r="AA458" s="16"/>
      <c r="AT458" s="17"/>
    </row>
    <row r="459" spans="2:49" s="11" customFormat="1" ht="15" customHeight="1">
      <c r="B459" s="16"/>
      <c r="U459" s="17"/>
      <c r="AA459" s="16"/>
      <c r="AT459" s="17"/>
    </row>
    <row r="460" spans="2:49" s="11" customFormat="1" ht="15" customHeight="1">
      <c r="B460" s="16"/>
      <c r="U460" s="17"/>
      <c r="AA460" s="16"/>
      <c r="AT460" s="17"/>
    </row>
    <row r="461" spans="2:49" s="11" customFormat="1" ht="15" customHeight="1">
      <c r="B461" s="16"/>
      <c r="U461" s="17"/>
      <c r="AA461" s="16"/>
      <c r="AT461" s="17"/>
    </row>
    <row r="462" spans="2:49" s="11" customFormat="1" ht="15" customHeight="1">
      <c r="B462" s="16"/>
      <c r="U462" s="17"/>
      <c r="AA462" s="16"/>
      <c r="AT462" s="17"/>
    </row>
    <row r="463" spans="2:49" s="11" customFormat="1" ht="15" customHeight="1">
      <c r="B463" s="16"/>
      <c r="U463" s="17"/>
      <c r="AA463" s="16"/>
      <c r="AT463" s="17"/>
    </row>
    <row r="464" spans="2:49" s="11" customFormat="1" ht="15" customHeight="1">
      <c r="B464" s="16"/>
      <c r="U464" s="17"/>
      <c r="AA464" s="16"/>
      <c r="AT464" s="17"/>
    </row>
    <row r="465" spans="2:46" s="33" customFormat="1" ht="15" customHeight="1">
      <c r="B465" s="32"/>
      <c r="U465" s="34"/>
      <c r="AA465" s="32"/>
      <c r="AT465" s="34"/>
    </row>
    <row r="466" spans="2:46" ht="15" customHeight="1"/>
    <row r="467" spans="2:46" s="30" customFormat="1" ht="15" customHeight="1">
      <c r="B467" s="29"/>
      <c r="U467" s="31"/>
      <c r="AA467" s="29"/>
      <c r="AT467" s="31"/>
    </row>
    <row r="468" spans="2:46" s="11" customFormat="1" ht="15" customHeight="1">
      <c r="B468" s="16"/>
      <c r="U468" s="17"/>
      <c r="AA468" s="16"/>
      <c r="AT468" s="17"/>
    </row>
    <row r="469" spans="2:46" s="11" customFormat="1" ht="15" customHeight="1">
      <c r="B469" s="16"/>
      <c r="U469" s="17"/>
      <c r="AA469" s="16"/>
      <c r="AT469" s="17"/>
    </row>
    <row r="470" spans="2:46" s="11" customFormat="1" ht="15" customHeight="1">
      <c r="B470" s="16"/>
      <c r="U470" s="17"/>
      <c r="AA470" s="16"/>
      <c r="AT470" s="17"/>
    </row>
    <row r="471" spans="2:46" s="11" customFormat="1" ht="15" customHeight="1">
      <c r="B471" s="16"/>
      <c r="U471" s="17"/>
      <c r="AA471" s="16"/>
      <c r="AT471" s="17"/>
    </row>
    <row r="472" spans="2:46" s="11" customFormat="1" ht="15" customHeight="1">
      <c r="B472" s="16"/>
      <c r="U472" s="17"/>
      <c r="AA472" s="16"/>
      <c r="AT472" s="17"/>
    </row>
    <row r="473" spans="2:46" s="11" customFormat="1" ht="15" customHeight="1">
      <c r="B473" s="16"/>
      <c r="U473" s="17"/>
      <c r="AA473" s="16"/>
      <c r="AT473" s="17"/>
    </row>
    <row r="474" spans="2:46" s="11" customFormat="1" ht="15" customHeight="1">
      <c r="B474" s="16"/>
      <c r="U474" s="17"/>
      <c r="AA474" s="16"/>
      <c r="AT474" s="17"/>
    </row>
    <row r="475" spans="2:46" s="11" customFormat="1" ht="15" customHeight="1">
      <c r="B475" s="16"/>
      <c r="U475" s="17"/>
      <c r="AA475" s="16"/>
      <c r="AT475" s="17"/>
    </row>
    <row r="476" spans="2:46" s="11" customFormat="1" ht="15" customHeight="1">
      <c r="B476" s="16"/>
      <c r="U476" s="17"/>
      <c r="AA476" s="16"/>
      <c r="AT476" s="17"/>
    </row>
    <row r="477" spans="2:46" s="11" customFormat="1" ht="15" customHeight="1">
      <c r="B477" s="16"/>
      <c r="U477" s="17"/>
      <c r="AA477" s="16"/>
      <c r="AT477" s="17"/>
    </row>
    <row r="478" spans="2:46" s="11" customFormat="1" ht="15" customHeight="1">
      <c r="B478" s="16"/>
      <c r="U478" s="17"/>
      <c r="AA478" s="16"/>
      <c r="AT478" s="17"/>
    </row>
    <row r="479" spans="2:46" s="11" customFormat="1" ht="15" customHeight="1">
      <c r="B479" s="16"/>
      <c r="U479" s="17"/>
      <c r="AA479" s="16"/>
      <c r="AT479" s="17"/>
    </row>
    <row r="480" spans="2:46" s="11" customFormat="1" ht="15" customHeight="1">
      <c r="B480" s="16"/>
      <c r="U480" s="17"/>
      <c r="AA480" s="16"/>
      <c r="AT480" s="17"/>
    </row>
    <row r="481" spans="2:46" s="11" customFormat="1" ht="15" customHeight="1">
      <c r="B481" s="16"/>
      <c r="U481" s="17"/>
      <c r="AA481" s="16"/>
      <c r="AT481" s="17"/>
    </row>
    <row r="482" spans="2:46" s="11" customFormat="1" ht="15" customHeight="1">
      <c r="B482" s="16"/>
      <c r="U482" s="17"/>
      <c r="AA482" s="16"/>
      <c r="AT482" s="17"/>
    </row>
    <row r="483" spans="2:46" s="11" customFormat="1" ht="15" customHeight="1">
      <c r="B483" s="16"/>
      <c r="U483" s="17"/>
      <c r="AA483" s="16"/>
      <c r="AT483" s="17"/>
    </row>
    <row r="484" spans="2:46" s="11" customFormat="1" ht="15" customHeight="1">
      <c r="B484" s="16"/>
      <c r="U484" s="17"/>
      <c r="AA484" s="16"/>
      <c r="AT484" s="17"/>
    </row>
    <row r="485" spans="2:46" s="11" customFormat="1" ht="15" customHeight="1">
      <c r="B485" s="16"/>
      <c r="U485" s="17"/>
      <c r="AA485" s="16"/>
      <c r="AT485" s="17"/>
    </row>
    <row r="486" spans="2:46" s="11" customFormat="1" ht="15" customHeight="1">
      <c r="B486" s="16"/>
      <c r="U486" s="17"/>
      <c r="AA486" s="16"/>
      <c r="AT486" s="17"/>
    </row>
    <row r="487" spans="2:46" s="11" customFormat="1" ht="15" customHeight="1">
      <c r="B487" s="16"/>
      <c r="U487" s="17"/>
      <c r="AA487" s="16"/>
      <c r="AT487" s="17"/>
    </row>
    <row r="488" spans="2:46" s="11" customFormat="1" ht="15" customHeight="1">
      <c r="B488" s="16"/>
      <c r="U488" s="17"/>
      <c r="AA488" s="16"/>
      <c r="AT488" s="17"/>
    </row>
    <row r="489" spans="2:46" s="11" customFormat="1" ht="15" customHeight="1">
      <c r="B489" s="16"/>
      <c r="U489" s="17"/>
      <c r="AA489" s="16"/>
      <c r="AT489" s="17"/>
    </row>
    <row r="490" spans="2:46" s="11" customFormat="1" ht="15" customHeight="1">
      <c r="B490" s="16"/>
      <c r="U490" s="17"/>
      <c r="AA490" s="16"/>
      <c r="AT490" s="17"/>
    </row>
    <row r="491" spans="2:46" s="11" customFormat="1" ht="15" customHeight="1">
      <c r="B491" s="16"/>
      <c r="U491" s="17"/>
      <c r="AA491" s="16"/>
      <c r="AT491" s="17"/>
    </row>
    <row r="492" spans="2:46" s="11" customFormat="1" ht="15" customHeight="1">
      <c r="B492" s="16"/>
      <c r="U492" s="17"/>
      <c r="AA492" s="16"/>
      <c r="AT492" s="17"/>
    </row>
    <row r="493" spans="2:46" s="11" customFormat="1" ht="15" customHeight="1">
      <c r="B493" s="16"/>
      <c r="U493" s="17"/>
      <c r="AA493" s="16"/>
      <c r="AT493" s="17"/>
    </row>
    <row r="494" spans="2:46" s="11" customFormat="1" ht="15" customHeight="1">
      <c r="B494" s="16"/>
      <c r="U494" s="17"/>
      <c r="AA494" s="16"/>
      <c r="AT494" s="17"/>
    </row>
    <row r="495" spans="2:46" s="11" customFormat="1" ht="15" customHeight="1">
      <c r="B495" s="16"/>
      <c r="U495" s="17"/>
      <c r="AA495" s="16"/>
      <c r="AT495" s="17"/>
    </row>
    <row r="496" spans="2:46" s="33" customFormat="1" ht="15" customHeight="1">
      <c r="B496" s="32"/>
      <c r="U496" s="34"/>
      <c r="AA496" s="32"/>
      <c r="AT496" s="34"/>
    </row>
    <row r="497" ht="15" customHeight="1"/>
    <row r="498" ht="15" customHeight="1"/>
    <row r="499" ht="15" customHeight="1"/>
    <row r="500" ht="15" customHeight="1"/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Dell-GFV-19</cp:lastModifiedBy>
  <dcterms:created xsi:type="dcterms:W3CDTF">2019-03-04T16:48:59Z</dcterms:created>
  <dcterms:modified xsi:type="dcterms:W3CDTF">2019-11-04T19:52:53Z</dcterms:modified>
</cp:coreProperties>
</file>