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afik" sheetId="1" r:id="rId1"/>
  </sheets>
  <calcPr calcId="124519" fullCalcOnLoad="1"/>
</workbook>
</file>

<file path=xl/sharedStrings.xml><?xml version="1.0" encoding="utf-8"?>
<sst xmlns="http://schemas.openxmlformats.org/spreadsheetml/2006/main" count="73" uniqueCount="43">
  <si>
    <t>November 2020</t>
  </si>
  <si>
    <t>Eesnimi</t>
  </si>
  <si>
    <t>Perenimi</t>
  </si>
  <si>
    <t>Telefon</t>
  </si>
  <si>
    <t>Email</t>
  </si>
  <si>
    <t>Aadress</t>
  </si>
  <si>
    <t>Koormus</t>
  </si>
  <si>
    <t>P</t>
  </si>
  <si>
    <t>E</t>
  </si>
  <si>
    <t>T</t>
  </si>
  <si>
    <t>K</t>
  </si>
  <si>
    <t>N</t>
  </si>
  <si>
    <t>R</t>
  </si>
  <si>
    <t>L</t>
  </si>
  <si>
    <t>Tehtud tunnid</t>
  </si>
  <si>
    <t>Normtunnid</t>
  </si>
  <si>
    <t>Teha veel</t>
  </si>
  <si>
    <t>Kordi</t>
  </si>
  <si>
    <t>Reijo</t>
  </si>
  <si>
    <t>Sepp</t>
  </si>
  <si>
    <t>Ingrid</t>
  </si>
  <si>
    <t>Tivas</t>
  </si>
  <si>
    <t>Tanel</t>
  </si>
  <si>
    <t>Mäe</t>
  </si>
  <si>
    <t>Erik</t>
  </si>
  <si>
    <t>Puidet</t>
  </si>
  <si>
    <t>Mikk</t>
  </si>
  <si>
    <t>Saarmann</t>
  </si>
  <si>
    <t>Oleg</t>
  </si>
  <si>
    <t>Kalinkin</t>
  </si>
  <si>
    <t>Liina</t>
  </si>
  <si>
    <t>Pärtel</t>
  </si>
  <si>
    <t>Karl</t>
  </si>
  <si>
    <t>Riis</t>
  </si>
  <si>
    <t>Ralf</t>
  </si>
  <si>
    <t>Raava</t>
  </si>
  <si>
    <t>Jan</t>
  </si>
  <si>
    <t>Ojassaar</t>
  </si>
  <si>
    <t xml:space="preserve">24h vahetusi: </t>
  </si>
  <si>
    <t xml:space="preserve">12h vahetusi: </t>
  </si>
  <si>
    <t xml:space="preserve">10h vahetusi: </t>
  </si>
  <si>
    <t>8h vahetusi</t>
  </si>
  <si>
    <t xml:space="preserve">Kokku: 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</si>
</sst>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0DB"/>
        <bgColor indexed="64"/>
      </patternFill>
    </fill>
    <fill>
      <patternFill patternType="solid">
        <fgColor rgb="FFDE222F"/>
        <bgColor indexed="64"/>
      </patternFill>
    </fill>
    <fill>
      <patternFill patternType="solid">
        <fgColor rgb="FF4BACC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0" customWidth="1"/>
    <col min="4" max="4" width="0" customWidth="1"/>
    <col min="5" max="5" width="0" customWidth="1"/>
    <col min="6" max="6" width="0" customWidth="1"/>
    <col min="7" max="36" width="3.7109375" customWidth="1"/>
    <col min="37" max="37" width="14.7109375" customWidth="1"/>
    <col min="38" max="38" width="12.7109375" customWidth="1"/>
    <col min="39" max="39" width="10.7109375" customWidth="1"/>
    <col min="40" max="40" width="8.7109375" customWidth="1"/>
  </cols>
  <sheetData>
    <row r="1" spans="1:40" ht="30" customHeight="1">
      <c r="A1" s="1" t="s">
        <v>0</v>
      </c>
      <c r="B1" s="1"/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</row>
    <row r="2" spans="1:4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4" t="s">
        <v>13</v>
      </c>
      <c r="N2" s="4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4" t="s">
        <v>13</v>
      </c>
      <c r="U2" s="4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4" t="s">
        <v>13</v>
      </c>
      <c r="AB2" s="4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4" t="s">
        <v>13</v>
      </c>
      <c r="AI2" s="4" t="s">
        <v>7</v>
      </c>
      <c r="AJ2" s="2" t="s">
        <v>8</v>
      </c>
      <c r="AK2" s="3" t="s">
        <v>14</v>
      </c>
      <c r="AL2" s="3" t="s">
        <v>15</v>
      </c>
      <c r="AM2" s="3" t="s">
        <v>16</v>
      </c>
      <c r="AN2" s="3" t="s">
        <v>17</v>
      </c>
    </row>
    <row r="3" spans="1:40">
      <c r="A3" s="5" t="s">
        <v>18</v>
      </c>
      <c r="B3" s="5" t="s">
        <v>19</v>
      </c>
      <c r="C3" s="5"/>
      <c r="D3" s="5"/>
      <c r="E3" s="5"/>
      <c r="F3" s="6">
        <v>1</v>
      </c>
      <c r="G3" s="7"/>
      <c r="H3" s="8"/>
      <c r="I3" s="8"/>
      <c r="J3" s="8">
        <v>24</v>
      </c>
      <c r="K3" s="8"/>
      <c r="L3" s="8"/>
      <c r="M3" s="8"/>
      <c r="N3" s="8"/>
      <c r="O3" s="8"/>
      <c r="P3" s="8">
        <v>24</v>
      </c>
      <c r="Q3" s="8"/>
      <c r="R3" s="8"/>
      <c r="S3" s="8"/>
      <c r="T3" s="8">
        <v>24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2">
        <f>SUM(INDIRECT(ADDRESS(3, 7)):INDEX(3:3, COLUMN() - 1))</f>
        <v>0</v>
      </c>
      <c r="AL3" s="2">
        <v>68</v>
      </c>
      <c r="AM3" s="2">
        <f>INDEX(3:3, COLUMN() - 2) - INDEX(3:3, COLUMN() - 1)</f>
        <v>0</v>
      </c>
      <c r="AN3" s="2">
        <f>COUNT(INDIRECT(ADDRESS(3, 7)):INDEX(3:3, COLUMN() - 4))</f>
        <v>0</v>
      </c>
    </row>
    <row r="4" spans="1:40">
      <c r="A4" s="5" t="s">
        <v>20</v>
      </c>
      <c r="B4" s="5" t="s">
        <v>21</v>
      </c>
      <c r="C4" s="5"/>
      <c r="D4" s="5"/>
      <c r="E4" s="5"/>
      <c r="F4" s="6">
        <v>1</v>
      </c>
      <c r="G4" s="7"/>
      <c r="H4" s="8"/>
      <c r="I4" s="8"/>
      <c r="J4" s="8">
        <v>24</v>
      </c>
      <c r="K4" s="8"/>
      <c r="L4" s="8"/>
      <c r="M4" s="8"/>
      <c r="N4" s="8"/>
      <c r="O4" s="8"/>
      <c r="P4" s="8">
        <v>24</v>
      </c>
      <c r="Q4" s="8"/>
      <c r="R4" s="8"/>
      <c r="S4" s="8"/>
      <c r="T4" s="8">
        <v>24</v>
      </c>
      <c r="U4" s="8"/>
      <c r="V4" s="8"/>
      <c r="W4" s="8">
        <v>24</v>
      </c>
      <c r="X4" s="8"/>
      <c r="Y4" s="8"/>
      <c r="Z4" s="8">
        <v>24</v>
      </c>
      <c r="AA4" s="8"/>
      <c r="AB4" s="8"/>
      <c r="AC4" s="8"/>
      <c r="AD4" s="8">
        <v>24</v>
      </c>
      <c r="AE4" s="8"/>
      <c r="AF4" s="8"/>
      <c r="AG4" s="8">
        <v>24</v>
      </c>
      <c r="AH4" s="8"/>
      <c r="AI4" s="8"/>
      <c r="AJ4" s="8"/>
      <c r="AK4" s="2">
        <f>SUM(INDIRECT(ADDRESS(4, 7)):INDEX(4:4, COLUMN() - 1))</f>
        <v>0</v>
      </c>
      <c r="AL4" s="2">
        <v>168</v>
      </c>
      <c r="AM4" s="2">
        <f>INDEX(4:4, COLUMN() - 2) - INDEX(4:4, COLUMN() - 1)</f>
        <v>0</v>
      </c>
      <c r="AN4" s="2">
        <f>COUNT(INDIRECT(ADDRESS(4, 7)):INDEX(4:4, COLUMN() - 4))</f>
        <v>0</v>
      </c>
    </row>
    <row r="5" spans="1:40">
      <c r="A5" s="5" t="s">
        <v>22</v>
      </c>
      <c r="B5" s="5" t="s">
        <v>23</v>
      </c>
      <c r="C5" s="5"/>
      <c r="D5" s="5"/>
      <c r="E5" s="5"/>
      <c r="F5" s="6">
        <v>1</v>
      </c>
      <c r="G5" s="8"/>
      <c r="H5" s="8">
        <v>24</v>
      </c>
      <c r="I5" s="8"/>
      <c r="J5" s="8"/>
      <c r="K5" s="8"/>
      <c r="L5" s="8">
        <v>24</v>
      </c>
      <c r="M5" s="8"/>
      <c r="N5" s="8"/>
      <c r="O5" s="8"/>
      <c r="P5" s="8"/>
      <c r="Q5" s="8"/>
      <c r="R5" s="8"/>
      <c r="S5" s="8">
        <v>24</v>
      </c>
      <c r="T5" s="8"/>
      <c r="U5" s="8"/>
      <c r="V5" s="8"/>
      <c r="W5" s="8">
        <v>24</v>
      </c>
      <c r="X5" s="8"/>
      <c r="Y5" s="8"/>
      <c r="Z5" s="8"/>
      <c r="AA5" s="8">
        <v>24</v>
      </c>
      <c r="AB5" s="8"/>
      <c r="AC5" s="8"/>
      <c r="AD5" s="8"/>
      <c r="AE5" s="8">
        <v>24</v>
      </c>
      <c r="AF5" s="8"/>
      <c r="AG5" s="8"/>
      <c r="AH5" s="8">
        <v>24</v>
      </c>
      <c r="AI5" s="8"/>
      <c r="AJ5" s="8"/>
      <c r="AK5" s="2">
        <f>SUM(INDIRECT(ADDRESS(5, 7)):INDEX(5:5, COLUMN() - 1))</f>
        <v>0</v>
      </c>
      <c r="AL5" s="2">
        <v>168</v>
      </c>
      <c r="AM5" s="2">
        <f>INDEX(5:5, COLUMN() - 2) - INDEX(5:5, COLUMN() - 1)</f>
        <v>0</v>
      </c>
      <c r="AN5" s="2">
        <f>COUNT(INDIRECT(ADDRESS(5, 7)):INDEX(5:5, COLUMN() - 4))</f>
        <v>0</v>
      </c>
    </row>
    <row r="6" spans="1:40">
      <c r="A6" s="5" t="s">
        <v>24</v>
      </c>
      <c r="B6" s="5" t="s">
        <v>25</v>
      </c>
      <c r="C6" s="5"/>
      <c r="D6" s="5"/>
      <c r="E6" s="5"/>
      <c r="F6" s="6">
        <v>1</v>
      </c>
      <c r="G6" s="7"/>
      <c r="H6" s="8"/>
      <c r="I6" s="8"/>
      <c r="J6" s="8"/>
      <c r="K6" s="8">
        <v>24</v>
      </c>
      <c r="L6" s="8"/>
      <c r="M6" s="8"/>
      <c r="N6" s="8">
        <v>24</v>
      </c>
      <c r="O6" s="8"/>
      <c r="P6" s="8"/>
      <c r="Q6" s="8">
        <v>24</v>
      </c>
      <c r="R6" s="8"/>
      <c r="S6" s="8"/>
      <c r="T6" s="8"/>
      <c r="U6" s="8">
        <v>24</v>
      </c>
      <c r="V6" s="8"/>
      <c r="W6" s="8"/>
      <c r="X6" s="8">
        <v>24</v>
      </c>
      <c r="Y6" s="8"/>
      <c r="Z6" s="8"/>
      <c r="AA6" s="8"/>
      <c r="AB6" s="8"/>
      <c r="AC6" s="8">
        <v>24</v>
      </c>
      <c r="AD6" s="8"/>
      <c r="AE6" s="8"/>
      <c r="AF6" s="8">
        <v>24</v>
      </c>
      <c r="AG6" s="8"/>
      <c r="AH6" s="8"/>
      <c r="AI6" s="8">
        <v>24</v>
      </c>
      <c r="AJ6" s="8"/>
      <c r="AK6" s="2">
        <f>SUM(INDIRECT(ADDRESS(6, 7)):INDEX(6:6, COLUMN() - 1))</f>
        <v>0</v>
      </c>
      <c r="AL6" s="2">
        <v>168</v>
      </c>
      <c r="AM6" s="2">
        <f>INDEX(6:6, COLUMN() - 2) - INDEX(6:6, COLUMN() - 1)</f>
        <v>0</v>
      </c>
      <c r="AN6" s="2">
        <f>COUNT(INDIRECT(ADDRESS(6, 7)):INDEX(6:6, COLUMN() - 4))</f>
        <v>0</v>
      </c>
    </row>
    <row r="7" spans="1:40">
      <c r="A7" s="5" t="s">
        <v>26</v>
      </c>
      <c r="B7" s="5" t="s">
        <v>27</v>
      </c>
      <c r="C7" s="5"/>
      <c r="D7" s="5"/>
      <c r="E7" s="5"/>
      <c r="F7" s="6">
        <v>1</v>
      </c>
      <c r="G7" s="7"/>
      <c r="H7" s="8"/>
      <c r="I7" s="8">
        <v>24</v>
      </c>
      <c r="J7" s="8"/>
      <c r="K7" s="8"/>
      <c r="L7" s="8"/>
      <c r="M7" s="8"/>
      <c r="N7" s="8">
        <v>24</v>
      </c>
      <c r="O7" s="8"/>
      <c r="P7" s="8"/>
      <c r="Q7" s="8"/>
      <c r="R7" s="8">
        <v>24</v>
      </c>
      <c r="S7" s="8"/>
      <c r="T7" s="8"/>
      <c r="U7" s="8"/>
      <c r="V7" s="8">
        <v>24</v>
      </c>
      <c r="W7" s="8"/>
      <c r="X7" s="8"/>
      <c r="Y7" s="8">
        <v>24</v>
      </c>
      <c r="Z7" s="8"/>
      <c r="AA7" s="8"/>
      <c r="AB7" s="8"/>
      <c r="AC7" s="8"/>
      <c r="AD7" s="8"/>
      <c r="AE7" s="8">
        <v>24</v>
      </c>
      <c r="AF7" s="8"/>
      <c r="AG7" s="8"/>
      <c r="AH7" s="8"/>
      <c r="AI7" s="8">
        <v>24</v>
      </c>
      <c r="AJ7" s="8"/>
      <c r="AK7" s="2">
        <f>SUM(INDIRECT(ADDRESS(7, 7)):INDEX(7:7, COLUMN() - 1))</f>
        <v>0</v>
      </c>
      <c r="AL7" s="2">
        <v>168</v>
      </c>
      <c r="AM7" s="2">
        <f>INDEX(7:7, COLUMN() - 2) - INDEX(7:7, COLUMN() - 1)</f>
        <v>0</v>
      </c>
      <c r="AN7" s="2">
        <f>COUNT(INDIRECT(ADDRESS(7, 7)):INDEX(7:7, COLUMN() - 4))</f>
        <v>0</v>
      </c>
    </row>
    <row r="8" spans="1:40">
      <c r="A8" s="5" t="s">
        <v>28</v>
      </c>
      <c r="B8" s="5" t="s">
        <v>29</v>
      </c>
      <c r="C8" s="5"/>
      <c r="D8" s="5"/>
      <c r="E8" s="5"/>
      <c r="F8" s="6">
        <v>1</v>
      </c>
      <c r="G8" s="8">
        <v>24</v>
      </c>
      <c r="H8" s="7" t="s">
        <v>10</v>
      </c>
      <c r="I8" s="7" t="s">
        <v>10</v>
      </c>
      <c r="J8" s="7" t="s">
        <v>10</v>
      </c>
      <c r="K8" s="8"/>
      <c r="L8" s="8">
        <v>24</v>
      </c>
      <c r="M8" s="8"/>
      <c r="N8" s="8"/>
      <c r="O8" s="8"/>
      <c r="P8" s="8"/>
      <c r="Q8" s="8"/>
      <c r="R8" s="7" t="s">
        <v>10</v>
      </c>
      <c r="S8" s="7" t="s">
        <v>10</v>
      </c>
      <c r="T8" s="7" t="s">
        <v>10</v>
      </c>
      <c r="U8" s="7" t="s">
        <v>10</v>
      </c>
      <c r="V8" s="8">
        <v>24</v>
      </c>
      <c r="W8" s="8"/>
      <c r="X8" s="8"/>
      <c r="Y8" s="8"/>
      <c r="Z8" s="8"/>
      <c r="AA8" s="8"/>
      <c r="AB8" s="8">
        <v>24</v>
      </c>
      <c r="AC8" s="8"/>
      <c r="AD8" s="8"/>
      <c r="AE8" s="8"/>
      <c r="AF8" s="8">
        <v>24</v>
      </c>
      <c r="AG8" s="8"/>
      <c r="AH8" s="8"/>
      <c r="AI8" s="8"/>
      <c r="AJ8" s="8"/>
      <c r="AK8" s="2">
        <f>SUM(INDIRECT(ADDRESS(8, 7)):INDEX(8:8, COLUMN() - 1))</f>
        <v>0</v>
      </c>
      <c r="AL8" s="2">
        <v>116</v>
      </c>
      <c r="AM8" s="2">
        <f>INDEX(8:8, COLUMN() - 2) - INDEX(8:8, COLUMN() - 1)</f>
        <v>0</v>
      </c>
      <c r="AN8" s="2">
        <f>COUNT(INDIRECT(ADDRESS(8, 7)):INDEX(8:8, COLUMN() - 4))</f>
        <v>0</v>
      </c>
    </row>
    <row r="9" spans="1:40">
      <c r="A9" s="5" t="s">
        <v>30</v>
      </c>
      <c r="B9" s="5" t="s">
        <v>31</v>
      </c>
      <c r="C9" s="5"/>
      <c r="D9" s="5"/>
      <c r="E9" s="5"/>
      <c r="F9" s="6">
        <v>1</v>
      </c>
      <c r="G9" s="7"/>
      <c r="H9" s="8"/>
      <c r="I9" s="8">
        <v>24</v>
      </c>
      <c r="J9" s="8"/>
      <c r="K9" s="8">
        <v>24</v>
      </c>
      <c r="L9" s="8"/>
      <c r="M9" s="8">
        <v>24</v>
      </c>
      <c r="N9" s="8"/>
      <c r="O9" s="8">
        <v>24</v>
      </c>
      <c r="P9" s="8"/>
      <c r="Q9" s="8"/>
      <c r="R9" s="8"/>
      <c r="S9" s="8"/>
      <c r="T9" s="8"/>
      <c r="U9" s="8"/>
      <c r="V9" s="8"/>
      <c r="W9" s="8"/>
      <c r="X9" s="8">
        <v>24</v>
      </c>
      <c r="Y9" s="8"/>
      <c r="Z9" s="8">
        <v>24</v>
      </c>
      <c r="AA9" s="8"/>
      <c r="AB9" s="8">
        <v>24</v>
      </c>
      <c r="AC9" s="8"/>
      <c r="AD9" s="8"/>
      <c r="AE9" s="8"/>
      <c r="AF9" s="8"/>
      <c r="AG9" s="8"/>
      <c r="AH9" s="8"/>
      <c r="AI9" s="8"/>
      <c r="AJ9" s="8">
        <v>24</v>
      </c>
      <c r="AK9" s="2">
        <f>SUM(INDIRECT(ADDRESS(9, 7)):INDEX(9:9, COLUMN() - 1))</f>
        <v>0</v>
      </c>
      <c r="AL9" s="2">
        <v>168</v>
      </c>
      <c r="AM9" s="2">
        <f>INDEX(9:9, COLUMN() - 2) - INDEX(9:9, COLUMN() - 1)</f>
        <v>0</v>
      </c>
      <c r="AN9" s="2">
        <f>COUNT(INDIRECT(ADDRESS(9, 7)):INDEX(9:9, COLUMN() - 4))</f>
        <v>0</v>
      </c>
    </row>
    <row r="10" spans="1:40">
      <c r="A10" s="5" t="s">
        <v>32</v>
      </c>
      <c r="B10" s="5" t="s">
        <v>33</v>
      </c>
      <c r="C10" s="5"/>
      <c r="D10" s="5"/>
      <c r="E10" s="5"/>
      <c r="F10" s="6">
        <v>1</v>
      </c>
      <c r="G10" s="7"/>
      <c r="H10" s="8">
        <v>24</v>
      </c>
      <c r="I10" s="8"/>
      <c r="J10" s="8"/>
      <c r="K10" s="8"/>
      <c r="L10" s="8"/>
      <c r="M10" s="8">
        <v>24</v>
      </c>
      <c r="N10" s="8"/>
      <c r="O10" s="8"/>
      <c r="P10" s="8"/>
      <c r="Q10" s="8">
        <v>24</v>
      </c>
      <c r="R10" s="8"/>
      <c r="S10" s="8">
        <v>24</v>
      </c>
      <c r="T10" s="8"/>
      <c r="U10" s="8"/>
      <c r="V10" s="8"/>
      <c r="W10" s="8"/>
      <c r="X10" s="8"/>
      <c r="Y10" s="8"/>
      <c r="Z10" s="8"/>
      <c r="AA10" s="8">
        <v>24</v>
      </c>
      <c r="AB10" s="8"/>
      <c r="AC10" s="8"/>
      <c r="AD10" s="8">
        <v>24</v>
      </c>
      <c r="AE10" s="8"/>
      <c r="AF10" s="8"/>
      <c r="AG10" s="8"/>
      <c r="AH10" s="8">
        <v>24</v>
      </c>
      <c r="AI10" s="8"/>
      <c r="AJ10" s="8"/>
      <c r="AK10" s="2">
        <f>SUM(INDIRECT(ADDRESS(10, 7)):INDEX(10:10, COLUMN() - 1))</f>
        <v>0</v>
      </c>
      <c r="AL10" s="2">
        <v>168</v>
      </c>
      <c r="AM10" s="2">
        <f>INDEX(10:10, COLUMN() - 2) - INDEX(10:10, COLUMN() - 1)</f>
        <v>0</v>
      </c>
      <c r="AN10" s="2">
        <f>COUNT(INDIRECT(ADDRESS(10, 7)):INDEX(10:10, COLUMN() - 4))</f>
        <v>0</v>
      </c>
    </row>
    <row r="11" spans="1:40">
      <c r="A11" s="5" t="s">
        <v>34</v>
      </c>
      <c r="B11" s="5" t="s">
        <v>35</v>
      </c>
      <c r="C11" s="5"/>
      <c r="D11" s="5"/>
      <c r="E11" s="5"/>
      <c r="F11" s="6">
        <v>1</v>
      </c>
      <c r="G11" s="8">
        <v>24</v>
      </c>
      <c r="H11" s="8"/>
      <c r="I11" s="8"/>
      <c r="J11" s="8"/>
      <c r="K11" s="8"/>
      <c r="L11" s="8"/>
      <c r="M11" s="8"/>
      <c r="N11" s="8"/>
      <c r="O11" s="8">
        <v>24</v>
      </c>
      <c r="P11" s="8"/>
      <c r="Q11" s="8"/>
      <c r="R11" s="8">
        <v>24</v>
      </c>
      <c r="S11" s="8"/>
      <c r="T11" s="8"/>
      <c r="U11" s="8">
        <v>24</v>
      </c>
      <c r="V11" s="8"/>
      <c r="W11" s="8"/>
      <c r="X11" s="8"/>
      <c r="Y11" s="8">
        <v>24</v>
      </c>
      <c r="Z11" s="8"/>
      <c r="AA11" s="8"/>
      <c r="AB11" s="8"/>
      <c r="AC11" s="8">
        <v>24</v>
      </c>
      <c r="AD11" s="8"/>
      <c r="AE11" s="8"/>
      <c r="AF11" s="8"/>
      <c r="AG11" s="8">
        <v>24</v>
      </c>
      <c r="AH11" s="8"/>
      <c r="AI11" s="8"/>
      <c r="AJ11" s="8">
        <v>24</v>
      </c>
      <c r="AK11" s="2">
        <f>SUM(INDIRECT(ADDRESS(11, 7)):INDEX(11:11, COLUMN() - 1))</f>
        <v>0</v>
      </c>
      <c r="AL11" s="2">
        <v>168</v>
      </c>
      <c r="AM11" s="2">
        <f>INDEX(11:11, COLUMN() - 2) - INDEX(11:11, COLUMN() - 1)</f>
        <v>0</v>
      </c>
      <c r="AN11" s="2">
        <f>COUNT(INDIRECT(ADDRESS(11, 7)):INDEX(11:11, COLUMN() - 4))</f>
        <v>0</v>
      </c>
    </row>
    <row r="12" spans="1:40">
      <c r="A12" s="5" t="s">
        <v>36</v>
      </c>
      <c r="B12" s="5" t="s">
        <v>37</v>
      </c>
      <c r="C12" s="5"/>
      <c r="D12" s="5"/>
      <c r="E12" s="5"/>
      <c r="F12" s="6">
        <v>1</v>
      </c>
      <c r="G12" s="8"/>
      <c r="H12" s="8">
        <v>8</v>
      </c>
      <c r="I12" s="8">
        <v>8</v>
      </c>
      <c r="J12" s="8">
        <v>8</v>
      </c>
      <c r="K12" s="8">
        <v>8</v>
      </c>
      <c r="L12" s="8">
        <v>8</v>
      </c>
      <c r="M12" s="8"/>
      <c r="N12" s="8"/>
      <c r="O12" s="8">
        <v>8</v>
      </c>
      <c r="P12" s="8">
        <v>8</v>
      </c>
      <c r="Q12" s="8">
        <v>8</v>
      </c>
      <c r="R12" s="8">
        <v>8</v>
      </c>
      <c r="S12" s="8">
        <v>8</v>
      </c>
      <c r="T12" s="8"/>
      <c r="U12" s="8"/>
      <c r="V12" s="8">
        <v>8</v>
      </c>
      <c r="W12" s="8">
        <v>8</v>
      </c>
      <c r="X12" s="8">
        <v>8</v>
      </c>
      <c r="Y12" s="8">
        <v>8</v>
      </c>
      <c r="Z12" s="8">
        <v>8</v>
      </c>
      <c r="AA12" s="8"/>
      <c r="AB12" s="8"/>
      <c r="AC12" s="8">
        <v>8</v>
      </c>
      <c r="AD12" s="8">
        <v>8</v>
      </c>
      <c r="AE12" s="8">
        <v>8</v>
      </c>
      <c r="AF12" s="8">
        <v>8</v>
      </c>
      <c r="AG12" s="8">
        <v>8</v>
      </c>
      <c r="AH12" s="8"/>
      <c r="AI12" s="8"/>
      <c r="AJ12" s="8">
        <v>8</v>
      </c>
      <c r="AK12" s="2">
        <f>SUM(INDIRECT(ADDRESS(12, 7)):INDEX(12:12, COLUMN() - 1))</f>
        <v>0</v>
      </c>
      <c r="AL12" s="2">
        <v>168</v>
      </c>
      <c r="AM12" s="2">
        <f>INDEX(12:12, COLUMN() - 2) - INDEX(12:12, COLUMN() - 1)</f>
        <v>0</v>
      </c>
      <c r="AN12" s="2">
        <f>COUNT(INDIRECT(ADDRESS(12, 7)):INDEX(12:12, COLUMN() - 4))</f>
        <v>0</v>
      </c>
    </row>
    <row r="13" spans="1:40">
      <c r="B13" s="5" t="s">
        <v>38</v>
      </c>
      <c r="G13" s="5">
        <f>COUNTIF(INDIRECT(_xlfn.CONCAT(ADDRESS(3, 7), ":", ADDRESS(12, 7))), "=24")</f>
        <v>0</v>
      </c>
      <c r="H13" s="5">
        <f>COUNTIF(INDIRECT(_xlfn.CONCAT(ADDRESS(3, 8), ":", ADDRESS(12, 8))), "=24")</f>
        <v>0</v>
      </c>
      <c r="I13" s="5">
        <f>COUNTIF(INDIRECT(_xlfn.CONCAT(ADDRESS(3, 9), ":", ADDRESS(12, 9))), "=24")</f>
        <v>0</v>
      </c>
      <c r="J13" s="5">
        <f>COUNTIF(INDIRECT(_xlfn.CONCAT(ADDRESS(3, 10), ":", ADDRESS(12, 10))), "=24")</f>
        <v>0</v>
      </c>
      <c r="K13" s="5">
        <f>COUNTIF(INDIRECT(_xlfn.CONCAT(ADDRESS(3, 11), ":", ADDRESS(12, 11))), "=24")</f>
        <v>0</v>
      </c>
      <c r="L13" s="5">
        <f>COUNTIF(INDIRECT(_xlfn.CONCAT(ADDRESS(3, 12), ":", ADDRESS(12, 12))), "=24")</f>
        <v>0</v>
      </c>
      <c r="M13" s="5">
        <f>COUNTIF(INDIRECT(_xlfn.CONCAT(ADDRESS(3, 13), ":", ADDRESS(12, 13))), "=24")</f>
        <v>0</v>
      </c>
      <c r="N13" s="5">
        <f>COUNTIF(INDIRECT(_xlfn.CONCAT(ADDRESS(3, 14), ":", ADDRESS(12, 14))), "=24")</f>
        <v>0</v>
      </c>
      <c r="O13" s="5">
        <f>COUNTIF(INDIRECT(_xlfn.CONCAT(ADDRESS(3, 15), ":", ADDRESS(12, 15))), "=24")</f>
        <v>0</v>
      </c>
      <c r="P13" s="5">
        <f>COUNTIF(INDIRECT(_xlfn.CONCAT(ADDRESS(3, 16), ":", ADDRESS(12, 16))), "=24")</f>
        <v>0</v>
      </c>
      <c r="Q13" s="5">
        <f>COUNTIF(INDIRECT(_xlfn.CONCAT(ADDRESS(3, 17), ":", ADDRESS(12, 17))), "=24")</f>
        <v>0</v>
      </c>
      <c r="R13" s="5">
        <f>COUNTIF(INDIRECT(_xlfn.CONCAT(ADDRESS(3, 18), ":", ADDRESS(12, 18))), "=24")</f>
        <v>0</v>
      </c>
      <c r="S13" s="5">
        <f>COUNTIF(INDIRECT(_xlfn.CONCAT(ADDRESS(3, 19), ":", ADDRESS(12, 19))), "=24")</f>
        <v>0</v>
      </c>
      <c r="T13" s="5">
        <f>COUNTIF(INDIRECT(_xlfn.CONCAT(ADDRESS(3, 20), ":", ADDRESS(12, 20))), "=24")</f>
        <v>0</v>
      </c>
      <c r="U13" s="5">
        <f>COUNTIF(INDIRECT(_xlfn.CONCAT(ADDRESS(3, 21), ":", ADDRESS(12, 21))), "=24")</f>
        <v>0</v>
      </c>
      <c r="V13" s="5">
        <f>COUNTIF(INDIRECT(_xlfn.CONCAT(ADDRESS(3, 22), ":", ADDRESS(12, 22))), "=24")</f>
        <v>0</v>
      </c>
      <c r="W13" s="5">
        <f>COUNTIF(INDIRECT(_xlfn.CONCAT(ADDRESS(3, 23), ":", ADDRESS(12, 23))), "=24")</f>
        <v>0</v>
      </c>
      <c r="X13" s="5">
        <f>COUNTIF(INDIRECT(_xlfn.CONCAT(ADDRESS(3, 24), ":", ADDRESS(12, 24))), "=24")</f>
        <v>0</v>
      </c>
      <c r="Y13" s="5">
        <f>COUNTIF(INDIRECT(_xlfn.CONCAT(ADDRESS(3, 25), ":", ADDRESS(12, 25))), "=24")</f>
        <v>0</v>
      </c>
      <c r="Z13" s="5">
        <f>COUNTIF(INDIRECT(_xlfn.CONCAT(ADDRESS(3, 26), ":", ADDRESS(12, 26))), "=24")</f>
        <v>0</v>
      </c>
      <c r="AA13" s="5">
        <f>COUNTIF(INDIRECT(_xlfn.CONCAT(ADDRESS(3, 27), ":", ADDRESS(12, 27))), "=24")</f>
        <v>0</v>
      </c>
      <c r="AB13" s="5">
        <f>COUNTIF(INDIRECT(_xlfn.CONCAT(ADDRESS(3, 28), ":", ADDRESS(12, 28))), "=24")</f>
        <v>0</v>
      </c>
      <c r="AC13" s="5">
        <f>COUNTIF(INDIRECT(_xlfn.CONCAT(ADDRESS(3, 29), ":", ADDRESS(12, 29))), "=24")</f>
        <v>0</v>
      </c>
      <c r="AD13" s="5">
        <f>COUNTIF(INDIRECT(_xlfn.CONCAT(ADDRESS(3, 30), ":", ADDRESS(12, 30))), "=24")</f>
        <v>0</v>
      </c>
      <c r="AE13" s="5">
        <f>COUNTIF(INDIRECT(_xlfn.CONCAT(ADDRESS(3, 31), ":", ADDRESS(12, 31))), "=24")</f>
        <v>0</v>
      </c>
      <c r="AF13" s="5">
        <f>COUNTIF(INDIRECT(_xlfn.CONCAT(ADDRESS(3, 32), ":", ADDRESS(12, 32))), "=24")</f>
        <v>0</v>
      </c>
      <c r="AG13" s="5">
        <f>COUNTIF(INDIRECT(_xlfn.CONCAT(ADDRESS(3, 33), ":", ADDRESS(12, 33))), "=24")</f>
        <v>0</v>
      </c>
      <c r="AH13" s="5">
        <f>COUNTIF(INDIRECT(_xlfn.CONCAT(ADDRESS(3, 34), ":", ADDRESS(12, 34))), "=24")</f>
        <v>0</v>
      </c>
      <c r="AI13" s="5">
        <f>COUNTIF(INDIRECT(_xlfn.CONCAT(ADDRESS(3, 35), ":", ADDRESS(12, 35))), "=24")</f>
        <v>0</v>
      </c>
      <c r="AJ13" s="5">
        <f>COUNTIF(INDIRECT(_xlfn.CONCAT(ADDRESS(3, 36), ":", ADDRESS(12, 36))), "=24")</f>
        <v>0</v>
      </c>
    </row>
    <row r="14" spans="1:40">
      <c r="B14" s="5" t="s">
        <v>39</v>
      </c>
      <c r="G14" s="5">
        <f>COUNTIF(INDIRECT(_xlfn.CONCAT(ADDRESS(3, 7), ":", ADDRESS(12, 7))), "=12")</f>
        <v>0</v>
      </c>
      <c r="H14" s="5">
        <f>COUNTIF(INDIRECT(_xlfn.CONCAT(ADDRESS(3, 8), ":", ADDRESS(12, 8))), "=12")</f>
        <v>0</v>
      </c>
      <c r="I14" s="5">
        <f>COUNTIF(INDIRECT(_xlfn.CONCAT(ADDRESS(3, 9), ":", ADDRESS(12, 9))), "=12")</f>
        <v>0</v>
      </c>
      <c r="J14" s="5">
        <f>COUNTIF(INDIRECT(_xlfn.CONCAT(ADDRESS(3, 10), ":", ADDRESS(12, 10))), "=12")</f>
        <v>0</v>
      </c>
      <c r="K14" s="5">
        <f>COUNTIF(INDIRECT(_xlfn.CONCAT(ADDRESS(3, 11), ":", ADDRESS(12, 11))), "=12")</f>
        <v>0</v>
      </c>
      <c r="L14" s="5">
        <f>COUNTIF(INDIRECT(_xlfn.CONCAT(ADDRESS(3, 12), ":", ADDRESS(12, 12))), "=12")</f>
        <v>0</v>
      </c>
      <c r="M14" s="5">
        <f>COUNTIF(INDIRECT(_xlfn.CONCAT(ADDRESS(3, 13), ":", ADDRESS(12, 13))), "=12")</f>
        <v>0</v>
      </c>
      <c r="N14" s="5">
        <f>COUNTIF(INDIRECT(_xlfn.CONCAT(ADDRESS(3, 14), ":", ADDRESS(12, 14))), "=12")</f>
        <v>0</v>
      </c>
      <c r="O14" s="5">
        <f>COUNTIF(INDIRECT(_xlfn.CONCAT(ADDRESS(3, 15), ":", ADDRESS(12, 15))), "=12")</f>
        <v>0</v>
      </c>
      <c r="P14" s="5">
        <f>COUNTIF(INDIRECT(_xlfn.CONCAT(ADDRESS(3, 16), ":", ADDRESS(12, 16))), "=12")</f>
        <v>0</v>
      </c>
      <c r="Q14" s="5">
        <f>COUNTIF(INDIRECT(_xlfn.CONCAT(ADDRESS(3, 17), ":", ADDRESS(12, 17))), "=12")</f>
        <v>0</v>
      </c>
      <c r="R14" s="5">
        <f>COUNTIF(INDIRECT(_xlfn.CONCAT(ADDRESS(3, 18), ":", ADDRESS(12, 18))), "=12")</f>
        <v>0</v>
      </c>
      <c r="S14" s="5">
        <f>COUNTIF(INDIRECT(_xlfn.CONCAT(ADDRESS(3, 19), ":", ADDRESS(12, 19))), "=12")</f>
        <v>0</v>
      </c>
      <c r="T14" s="5">
        <f>COUNTIF(INDIRECT(_xlfn.CONCAT(ADDRESS(3, 20), ":", ADDRESS(12, 20))), "=12")</f>
        <v>0</v>
      </c>
      <c r="U14" s="5">
        <f>COUNTIF(INDIRECT(_xlfn.CONCAT(ADDRESS(3, 21), ":", ADDRESS(12, 21))), "=12")</f>
        <v>0</v>
      </c>
      <c r="V14" s="5">
        <f>COUNTIF(INDIRECT(_xlfn.CONCAT(ADDRESS(3, 22), ":", ADDRESS(12, 22))), "=12")</f>
        <v>0</v>
      </c>
      <c r="W14" s="5">
        <f>COUNTIF(INDIRECT(_xlfn.CONCAT(ADDRESS(3, 23), ":", ADDRESS(12, 23))), "=12")</f>
        <v>0</v>
      </c>
      <c r="X14" s="5">
        <f>COUNTIF(INDIRECT(_xlfn.CONCAT(ADDRESS(3, 24), ":", ADDRESS(12, 24))), "=12")</f>
        <v>0</v>
      </c>
      <c r="Y14" s="5">
        <f>COUNTIF(INDIRECT(_xlfn.CONCAT(ADDRESS(3, 25), ":", ADDRESS(12, 25))), "=12")</f>
        <v>0</v>
      </c>
      <c r="Z14" s="5">
        <f>COUNTIF(INDIRECT(_xlfn.CONCAT(ADDRESS(3, 26), ":", ADDRESS(12, 26))), "=12")</f>
        <v>0</v>
      </c>
      <c r="AA14" s="5">
        <f>COUNTIF(INDIRECT(_xlfn.CONCAT(ADDRESS(3, 27), ":", ADDRESS(12, 27))), "=12")</f>
        <v>0</v>
      </c>
      <c r="AB14" s="5">
        <f>COUNTIF(INDIRECT(_xlfn.CONCAT(ADDRESS(3, 28), ":", ADDRESS(12, 28))), "=12")</f>
        <v>0</v>
      </c>
      <c r="AC14" s="5">
        <f>COUNTIF(INDIRECT(_xlfn.CONCAT(ADDRESS(3, 29), ":", ADDRESS(12, 29))), "=12")</f>
        <v>0</v>
      </c>
      <c r="AD14" s="5">
        <f>COUNTIF(INDIRECT(_xlfn.CONCAT(ADDRESS(3, 30), ":", ADDRESS(12, 30))), "=12")</f>
        <v>0</v>
      </c>
      <c r="AE14" s="5">
        <f>COUNTIF(INDIRECT(_xlfn.CONCAT(ADDRESS(3, 31), ":", ADDRESS(12, 31))), "=12")</f>
        <v>0</v>
      </c>
      <c r="AF14" s="5">
        <f>COUNTIF(INDIRECT(_xlfn.CONCAT(ADDRESS(3, 32), ":", ADDRESS(12, 32))), "=12")</f>
        <v>0</v>
      </c>
      <c r="AG14" s="5">
        <f>COUNTIF(INDIRECT(_xlfn.CONCAT(ADDRESS(3, 33), ":", ADDRESS(12, 33))), "=12")</f>
        <v>0</v>
      </c>
      <c r="AH14" s="5">
        <f>COUNTIF(INDIRECT(_xlfn.CONCAT(ADDRESS(3, 34), ":", ADDRESS(12, 34))), "=12")</f>
        <v>0</v>
      </c>
      <c r="AI14" s="5">
        <f>COUNTIF(INDIRECT(_xlfn.CONCAT(ADDRESS(3, 35), ":", ADDRESS(12, 35))), "=12")</f>
        <v>0</v>
      </c>
      <c r="AJ14" s="5">
        <f>COUNTIF(INDIRECT(_xlfn.CONCAT(ADDRESS(3, 36), ":", ADDRESS(12, 36))), "=12")</f>
        <v>0</v>
      </c>
    </row>
    <row r="15" spans="1:40">
      <c r="B15" s="5" t="s">
        <v>40</v>
      </c>
      <c r="G15" s="5">
        <f>COUNTIF(INDIRECT(_xlfn.CONCAT(ADDRESS(3, 7), ":", ADDRESS(12, 7))), "=10")</f>
        <v>0</v>
      </c>
      <c r="H15" s="5">
        <f>COUNTIF(INDIRECT(_xlfn.CONCAT(ADDRESS(3, 8), ":", ADDRESS(12, 8))), "=10")</f>
        <v>0</v>
      </c>
      <c r="I15" s="5">
        <f>COUNTIF(INDIRECT(_xlfn.CONCAT(ADDRESS(3, 9), ":", ADDRESS(12, 9))), "=10")</f>
        <v>0</v>
      </c>
      <c r="J15" s="5">
        <f>COUNTIF(INDIRECT(_xlfn.CONCAT(ADDRESS(3, 10), ":", ADDRESS(12, 10))), "=10")</f>
        <v>0</v>
      </c>
      <c r="K15" s="5">
        <f>COUNTIF(INDIRECT(_xlfn.CONCAT(ADDRESS(3, 11), ":", ADDRESS(12, 11))), "=10")</f>
        <v>0</v>
      </c>
      <c r="L15" s="5">
        <f>COUNTIF(INDIRECT(_xlfn.CONCAT(ADDRESS(3, 12), ":", ADDRESS(12, 12))), "=10")</f>
        <v>0</v>
      </c>
      <c r="M15" s="5">
        <f>COUNTIF(INDIRECT(_xlfn.CONCAT(ADDRESS(3, 13), ":", ADDRESS(12, 13))), "=10")</f>
        <v>0</v>
      </c>
      <c r="N15" s="5">
        <f>COUNTIF(INDIRECT(_xlfn.CONCAT(ADDRESS(3, 14), ":", ADDRESS(12, 14))), "=10")</f>
        <v>0</v>
      </c>
      <c r="O15" s="5">
        <f>COUNTIF(INDIRECT(_xlfn.CONCAT(ADDRESS(3, 15), ":", ADDRESS(12, 15))), "=10")</f>
        <v>0</v>
      </c>
      <c r="P15" s="5">
        <f>COUNTIF(INDIRECT(_xlfn.CONCAT(ADDRESS(3, 16), ":", ADDRESS(12, 16))), "=10")</f>
        <v>0</v>
      </c>
      <c r="Q15" s="5">
        <f>COUNTIF(INDIRECT(_xlfn.CONCAT(ADDRESS(3, 17), ":", ADDRESS(12, 17))), "=10")</f>
        <v>0</v>
      </c>
      <c r="R15" s="5">
        <f>COUNTIF(INDIRECT(_xlfn.CONCAT(ADDRESS(3, 18), ":", ADDRESS(12, 18))), "=10")</f>
        <v>0</v>
      </c>
      <c r="S15" s="5">
        <f>COUNTIF(INDIRECT(_xlfn.CONCAT(ADDRESS(3, 19), ":", ADDRESS(12, 19))), "=10")</f>
        <v>0</v>
      </c>
      <c r="T15" s="5">
        <f>COUNTIF(INDIRECT(_xlfn.CONCAT(ADDRESS(3, 20), ":", ADDRESS(12, 20))), "=10")</f>
        <v>0</v>
      </c>
      <c r="U15" s="5">
        <f>COUNTIF(INDIRECT(_xlfn.CONCAT(ADDRESS(3, 21), ":", ADDRESS(12, 21))), "=10")</f>
        <v>0</v>
      </c>
      <c r="V15" s="5">
        <f>COUNTIF(INDIRECT(_xlfn.CONCAT(ADDRESS(3, 22), ":", ADDRESS(12, 22))), "=10")</f>
        <v>0</v>
      </c>
      <c r="W15" s="5">
        <f>COUNTIF(INDIRECT(_xlfn.CONCAT(ADDRESS(3, 23), ":", ADDRESS(12, 23))), "=10")</f>
        <v>0</v>
      </c>
      <c r="X15" s="5">
        <f>COUNTIF(INDIRECT(_xlfn.CONCAT(ADDRESS(3, 24), ":", ADDRESS(12, 24))), "=10")</f>
        <v>0</v>
      </c>
      <c r="Y15" s="5">
        <f>COUNTIF(INDIRECT(_xlfn.CONCAT(ADDRESS(3, 25), ":", ADDRESS(12, 25))), "=10")</f>
        <v>0</v>
      </c>
      <c r="Z15" s="5">
        <f>COUNTIF(INDIRECT(_xlfn.CONCAT(ADDRESS(3, 26), ":", ADDRESS(12, 26))), "=10")</f>
        <v>0</v>
      </c>
      <c r="AA15" s="5">
        <f>COUNTIF(INDIRECT(_xlfn.CONCAT(ADDRESS(3, 27), ":", ADDRESS(12, 27))), "=10")</f>
        <v>0</v>
      </c>
      <c r="AB15" s="5">
        <f>COUNTIF(INDIRECT(_xlfn.CONCAT(ADDRESS(3, 28), ":", ADDRESS(12, 28))), "=10")</f>
        <v>0</v>
      </c>
      <c r="AC15" s="5">
        <f>COUNTIF(INDIRECT(_xlfn.CONCAT(ADDRESS(3, 29), ":", ADDRESS(12, 29))), "=10")</f>
        <v>0</v>
      </c>
      <c r="AD15" s="5">
        <f>COUNTIF(INDIRECT(_xlfn.CONCAT(ADDRESS(3, 30), ":", ADDRESS(12, 30))), "=10")</f>
        <v>0</v>
      </c>
      <c r="AE15" s="5">
        <f>COUNTIF(INDIRECT(_xlfn.CONCAT(ADDRESS(3, 31), ":", ADDRESS(12, 31))), "=10")</f>
        <v>0</v>
      </c>
      <c r="AF15" s="5">
        <f>COUNTIF(INDIRECT(_xlfn.CONCAT(ADDRESS(3, 32), ":", ADDRESS(12, 32))), "=10")</f>
        <v>0</v>
      </c>
      <c r="AG15" s="5">
        <f>COUNTIF(INDIRECT(_xlfn.CONCAT(ADDRESS(3, 33), ":", ADDRESS(12, 33))), "=10")</f>
        <v>0</v>
      </c>
      <c r="AH15" s="5">
        <f>COUNTIF(INDIRECT(_xlfn.CONCAT(ADDRESS(3, 34), ":", ADDRESS(12, 34))), "=10")</f>
        <v>0</v>
      </c>
      <c r="AI15" s="5">
        <f>COUNTIF(INDIRECT(_xlfn.CONCAT(ADDRESS(3, 35), ":", ADDRESS(12, 35))), "=10")</f>
        <v>0</v>
      </c>
      <c r="AJ15" s="5">
        <f>COUNTIF(INDIRECT(_xlfn.CONCAT(ADDRESS(3, 36), ":", ADDRESS(12, 36))), "=10")</f>
        <v>0</v>
      </c>
    </row>
    <row r="16" spans="1:40">
      <c r="B16" s="5" t="s">
        <v>41</v>
      </c>
      <c r="G16" s="5">
        <f>COUNTIF(INDIRECT(_xlfn.CONCAT(ADDRESS(3, 7), ":", ADDRESS(12, 7))), "=8")</f>
        <v>0</v>
      </c>
      <c r="H16" s="5">
        <f>COUNTIF(INDIRECT(_xlfn.CONCAT(ADDRESS(3, 8), ":", ADDRESS(12, 8))), "=8")</f>
        <v>0</v>
      </c>
      <c r="I16" s="5">
        <f>COUNTIF(INDIRECT(_xlfn.CONCAT(ADDRESS(3, 9), ":", ADDRESS(12, 9))), "=8")</f>
        <v>0</v>
      </c>
      <c r="J16" s="5">
        <f>COUNTIF(INDIRECT(_xlfn.CONCAT(ADDRESS(3, 10), ":", ADDRESS(12, 10))), "=8")</f>
        <v>0</v>
      </c>
      <c r="K16" s="5">
        <f>COUNTIF(INDIRECT(_xlfn.CONCAT(ADDRESS(3, 11), ":", ADDRESS(12, 11))), "=8")</f>
        <v>0</v>
      </c>
      <c r="L16" s="5">
        <f>COUNTIF(INDIRECT(_xlfn.CONCAT(ADDRESS(3, 12), ":", ADDRESS(12, 12))), "=8")</f>
        <v>0</v>
      </c>
      <c r="M16" s="5">
        <f>COUNTIF(INDIRECT(_xlfn.CONCAT(ADDRESS(3, 13), ":", ADDRESS(12, 13))), "=8")</f>
        <v>0</v>
      </c>
      <c r="N16" s="5">
        <f>COUNTIF(INDIRECT(_xlfn.CONCAT(ADDRESS(3, 14), ":", ADDRESS(12, 14))), "=8")</f>
        <v>0</v>
      </c>
      <c r="O16" s="5">
        <f>COUNTIF(INDIRECT(_xlfn.CONCAT(ADDRESS(3, 15), ":", ADDRESS(12, 15))), "=8")</f>
        <v>0</v>
      </c>
      <c r="P16" s="5">
        <f>COUNTIF(INDIRECT(_xlfn.CONCAT(ADDRESS(3, 16), ":", ADDRESS(12, 16))), "=8")</f>
        <v>0</v>
      </c>
      <c r="Q16" s="5">
        <f>COUNTIF(INDIRECT(_xlfn.CONCAT(ADDRESS(3, 17), ":", ADDRESS(12, 17))), "=8")</f>
        <v>0</v>
      </c>
      <c r="R16" s="5">
        <f>COUNTIF(INDIRECT(_xlfn.CONCAT(ADDRESS(3, 18), ":", ADDRESS(12, 18))), "=8")</f>
        <v>0</v>
      </c>
      <c r="S16" s="5">
        <f>COUNTIF(INDIRECT(_xlfn.CONCAT(ADDRESS(3, 19), ":", ADDRESS(12, 19))), "=8")</f>
        <v>0</v>
      </c>
      <c r="T16" s="5">
        <f>COUNTIF(INDIRECT(_xlfn.CONCAT(ADDRESS(3, 20), ":", ADDRESS(12, 20))), "=8")</f>
        <v>0</v>
      </c>
      <c r="U16" s="5">
        <f>COUNTIF(INDIRECT(_xlfn.CONCAT(ADDRESS(3, 21), ":", ADDRESS(12, 21))), "=8")</f>
        <v>0</v>
      </c>
      <c r="V16" s="5">
        <f>COUNTIF(INDIRECT(_xlfn.CONCAT(ADDRESS(3, 22), ":", ADDRESS(12, 22))), "=8")</f>
        <v>0</v>
      </c>
      <c r="W16" s="5">
        <f>COUNTIF(INDIRECT(_xlfn.CONCAT(ADDRESS(3, 23), ":", ADDRESS(12, 23))), "=8")</f>
        <v>0</v>
      </c>
      <c r="X16" s="5">
        <f>COUNTIF(INDIRECT(_xlfn.CONCAT(ADDRESS(3, 24), ":", ADDRESS(12, 24))), "=8")</f>
        <v>0</v>
      </c>
      <c r="Y16" s="5">
        <f>COUNTIF(INDIRECT(_xlfn.CONCAT(ADDRESS(3, 25), ":", ADDRESS(12, 25))), "=8")</f>
        <v>0</v>
      </c>
      <c r="Z16" s="5">
        <f>COUNTIF(INDIRECT(_xlfn.CONCAT(ADDRESS(3, 26), ":", ADDRESS(12, 26))), "=8")</f>
        <v>0</v>
      </c>
      <c r="AA16" s="5">
        <f>COUNTIF(INDIRECT(_xlfn.CONCAT(ADDRESS(3, 27), ":", ADDRESS(12, 27))), "=8")</f>
        <v>0</v>
      </c>
      <c r="AB16" s="5">
        <f>COUNTIF(INDIRECT(_xlfn.CONCAT(ADDRESS(3, 28), ":", ADDRESS(12, 28))), "=8")</f>
        <v>0</v>
      </c>
      <c r="AC16" s="5">
        <f>COUNTIF(INDIRECT(_xlfn.CONCAT(ADDRESS(3, 29), ":", ADDRESS(12, 29))), "=8")</f>
        <v>0</v>
      </c>
      <c r="AD16" s="5">
        <f>COUNTIF(INDIRECT(_xlfn.CONCAT(ADDRESS(3, 30), ":", ADDRESS(12, 30))), "=8")</f>
        <v>0</v>
      </c>
      <c r="AE16" s="5">
        <f>COUNTIF(INDIRECT(_xlfn.CONCAT(ADDRESS(3, 31), ":", ADDRESS(12, 31))), "=8")</f>
        <v>0</v>
      </c>
      <c r="AF16" s="5">
        <f>COUNTIF(INDIRECT(_xlfn.CONCAT(ADDRESS(3, 32), ":", ADDRESS(12, 32))), "=8")</f>
        <v>0</v>
      </c>
      <c r="AG16" s="5">
        <f>COUNTIF(INDIRECT(_xlfn.CONCAT(ADDRESS(3, 33), ":", ADDRESS(12, 33))), "=8")</f>
        <v>0</v>
      </c>
      <c r="AH16" s="5">
        <f>COUNTIF(INDIRECT(_xlfn.CONCAT(ADDRESS(3, 34), ":", ADDRESS(12, 34))), "=8")</f>
        <v>0</v>
      </c>
      <c r="AI16" s="5">
        <f>COUNTIF(INDIRECT(_xlfn.CONCAT(ADDRESS(3, 35), ":", ADDRESS(12, 35))), "=8")</f>
        <v>0</v>
      </c>
      <c r="AJ16" s="5">
        <f>COUNTIF(INDIRECT(_xlfn.CONCAT(ADDRESS(3, 36), ":", ADDRESS(12, 36))), "=8")</f>
        <v>0</v>
      </c>
    </row>
    <row r="17" spans="2:36">
      <c r="B17" s="5" t="s">
        <v>42</v>
      </c>
      <c r="G17" s="5">
        <f>SUM(INDIRECT(_xlfn.CONCAT(ADDRESS(13, 7), ":", ADDRESS(16, 7))))</f>
        <v>0</v>
      </c>
      <c r="H17" s="5">
        <f>SUM(INDIRECT(_xlfn.CONCAT(ADDRESS(13, 8), ":", ADDRESS(16, 8))))</f>
        <v>0</v>
      </c>
      <c r="I17" s="5">
        <f>SUM(INDIRECT(_xlfn.CONCAT(ADDRESS(13, 9), ":", ADDRESS(16, 9))))</f>
        <v>0</v>
      </c>
      <c r="J17" s="5">
        <f>SUM(INDIRECT(_xlfn.CONCAT(ADDRESS(13, 10), ":", ADDRESS(16, 10))))</f>
        <v>0</v>
      </c>
      <c r="K17" s="5">
        <f>SUM(INDIRECT(_xlfn.CONCAT(ADDRESS(13, 11), ":", ADDRESS(16, 11))))</f>
        <v>0</v>
      </c>
      <c r="L17" s="5">
        <f>SUM(INDIRECT(_xlfn.CONCAT(ADDRESS(13, 12), ":", ADDRESS(16, 12))))</f>
        <v>0</v>
      </c>
      <c r="M17" s="5">
        <f>SUM(INDIRECT(_xlfn.CONCAT(ADDRESS(13, 13), ":", ADDRESS(16, 13))))</f>
        <v>0</v>
      </c>
      <c r="N17" s="5">
        <f>SUM(INDIRECT(_xlfn.CONCAT(ADDRESS(13, 14), ":", ADDRESS(16, 14))))</f>
        <v>0</v>
      </c>
      <c r="O17" s="5">
        <f>SUM(INDIRECT(_xlfn.CONCAT(ADDRESS(13, 15), ":", ADDRESS(16, 15))))</f>
        <v>0</v>
      </c>
      <c r="P17" s="5">
        <f>SUM(INDIRECT(_xlfn.CONCAT(ADDRESS(13, 16), ":", ADDRESS(16, 16))))</f>
        <v>0</v>
      </c>
      <c r="Q17" s="5">
        <f>SUM(INDIRECT(_xlfn.CONCAT(ADDRESS(13, 17), ":", ADDRESS(16, 17))))</f>
        <v>0</v>
      </c>
      <c r="R17" s="5">
        <f>SUM(INDIRECT(_xlfn.CONCAT(ADDRESS(13, 18), ":", ADDRESS(16, 18))))</f>
        <v>0</v>
      </c>
      <c r="S17" s="5">
        <f>SUM(INDIRECT(_xlfn.CONCAT(ADDRESS(13, 19), ":", ADDRESS(16, 19))))</f>
        <v>0</v>
      </c>
      <c r="T17" s="5">
        <f>SUM(INDIRECT(_xlfn.CONCAT(ADDRESS(13, 20), ":", ADDRESS(16, 20))))</f>
        <v>0</v>
      </c>
      <c r="U17" s="5">
        <f>SUM(INDIRECT(_xlfn.CONCAT(ADDRESS(13, 21), ":", ADDRESS(16, 21))))</f>
        <v>0</v>
      </c>
      <c r="V17" s="5">
        <f>SUM(INDIRECT(_xlfn.CONCAT(ADDRESS(13, 22), ":", ADDRESS(16, 22))))</f>
        <v>0</v>
      </c>
      <c r="W17" s="5">
        <f>SUM(INDIRECT(_xlfn.CONCAT(ADDRESS(13, 23), ":", ADDRESS(16, 23))))</f>
        <v>0</v>
      </c>
      <c r="X17" s="5">
        <f>SUM(INDIRECT(_xlfn.CONCAT(ADDRESS(13, 24), ":", ADDRESS(16, 24))))</f>
        <v>0</v>
      </c>
      <c r="Y17" s="5">
        <f>SUM(INDIRECT(_xlfn.CONCAT(ADDRESS(13, 25), ":", ADDRESS(16, 25))))</f>
        <v>0</v>
      </c>
      <c r="Z17" s="5">
        <f>SUM(INDIRECT(_xlfn.CONCAT(ADDRESS(13, 26), ":", ADDRESS(16, 26))))</f>
        <v>0</v>
      </c>
      <c r="AA17" s="5">
        <f>SUM(INDIRECT(_xlfn.CONCAT(ADDRESS(13, 27), ":", ADDRESS(16, 27))))</f>
        <v>0</v>
      </c>
      <c r="AB17" s="5">
        <f>SUM(INDIRECT(_xlfn.CONCAT(ADDRESS(13, 28), ":", ADDRESS(16, 28))))</f>
        <v>0</v>
      </c>
      <c r="AC17" s="5">
        <f>SUM(INDIRECT(_xlfn.CONCAT(ADDRESS(13, 29), ":", ADDRESS(16, 29))))</f>
        <v>0</v>
      </c>
      <c r="AD17" s="5">
        <f>SUM(INDIRECT(_xlfn.CONCAT(ADDRESS(13, 30), ":", ADDRESS(16, 30))))</f>
        <v>0</v>
      </c>
      <c r="AE17" s="5">
        <f>SUM(INDIRECT(_xlfn.CONCAT(ADDRESS(13, 31), ":", ADDRESS(16, 31))))</f>
        <v>0</v>
      </c>
      <c r="AF17" s="5">
        <f>SUM(INDIRECT(_xlfn.CONCAT(ADDRESS(13, 32), ":", ADDRESS(16, 32))))</f>
        <v>0</v>
      </c>
      <c r="AG17" s="5">
        <f>SUM(INDIRECT(_xlfn.CONCAT(ADDRESS(13, 33), ":", ADDRESS(16, 33))))</f>
        <v>0</v>
      </c>
      <c r="AH17" s="5">
        <f>SUM(INDIRECT(_xlfn.CONCAT(ADDRESS(13, 34), ":", ADDRESS(16, 34))))</f>
        <v>0</v>
      </c>
      <c r="AI17" s="5">
        <f>SUM(INDIRECT(_xlfn.CONCAT(ADDRESS(13, 35), ":", ADDRESS(16, 35))))</f>
        <v>0</v>
      </c>
      <c r="AJ17" s="5">
        <f>SUM(INDIRECT(_xlfn.CONCAT(ADDRESS(13, 36), ":", ADDRESS(16, 36))))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Graafik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2020-10-19T08:55:32Z</dcterms:created>
  <dcterms:modified xsi:type="dcterms:W3CDTF">2020-10-19T08:55:32Z</dcterms:modified>
</cp:coreProperties>
</file>