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zen\Desktop\Git_repos\Fizyka\Our_Labs\Lab_7\"/>
    </mc:Choice>
  </mc:AlternateContent>
  <xr:revisionPtr revIDLastSave="0" documentId="13_ncr:1_{5D9717B7-385E-4E2C-AE37-7EB8C66EE961}" xr6:coauthVersionLast="47" xr6:coauthVersionMax="47" xr10:uidLastSave="{00000000-0000-0000-0000-000000000000}"/>
  <bookViews>
    <workbookView xWindow="-120" yWindow="-120" windowWidth="29040" windowHeight="15840" xr2:uid="{176310E5-297C-410E-9B46-6F23EF82FCA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R7" i="1"/>
  <c r="M7" i="1"/>
  <c r="L7" i="1"/>
  <c r="B21" i="1"/>
  <c r="K8" i="1"/>
  <c r="K9" i="1"/>
  <c r="K10" i="1"/>
  <c r="K11" i="1"/>
  <c r="K12" i="1"/>
  <c r="K13" i="1"/>
  <c r="K14" i="1"/>
  <c r="K15" i="1"/>
  <c r="K16" i="1"/>
  <c r="K7" i="1"/>
  <c r="H8" i="1"/>
  <c r="H9" i="1"/>
  <c r="H10" i="1"/>
  <c r="H11" i="1"/>
  <c r="H12" i="1"/>
  <c r="H13" i="1"/>
  <c r="H14" i="1"/>
  <c r="H15" i="1"/>
  <c r="H16" i="1"/>
  <c r="H7" i="1"/>
  <c r="G8" i="1"/>
  <c r="G9" i="1"/>
  <c r="G10" i="1"/>
  <c r="G11" i="1"/>
  <c r="G12" i="1"/>
  <c r="G13" i="1"/>
  <c r="G14" i="1"/>
  <c r="G15" i="1"/>
  <c r="G16" i="1"/>
  <c r="G7" i="1"/>
</calcChain>
</file>

<file path=xl/sharedStrings.xml><?xml version="1.0" encoding="utf-8"?>
<sst xmlns="http://schemas.openxmlformats.org/spreadsheetml/2006/main" count="23" uniqueCount="23">
  <si>
    <r>
      <t>ciśnienie w labo    p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0 , </t>
    </r>
    <r>
      <rPr>
        <sz val="11"/>
        <color theme="1"/>
        <rFont val="Calibri"/>
        <family val="2"/>
        <charset val="238"/>
        <scheme val="minor"/>
      </rPr>
      <t>hPa</t>
    </r>
  </si>
  <si>
    <t>temperatura    T, °C</t>
  </si>
  <si>
    <t>Lp.</t>
  </si>
  <si>
    <r>
      <t>V</t>
    </r>
    <r>
      <rPr>
        <b/>
        <vertAlign val="subscript"/>
        <sz val="11"/>
        <color theme="1"/>
        <rFont val="Calibri"/>
        <family val="2"/>
        <charset val="238"/>
        <scheme val="minor"/>
      </rPr>
      <t xml:space="preserve">i </t>
    </r>
    <r>
      <rPr>
        <b/>
        <sz val="11"/>
        <color theme="1"/>
        <rFont val="Calibri"/>
        <family val="2"/>
        <charset val="238"/>
        <scheme val="minor"/>
      </rPr>
      <t>,</t>
    </r>
    <r>
      <rPr>
        <sz val="11"/>
        <color theme="1"/>
        <rFont val="Calibri"/>
        <family val="2"/>
        <charset val="238"/>
        <scheme val="minor"/>
      </rPr>
      <t xml:space="preserve"> 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</si>
  <si>
    <r>
      <t>∆h</t>
    </r>
    <r>
      <rPr>
        <vertAlign val="subscript"/>
        <sz val="11"/>
        <color theme="1"/>
        <rFont val="Calibri"/>
        <family val="2"/>
        <charset val="238"/>
      </rPr>
      <t xml:space="preserve">i </t>
    </r>
    <r>
      <rPr>
        <sz val="11"/>
        <color theme="1"/>
        <rFont val="Calibri"/>
        <family val="2"/>
        <charset val="238"/>
      </rPr>
      <t>, cm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</si>
  <si>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 xml:space="preserve"> , s</t>
    </r>
  </si>
  <si>
    <t>r, mm</t>
  </si>
  <si>
    <t>l, mm</t>
  </si>
  <si>
    <t>g</t>
  </si>
  <si>
    <r>
      <t>η</t>
    </r>
    <r>
      <rPr>
        <vertAlign val="subscript"/>
        <sz val="11"/>
        <color rgb="FF202122"/>
        <rFont val="Arial"/>
        <family val="2"/>
        <charset val="238"/>
      </rPr>
      <t>i</t>
    </r>
    <r>
      <rPr>
        <sz val="11"/>
        <color rgb="FF202122"/>
        <rFont val="Arial"/>
        <family val="2"/>
        <charset val="238"/>
      </rPr>
      <t>(N*s/m^2)</t>
    </r>
  </si>
  <si>
    <t>u(t)</t>
  </si>
  <si>
    <t xml:space="preserve">u(V) </t>
  </si>
  <si>
    <t>u(∆h)</t>
  </si>
  <si>
    <t>u(ηi)</t>
  </si>
  <si>
    <r>
      <t>śr</t>
    </r>
    <r>
      <rPr>
        <sz val="8"/>
        <color theme="1"/>
        <rFont val="Calibri"/>
        <family val="2"/>
        <charset val="238"/>
        <scheme val="minor"/>
      </rPr>
      <t xml:space="preserve">w  </t>
    </r>
    <r>
      <rPr>
        <sz val="11"/>
        <color theme="1"/>
        <rFont val="Calibri"/>
        <family val="2"/>
        <scheme val="minor"/>
      </rPr>
      <t>ηi</t>
    </r>
  </si>
  <si>
    <t>u(śrw  ηi)</t>
  </si>
  <si>
    <t>prędkość cząstek powietrza</t>
  </si>
  <si>
    <t>v , cm/s</t>
  </si>
  <si>
    <t>droga swobodna cząsteczek</t>
  </si>
  <si>
    <t>λ</t>
  </si>
  <si>
    <t>(3*L7)/(pp * B21)</t>
  </si>
  <si>
    <r>
      <t>u(p</t>
    </r>
    <r>
      <rPr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>)</t>
    </r>
    <r>
      <rPr>
        <sz val="11"/>
        <color theme="1"/>
        <rFont val="Calibri"/>
        <family val="2"/>
        <scheme val="minor"/>
      </rPr>
      <t xml:space="preserve"> , (kg/m3)</t>
    </r>
  </si>
  <si>
    <r>
      <t>gęstość powietrza ρ</t>
    </r>
    <r>
      <rPr>
        <vertAlign val="subscript"/>
        <sz val="11"/>
        <color theme="1"/>
        <rFont val="Calibri"/>
        <family val="2"/>
        <charset val="238"/>
        <scheme val="minor"/>
      </rPr>
      <t>p ,</t>
    </r>
    <r>
      <rPr>
        <sz val="11"/>
        <color theme="1"/>
        <rFont val="Calibri"/>
        <family val="2"/>
        <scheme val="minor"/>
      </rPr>
      <t xml:space="preserve"> (kg/m3)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</si>
</sst>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</font>
    <font>
      <sz val="11"/>
      <color rgb="FF202122"/>
      <name val="Arial"/>
      <family val="2"/>
      <charset val="238"/>
    </font>
    <font>
      <vertAlign val="subscript"/>
      <sz val="11"/>
      <color rgb="FF202122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0" xfId="0" applyFont="1"/>
    <xf numFmtId="0" fontId="11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0AAF-A2A7-4971-8FEE-49C087C4346B}">
  <dimension ref="B2:R21"/>
  <sheetViews>
    <sheetView tabSelected="1" topLeftCell="B1" workbookViewId="0">
      <selection activeCell="Q13" sqref="Q13"/>
    </sheetView>
  </sheetViews>
  <sheetFormatPr defaultRowHeight="15" x14ac:dyDescent="0.25"/>
  <cols>
    <col min="3" max="3" width="8.85546875" customWidth="1"/>
    <col min="4" max="4" width="9.5703125" customWidth="1"/>
    <col min="7" max="7" width="12" bestFit="1" customWidth="1"/>
    <col min="18" max="18" width="20.85546875" customWidth="1"/>
  </cols>
  <sheetData>
    <row r="2" spans="2:18" x14ac:dyDescent="0.25">
      <c r="B2" s="9" t="s">
        <v>1</v>
      </c>
      <c r="C2" s="10"/>
      <c r="D2" s="11"/>
      <c r="E2" s="1">
        <v>23</v>
      </c>
      <c r="G2" t="s">
        <v>6</v>
      </c>
      <c r="H2">
        <v>0.4</v>
      </c>
    </row>
    <row r="3" spans="2:18" ht="18" x14ac:dyDescent="0.35">
      <c r="B3" s="1" t="s">
        <v>0</v>
      </c>
      <c r="C3" s="3"/>
      <c r="D3" s="4"/>
      <c r="E3" s="1">
        <v>985</v>
      </c>
      <c r="G3" t="s">
        <v>7</v>
      </c>
      <c r="H3">
        <v>100</v>
      </c>
    </row>
    <row r="4" spans="2:18" x14ac:dyDescent="0.25">
      <c r="G4" t="s">
        <v>8</v>
      </c>
      <c r="H4">
        <v>9.81</v>
      </c>
    </row>
    <row r="6" spans="2:18" ht="18.75" x14ac:dyDescent="0.35">
      <c r="B6" s="2" t="s">
        <v>2</v>
      </c>
      <c r="C6" s="5" t="s">
        <v>3</v>
      </c>
      <c r="D6" s="6" t="s">
        <v>4</v>
      </c>
      <c r="E6" s="5" t="s">
        <v>5</v>
      </c>
      <c r="G6" s="7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O6" s="12" t="s">
        <v>22</v>
      </c>
      <c r="P6" s="12"/>
      <c r="Q6" s="12"/>
      <c r="R6" s="2" t="s">
        <v>21</v>
      </c>
    </row>
    <row r="7" spans="2:18" x14ac:dyDescent="0.25">
      <c r="B7" s="2">
        <v>1</v>
      </c>
      <c r="C7" s="5">
        <v>150</v>
      </c>
      <c r="D7" s="5">
        <v>4</v>
      </c>
      <c r="E7" s="5">
        <v>74.239999999999995</v>
      </c>
      <c r="G7">
        <f>(((PI()*((0.4*10^-3)^4)*(997)*9.81*D7*(0.01)*E7))/(8*(0.1*C7*10^-6)))*(10^6)</f>
        <v>19.465730762073729</v>
      </c>
      <c r="H7">
        <f>(0.01 * (E7*0.03))</f>
        <v>2.2272E-2</v>
      </c>
      <c r="I7">
        <v>5</v>
      </c>
      <c r="J7">
        <v>0.2</v>
      </c>
      <c r="K7">
        <f>SQRT(   ((((PI()*((0.4*10^-3)^4)*(997)*9.81*D7*(0.01)))/(8*(0.1*C7*10^-6)))*(10^6)*H7)^2    +     ((((PI()*((0.4*10^-3)^4)*(997)*9.81*D7*(0.01)*E7))/(8*(0.1*(C7^2)*10^-6)))*(10^6)*I7)^2   +    ((((PI()*((0.4*10^-3)^4)*(997)*9.81*D7*(0.01)*E7))/(8*(0.1*C7*10^-6)))*(10^6)*J7)^2  )</f>
        <v>3.9468515770091583</v>
      </c>
      <c r="L7">
        <f xml:space="preserve"> (SUM(G7*(1/(K7^2)),G8*(1/(K8^2)),G9*(1/(K9^2)),G10*(1/(K10^2)),G11*(1/(K11^2)),G12*(1/(K12^2)),G13*(1/(K13^2)),G14*(1/(K14^2)),G15*(1/(K15^2)),G16*(1/(K16^2))))/ (SUM((1/(K7^2)),(1/(K8^2)),(1/(K9^2)),(1/(K10^2)),(1/(K11^2)),(1/(K12^2)),(1/(K13^2)),(1/(K14^2)),(1/(K15^2)),(1/(K16^2))))</f>
        <v>20.631413104873427</v>
      </c>
      <c r="M7">
        <f xml:space="preserve"> SQRT( 1/(SUM((1/(K7^2)),(1/(K8^2)),(1/(K9^2)),(1/(K10^2)),(1/(K11^2)),(1/(K12^2)),(1/(K13^2)),(1/(K14^2)),(1/(K15^2)),(1/(K16^2)))))</f>
        <v>1.3198425974988139</v>
      </c>
      <c r="O7" s="12">
        <f xml:space="preserve"> (985*100 * 28.87 *10^-3)/(8.31* 296.15)</f>
        <v>1.1555008083074954</v>
      </c>
      <c r="P7" s="12"/>
      <c r="Q7" s="12"/>
      <c r="R7" s="2">
        <f>SQRT(((985 * 28.87 *10^-3)/(8.31*296.15^2))^2+((985 * 28.87 *10^-3)/(8.31*296.15))^2*100)</f>
        <v>0.11555008741819106</v>
      </c>
    </row>
    <row r="8" spans="2:18" x14ac:dyDescent="0.25">
      <c r="B8" s="2">
        <v>2</v>
      </c>
      <c r="C8" s="5">
        <v>150</v>
      </c>
      <c r="D8" s="5">
        <v>4</v>
      </c>
      <c r="E8" s="5">
        <v>82.37</v>
      </c>
      <c r="G8">
        <f t="shared" ref="G8:G16" si="0">(((PI()*((0.4*10^-3)^4)*(997)*9.81*D8*(0.01)*E8))/(8*(0.1*C8*10^-6)))*(10^6)</f>
        <v>21.597417064547596</v>
      </c>
      <c r="H8">
        <f t="shared" ref="H8:H16" si="1">(0.01 * (E8*0.03))</f>
        <v>2.4711E-2</v>
      </c>
      <c r="I8">
        <v>5</v>
      </c>
      <c r="J8">
        <v>0.2</v>
      </c>
      <c r="K8">
        <f t="shared" ref="K8:K16" si="2">SQRT(   ((((PI()*((0.4*10^-3)^4)*(997)*9.81*D8*(0.01)))/(8*(0.1*C8*10^-6)))*(10^6)*H8)^2    +     ((((PI()*((0.4*10^-3)^4)*(997)*9.81*D8*(0.01)*E8))/(8*(0.1*(C8^2)*10^-6)))*(10^6)*I8)^2   +    ((((PI()*((0.4*10^-3)^4)*(997)*9.81*D8*(0.01)*E8))/(8*(0.1*C8*10^-6)))*(10^6)*J8)^2  )</f>
        <v>4.3790701023470424</v>
      </c>
    </row>
    <row r="9" spans="2:18" x14ac:dyDescent="0.25">
      <c r="B9" s="2">
        <v>3</v>
      </c>
      <c r="C9" s="5">
        <v>150</v>
      </c>
      <c r="D9" s="5">
        <v>4</v>
      </c>
      <c r="E9" s="5">
        <v>76.28</v>
      </c>
      <c r="G9">
        <f t="shared" si="0"/>
        <v>20.000618837971228</v>
      </c>
      <c r="H9">
        <f t="shared" si="1"/>
        <v>2.2883999999999998E-2</v>
      </c>
      <c r="I9">
        <v>5</v>
      </c>
      <c r="J9">
        <v>0.2</v>
      </c>
      <c r="K9">
        <f t="shared" si="2"/>
        <v>4.0553049339205085</v>
      </c>
    </row>
    <row r="10" spans="2:18" x14ac:dyDescent="0.25">
      <c r="B10" s="2">
        <v>4</v>
      </c>
      <c r="C10" s="5">
        <v>150</v>
      </c>
      <c r="D10" s="5">
        <v>4</v>
      </c>
      <c r="E10" s="5">
        <v>77.75</v>
      </c>
      <c r="G10">
        <f t="shared" si="0"/>
        <v>20.386052892662075</v>
      </c>
      <c r="H10">
        <f t="shared" si="1"/>
        <v>2.3325000000000002E-2</v>
      </c>
      <c r="I10">
        <v>5</v>
      </c>
      <c r="J10">
        <v>0.2</v>
      </c>
      <c r="K10">
        <f t="shared" si="2"/>
        <v>4.1334551469889824</v>
      </c>
    </row>
    <row r="11" spans="2:18" x14ac:dyDescent="0.25">
      <c r="B11" s="2">
        <v>5</v>
      </c>
      <c r="C11" s="5">
        <v>150</v>
      </c>
      <c r="D11" s="5">
        <v>4</v>
      </c>
      <c r="E11" s="5">
        <v>76.41</v>
      </c>
      <c r="G11">
        <f t="shared" si="0"/>
        <v>20.034704842807837</v>
      </c>
      <c r="H11">
        <f t="shared" si="1"/>
        <v>2.2922999999999999E-2</v>
      </c>
      <c r="I11">
        <v>5</v>
      </c>
      <c r="J11">
        <v>0.2</v>
      </c>
      <c r="K11">
        <f t="shared" si="2"/>
        <v>4.062216177253096</v>
      </c>
    </row>
    <row r="12" spans="2:18" x14ac:dyDescent="0.25">
      <c r="B12" s="2">
        <v>6</v>
      </c>
      <c r="C12" s="5">
        <v>200</v>
      </c>
      <c r="D12" s="5">
        <v>4</v>
      </c>
      <c r="E12" s="5">
        <v>104.56</v>
      </c>
      <c r="G12">
        <f t="shared" si="0"/>
        <v>20.561726917589198</v>
      </c>
      <c r="H12">
        <f t="shared" si="1"/>
        <v>3.1368E-2</v>
      </c>
      <c r="I12">
        <v>5</v>
      </c>
      <c r="J12">
        <v>0.2</v>
      </c>
      <c r="K12">
        <f t="shared" si="2"/>
        <v>4.1443531446537802</v>
      </c>
    </row>
    <row r="13" spans="2:18" x14ac:dyDescent="0.25">
      <c r="B13" s="2">
        <v>7</v>
      </c>
      <c r="C13" s="5">
        <v>200</v>
      </c>
      <c r="D13" s="5">
        <v>4</v>
      </c>
      <c r="E13" s="5">
        <v>109.43</v>
      </c>
      <c r="G13">
        <f t="shared" si="0"/>
        <v>21.519412553479206</v>
      </c>
      <c r="H13">
        <f t="shared" si="1"/>
        <v>3.2829000000000004E-2</v>
      </c>
      <c r="I13">
        <v>5</v>
      </c>
      <c r="J13">
        <v>0.2</v>
      </c>
      <c r="K13">
        <f t="shared" si="2"/>
        <v>4.3373810694286838</v>
      </c>
    </row>
    <row r="14" spans="2:18" x14ac:dyDescent="0.25">
      <c r="B14" s="2">
        <v>8</v>
      </c>
      <c r="C14" s="5">
        <v>200</v>
      </c>
      <c r="D14" s="5">
        <v>4</v>
      </c>
      <c r="E14" s="5">
        <v>106.32</v>
      </c>
      <c r="G14">
        <f t="shared" si="0"/>
        <v>20.90783096669934</v>
      </c>
      <c r="H14">
        <f t="shared" si="1"/>
        <v>3.1895999999999994E-2</v>
      </c>
      <c r="I14">
        <v>5</v>
      </c>
      <c r="J14">
        <v>0.2</v>
      </c>
      <c r="K14">
        <f t="shared" si="2"/>
        <v>4.2141127232171938</v>
      </c>
    </row>
    <row r="15" spans="2:18" x14ac:dyDescent="0.25">
      <c r="B15" s="2">
        <v>9</v>
      </c>
      <c r="C15" s="5">
        <v>200</v>
      </c>
      <c r="D15" s="5">
        <v>4</v>
      </c>
      <c r="E15" s="5">
        <v>112.4</v>
      </c>
      <c r="G15">
        <f t="shared" si="0"/>
        <v>22.10346313635258</v>
      </c>
      <c r="H15">
        <f t="shared" si="1"/>
        <v>3.372E-2</v>
      </c>
      <c r="I15">
        <v>5</v>
      </c>
      <c r="J15">
        <v>0.2</v>
      </c>
      <c r="K15">
        <f t="shared" si="2"/>
        <v>4.4551003582544464</v>
      </c>
    </row>
    <row r="16" spans="2:18" x14ac:dyDescent="0.25">
      <c r="B16" s="2">
        <v>10</v>
      </c>
      <c r="C16" s="5">
        <v>200</v>
      </c>
      <c r="D16" s="5">
        <v>4</v>
      </c>
      <c r="E16" s="5">
        <v>103.25</v>
      </c>
      <c r="G16">
        <f t="shared" si="0"/>
        <v>20.304115381035622</v>
      </c>
      <c r="H16">
        <f t="shared" si="1"/>
        <v>3.0974999999999999E-2</v>
      </c>
      <c r="I16">
        <v>5</v>
      </c>
      <c r="J16">
        <v>0.2</v>
      </c>
      <c r="K16">
        <f t="shared" si="2"/>
        <v>4.0924298219730568</v>
      </c>
    </row>
    <row r="19" spans="2:5" x14ac:dyDescent="0.25">
      <c r="B19" t="s">
        <v>16</v>
      </c>
      <c r="E19" t="s">
        <v>18</v>
      </c>
    </row>
    <row r="20" spans="2:5" x14ac:dyDescent="0.25">
      <c r="B20" t="s">
        <v>17</v>
      </c>
      <c r="E20" s="8" t="s">
        <v>19</v>
      </c>
    </row>
    <row r="21" spans="2:5" x14ac:dyDescent="0.25">
      <c r="B21">
        <f>SQRT((8*8.31*296.15)/(PI()*28.87*10^-3))</f>
        <v>465.91108740640789</v>
      </c>
      <c r="E21" t="s">
        <v>20</v>
      </c>
    </row>
  </sheetData>
  <mergeCells count="3">
    <mergeCell ref="B2:D2"/>
    <mergeCell ref="O6:Q6"/>
    <mergeCell ref="O7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Pitera (kp306682)</dc:creator>
  <cp:lastModifiedBy>Karol Pitera (kp306682)</cp:lastModifiedBy>
  <dcterms:created xsi:type="dcterms:W3CDTF">2023-12-12T12:16:16Z</dcterms:created>
  <dcterms:modified xsi:type="dcterms:W3CDTF">2023-12-12T21:26:54Z</dcterms:modified>
</cp:coreProperties>
</file>