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emestr3\Fizyka-laby\Wyznaczanie prędkości dźwięku w powietrzu\"/>
    </mc:Choice>
  </mc:AlternateContent>
  <xr:revisionPtr revIDLastSave="0" documentId="13_ncr:1_{4B76DDAC-E712-4D39-A1DD-33E7B60C0BA6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3" i="1"/>
  <c r="K15" i="1"/>
  <c r="K16" i="1"/>
  <c r="K17" i="1"/>
  <c r="K14" i="1"/>
  <c r="K6" i="1"/>
  <c r="K7" i="1"/>
  <c r="L7" i="1" s="1"/>
  <c r="M7" i="1" s="1"/>
  <c r="K8" i="1"/>
  <c r="L8" i="1" s="1"/>
  <c r="M8" i="1" s="1"/>
  <c r="K5" i="1"/>
  <c r="F4" i="1"/>
  <c r="H4" i="1" s="1"/>
  <c r="I14" i="1"/>
  <c r="I26" i="1"/>
  <c r="I23" i="1"/>
  <c r="I17" i="1"/>
  <c r="I8" i="1"/>
  <c r="I7" i="1"/>
  <c r="J15" i="1"/>
  <c r="L15" i="1" s="1"/>
  <c r="M15" i="1" s="1"/>
  <c r="J7" i="1"/>
  <c r="J8" i="1"/>
  <c r="J14" i="1"/>
  <c r="J16" i="1"/>
  <c r="L16" i="1" s="1"/>
  <c r="M16" i="1" s="1"/>
  <c r="J17" i="1"/>
  <c r="L17" i="1" s="1"/>
  <c r="M17" i="1" s="1"/>
  <c r="J23" i="1"/>
  <c r="J24" i="1"/>
  <c r="J25" i="1"/>
  <c r="J26" i="1"/>
  <c r="L14" i="1"/>
  <c r="M14" i="1" s="1"/>
  <c r="F13" i="1"/>
  <c r="I24" i="1"/>
  <c r="I15" i="1"/>
  <c r="I16" i="1"/>
  <c r="I25" i="1"/>
  <c r="H23" i="1"/>
  <c r="H24" i="1"/>
  <c r="H25" i="1"/>
  <c r="H26" i="1"/>
  <c r="H22" i="1"/>
  <c r="H17" i="1"/>
  <c r="H14" i="1"/>
  <c r="H15" i="1"/>
  <c r="H16" i="1"/>
  <c r="H7" i="1"/>
  <c r="H6" i="1"/>
  <c r="H8" i="1"/>
  <c r="G26" i="1"/>
  <c r="G25" i="1"/>
  <c r="G24" i="1"/>
  <c r="G23" i="1"/>
  <c r="G22" i="1"/>
  <c r="G17" i="1"/>
  <c r="G16" i="1"/>
  <c r="G15" i="1"/>
  <c r="G14" i="1"/>
  <c r="G13" i="1"/>
  <c r="G5" i="1"/>
  <c r="G6" i="1"/>
  <c r="G7" i="1"/>
  <c r="G8" i="1"/>
  <c r="G4" i="1"/>
  <c r="F23" i="1"/>
  <c r="F24" i="1"/>
  <c r="F25" i="1"/>
  <c r="F26" i="1"/>
  <c r="F22" i="1"/>
  <c r="F14" i="1"/>
  <c r="F15" i="1"/>
  <c r="F16" i="1"/>
  <c r="F17" i="1"/>
  <c r="F8" i="1"/>
  <c r="F6" i="1"/>
  <c r="F7" i="1"/>
  <c r="L25" i="1" l="1"/>
  <c r="M25" i="1" s="1"/>
  <c r="L26" i="1"/>
  <c r="M26" i="1" s="1"/>
  <c r="L24" i="1"/>
  <c r="M24" i="1" s="1"/>
  <c r="L23" i="1"/>
  <c r="M23" i="1" s="1"/>
  <c r="H13" i="1"/>
  <c r="E5" i="1"/>
  <c r="E6" i="1"/>
  <c r="E7" i="1"/>
  <c r="E8" i="1"/>
  <c r="E4" i="1"/>
  <c r="E14" i="1"/>
  <c r="E15" i="1"/>
  <c r="E16" i="1"/>
  <c r="E17" i="1"/>
  <c r="E13" i="1"/>
  <c r="E23" i="1"/>
  <c r="E24" i="1"/>
  <c r="E25" i="1"/>
  <c r="E26" i="1"/>
  <c r="E22" i="1"/>
  <c r="I5" i="1" l="1"/>
  <c r="F5" i="1"/>
  <c r="I6" i="1"/>
  <c r="J6" i="1" l="1"/>
  <c r="L6" i="1" s="1"/>
  <c r="M6" i="1" s="1"/>
  <c r="H5" i="1"/>
  <c r="J5" i="1"/>
  <c r="L5" i="1" s="1"/>
  <c r="M5" i="1" s="1"/>
  <c r="N4" i="1" l="1"/>
</calcChain>
</file>

<file path=xl/sharedStrings.xml><?xml version="1.0" encoding="utf-8"?>
<sst xmlns="http://schemas.openxmlformats.org/spreadsheetml/2006/main" count="46" uniqueCount="18">
  <si>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</si>
  <si>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</si>
  <si>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</si>
  <si>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</si>
  <si>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</si>
  <si>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</si>
  <si>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</si>
  <si>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</si>
  <si>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Ciśnienie = 979 hPa</t>
  </si>
  <si>
    <t>Temperatura = 23,5 *C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</si>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</sst>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0" xfId="0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E1" workbookViewId="0">
      <selection activeCell="K9" sqref="K9"/>
    </sheetView>
  </sheetViews>
  <sheetFormatPr defaultRowHeight="14.5" x14ac:dyDescent="0.35"/>
  <cols>
    <col min="3" max="3" width="15.36328125" bestFit="1" customWidth="1"/>
    <col min="4" max="4" width="19.81640625" bestFit="1" customWidth="1"/>
    <col min="6" max="6" width="9.1796875" bestFit="1" customWidth="1"/>
    <col min="7" max="7" width="11.81640625" bestFit="1" customWidth="1"/>
    <col min="8" max="8" width="14.1796875" bestFit="1" customWidth="1"/>
    <col min="9" max="9" width="13.36328125" bestFit="1" customWidth="1"/>
    <col min="10" max="10" width="6.6328125" customWidth="1"/>
    <col min="11" max="11" width="22.90625" customWidth="1"/>
    <col min="13" max="13" width="16.08984375" bestFit="1" customWidth="1"/>
    <col min="14" max="14" width="14" bestFit="1" customWidth="1"/>
  </cols>
  <sheetData>
    <row r="1" spans="1:14" x14ac:dyDescent="0.35">
      <c r="A1" t="s">
        <v>0</v>
      </c>
      <c r="C1" t="s">
        <v>8</v>
      </c>
      <c r="D1" t="s">
        <v>9</v>
      </c>
    </row>
    <row r="2" spans="1:14" x14ac:dyDescent="0.35">
      <c r="A2">
        <v>1000</v>
      </c>
    </row>
    <row r="3" spans="1:14" ht="17.5" x14ac:dyDescent="0.45">
      <c r="B3" s="1">
        <v>1</v>
      </c>
      <c r="C3" s="2">
        <v>2</v>
      </c>
      <c r="D3" s="2">
        <v>3</v>
      </c>
      <c r="E3" s="2" t="s">
        <v>6</v>
      </c>
      <c r="F3" s="2" t="s">
        <v>7</v>
      </c>
      <c r="G3" s="2" t="s">
        <v>10</v>
      </c>
      <c r="H3" s="4" t="s">
        <v>11</v>
      </c>
      <c r="I3" s="7" t="s">
        <v>12</v>
      </c>
      <c r="J3" t="s">
        <v>14</v>
      </c>
      <c r="K3" t="s">
        <v>13</v>
      </c>
      <c r="L3" t="s">
        <v>15</v>
      </c>
      <c r="M3" t="s">
        <v>16</v>
      </c>
      <c r="N3" t="s">
        <v>17</v>
      </c>
    </row>
    <row r="4" spans="1:14" x14ac:dyDescent="0.35">
      <c r="A4" t="s">
        <v>1</v>
      </c>
      <c r="B4">
        <v>9</v>
      </c>
      <c r="C4">
        <v>8</v>
      </c>
      <c r="D4">
        <v>9</v>
      </c>
      <c r="E4" s="3">
        <f>AVERAGE(B4:D4)</f>
        <v>8.6666666666666661</v>
      </c>
      <c r="F4" s="3">
        <f>MAX(ABS(E4-B4),ABS(E4-C4),ABS(E4-D4))</f>
        <v>0.66666666666666607</v>
      </c>
      <c r="G4" s="3">
        <f>0.1/SQRT(3)</f>
        <v>5.7735026918962581E-2</v>
      </c>
      <c r="H4" s="3">
        <f>SQRT(POWER(F4,2)+POWER(G4,2))</f>
        <v>0.66916199666282383</v>
      </c>
      <c r="I4" s="3"/>
      <c r="J4" s="3"/>
      <c r="K4" s="3"/>
      <c r="N4">
        <f>((K5*M5)+(K6*M6)+(K7*M7)+(K8*M8))/(M5+M6+M7+M8)</f>
        <v>265.81776628353077</v>
      </c>
    </row>
    <row r="5" spans="1:14" x14ac:dyDescent="0.35">
      <c r="A5" t="s">
        <v>2</v>
      </c>
      <c r="B5">
        <v>26</v>
      </c>
      <c r="C5">
        <v>11</v>
      </c>
      <c r="D5">
        <v>26</v>
      </c>
      <c r="E5" s="3">
        <f t="shared" ref="E5:E8" si="0">AVERAGE(B5:D5)</f>
        <v>21</v>
      </c>
      <c r="F5" s="3">
        <f>MAX(ABS(E5-B5),ABS(E5-C5),ABS(E5-D5))</f>
        <v>10</v>
      </c>
      <c r="G5" s="3">
        <f t="shared" ref="G5:G8" si="1">0.1/SQRT(3)</f>
        <v>5.7735026918962581E-2</v>
      </c>
      <c r="H5" s="3">
        <f>SQRT(POWER(F5,2)+POWER(G5,2))</f>
        <v>10.000166665277801</v>
      </c>
      <c r="I5" s="3">
        <f>E5-E4</f>
        <v>12.333333333333334</v>
      </c>
      <c r="J5" s="3">
        <f>SQRT(POWER(F4,2)+POWER(F5,2))</f>
        <v>10.022197585581939</v>
      </c>
      <c r="K5" s="3">
        <f>2*$A$2*I5/100</f>
        <v>246.66666666666669</v>
      </c>
      <c r="L5" s="8">
        <f>SQRT(POWER(1/$A$2*J5,2)+POWER(I5/($A$2*$A$2)*K5,2))</f>
        <v>1.0473755796934887E-2</v>
      </c>
      <c r="M5">
        <f t="shared" ref="M5:M25" si="2">1/(L5*L5)</f>
        <v>9115.8068044973661</v>
      </c>
    </row>
    <row r="6" spans="1:14" x14ac:dyDescent="0.35">
      <c r="A6" t="s">
        <v>3</v>
      </c>
      <c r="B6">
        <v>43</v>
      </c>
      <c r="C6">
        <v>22</v>
      </c>
      <c r="D6">
        <v>43</v>
      </c>
      <c r="E6" s="3">
        <f t="shared" si="0"/>
        <v>36</v>
      </c>
      <c r="F6" s="3">
        <f>MAX(ABS(E6-B6),ABS(E6-C6),ABS(E6-D6))</f>
        <v>14</v>
      </c>
      <c r="G6" s="3">
        <f t="shared" si="1"/>
        <v>5.7735026918962581E-2</v>
      </c>
      <c r="H6" s="3">
        <f t="shared" ref="H6:H8" si="3">SQRT(POWER(F6,2)+POWER(G6,2))</f>
        <v>14.000119047112896</v>
      </c>
      <c r="I6" s="3">
        <f>E6-E5</f>
        <v>15</v>
      </c>
      <c r="J6" s="3">
        <f t="shared" ref="J6:J26" si="4">SQRT(POWER(F5,2)+POWER(F6,2))</f>
        <v>17.204650534085253</v>
      </c>
      <c r="K6" s="3">
        <f t="shared" ref="K6:K8" si="5">2*$A$2*I6/100</f>
        <v>300</v>
      </c>
      <c r="L6" s="8">
        <f t="shared" ref="L6" si="6">SQRT(POWER(1/$A$2*J6,2)+POWER(I6/($A$2*$A$2)*K6,2))</f>
        <v>1.7783419243778738E-2</v>
      </c>
      <c r="M6">
        <f t="shared" si="2"/>
        <v>3162.0553359683799</v>
      </c>
    </row>
    <row r="7" spans="1:14" x14ac:dyDescent="0.35">
      <c r="A7" t="s">
        <v>4</v>
      </c>
      <c r="B7">
        <v>60.5</v>
      </c>
      <c r="C7">
        <v>25.5</v>
      </c>
      <c r="D7">
        <v>60.5</v>
      </c>
      <c r="E7" s="3">
        <f t="shared" si="0"/>
        <v>48.833333333333336</v>
      </c>
      <c r="F7" s="3">
        <f t="shared" ref="F7" si="7">MAX(ABS(E7-B7),ABS(E7-C7),ABS(E7-D7))</f>
        <v>23.333333333333336</v>
      </c>
      <c r="G7" s="3">
        <f t="shared" si="1"/>
        <v>5.7735026918962581E-2</v>
      </c>
      <c r="H7" s="3">
        <f>SQRT(POWER(F7,2)+POWER(G7,2))</f>
        <v>23.333404761795435</v>
      </c>
      <c r="I7" s="3">
        <f>E7-E6</f>
        <v>12.833333333333336</v>
      </c>
      <c r="J7" s="3">
        <f t="shared" si="4"/>
        <v>27.211108842611406</v>
      </c>
      <c r="K7" s="3">
        <f t="shared" si="5"/>
        <v>256.66666666666674</v>
      </c>
      <c r="L7" s="8">
        <f>SQRT(POWER(1/$A$2*J7,2)+POWER(I7/($A$2*$A$2)*K7,2))</f>
        <v>2.7409745501496184E-2</v>
      </c>
      <c r="M7">
        <f t="shared" si="2"/>
        <v>1331.0365880714878</v>
      </c>
    </row>
    <row r="8" spans="1:14" x14ac:dyDescent="0.35">
      <c r="A8" t="s">
        <v>5</v>
      </c>
      <c r="B8">
        <v>78</v>
      </c>
      <c r="C8">
        <v>43.5</v>
      </c>
      <c r="D8">
        <v>78</v>
      </c>
      <c r="E8" s="3">
        <f t="shared" si="0"/>
        <v>66.5</v>
      </c>
      <c r="F8" s="3">
        <f>MAX(ABS(E8-B8),ABS(E8-C8),ABS(E8-D8))</f>
        <v>23</v>
      </c>
      <c r="G8" s="3">
        <f t="shared" si="1"/>
        <v>5.7735026918962581E-2</v>
      </c>
      <c r="H8" s="3">
        <f t="shared" si="3"/>
        <v>23.000072463653964</v>
      </c>
      <c r="I8" s="3">
        <f>E8-E7</f>
        <v>17.666666666666664</v>
      </c>
      <c r="J8" s="3">
        <f t="shared" si="4"/>
        <v>32.763462033863952</v>
      </c>
      <c r="K8" s="3">
        <f t="shared" si="5"/>
        <v>353.33333333333326</v>
      </c>
      <c r="L8" s="8">
        <f>SQRT(POWER(1/$A$2*J8,2)+POWER(I8/($A$2*$A$2)*K8,2))</f>
        <v>3.3352807718632173E-2</v>
      </c>
      <c r="M8">
        <f t="shared" si="2"/>
        <v>898.94930405808623</v>
      </c>
    </row>
    <row r="9" spans="1:14" x14ac:dyDescent="0.35">
      <c r="G9" s="3"/>
      <c r="H9" s="3"/>
      <c r="I9" s="3"/>
      <c r="J9" s="3"/>
      <c r="K9" s="3"/>
      <c r="L9" s="8"/>
    </row>
    <row r="10" spans="1:14" x14ac:dyDescent="0.35">
      <c r="A10" t="s">
        <v>0</v>
      </c>
      <c r="G10" s="3"/>
      <c r="H10" s="3"/>
      <c r="I10" s="3"/>
      <c r="J10" s="3"/>
      <c r="K10" s="3"/>
      <c r="L10" s="8"/>
    </row>
    <row r="11" spans="1:14" x14ac:dyDescent="0.35">
      <c r="A11">
        <v>1500</v>
      </c>
      <c r="G11" s="3"/>
      <c r="H11" s="3"/>
      <c r="I11" s="3"/>
      <c r="J11" s="3"/>
      <c r="K11" s="3"/>
      <c r="L11" s="8"/>
    </row>
    <row r="12" spans="1:14" ht="17.5" x14ac:dyDescent="0.45">
      <c r="B12" s="1">
        <v>1</v>
      </c>
      <c r="C12" s="2">
        <v>2</v>
      </c>
      <c r="D12" s="2">
        <v>3</v>
      </c>
      <c r="E12" s="2" t="s">
        <v>6</v>
      </c>
      <c r="F12" s="2" t="s">
        <v>7</v>
      </c>
      <c r="G12" s="5" t="s">
        <v>10</v>
      </c>
      <c r="H12" s="6" t="s">
        <v>11</v>
      </c>
      <c r="I12" s="7" t="s">
        <v>12</v>
      </c>
      <c r="J12" t="s">
        <v>14</v>
      </c>
      <c r="K12" s="3" t="s">
        <v>13</v>
      </c>
      <c r="L12" s="8" t="s">
        <v>15</v>
      </c>
    </row>
    <row r="13" spans="1:14" x14ac:dyDescent="0.35">
      <c r="A13" t="s">
        <v>1</v>
      </c>
      <c r="B13">
        <v>6</v>
      </c>
      <c r="C13">
        <v>6.5</v>
      </c>
      <c r="D13">
        <v>6.2</v>
      </c>
      <c r="E13" s="3">
        <f>AVERAGE(B13:D13)</f>
        <v>6.2333333333333334</v>
      </c>
      <c r="F13" s="3">
        <f>MAX(ABS(E13-B13),ABS(E13-C13),ABS(E13-D13))</f>
        <v>0.26666666666666661</v>
      </c>
      <c r="G13" s="3">
        <f>0.1/SQRT(3)</f>
        <v>5.7735026918962581E-2</v>
      </c>
      <c r="H13" s="3">
        <f>SQRT(POWER(F13,2)+POWER(G13,2))</f>
        <v>0.27284509239574828</v>
      </c>
      <c r="I13" s="3"/>
      <c r="J13" s="3"/>
      <c r="K13" s="3"/>
      <c r="L13" s="8"/>
    </row>
    <row r="14" spans="1:14" x14ac:dyDescent="0.35">
      <c r="A14" t="s">
        <v>2</v>
      </c>
      <c r="B14">
        <v>17.5</v>
      </c>
      <c r="C14">
        <v>17.5</v>
      </c>
      <c r="D14">
        <v>17.8</v>
      </c>
      <c r="E14" s="3">
        <f t="shared" ref="E14:E17" si="8">AVERAGE(B14:D14)</f>
        <v>17.599999999999998</v>
      </c>
      <c r="F14" s="3">
        <f t="shared" ref="F14:F17" si="9">MAX(ABS(E14-B14),ABS(E14-C14),ABS(E14-D14))</f>
        <v>0.20000000000000284</v>
      </c>
      <c r="G14" s="3">
        <f t="shared" ref="G14:G17" si="10">0.1/SQRT(3)</f>
        <v>5.7735026918962581E-2</v>
      </c>
      <c r="H14" s="3">
        <f>SQRT(POWER(F14,2)+POWER(G14,2))</f>
        <v>0.20816659994661602</v>
      </c>
      <c r="I14" s="3">
        <f>E14-E13</f>
        <v>11.366666666666664</v>
      </c>
      <c r="J14" s="3">
        <f t="shared" si="4"/>
        <v>0.33333333333333498</v>
      </c>
      <c r="K14" s="3">
        <f>2*$A$11*I14/100</f>
        <v>340.99999999999994</v>
      </c>
      <c r="L14" s="8">
        <f>SQRT(POWER(1/$A$11*J14,2)+POWER(I14/($A$11*$A$11)*K14,2))</f>
        <v>1.7369554406168894E-3</v>
      </c>
      <c r="M14">
        <f t="shared" si="2"/>
        <v>331453.52750041743</v>
      </c>
    </row>
    <row r="15" spans="1:14" x14ac:dyDescent="0.35">
      <c r="A15" t="s">
        <v>3</v>
      </c>
      <c r="B15">
        <v>29.5</v>
      </c>
      <c r="C15">
        <v>29.5</v>
      </c>
      <c r="D15">
        <v>29.2</v>
      </c>
      <c r="E15" s="3">
        <f t="shared" si="8"/>
        <v>29.400000000000002</v>
      </c>
      <c r="F15" s="3">
        <f t="shared" si="9"/>
        <v>0.20000000000000284</v>
      </c>
      <c r="G15" s="3">
        <f t="shared" si="10"/>
        <v>5.7735026918962581E-2</v>
      </c>
      <c r="H15" s="3">
        <f t="shared" ref="H15:H16" si="11">SQRT(POWER(F15,2)+POWER(G15,2))</f>
        <v>0.20816659994661602</v>
      </c>
      <c r="I15" s="3">
        <f t="shared" ref="I15:I25" si="12">E15-E14</f>
        <v>11.800000000000004</v>
      </c>
      <c r="J15" s="3">
        <f t="shared" si="4"/>
        <v>0.28284271247462306</v>
      </c>
      <c r="K15" s="3">
        <f t="shared" ref="K15:K17" si="13">2*$A$11*I15/100</f>
        <v>354.00000000000017</v>
      </c>
      <c r="L15" s="8">
        <f t="shared" ref="L15:L16" si="14">SQRT(POWER(1/$A$11*J15,2)+POWER(I15/($A$11*$A$11)*K15,2))</f>
        <v>1.8660845568551658E-3</v>
      </c>
      <c r="M15">
        <f t="shared" si="2"/>
        <v>287168.8720827619</v>
      </c>
    </row>
    <row r="16" spans="1:14" x14ac:dyDescent="0.35">
      <c r="A16" t="s">
        <v>4</v>
      </c>
      <c r="B16">
        <v>41</v>
      </c>
      <c r="C16">
        <v>40.5</v>
      </c>
      <c r="D16">
        <v>40.5</v>
      </c>
      <c r="E16" s="3">
        <f t="shared" si="8"/>
        <v>40.666666666666664</v>
      </c>
      <c r="F16" s="3">
        <f t="shared" si="9"/>
        <v>0.3333333333333357</v>
      </c>
      <c r="G16" s="3">
        <f t="shared" si="10"/>
        <v>5.7735026918962581E-2</v>
      </c>
      <c r="H16" s="3">
        <f t="shared" si="11"/>
        <v>0.33829638550307628</v>
      </c>
      <c r="I16" s="3">
        <f t="shared" si="12"/>
        <v>11.266666666666662</v>
      </c>
      <c r="J16" s="3">
        <f t="shared" si="4"/>
        <v>0.38873012632302351</v>
      </c>
      <c r="K16" s="3">
        <f t="shared" si="13"/>
        <v>337.99999999999983</v>
      </c>
      <c r="L16" s="8">
        <f t="shared" si="14"/>
        <v>1.7122293306908133E-3</v>
      </c>
      <c r="M16">
        <f t="shared" si="2"/>
        <v>341095.61429237714</v>
      </c>
    </row>
    <row r="17" spans="1:13" x14ac:dyDescent="0.35">
      <c r="A17" t="s">
        <v>5</v>
      </c>
      <c r="B17">
        <v>52.5</v>
      </c>
      <c r="C17">
        <v>52.3</v>
      </c>
      <c r="D17">
        <v>52.2</v>
      </c>
      <c r="E17" s="3">
        <f t="shared" si="8"/>
        <v>52.333333333333336</v>
      </c>
      <c r="F17" s="3">
        <f t="shared" si="9"/>
        <v>0.1666666666666643</v>
      </c>
      <c r="G17" s="3">
        <f t="shared" si="10"/>
        <v>5.7735026918962581E-2</v>
      </c>
      <c r="H17" s="3">
        <f>SQRT(POWER(F17,2)+POWER(G17,2))</f>
        <v>0.17638342073763713</v>
      </c>
      <c r="I17" s="3">
        <f>E17-E16</f>
        <v>11.666666666666671</v>
      </c>
      <c r="J17" s="3">
        <f t="shared" si="4"/>
        <v>0.372677996249966</v>
      </c>
      <c r="K17" s="3">
        <f t="shared" si="13"/>
        <v>350.00000000000017</v>
      </c>
      <c r="L17" s="8">
        <f>SQRT(POWER(1/$A$11*J17,2)+POWER(I17/($A$11*$A$11)*K17,2))</f>
        <v>1.8317426694634442E-3</v>
      </c>
      <c r="M17">
        <f t="shared" si="2"/>
        <v>298037.6124284541</v>
      </c>
    </row>
    <row r="18" spans="1:13" x14ac:dyDescent="0.35">
      <c r="G18" s="3"/>
      <c r="H18" s="3"/>
      <c r="I18" s="3"/>
      <c r="J18" s="3"/>
      <c r="K18" s="3"/>
      <c r="L18" s="8"/>
    </row>
    <row r="19" spans="1:13" x14ac:dyDescent="0.35">
      <c r="A19" t="s">
        <v>0</v>
      </c>
      <c r="G19" s="3"/>
      <c r="H19" s="3"/>
      <c r="I19" s="3"/>
      <c r="J19" s="3"/>
      <c r="K19" s="3"/>
      <c r="L19" s="8"/>
    </row>
    <row r="20" spans="1:13" x14ac:dyDescent="0.35">
      <c r="A20">
        <v>2000</v>
      </c>
      <c r="G20" s="3"/>
      <c r="H20" s="3"/>
      <c r="I20" s="3"/>
      <c r="J20" s="3"/>
      <c r="K20" s="3"/>
      <c r="L20" s="8"/>
    </row>
    <row r="21" spans="1:13" ht="17.5" x14ac:dyDescent="0.45">
      <c r="B21" s="1">
        <v>1</v>
      </c>
      <c r="C21" s="2">
        <v>2</v>
      </c>
      <c r="D21" s="2">
        <v>3</v>
      </c>
      <c r="E21" s="2" t="s">
        <v>6</v>
      </c>
      <c r="F21" s="2" t="s">
        <v>7</v>
      </c>
      <c r="G21" s="5" t="s">
        <v>10</v>
      </c>
      <c r="H21" s="6" t="s">
        <v>11</v>
      </c>
      <c r="I21" s="7" t="s">
        <v>12</v>
      </c>
      <c r="J21" t="s">
        <v>14</v>
      </c>
      <c r="K21" s="3" t="s">
        <v>13</v>
      </c>
      <c r="L21" s="8" t="s">
        <v>15</v>
      </c>
    </row>
    <row r="22" spans="1:13" x14ac:dyDescent="0.35">
      <c r="A22" t="s">
        <v>1</v>
      </c>
      <c r="B22">
        <v>5</v>
      </c>
      <c r="C22">
        <v>4.8</v>
      </c>
      <c r="D22">
        <v>4.5999999999999996</v>
      </c>
      <c r="E22" s="3">
        <f>AVERAGE(B22:D22)</f>
        <v>4.8</v>
      </c>
      <c r="F22" s="3">
        <f>MAX(ABS(E22-B22),ABS(E22-C22),ABS(E22-D22))</f>
        <v>0.20000000000000018</v>
      </c>
      <c r="G22" s="3">
        <f>0.1/SQRT(3)</f>
        <v>5.7735026918962581E-2</v>
      </c>
      <c r="H22" s="3">
        <f>SQRT(POWER(F22,2)+POWER(G22,2))</f>
        <v>0.20816659994661343</v>
      </c>
      <c r="I22" s="3"/>
      <c r="J22" s="3"/>
      <c r="K22" s="3"/>
      <c r="L22" s="8"/>
    </row>
    <row r="23" spans="1:13" x14ac:dyDescent="0.35">
      <c r="A23" t="s">
        <v>2</v>
      </c>
      <c r="B23">
        <v>13.5</v>
      </c>
      <c r="C23">
        <v>13</v>
      </c>
      <c r="D23">
        <v>12.9</v>
      </c>
      <c r="E23" s="3">
        <f t="shared" ref="E23:E26" si="15">AVERAGE(B23:D23)</f>
        <v>13.133333333333333</v>
      </c>
      <c r="F23" s="3">
        <f t="shared" ref="F23:F26" si="16">MAX(ABS(E23-B23),ABS(E23-C23),ABS(E23-D23))</f>
        <v>0.36666666666666714</v>
      </c>
      <c r="G23" s="3">
        <f t="shared" ref="G23:G26" si="17">0.1/SQRT(3)</f>
        <v>5.7735026918962581E-2</v>
      </c>
      <c r="H23" s="3">
        <f t="shared" ref="H23:H26" si="18">SQRT(POWER(F23,2)+POWER(G23,2))</f>
        <v>0.37118429085533522</v>
      </c>
      <c r="I23" s="3">
        <f>E23-E22</f>
        <v>8.3333333333333321</v>
      </c>
      <c r="J23" s="3">
        <f t="shared" si="4"/>
        <v>0.41766546953805606</v>
      </c>
      <c r="K23" s="3">
        <f>2*$A$20*I23/100</f>
        <v>333.33333333333326</v>
      </c>
      <c r="L23" s="8">
        <f>SQRT(POWER(1/$A$20*J23,2)+POWER(I23/($A$20*$A$20)*K23,2))</f>
        <v>7.2516494505103031E-4</v>
      </c>
      <c r="M23">
        <f t="shared" si="2"/>
        <v>1901631.6469069156</v>
      </c>
    </row>
    <row r="24" spans="1:13" x14ac:dyDescent="0.35">
      <c r="A24" t="s">
        <v>3</v>
      </c>
      <c r="B24">
        <v>22</v>
      </c>
      <c r="C24">
        <v>21.5</v>
      </c>
      <c r="D24">
        <v>21.7</v>
      </c>
      <c r="E24" s="3">
        <f t="shared" si="15"/>
        <v>21.733333333333334</v>
      </c>
      <c r="F24" s="3">
        <f t="shared" si="16"/>
        <v>0.26666666666666572</v>
      </c>
      <c r="G24" s="3">
        <f t="shared" si="17"/>
        <v>5.7735026918962581E-2</v>
      </c>
      <c r="H24" s="3">
        <f t="shared" si="18"/>
        <v>0.27284509239574745</v>
      </c>
      <c r="I24" s="3">
        <f>E24-E23</f>
        <v>8.6000000000000014</v>
      </c>
      <c r="J24" s="3">
        <f t="shared" si="4"/>
        <v>0.45338235029118124</v>
      </c>
      <c r="K24" s="3">
        <f t="shared" ref="K24:K26" si="19">2*$A$20*I24/100</f>
        <v>344.00000000000006</v>
      </c>
      <c r="L24" s="8">
        <f>SQRT(POWER(1/$A$20*J24,2)+POWER(I24/($A$20*$A$20)*K24,2))</f>
        <v>7.7356127675116287E-4</v>
      </c>
      <c r="M24">
        <f t="shared" si="2"/>
        <v>1671131.236119583</v>
      </c>
    </row>
    <row r="25" spans="1:13" x14ac:dyDescent="0.35">
      <c r="A25" t="s">
        <v>4</v>
      </c>
      <c r="B25">
        <v>30.7</v>
      </c>
      <c r="C25">
        <v>30.3</v>
      </c>
      <c r="D25">
        <v>30.3</v>
      </c>
      <c r="E25" s="3">
        <f t="shared" si="15"/>
        <v>30.433333333333334</v>
      </c>
      <c r="F25" s="3">
        <f t="shared" si="16"/>
        <v>0.26666666666666572</v>
      </c>
      <c r="G25" s="3">
        <f t="shared" si="17"/>
        <v>5.7735026918962581E-2</v>
      </c>
      <c r="H25" s="3">
        <f t="shared" si="18"/>
        <v>0.27284509239574745</v>
      </c>
      <c r="I25" s="3">
        <f t="shared" si="12"/>
        <v>8.6999999999999993</v>
      </c>
      <c r="J25" s="3">
        <f t="shared" si="4"/>
        <v>0.37712361663282401</v>
      </c>
      <c r="K25" s="3">
        <f t="shared" si="19"/>
        <v>348</v>
      </c>
      <c r="L25" s="8">
        <f>SQRT(POWER(1/$A$20*J25,2)+POWER(I25/($A$20*$A$20)*K25,2))</f>
        <v>7.8003407973982486E-4</v>
      </c>
      <c r="M25">
        <f t="shared" si="2"/>
        <v>1643511.8701156529</v>
      </c>
    </row>
    <row r="26" spans="1:13" x14ac:dyDescent="0.35">
      <c r="A26" t="s">
        <v>5</v>
      </c>
      <c r="B26">
        <v>39.299999999999997</v>
      </c>
      <c r="C26">
        <v>38.9</v>
      </c>
      <c r="D26">
        <v>39</v>
      </c>
      <c r="E26" s="3">
        <f t="shared" si="15"/>
        <v>39.066666666666663</v>
      </c>
      <c r="F26" s="3">
        <f t="shared" si="16"/>
        <v>0.23333333333333428</v>
      </c>
      <c r="G26" s="3">
        <f t="shared" si="17"/>
        <v>5.7735026918962581E-2</v>
      </c>
      <c r="H26" s="3">
        <f t="shared" si="18"/>
        <v>0.24037008503093354</v>
      </c>
      <c r="I26" s="3">
        <f>E26-E25</f>
        <v>8.6333333333333293</v>
      </c>
      <c r="J26" s="3">
        <f t="shared" si="4"/>
        <v>0.35433819375782155</v>
      </c>
      <c r="K26" s="3">
        <f t="shared" si="19"/>
        <v>345.33333333333314</v>
      </c>
      <c r="L26" s="8">
        <f>SQRT(POWER(1/$A$20*J26,2)+POWER(I26/($A$20*$A$20)*K26,2))</f>
        <v>7.6611176061530694E-4</v>
      </c>
      <c r="M26">
        <f>1/(L26*L26)</f>
        <v>1703788.7310505093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Mateusz Wiśniewski</cp:lastModifiedBy>
  <dcterms:created xsi:type="dcterms:W3CDTF">2015-06-05T18:19:34Z</dcterms:created>
  <dcterms:modified xsi:type="dcterms:W3CDTF">2023-11-25T16:38:26Z</dcterms:modified>
</cp:coreProperties>
</file>