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6\"/>
    </mc:Choice>
  </mc:AlternateContent>
  <xr:revisionPtr revIDLastSave="0" documentId="13_ncr:1_{F5039DD8-6D7C-4161-96A3-3B873AC3B3AF}" xr6:coauthVersionLast="47" xr6:coauthVersionMax="47" xr10:uidLastSave="{00000000-0000-0000-0000-000000000000}"/>
  <bookViews>
    <workbookView xWindow="-120" yWindow="-120" windowWidth="29040" windowHeight="15840" xr2:uid="{BDD74DFC-F296-4A99-A5A8-A795935FB6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O5" i="1"/>
  <c r="O6" i="1"/>
  <c r="O7" i="1"/>
  <c r="O8" i="1"/>
  <c r="O9" i="1"/>
  <c r="O10" i="1"/>
  <c r="O11" i="1"/>
  <c r="O12" i="1"/>
  <c r="O4" i="1"/>
  <c r="R4" i="1" a="1"/>
  <c r="R4" i="1" s="1"/>
  <c r="I4" i="1" l="1" a="1"/>
  <c r="I4" i="1" s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L4" i="1"/>
  <c r="J5" i="1"/>
  <c r="K5" i="1" s="1"/>
  <c r="J6" i="1"/>
  <c r="K6" i="1" s="1"/>
  <c r="J7" i="1"/>
  <c r="N7" i="1" s="1"/>
  <c r="J8" i="1"/>
  <c r="N8" i="1" s="1"/>
  <c r="J9" i="1"/>
  <c r="N9" i="1" s="1"/>
  <c r="J10" i="1"/>
  <c r="N10" i="1" s="1"/>
  <c r="J11" i="1"/>
  <c r="N11" i="1" s="1"/>
  <c r="J12" i="1"/>
  <c r="N12" i="1" s="1"/>
  <c r="J13" i="1"/>
  <c r="K13" i="1" s="1"/>
  <c r="J4" i="1"/>
  <c r="K4" i="1" s="1"/>
  <c r="K12" i="1" l="1"/>
  <c r="N6" i="1"/>
  <c r="K11" i="1"/>
  <c r="N13" i="1"/>
  <c r="K10" i="1"/>
  <c r="K9" i="1"/>
  <c r="K8" i="1"/>
  <c r="N4" i="1"/>
  <c r="K7" i="1"/>
  <c r="N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<sst xmlns="http://schemas.openxmlformats.org/spreadsheetml/2006/main" count="21" uniqueCount="21">
  <si>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Lp</t>
  </si>
  <si>
    <t>L, cm</t>
  </si>
  <si>
    <t>t, 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</si>
  <si>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</si>
  <si>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</si>
  <si>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</si>
  <si>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</si>
  <si>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</si>
  <si>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</si>
  <si>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</si>
  <si>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</si>
  <si>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</si>
  <si>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</si>
  <si>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r>
      <t>t</t>
    </r>
    <r>
      <rPr>
        <sz val="8"/>
        <color theme="1"/>
        <rFont val="Calibri"/>
        <family val="2"/>
        <charset val="238"/>
        <scheme val="minor"/>
      </rPr>
      <t>sr</t>
    </r>
    <r>
      <rPr>
        <sz val="11"/>
        <color theme="1"/>
        <rFont val="Calibri"/>
        <family val="2"/>
        <charset val="238"/>
        <scheme val="minor"/>
      </rPr>
      <t>, s</t>
    </r>
  </si>
  <si>
    <t xml:space="preserve">T, s </t>
  </si>
  <si>
    <t>g, m/(s^2)</t>
  </si>
  <si>
    <t>√L, √cm</t>
  </si>
  <si>
    <t>L, m</t>
  </si>
  <si>
    <t>√L, √m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</si>
  <si>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(t</t>
    </r>
    <r>
      <rPr>
        <vertAlign val="subscript"/>
        <sz val="11"/>
        <color theme="1"/>
        <rFont val="Calibri"/>
        <family val="2"/>
        <charset val="238"/>
        <scheme val="minor"/>
      </rPr>
      <t>sr</t>
    </r>
    <r>
      <rPr>
        <sz val="11"/>
        <color theme="1"/>
        <rFont val="Calibri"/>
        <family val="2"/>
        <charset val="238"/>
        <scheme val="minor"/>
      </rPr>
      <t>)</t>
    </r>
  </si>
  <si>
    <t>REGLINE[T(√L)]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</si>
</sst>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716878201479"/>
          <c:y val="5.4388467378663465E-2"/>
          <c:w val="0.8450902973437231"/>
          <c:h val="0.8258673969458283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Arkusz1!$I$4:$I$13</c:f>
              <c:numCache>
                <c:formatCode>General</c:formatCode>
                <c:ptCount val="10"/>
                <c:pt idx="0">
                  <c:v>0.13</c:v>
                </c:pt>
                <c:pt idx="1">
                  <c:v>0.18100000000000002</c:v>
                </c:pt>
                <c:pt idx="2">
                  <c:v>0.23499999999999999</c:v>
                </c:pt>
                <c:pt idx="3">
                  <c:v>0.28600000000000003</c:v>
                </c:pt>
                <c:pt idx="4">
                  <c:v>0.33600000000000002</c:v>
                </c:pt>
                <c:pt idx="5">
                  <c:v>0.38500000000000001</c:v>
                </c:pt>
                <c:pt idx="6">
                  <c:v>0.434</c:v>
                </c:pt>
                <c:pt idx="7">
                  <c:v>0.48200000000000004</c:v>
                </c:pt>
                <c:pt idx="8">
                  <c:v>0.53299999999999992</c:v>
                </c:pt>
                <c:pt idx="9">
                  <c:v>0.58399999999999996</c:v>
                </c:pt>
              </c:numCache>
            </c:numRef>
          </c:xVal>
          <c:yVal>
            <c:numRef>
              <c:f>Arkusz1!$K$4:$K$13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1-4B76-9ACF-9534D0F77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50655"/>
        <c:axId val="1070732639"/>
      </c:scatterChart>
      <c:valAx>
        <c:axId val="1070350655"/>
        <c:scaling>
          <c:orientation val="minMax"/>
          <c:max val="0.6000000000000000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732639"/>
        <c:crosses val="autoZero"/>
        <c:crossBetween val="midCat"/>
      </c:valAx>
      <c:valAx>
        <c:axId val="1070732639"/>
        <c:scaling>
          <c:orientation val="minMax"/>
          <c:max val="1.6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5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3092632364233"/>
          <c:y val="4.4315990459214541E-2"/>
          <c:w val="0.82863059373113523"/>
          <c:h val="0.829994724588966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0.300000000000000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Arkusz1!$M$4:$M$13</c:f>
              <c:numCache>
                <c:formatCode>General</c:formatCode>
                <c:ptCount val="10"/>
                <c:pt idx="0">
                  <c:v>0.36055512754639896</c:v>
                </c:pt>
                <c:pt idx="1">
                  <c:v>0.42544094772365298</c:v>
                </c:pt>
                <c:pt idx="2">
                  <c:v>0.48476798574163288</c:v>
                </c:pt>
                <c:pt idx="3">
                  <c:v>0.53478967828483759</c:v>
                </c:pt>
                <c:pt idx="4">
                  <c:v>0.57965506984757753</c:v>
                </c:pt>
                <c:pt idx="5">
                  <c:v>0.62048368229954287</c:v>
                </c:pt>
                <c:pt idx="6">
                  <c:v>0.6587867636800242</c:v>
                </c:pt>
                <c:pt idx="7">
                  <c:v>0.69426219830839131</c:v>
                </c:pt>
                <c:pt idx="8">
                  <c:v>0.73006848993775919</c:v>
                </c:pt>
                <c:pt idx="9">
                  <c:v>0.76419892698171199</c:v>
                </c:pt>
              </c:numCache>
            </c:numRef>
          </c:xVal>
          <c:yVal>
            <c:numRef>
              <c:f>Arkusz1!$K$4:$K$13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CE-4889-981C-633496367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577375"/>
        <c:axId val="769554191"/>
      </c:scatterChart>
      <c:valAx>
        <c:axId val="759577375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54191"/>
        <c:crosses val="autoZero"/>
        <c:crossBetween val="midCat"/>
      </c:valAx>
      <c:valAx>
        <c:axId val="769554191"/>
        <c:scaling>
          <c:orientation val="minMax"/>
          <c:max val="1.6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7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55431</xdr:colOff>
      <xdr:row>14</xdr:row>
      <xdr:rowOff>183173</xdr:rowOff>
    </xdr:from>
    <xdr:to>
      <xdr:col>9</xdr:col>
      <xdr:colOff>512380</xdr:colOff>
      <xdr:row>31</xdr:row>
      <xdr:rowOff>131379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BBC86FE-A95B-F322-9E75-3DA23826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389282</xdr:colOff>
      <xdr:row>15</xdr:row>
      <xdr:rowOff>89681</xdr:rowOff>
    </xdr:from>
    <xdr:to>
      <xdr:col>18</xdr:col>
      <xdr:colOff>298172</xdr:colOff>
      <xdr:row>32</xdr:row>
      <xdr:rowOff>3542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B63C561-646C-2044-5FBA-6CB6D3365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0.00698</cdr:y>
    </cdr:from>
    <cdr:to>
      <cdr:x>0.07131</cdr:x>
      <cdr:y>0.08443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9736B341-25E5-4D89-4E49-C4960685935E}"/>
            </a:ext>
          </a:extLst>
        </cdr:cNvPr>
        <cdr:cNvSpPr txBox="1"/>
      </cdr:nvSpPr>
      <cdr:spPr>
        <a:xfrm xmlns:a="http://schemas.openxmlformats.org/drawingml/2006/main">
          <a:off x="0" y="21981"/>
          <a:ext cx="362101" cy="244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b="1"/>
            <a:t>T, s</a:t>
          </a:r>
        </a:p>
      </cdr:txBody>
    </cdr:sp>
  </cdr:relSizeAnchor>
  <cdr:relSizeAnchor xmlns:cdr="http://schemas.openxmlformats.org/drawingml/2006/chartDrawing">
    <cdr:from>
      <cdr:x>0.91486</cdr:x>
      <cdr:y>0.92558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99088070-EAA6-CAD7-375A-3EFA0E8A614B}"/>
            </a:ext>
          </a:extLst>
        </cdr:cNvPr>
        <cdr:cNvSpPr txBox="1"/>
      </cdr:nvSpPr>
      <cdr:spPr>
        <a:xfrm xmlns:a="http://schemas.openxmlformats.org/drawingml/2006/main">
          <a:off x="4645268" y="2916114"/>
          <a:ext cx="432290" cy="23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effectLst/>
              <a:latin typeface="+mn-lt"/>
              <a:ea typeface="+mn-ea"/>
              <a:cs typeface="+mn-cs"/>
            </a:rPr>
            <a:t>L, m</a:t>
          </a:r>
          <a:endParaRPr lang="en-GB">
            <a:effectLst/>
          </a:endParaRPr>
        </a:p>
        <a:p xmlns:a="http://schemas.openxmlformats.org/drawingml/2006/main">
          <a:endParaRPr lang="en-GB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0.87625</cdr:x>
      <cdr:y>0.92562</cdr:y>
    </cdr:from>
    <cdr:to>
      <cdr:x>1</cdr:x>
      <cdr:y>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4CBC40E1-4C84-E200-CB36-D628951FF0FA}"/>
            </a:ext>
          </a:extLst>
        </cdr:cNvPr>
        <cdr:cNvSpPr txBox="1"/>
      </cdr:nvSpPr>
      <cdr:spPr>
        <a:xfrm xmlns:a="http://schemas.openxmlformats.org/drawingml/2006/main">
          <a:off x="4176764" y="2917899"/>
          <a:ext cx="589876" cy="23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effectLst/>
              <a:latin typeface="+mn-lt"/>
              <a:ea typeface="+mn-ea"/>
              <a:cs typeface="+mn-cs"/>
            </a:rPr>
            <a:t>√L, √m</a:t>
          </a:r>
          <a:endParaRPr lang="en-GB">
            <a:effectLst/>
          </a:endParaRPr>
        </a:p>
        <a:p xmlns:a="http://schemas.openxmlformats.org/drawingml/2006/main">
          <a:endParaRPr lang="en-GB" sz="11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0.06744</cdr:x>
      <cdr:y>0.06831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9CE18570-54EA-0CF7-BA69-459500C07E2C}"/>
            </a:ext>
          </a:extLst>
        </cdr:cNvPr>
        <cdr:cNvSpPr txBox="1"/>
      </cdr:nvSpPr>
      <cdr:spPr>
        <a:xfrm xmlns:a="http://schemas.openxmlformats.org/drawingml/2006/main">
          <a:off x="0" y="0"/>
          <a:ext cx="32451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T, s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3EFA-3541-4007-B7DD-0383021B2AB0}">
  <dimension ref="B2:S13"/>
  <sheetViews>
    <sheetView tabSelected="1" zoomScale="115" zoomScaleNormal="115" workbookViewId="0">
      <selection activeCell="O13" sqref="O13"/>
    </sheetView>
  </sheetViews>
  <sheetFormatPr defaultRowHeight="15" x14ac:dyDescent="0.25"/>
  <cols>
    <col min="1" max="1" width="8.7109375" customWidth="1"/>
    <col min="2" max="2" width="6" customWidth="1"/>
    <col min="14" max="14" width="9.140625" bestFit="1" customWidth="1"/>
    <col min="15" max="15" width="10.28515625" customWidth="1"/>
    <col min="16" max="17" width="14.85546875" customWidth="1"/>
    <col min="18" max="18" width="15" customWidth="1"/>
    <col min="19" max="19" width="14.85546875" customWidth="1"/>
  </cols>
  <sheetData>
    <row r="2" spans="2:19" ht="18" x14ac:dyDescent="0.35">
      <c r="B2" s="5" t="s">
        <v>0</v>
      </c>
      <c r="C2" s="6" t="s">
        <v>1</v>
      </c>
      <c r="D2" s="5" t="s">
        <v>2</v>
      </c>
      <c r="E2" s="5"/>
      <c r="F2" s="5"/>
      <c r="G2" s="5"/>
      <c r="H2" s="5"/>
      <c r="I2" s="6" t="s">
        <v>17</v>
      </c>
      <c r="J2" s="4" t="s">
        <v>13</v>
      </c>
      <c r="K2" s="4" t="s">
        <v>14</v>
      </c>
      <c r="L2" s="4" t="s">
        <v>16</v>
      </c>
      <c r="M2" s="4" t="s">
        <v>18</v>
      </c>
      <c r="N2" s="4" t="s">
        <v>19</v>
      </c>
      <c r="O2" s="4" t="s">
        <v>15</v>
      </c>
      <c r="R2" s="7" t="s">
        <v>20</v>
      </c>
    </row>
    <row r="3" spans="2:19" x14ac:dyDescent="0.25">
      <c r="B3" s="5"/>
      <c r="C3" s="6"/>
      <c r="D3" s="3">
        <v>1</v>
      </c>
      <c r="E3" s="3">
        <v>2</v>
      </c>
      <c r="F3" s="3">
        <v>3</v>
      </c>
      <c r="G3" s="3">
        <v>4</v>
      </c>
      <c r="H3" s="3">
        <v>5</v>
      </c>
      <c r="I3" s="6"/>
      <c r="J3" s="4"/>
      <c r="K3" s="4"/>
      <c r="L3" s="4"/>
      <c r="M3" s="4"/>
      <c r="N3" s="4"/>
      <c r="O3" s="4"/>
    </row>
    <row r="4" spans="2:19" x14ac:dyDescent="0.25">
      <c r="B4" s="3" t="s">
        <v>3</v>
      </c>
      <c r="C4" s="2">
        <v>13</v>
      </c>
      <c r="D4" s="1">
        <v>7.23</v>
      </c>
      <c r="E4" s="1">
        <v>7.2</v>
      </c>
      <c r="F4" s="1">
        <v>7.23</v>
      </c>
      <c r="G4" s="1">
        <v>7.23</v>
      </c>
      <c r="H4" s="1">
        <v>7.24</v>
      </c>
      <c r="I4" s="2" cm="1">
        <f t="array" ref="I4:I13">C4:C13/100</f>
        <v>0.13</v>
      </c>
      <c r="J4" s="4">
        <f>( SUM(D4:H4)/5)</f>
        <v>7.2260000000000009</v>
      </c>
      <c r="K4" s="4">
        <f xml:space="preserve"> J4/10</f>
        <v>0.72260000000000013</v>
      </c>
      <c r="L4" s="4">
        <f>SQRT(C4)</f>
        <v>3.6055512754639891</v>
      </c>
      <c r="M4" s="4">
        <f xml:space="preserve"> SQRT(C4/100)</f>
        <v>0.36055512754639896</v>
      </c>
      <c r="N4" s="4">
        <f>SQRT(SUM((D4-J4)^2,(E4-J4)^2,(F4-J4)^2,(G4-J4)^2,(H4-J4)^2)*1.141*(1/(5*(5-1))))</f>
        <v>7.2447222168969599E-3</v>
      </c>
      <c r="O4" s="4">
        <f>((I4)/(POWER(K4,2)/(POWER((2*3.1415),2))))</f>
        <v>9.8283713500675525</v>
      </c>
      <c r="R4" cm="1">
        <f t="array" ref="R4:S8">LINEST(K4:K13,M4:M13,TRUE,TRUE)</f>
        <v>2.0084980160147983</v>
      </c>
      <c r="S4">
        <v>-1.4556703818064953E-3</v>
      </c>
    </row>
    <row r="5" spans="2:19" x14ac:dyDescent="0.25">
      <c r="B5" s="3" t="s">
        <v>4</v>
      </c>
      <c r="C5" s="2">
        <v>18.100000000000001</v>
      </c>
      <c r="D5" s="1">
        <v>8.5500000000000007</v>
      </c>
      <c r="E5" s="1">
        <v>8.5500000000000007</v>
      </c>
      <c r="F5" s="1">
        <v>8.5399999999999991</v>
      </c>
      <c r="G5" s="1">
        <v>8.5500000000000007</v>
      </c>
      <c r="H5" s="1">
        <v>8.56</v>
      </c>
      <c r="I5" s="2">
        <v>0.18100000000000002</v>
      </c>
      <c r="J5" s="4">
        <f>( SUM(D5:H5)/5)</f>
        <v>8.5500000000000007</v>
      </c>
      <c r="K5" s="4">
        <f t="shared" ref="K5:K13" si="0" xml:space="preserve"> J5/10</f>
        <v>0.85500000000000009</v>
      </c>
      <c r="L5" s="4">
        <f>SQRT(C5)</f>
        <v>4.2544094772365293</v>
      </c>
      <c r="M5" s="4">
        <f xml:space="preserve"> SQRT(C5/100)</f>
        <v>0.42544094772365298</v>
      </c>
      <c r="N5" s="4">
        <f>SQRT(SUM((D5-J5)^2,(E5-J5)^2,(F5-J5)^2,(G5-J5)^2,(H5-J5)^2)*1.141*(1/(5*(5-1))))</f>
        <v>3.3778691508111352E-3</v>
      </c>
      <c r="O5" s="4">
        <f t="shared" ref="O5:O13" si="1">((I5)/(POWER(K5,2)/(POWER((2*3.1415),2))))</f>
        <v>9.774182974590472</v>
      </c>
      <c r="R5">
        <v>3.1544174375853482E-3</v>
      </c>
      <c r="S5">
        <v>1.8889667239728038E-3</v>
      </c>
    </row>
    <row r="6" spans="2:19" x14ac:dyDescent="0.25">
      <c r="B6" s="3" t="s">
        <v>5</v>
      </c>
      <c r="C6" s="2">
        <v>23.5</v>
      </c>
      <c r="D6" s="1">
        <v>9.6999999999999993</v>
      </c>
      <c r="E6" s="1">
        <v>9.7100000000000009</v>
      </c>
      <c r="F6" s="1">
        <v>9.6999999999999993</v>
      </c>
      <c r="G6" s="1">
        <v>9.7100000000000009</v>
      </c>
      <c r="H6" s="1">
        <v>9.7100000000000009</v>
      </c>
      <c r="I6" s="2">
        <v>0.23499999999999999</v>
      </c>
      <c r="J6" s="4">
        <f>( SUM(D6:H6)/5)</f>
        <v>9.7059999999999995</v>
      </c>
      <c r="K6" s="4">
        <f t="shared" si="0"/>
        <v>0.97059999999999991</v>
      </c>
      <c r="L6" s="4">
        <f>SQRT(C6)</f>
        <v>4.8476798574163293</v>
      </c>
      <c r="M6" s="4">
        <f xml:space="preserve"> SQRT(C6/100)</f>
        <v>0.48476798574163288</v>
      </c>
      <c r="N6" s="4">
        <f>SQRT(SUM((D6-J6)^2,(E6-J6)^2,(F6-J6)^2,(G6-J6)^2,(H6-J6)^2)*1.141*(1/(5*(5-1))))</f>
        <v>2.616486193352096E-3</v>
      </c>
      <c r="O6" s="4">
        <f t="shared" si="1"/>
        <v>9.847396111025791</v>
      </c>
      <c r="R6">
        <v>0.99998026773529392</v>
      </c>
      <c r="S6">
        <v>1.2626684865640482E-3</v>
      </c>
    </row>
    <row r="7" spans="2:19" x14ac:dyDescent="0.25">
      <c r="B7" s="3" t="s">
        <v>6</v>
      </c>
      <c r="C7" s="2">
        <v>28.6</v>
      </c>
      <c r="D7" s="1">
        <v>10.71</v>
      </c>
      <c r="E7" s="1">
        <v>10.72</v>
      </c>
      <c r="F7" s="1">
        <v>10.7</v>
      </c>
      <c r="G7" s="1">
        <v>10.71</v>
      </c>
      <c r="H7" s="1">
        <v>10.72</v>
      </c>
      <c r="I7" s="2">
        <v>0.28600000000000003</v>
      </c>
      <c r="J7" s="4">
        <f>( SUM(D7:H7)/5)</f>
        <v>10.712</v>
      </c>
      <c r="K7" s="4">
        <f t="shared" si="0"/>
        <v>1.0711999999999999</v>
      </c>
      <c r="L7" s="4">
        <f>SQRT(C7)</f>
        <v>5.347896782848375</v>
      </c>
      <c r="M7" s="4">
        <f xml:space="preserve"> SQRT(C7/100)</f>
        <v>0.53478967828483759</v>
      </c>
      <c r="N7" s="4">
        <f>SQRT(SUM((D7-J7)^2,(E7-J7)^2,(F7-J7)^2,(G7-J7)^2,(H7-J7)^2)*1.141*(1/(5*(5-1))))</f>
        <v>3.9967486786138748E-3</v>
      </c>
      <c r="O7" s="4">
        <f t="shared" si="1"/>
        <v>9.8391826923076948</v>
      </c>
      <c r="R7">
        <v>405419.36067873292</v>
      </c>
      <c r="S7">
        <v>8</v>
      </c>
    </row>
    <row r="8" spans="2:19" x14ac:dyDescent="0.25">
      <c r="B8" s="3" t="s">
        <v>7</v>
      </c>
      <c r="C8" s="2">
        <v>33.6</v>
      </c>
      <c r="D8" s="1">
        <v>11.63</v>
      </c>
      <c r="E8" s="1">
        <v>11.63</v>
      </c>
      <c r="F8" s="1">
        <v>11.63</v>
      </c>
      <c r="G8" s="1">
        <v>11.64</v>
      </c>
      <c r="H8" s="1">
        <v>11.62</v>
      </c>
      <c r="I8" s="2">
        <v>0.33600000000000002</v>
      </c>
      <c r="J8" s="4">
        <f>( SUM(D8:H8)/5)</f>
        <v>11.629999999999999</v>
      </c>
      <c r="K8" s="4">
        <f t="shared" si="0"/>
        <v>1.1629999999999998</v>
      </c>
      <c r="L8" s="4">
        <f>SQRT(C8)</f>
        <v>5.7965506984757758</v>
      </c>
      <c r="M8" s="4">
        <f xml:space="preserve"> SQRT(C8/100)</f>
        <v>0.57965506984757753</v>
      </c>
      <c r="N8" s="4">
        <f>SQRT(SUM((D8-J8)^2,(E8-J8)^2,(F8-J8)^2,(G8-J8)^2,(H8-J8)^2)*1.141*(1/(5*(5-1))))</f>
        <v>3.3778691508111352E-3</v>
      </c>
      <c r="O8" s="4">
        <f t="shared" si="1"/>
        <v>9.8064985253987089</v>
      </c>
      <c r="R8">
        <v>0.64637294134634415</v>
      </c>
      <c r="S8">
        <v>1.275465365569555E-5</v>
      </c>
    </row>
    <row r="9" spans="2:19" x14ac:dyDescent="0.25">
      <c r="B9" s="3" t="s">
        <v>8</v>
      </c>
      <c r="C9" s="2">
        <v>38.5</v>
      </c>
      <c r="D9" s="1">
        <v>12.44</v>
      </c>
      <c r="E9" s="1">
        <v>12.44</v>
      </c>
      <c r="F9" s="1">
        <v>12.44</v>
      </c>
      <c r="G9" s="1">
        <v>12.45</v>
      </c>
      <c r="H9" s="1">
        <v>12.44</v>
      </c>
      <c r="I9" s="2">
        <v>0.38500000000000001</v>
      </c>
      <c r="J9" s="4">
        <f>( SUM(D9:H9)/5)</f>
        <v>12.441999999999998</v>
      </c>
      <c r="K9" s="4">
        <f t="shared" si="0"/>
        <v>1.2441999999999998</v>
      </c>
      <c r="L9" s="4">
        <f>SQRT(C9)</f>
        <v>6.2048368229954285</v>
      </c>
      <c r="M9" s="4">
        <f xml:space="preserve"> SQRT(C9/100)</f>
        <v>0.62048368229954287</v>
      </c>
      <c r="N9" s="4">
        <f>SQRT(SUM((D9-J9)^2,(E9-J9)^2,(F9-J9)^2,(G9-J9)^2,(H9-J9)^2)*1.141*(1/(5*(5-1))))</f>
        <v>2.1363520309162077E-3</v>
      </c>
      <c r="O9" s="4">
        <f t="shared" si="1"/>
        <v>9.8178061976741073</v>
      </c>
    </row>
    <row r="10" spans="2:19" x14ac:dyDescent="0.25">
      <c r="B10" s="3" t="s">
        <v>9</v>
      </c>
      <c r="C10" s="2">
        <v>43.4</v>
      </c>
      <c r="D10" s="1">
        <v>13.27</v>
      </c>
      <c r="E10" s="1">
        <v>13.21</v>
      </c>
      <c r="F10" s="1">
        <v>13.22</v>
      </c>
      <c r="G10" s="1">
        <v>13.23</v>
      </c>
      <c r="H10" s="1">
        <v>13.25</v>
      </c>
      <c r="I10" s="2">
        <v>0.434</v>
      </c>
      <c r="J10" s="4">
        <f>( SUM(D10:H10)/5)</f>
        <v>13.236000000000001</v>
      </c>
      <c r="K10" s="4">
        <f t="shared" si="0"/>
        <v>1.3236000000000001</v>
      </c>
      <c r="L10" s="4">
        <f>SQRT(C10)</f>
        <v>6.5878676368002411</v>
      </c>
      <c r="M10" s="4">
        <f xml:space="preserve"> SQRT(C10/100)</f>
        <v>0.6587867636800242</v>
      </c>
      <c r="N10" s="4">
        <f>SQRT(SUM((D10-J10)^2,(E10-J10)^2,(F10-J10)^2,(G10-J10)^2,(H10-J10)^2)*1.141*(1/(5*(5-1))))</f>
        <v>1.1504607772540287E-2</v>
      </c>
      <c r="O10" s="4">
        <f t="shared" si="1"/>
        <v>9.7793577076849569</v>
      </c>
    </row>
    <row r="11" spans="2:19" x14ac:dyDescent="0.25">
      <c r="B11" s="3" t="s">
        <v>10</v>
      </c>
      <c r="C11" s="2">
        <v>48.2</v>
      </c>
      <c r="D11" s="1">
        <v>13.94</v>
      </c>
      <c r="E11" s="1">
        <v>13.94</v>
      </c>
      <c r="F11" s="1">
        <v>13.93</v>
      </c>
      <c r="G11" s="1">
        <v>13.93</v>
      </c>
      <c r="H11" s="1">
        <v>13.92</v>
      </c>
      <c r="I11" s="2">
        <v>0.48200000000000004</v>
      </c>
      <c r="J11" s="4">
        <f>( SUM(D11:H11)/5)</f>
        <v>13.931999999999999</v>
      </c>
      <c r="K11" s="4">
        <f t="shared" si="0"/>
        <v>1.3931999999999998</v>
      </c>
      <c r="L11" s="4">
        <f>SQRT(C11)</f>
        <v>6.9426219830839129</v>
      </c>
      <c r="M11" s="4">
        <f xml:space="preserve"> SQRT(C11/100)</f>
        <v>0.69426219830839131</v>
      </c>
      <c r="N11" s="4">
        <f>SQRT(SUM((D11-J11)^2,(E11-J11)^2,(F11-J11)^2,(G11-J11)^2,(H11-J11)^2)*1.141*(1/(5*(5-1))))</f>
        <v>3.9967486786135703E-3</v>
      </c>
      <c r="O11" s="4">
        <f t="shared" si="1"/>
        <v>9.8028921833862874</v>
      </c>
    </row>
    <row r="12" spans="2:19" x14ac:dyDescent="0.25">
      <c r="B12" s="3" t="s">
        <v>11</v>
      </c>
      <c r="C12" s="2">
        <v>53.3</v>
      </c>
      <c r="D12" s="1">
        <v>14.65</v>
      </c>
      <c r="E12" s="1">
        <v>14.66</v>
      </c>
      <c r="F12" s="1">
        <v>14.65</v>
      </c>
      <c r="G12" s="1">
        <v>14.64</v>
      </c>
      <c r="H12" s="1">
        <v>14.64</v>
      </c>
      <c r="I12" s="2">
        <v>0.53299999999999992</v>
      </c>
      <c r="J12" s="4">
        <f>( SUM(D12:H12)/5)</f>
        <v>14.648000000000001</v>
      </c>
      <c r="K12" s="4">
        <f t="shared" si="0"/>
        <v>1.4648000000000001</v>
      </c>
      <c r="L12" s="4">
        <f>SQRT(C12)</f>
        <v>7.3006848993775915</v>
      </c>
      <c r="M12" s="4">
        <f xml:space="preserve"> SQRT(C12/100)</f>
        <v>0.73006848993775919</v>
      </c>
      <c r="N12" s="4">
        <f>SQRT(SUM((D12-J12)^2,(E12-J12)^2,(F12-J12)^2,(G12-J12)^2,(H12-J12)^2)*1.141*(1/(5*(5-1))))</f>
        <v>3.9967486786135703E-3</v>
      </c>
      <c r="O12" s="4">
        <f t="shared" si="1"/>
        <v>9.8062884971556041</v>
      </c>
    </row>
    <row r="13" spans="2:19" x14ac:dyDescent="0.25">
      <c r="B13" s="3" t="s">
        <v>12</v>
      </c>
      <c r="C13" s="2">
        <v>58.4</v>
      </c>
      <c r="D13" s="1">
        <v>15.33</v>
      </c>
      <c r="E13" s="1">
        <v>15.33</v>
      </c>
      <c r="F13" s="1">
        <v>15.33</v>
      </c>
      <c r="G13" s="1">
        <v>15.33</v>
      </c>
      <c r="H13" s="1">
        <v>15.33</v>
      </c>
      <c r="I13" s="2">
        <v>0.58399999999999996</v>
      </c>
      <c r="J13" s="4">
        <f>( SUM(D13:H13)/5)</f>
        <v>15.330000000000002</v>
      </c>
      <c r="K13" s="4">
        <f t="shared" si="0"/>
        <v>1.5330000000000001</v>
      </c>
      <c r="L13" s="4">
        <f>SQRT(C13)</f>
        <v>7.6419892698171203</v>
      </c>
      <c r="M13" s="4">
        <f xml:space="preserve"> SQRT(C13/100)</f>
        <v>0.76419892698171199</v>
      </c>
      <c r="N13" s="4">
        <f>SQRT(SUM((D13-J13)^2,(E13-J13)^2,(F13-J13)^2,(G13-J13)^2,(H13-J13)^2)*1.141*(1/(5*(5-1))))</f>
        <v>9.487308853711754E-16</v>
      </c>
      <c r="O13" s="4">
        <f>((I13)/(POWER(K13,2)/(POWER((2*3.1415),2))))</f>
        <v>9.8098565526667265</v>
      </c>
    </row>
  </sheetData>
  <mergeCells count="4">
    <mergeCell ref="B2:B3"/>
    <mergeCell ref="C2:C3"/>
    <mergeCell ref="D2:H2"/>
    <mergeCell ref="I2:I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Karol Pitera (kp306682)</cp:lastModifiedBy>
  <dcterms:created xsi:type="dcterms:W3CDTF">2023-11-30T10:02:42Z</dcterms:created>
  <dcterms:modified xsi:type="dcterms:W3CDTF">2023-12-05T16:46:02Z</dcterms:modified>
</cp:coreProperties>
</file>