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115" windowHeight="1003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D45" i="1" l="1"/>
  <c r="D46" i="1"/>
  <c r="D47" i="1"/>
  <c r="D48" i="1"/>
  <c r="D49" i="1"/>
  <c r="D50" i="1"/>
  <c r="D51" i="1"/>
  <c r="D52" i="1"/>
  <c r="D44" i="1"/>
  <c r="O45" i="1" l="1"/>
  <c r="O46" i="1"/>
  <c r="O47" i="1"/>
  <c r="O48" i="1"/>
  <c r="O49" i="1"/>
  <c r="O50" i="1"/>
  <c r="O51" i="1"/>
  <c r="O52" i="1"/>
  <c r="O44" i="1"/>
  <c r="N44" i="1"/>
  <c r="N45" i="1"/>
  <c r="N46" i="1"/>
  <c r="N47" i="1"/>
  <c r="N48" i="1"/>
  <c r="N49" i="1"/>
  <c r="N50" i="1"/>
  <c r="N51" i="1"/>
  <c r="N52" i="1"/>
  <c r="M45" i="1"/>
  <c r="M46" i="1"/>
  <c r="M47" i="1"/>
  <c r="M48" i="1"/>
  <c r="M49" i="1"/>
  <c r="M50" i="1"/>
  <c r="M51" i="1"/>
  <c r="M52" i="1"/>
  <c r="M44" i="1"/>
  <c r="G45" i="1"/>
  <c r="G46" i="1"/>
  <c r="G47" i="1"/>
  <c r="G48" i="1"/>
  <c r="G49" i="1"/>
  <c r="G50" i="1"/>
  <c r="G51" i="1"/>
  <c r="G52" i="1"/>
  <c r="G44" i="1"/>
  <c r="F45" i="1"/>
  <c r="F46" i="1"/>
  <c r="F47" i="1"/>
  <c r="F48" i="1"/>
  <c r="F49" i="1"/>
  <c r="F50" i="1"/>
  <c r="F51" i="1"/>
  <c r="F52" i="1"/>
  <c r="F44" i="1"/>
  <c r="E45" i="1"/>
  <c r="E46" i="1"/>
  <c r="E47" i="1"/>
  <c r="E48" i="1"/>
  <c r="E49" i="1"/>
  <c r="E50" i="1"/>
  <c r="E51" i="1"/>
  <c r="E52" i="1"/>
  <c r="E44" i="1"/>
  <c r="G4" i="1"/>
  <c r="G5" i="1"/>
  <c r="G6" i="1"/>
  <c r="G7" i="1"/>
  <c r="G8" i="1"/>
  <c r="G9" i="1"/>
  <c r="G10" i="1"/>
  <c r="G11" i="1"/>
  <c r="G3" i="1"/>
  <c r="N4" i="1"/>
  <c r="N5" i="1"/>
  <c r="N6" i="1"/>
  <c r="N7" i="1"/>
  <c r="N8" i="1"/>
  <c r="N9" i="1"/>
  <c r="N10" i="1"/>
  <c r="N11" i="1"/>
  <c r="N3" i="1"/>
  <c r="M3" i="1"/>
  <c r="M4" i="1"/>
  <c r="M5" i="1"/>
  <c r="M6" i="1"/>
  <c r="M7" i="1"/>
  <c r="M8" i="1"/>
  <c r="M9" i="1"/>
  <c r="M10" i="1"/>
  <c r="M11" i="1"/>
  <c r="L4" i="1"/>
  <c r="L5" i="1"/>
  <c r="L6" i="1"/>
  <c r="L7" i="1"/>
  <c r="L8" i="1"/>
  <c r="L9" i="1"/>
  <c r="L10" i="1"/>
  <c r="L11" i="1"/>
  <c r="L3" i="1"/>
  <c r="F3" i="1"/>
  <c r="F4" i="1"/>
  <c r="F5" i="1"/>
  <c r="F6" i="1"/>
  <c r="F7" i="1"/>
  <c r="F8" i="1"/>
  <c r="F9" i="1"/>
  <c r="F10" i="1"/>
  <c r="F11" i="1"/>
  <c r="E4" i="1"/>
  <c r="E5" i="1"/>
  <c r="E6" i="1"/>
  <c r="E7" i="1"/>
  <c r="E8" i="1"/>
  <c r="E9" i="1"/>
  <c r="E10" i="1"/>
  <c r="E11" i="1"/>
  <c r="E3" i="1"/>
  <c r="L45" i="1" l="1"/>
  <c r="L46" i="1"/>
  <c r="L47" i="1"/>
  <c r="L48" i="1"/>
  <c r="L49" i="1"/>
  <c r="L50" i="1"/>
  <c r="L51" i="1"/>
  <c r="L52" i="1"/>
  <c r="L44" i="1"/>
  <c r="K4" i="1"/>
  <c r="K5" i="1"/>
  <c r="K6" i="1"/>
  <c r="K7" i="1"/>
  <c r="K8" i="1"/>
  <c r="K9" i="1"/>
  <c r="K10" i="1"/>
  <c r="K11" i="1"/>
  <c r="K3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<sst xmlns="http://schemas.openxmlformats.org/spreadsheetml/2006/main" count="29" uniqueCount="14">
  <si>
    <t>I, mA</t>
  </si>
  <si>
    <t>U, V</t>
  </si>
  <si>
    <t>Prąd stały - cewka bez rdzenia</t>
  </si>
  <si>
    <t>Prąd stały - cewka z rdzeniem</t>
  </si>
  <si>
    <t>Prąd zmienny - cewka z rdzeniem</t>
  </si>
  <si>
    <t>Prąd zmienny - cewka bez rdzenia</t>
  </si>
  <si>
    <t>I, A</t>
  </si>
  <si>
    <t>I ,A</t>
  </si>
  <si>
    <t>Metex m-3650</t>
  </si>
  <si>
    <t>u(I), mA</t>
  </si>
  <si>
    <t>u(I), A</t>
  </si>
  <si>
    <t>u(U) V</t>
  </si>
  <si>
    <t>u(I) A</t>
  </si>
  <si>
    <t>u(I)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</si>
</sst>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DC Cewka z rdzeniem</a:t>
            </a:r>
            <a:r>
              <a:rPr lang="pl-PL"/>
              <a:t> I=f(U)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5434929329485986E-2"/>
          <c:y val="0.10482392154968359"/>
          <c:w val="0.90911279568314829"/>
          <c:h val="0.86372231078477146"/>
        </c:manualLayout>
      </c:layout>
      <c:scatterChart>
        <c:scatterStyle val="lineMarker"/>
        <c:varyColors val="0"/>
        <c:ser>
          <c:idx val="0"/>
          <c:order val="0"/>
          <c:tx>
            <c:v>DC Cewka z rdzeniem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Arkusz1!$M$3:$M$11</c:f>
                <c:numCache>
                  <c:formatCode>General</c:formatCode>
                  <c:ptCount val="9"/>
                  <c:pt idx="0">
                    <c:v>5.7735026918962578E-7</c:v>
                  </c:pt>
                  <c:pt idx="1">
                    <c:v>1.4433756729740645E-6</c:v>
                  </c:pt>
                  <c:pt idx="2">
                    <c:v>2.3094010767585031E-6</c:v>
                  </c:pt>
                  <c:pt idx="3">
                    <c:v>3.4641016151377547E-6</c:v>
                  </c:pt>
                  <c:pt idx="4">
                    <c:v>4.3301270189221934E-6</c:v>
                  </c:pt>
                  <c:pt idx="5">
                    <c:v>5.4848275573014458E-6</c:v>
                  </c:pt>
                  <c:pt idx="6">
                    <c:v>6.3508529610858845E-6</c:v>
                  </c:pt>
                  <c:pt idx="7">
                    <c:v>7.5055534994651352E-6</c:v>
                  </c:pt>
                  <c:pt idx="8">
                    <c:v>8.3715789032495747E-6</c:v>
                  </c:pt>
                </c:numCache>
              </c:numRef>
            </c:plus>
            <c:minus>
              <c:numRef>
                <c:f>Arkusz1!$M$3:$M$11</c:f>
                <c:numCache>
                  <c:formatCode>General</c:formatCode>
                  <c:ptCount val="9"/>
                  <c:pt idx="0">
                    <c:v>5.7735026918962578E-7</c:v>
                  </c:pt>
                  <c:pt idx="1">
                    <c:v>1.4433756729740645E-6</c:v>
                  </c:pt>
                  <c:pt idx="2">
                    <c:v>2.3094010767585031E-6</c:v>
                  </c:pt>
                  <c:pt idx="3">
                    <c:v>3.4641016151377547E-6</c:v>
                  </c:pt>
                  <c:pt idx="4">
                    <c:v>4.3301270189221934E-6</c:v>
                  </c:pt>
                  <c:pt idx="5">
                    <c:v>5.4848275573014458E-6</c:v>
                  </c:pt>
                  <c:pt idx="6">
                    <c:v>6.3508529610858845E-6</c:v>
                  </c:pt>
                  <c:pt idx="7">
                    <c:v>7.5055534994651352E-6</c:v>
                  </c:pt>
                  <c:pt idx="8">
                    <c:v>8.3715789032495747E-6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Arkusz1!$N$3:$N$11</c:f>
                <c:numCache>
                  <c:formatCode>General</c:formatCode>
                  <c:ptCount val="9"/>
                  <c:pt idx="0">
                    <c:v>1.7320508075688776E-4</c:v>
                  </c:pt>
                  <c:pt idx="1">
                    <c:v>4.6188021535170068E-4</c:v>
                  </c:pt>
                  <c:pt idx="2">
                    <c:v>7.5055534994651347E-4</c:v>
                  </c:pt>
                  <c:pt idx="3">
                    <c:v>1.0392304845413265E-3</c:v>
                  </c:pt>
                  <c:pt idx="4">
                    <c:v>1.3279056191361394E-3</c:v>
                  </c:pt>
                  <c:pt idx="5">
                    <c:v>1.6165807537309523E-3</c:v>
                  </c:pt>
                  <c:pt idx="6">
                    <c:v>1.9052558883257652E-3</c:v>
                  </c:pt>
                  <c:pt idx="7">
                    <c:v>2.1939310229205779E-3</c:v>
                  </c:pt>
                  <c:pt idx="8">
                    <c:v>2.482606157515391E-3</c:v>
                  </c:pt>
                </c:numCache>
              </c:numRef>
            </c:plus>
            <c:minus>
              <c:numRef>
                <c:f>Arkusz1!$N$3:$N$11</c:f>
                <c:numCache>
                  <c:formatCode>General</c:formatCode>
                  <c:ptCount val="9"/>
                  <c:pt idx="0">
                    <c:v>1.7320508075688776E-4</c:v>
                  </c:pt>
                  <c:pt idx="1">
                    <c:v>4.6188021535170068E-4</c:v>
                  </c:pt>
                  <c:pt idx="2">
                    <c:v>7.5055534994651347E-4</c:v>
                  </c:pt>
                  <c:pt idx="3">
                    <c:v>1.0392304845413265E-3</c:v>
                  </c:pt>
                  <c:pt idx="4">
                    <c:v>1.3279056191361394E-3</c:v>
                  </c:pt>
                  <c:pt idx="5">
                    <c:v>1.6165807537309523E-3</c:v>
                  </c:pt>
                  <c:pt idx="6">
                    <c:v>1.9052558883257652E-3</c:v>
                  </c:pt>
                  <c:pt idx="7">
                    <c:v>2.1939310229205779E-3</c:v>
                  </c:pt>
                  <c:pt idx="8">
                    <c:v>2.482606157515391E-3</c:v>
                  </c:pt>
                </c:numCache>
              </c:numRef>
            </c:minus>
          </c:errBars>
          <c:xVal>
            <c:numRef>
              <c:f>Arkusz1!$I$3:$I$11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Arkusz1!$K$3:$K$11</c:f>
              <c:numCache>
                <c:formatCode>General</c:formatCode>
                <c:ptCount val="9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1.6999999999999999E-3</c:v>
                </c:pt>
                <c:pt idx="6">
                  <c:v>2E-3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95744"/>
        <c:axId val="93297280"/>
      </c:scatterChart>
      <c:valAx>
        <c:axId val="9329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97280"/>
        <c:crosses val="autoZero"/>
        <c:crossBetween val="midCat"/>
      </c:valAx>
      <c:valAx>
        <c:axId val="93297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957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708573928258967"/>
          <c:y val="0.19480351414406533"/>
          <c:w val="0.77049759405074369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AC bez rdzenia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0.10382294259613445"/>
                  <c:y val="-0.1601996138373569"/>
                </c:manualLayout>
              </c:layout>
              <c:numFmt formatCode="#,##0.0000000000" sourceLinked="0"/>
            </c:trendlineLbl>
          </c:trendline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Arkusz1!$F$44:$F$52</c:f>
                <c:numCache>
                  <c:formatCode>General</c:formatCode>
                  <c:ptCount val="9"/>
                  <c:pt idx="0">
                    <c:v>5.8312377188152192E-7</c:v>
                  </c:pt>
                  <c:pt idx="1">
                    <c:v>1.2932646029847617E-6</c:v>
                  </c:pt>
                  <c:pt idx="2">
                    <c:v>2.0149524394717937E-6</c:v>
                  </c:pt>
                  <c:pt idx="3">
                    <c:v>2.6962257571155525E-6</c:v>
                  </c:pt>
                  <c:pt idx="4">
                    <c:v>3.4005930855268955E-6</c:v>
                  </c:pt>
                  <c:pt idx="5">
                    <c:v>4.0991869112463427E-6</c:v>
                  </c:pt>
                  <c:pt idx="6">
                    <c:v>4.7977807369657908E-6</c:v>
                  </c:pt>
                  <c:pt idx="7">
                    <c:v>5.4963745626852381E-6</c:v>
                  </c:pt>
                  <c:pt idx="8">
                    <c:v>6.1949683884046853E-6</c:v>
                  </c:pt>
                </c:numCache>
              </c:numRef>
            </c:plus>
            <c:minus>
              <c:numRef>
                <c:f>Arkusz1!$F$44:$F$52</c:f>
                <c:numCache>
                  <c:formatCode>General</c:formatCode>
                  <c:ptCount val="9"/>
                  <c:pt idx="0">
                    <c:v>5.8312377188152192E-7</c:v>
                  </c:pt>
                  <c:pt idx="1">
                    <c:v>1.2932646029847617E-6</c:v>
                  </c:pt>
                  <c:pt idx="2">
                    <c:v>2.0149524394717937E-6</c:v>
                  </c:pt>
                  <c:pt idx="3">
                    <c:v>2.6962257571155525E-6</c:v>
                  </c:pt>
                  <c:pt idx="4">
                    <c:v>3.4005930855268955E-6</c:v>
                  </c:pt>
                  <c:pt idx="5">
                    <c:v>4.0991869112463427E-6</c:v>
                  </c:pt>
                  <c:pt idx="6">
                    <c:v>4.7977807369657908E-6</c:v>
                  </c:pt>
                  <c:pt idx="7">
                    <c:v>5.4963745626852381E-6</c:v>
                  </c:pt>
                  <c:pt idx="8">
                    <c:v>6.1949683884046853E-6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Arkusz1!$G$44:$G$52</c:f>
                <c:numCache>
                  <c:formatCode>General</c:formatCode>
                  <c:ptCount val="9"/>
                  <c:pt idx="0">
                    <c:v>5.773502691896258E-4</c:v>
                  </c:pt>
                  <c:pt idx="1">
                    <c:v>3.4641016151377548E-3</c:v>
                  </c:pt>
                  <c:pt idx="2">
                    <c:v>6.3508529610858833E-3</c:v>
                  </c:pt>
                  <c:pt idx="3">
                    <c:v>9.2376043070340128E-3</c:v>
                  </c:pt>
                  <c:pt idx="4">
                    <c:v>1.2124355652982142E-2</c:v>
                  </c:pt>
                  <c:pt idx="5">
                    <c:v>1.5011106998930272E-2</c:v>
                  </c:pt>
                  <c:pt idx="6">
                    <c:v>1.7897858344878399E-2</c:v>
                  </c:pt>
                  <c:pt idx="7">
                    <c:v>2.078460969082653E-2</c:v>
                  </c:pt>
                  <c:pt idx="8">
                    <c:v>2.3671361036774658E-2</c:v>
                  </c:pt>
                </c:numCache>
              </c:numRef>
            </c:plus>
            <c:minus>
              <c:numRef>
                <c:f>Arkusz1!$G$44:$G$52</c:f>
                <c:numCache>
                  <c:formatCode>General</c:formatCode>
                  <c:ptCount val="9"/>
                  <c:pt idx="0">
                    <c:v>5.773502691896258E-4</c:v>
                  </c:pt>
                  <c:pt idx="1">
                    <c:v>3.4641016151377548E-3</c:v>
                  </c:pt>
                  <c:pt idx="2">
                    <c:v>6.3508529610858833E-3</c:v>
                  </c:pt>
                  <c:pt idx="3">
                    <c:v>9.2376043070340128E-3</c:v>
                  </c:pt>
                  <c:pt idx="4">
                    <c:v>1.2124355652982142E-2</c:v>
                  </c:pt>
                  <c:pt idx="5">
                    <c:v>1.5011106998930272E-2</c:v>
                  </c:pt>
                  <c:pt idx="6">
                    <c:v>1.7897858344878399E-2</c:v>
                  </c:pt>
                  <c:pt idx="7">
                    <c:v>2.078460969082653E-2</c:v>
                  </c:pt>
                  <c:pt idx="8">
                    <c:v>2.3671361036774658E-2</c:v>
                  </c:pt>
                </c:numCache>
              </c:numRef>
            </c:minus>
          </c:errBars>
          <c:xVal>
            <c:numRef>
              <c:f>Arkusz1!$B$44:$B$52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Arkusz1!$D$44:$D$52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1.2400000000000001E-4</c:v>
                </c:pt>
                <c:pt idx="2">
                  <c:v>2.4899999999999998E-4</c:v>
                </c:pt>
                <c:pt idx="3">
                  <c:v>3.6699999999999998E-4</c:v>
                </c:pt>
                <c:pt idx="4">
                  <c:v>4.8899999999999996E-4</c:v>
                </c:pt>
                <c:pt idx="5">
                  <c:v>6.0999999999999997E-4</c:v>
                </c:pt>
                <c:pt idx="6">
                  <c:v>7.3099999999999999E-4</c:v>
                </c:pt>
                <c:pt idx="7">
                  <c:v>8.52E-4</c:v>
                </c:pt>
                <c:pt idx="8">
                  <c:v>9.7300000000000002E-4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9232"/>
        <c:axId val="98240768"/>
      </c:scatterChart>
      <c:valAx>
        <c:axId val="98239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40768"/>
        <c:crosses val="autoZero"/>
        <c:crossBetween val="midCat"/>
      </c:valAx>
      <c:valAx>
        <c:axId val="98240768"/>
        <c:scaling>
          <c:orientation val="minMax"/>
        </c:scaling>
        <c:delete val="0"/>
        <c:axPos val="l"/>
        <c:majorGridlines>
          <c:spPr>
            <a:ln w="12700">
              <a:solidFill>
                <a:schemeClr val="accent1"/>
              </a:solidFill>
              <a:headEnd type="none"/>
              <a:tailEnd w="sm" len="sm"/>
            </a:ln>
          </c:spPr>
        </c:majorGridlines>
        <c:numFmt formatCode="General" sourceLinked="1"/>
        <c:majorTickMark val="out"/>
        <c:minorTickMark val="none"/>
        <c:tickLblPos val="nextTo"/>
        <c:crossAx val="9823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116907261592301"/>
          <c:y val="0.19480351414406533"/>
          <c:w val="0.74252537182852141"/>
          <c:h val="0.68921660834062404"/>
        </c:manualLayout>
      </c:layout>
      <c:scatterChart>
        <c:scatterStyle val="lineMarker"/>
        <c:varyColors val="0"/>
        <c:ser>
          <c:idx val="0"/>
          <c:order val="0"/>
          <c:tx>
            <c:v>AC z rdzeniem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1"/>
            <c:trendlineLbl>
              <c:layout>
                <c:manualLayout>
                  <c:x val="1.4108162738010475E-4"/>
                  <c:y val="-0.1566450889463595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Arkusz1!$N$44:$N$52</c:f>
                <c:numCache>
                  <c:formatCode>General</c:formatCode>
                  <c:ptCount val="9"/>
                  <c:pt idx="0">
                    <c:v>5.8071693585629242E-7</c:v>
                  </c:pt>
                  <c:pt idx="1">
                    <c:v>5.9681693585629236E-7</c:v>
                  </c:pt>
                  <c:pt idx="2">
                    <c:v>6.1358360252295905E-7</c:v>
                  </c:pt>
                  <c:pt idx="3">
                    <c:v>6.3025026918962573E-7</c:v>
                  </c:pt>
                  <c:pt idx="4">
                    <c:v>6.4671693585629251E-7</c:v>
                  </c:pt>
                  <c:pt idx="5">
                    <c:v>6.6401693585629254E-7</c:v>
                  </c:pt>
                  <c:pt idx="6">
                    <c:v>6.8068360252295912E-7</c:v>
                  </c:pt>
                  <c:pt idx="7">
                    <c:v>6.973502691896258E-7</c:v>
                  </c:pt>
                  <c:pt idx="8">
                    <c:v>7.1401693585629248E-7</c:v>
                  </c:pt>
                </c:numCache>
              </c:numRef>
            </c:plus>
            <c:minus>
              <c:numRef>
                <c:f>Arkusz1!$N$44:$N$52</c:f>
                <c:numCache>
                  <c:formatCode>General</c:formatCode>
                  <c:ptCount val="9"/>
                  <c:pt idx="0">
                    <c:v>5.8071693585629242E-7</c:v>
                  </c:pt>
                  <c:pt idx="1">
                    <c:v>5.9681693585629236E-7</c:v>
                  </c:pt>
                  <c:pt idx="2">
                    <c:v>6.1358360252295905E-7</c:v>
                  </c:pt>
                  <c:pt idx="3">
                    <c:v>6.3025026918962573E-7</c:v>
                  </c:pt>
                  <c:pt idx="4">
                    <c:v>6.4671693585629251E-7</c:v>
                  </c:pt>
                  <c:pt idx="5">
                    <c:v>6.6401693585629254E-7</c:v>
                  </c:pt>
                  <c:pt idx="6">
                    <c:v>6.8068360252295912E-7</c:v>
                  </c:pt>
                  <c:pt idx="7">
                    <c:v>6.973502691896258E-7</c:v>
                  </c:pt>
                  <c:pt idx="8">
                    <c:v>7.1401693585629248E-7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Arkusz1!$O$44:$O$52</c:f>
                <c:numCache>
                  <c:formatCode>General</c:formatCode>
                  <c:ptCount val="9"/>
                  <c:pt idx="0">
                    <c:v>5.773502691896258E-4</c:v>
                  </c:pt>
                  <c:pt idx="1">
                    <c:v>3.4641016151377548E-3</c:v>
                  </c:pt>
                  <c:pt idx="2">
                    <c:v>6.3508529610858833E-3</c:v>
                  </c:pt>
                  <c:pt idx="3">
                    <c:v>9.2376043070340128E-3</c:v>
                  </c:pt>
                  <c:pt idx="4">
                    <c:v>1.2124355652982142E-2</c:v>
                  </c:pt>
                  <c:pt idx="5">
                    <c:v>1.5011106998930272E-2</c:v>
                  </c:pt>
                  <c:pt idx="6">
                    <c:v>1.7897858344878399E-2</c:v>
                  </c:pt>
                  <c:pt idx="7">
                    <c:v>2.078460969082653E-2</c:v>
                  </c:pt>
                  <c:pt idx="8">
                    <c:v>2.3671361036774658E-2</c:v>
                  </c:pt>
                </c:numCache>
              </c:numRef>
            </c:plus>
            <c:minus>
              <c:numRef>
                <c:f>Arkusz1!$O$44:$O$52</c:f>
                <c:numCache>
                  <c:formatCode>General</c:formatCode>
                  <c:ptCount val="9"/>
                  <c:pt idx="0">
                    <c:v>5.773502691896258E-4</c:v>
                  </c:pt>
                  <c:pt idx="1">
                    <c:v>3.4641016151377548E-3</c:v>
                  </c:pt>
                  <c:pt idx="2">
                    <c:v>6.3508529610858833E-3</c:v>
                  </c:pt>
                  <c:pt idx="3">
                    <c:v>9.2376043070340128E-3</c:v>
                  </c:pt>
                  <c:pt idx="4">
                    <c:v>1.2124355652982142E-2</c:v>
                  </c:pt>
                  <c:pt idx="5">
                    <c:v>1.5011106998930272E-2</c:v>
                  </c:pt>
                  <c:pt idx="6">
                    <c:v>1.7897858344878399E-2</c:v>
                  </c:pt>
                  <c:pt idx="7">
                    <c:v>2.078460969082653E-2</c:v>
                  </c:pt>
                  <c:pt idx="8">
                    <c:v>2.3671361036774658E-2</c:v>
                  </c:pt>
                </c:numCache>
              </c:numRef>
            </c:minus>
          </c:errBars>
          <c:xVal>
            <c:numRef>
              <c:f>Arkusz1!$J$44:$J$52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xVal>
          <c:yVal>
            <c:numRef>
              <c:f>Arkusz1!$L$44:$L$52</c:f>
              <c:numCache>
                <c:formatCode>General</c:formatCode>
                <c:ptCount val="9"/>
                <c:pt idx="0">
                  <c:v>9.9999999999999995E-7</c:v>
                </c:pt>
                <c:pt idx="1">
                  <c:v>4.84E-4</c:v>
                </c:pt>
                <c:pt idx="2">
                  <c:v>9.8700000000000003E-4</c:v>
                </c:pt>
                <c:pt idx="3">
                  <c:v>1.487E-3</c:v>
                </c:pt>
                <c:pt idx="4">
                  <c:v>1.9810000000000001E-3</c:v>
                </c:pt>
                <c:pt idx="5">
                  <c:v>2.5000000000000001E-3</c:v>
                </c:pt>
                <c:pt idx="6">
                  <c:v>3.0000000000000001E-3</c:v>
                </c:pt>
                <c:pt idx="7">
                  <c:v>3.5000000000000001E-3</c:v>
                </c:pt>
                <c:pt idx="8">
                  <c:v>4.0000000000000001E-3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96192"/>
        <c:axId val="98297728"/>
      </c:scatterChart>
      <c:valAx>
        <c:axId val="982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297728"/>
        <c:crosses val="autoZero"/>
        <c:crossBetween val="midCat"/>
      </c:valAx>
      <c:valAx>
        <c:axId val="9829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296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DC Cewka bez rdzenia I=f(U)</c:v>
          </c:tx>
          <c:spPr>
            <a:ln w="28575">
              <a:noFill/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Arkusz1!$F$3:$F$11</c:f>
                <c:numCache>
                  <c:formatCode>General</c:formatCode>
                  <c:ptCount val="9"/>
                  <c:pt idx="0">
                    <c:v>5.7735026918962578E-7</c:v>
                  </c:pt>
                  <c:pt idx="1">
                    <c:v>1.4433756729740645E-6</c:v>
                  </c:pt>
                  <c:pt idx="2">
                    <c:v>2.3094010767585031E-6</c:v>
                  </c:pt>
                  <c:pt idx="3">
                    <c:v>3.4641016151377547E-6</c:v>
                  </c:pt>
                  <c:pt idx="4">
                    <c:v>4.3301270189221934E-6</c:v>
                  </c:pt>
                  <c:pt idx="5">
                    <c:v>5.4848275573014458E-6</c:v>
                  </c:pt>
                  <c:pt idx="6">
                    <c:v>6.3508529610858845E-6</c:v>
                  </c:pt>
                  <c:pt idx="7">
                    <c:v>7.5055534994651352E-6</c:v>
                  </c:pt>
                  <c:pt idx="8">
                    <c:v>8.3715789032495747E-6</c:v>
                  </c:pt>
                </c:numCache>
              </c:numRef>
            </c:plus>
            <c:minus>
              <c:numRef>
                <c:f>Arkusz1!$F$3:$F$11</c:f>
                <c:numCache>
                  <c:formatCode>General</c:formatCode>
                  <c:ptCount val="9"/>
                  <c:pt idx="0">
                    <c:v>5.7735026918962578E-7</c:v>
                  </c:pt>
                  <c:pt idx="1">
                    <c:v>1.4433756729740645E-6</c:v>
                  </c:pt>
                  <c:pt idx="2">
                    <c:v>2.3094010767585031E-6</c:v>
                  </c:pt>
                  <c:pt idx="3">
                    <c:v>3.4641016151377547E-6</c:v>
                  </c:pt>
                  <c:pt idx="4">
                    <c:v>4.3301270189221934E-6</c:v>
                  </c:pt>
                  <c:pt idx="5">
                    <c:v>5.4848275573014458E-6</c:v>
                  </c:pt>
                  <c:pt idx="6">
                    <c:v>6.3508529610858845E-6</c:v>
                  </c:pt>
                  <c:pt idx="7">
                    <c:v>7.5055534994651352E-6</c:v>
                  </c:pt>
                  <c:pt idx="8">
                    <c:v>8.3715789032495747E-6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Arkusz1!$G$3:$G$11</c:f>
                <c:numCache>
                  <c:formatCode>General</c:formatCode>
                  <c:ptCount val="9"/>
                  <c:pt idx="0">
                    <c:v>1.7320508075688774E-3</c:v>
                  </c:pt>
                  <c:pt idx="1">
                    <c:v>2.0207259421636905E-3</c:v>
                  </c:pt>
                  <c:pt idx="2">
                    <c:v>2.3094010767585032E-3</c:v>
                  </c:pt>
                  <c:pt idx="3">
                    <c:v>2.5980762113533163E-3</c:v>
                  </c:pt>
                  <c:pt idx="4">
                    <c:v>2.886751345948129E-3</c:v>
                  </c:pt>
                  <c:pt idx="5">
                    <c:v>3.1754264805429417E-3</c:v>
                  </c:pt>
                  <c:pt idx="6">
                    <c:v>3.4641016151377548E-3</c:v>
                  </c:pt>
                  <c:pt idx="7">
                    <c:v>3.7527767497325679E-3</c:v>
                  </c:pt>
                  <c:pt idx="8">
                    <c:v>4.041451884327381E-3</c:v>
                  </c:pt>
                </c:numCache>
              </c:numRef>
            </c:plus>
            <c:minus>
              <c:numRef>
                <c:f>Arkusz1!$G$3:$G$11</c:f>
                <c:numCache>
                  <c:formatCode>General</c:formatCode>
                  <c:ptCount val="9"/>
                  <c:pt idx="0">
                    <c:v>1.7320508075688774E-3</c:v>
                  </c:pt>
                  <c:pt idx="1">
                    <c:v>2.0207259421636905E-3</c:v>
                  </c:pt>
                  <c:pt idx="2">
                    <c:v>2.3094010767585032E-3</c:v>
                  </c:pt>
                  <c:pt idx="3">
                    <c:v>2.5980762113533163E-3</c:v>
                  </c:pt>
                  <c:pt idx="4">
                    <c:v>2.886751345948129E-3</c:v>
                  </c:pt>
                  <c:pt idx="5">
                    <c:v>3.1754264805429417E-3</c:v>
                  </c:pt>
                  <c:pt idx="6">
                    <c:v>3.4641016151377548E-3</c:v>
                  </c:pt>
                  <c:pt idx="7">
                    <c:v>3.7527767497325679E-3</c:v>
                  </c:pt>
                  <c:pt idx="8">
                    <c:v>4.041451884327381E-3</c:v>
                  </c:pt>
                </c:numCache>
              </c:numRef>
            </c:minus>
          </c:errBars>
          <c:xVal>
            <c:numRef>
              <c:f>Arkusz1!$B$3:$B$11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</c:numCache>
            </c:numRef>
          </c:xVal>
          <c:yVal>
            <c:numRef>
              <c:f>Arkusz1!$D$3:$D$11</c:f>
              <c:numCache>
                <c:formatCode>General</c:formatCode>
                <c:ptCount val="9"/>
                <c:pt idx="0">
                  <c:v>0</c:v>
                </c:pt>
                <c:pt idx="1">
                  <c:v>2.9999999999999997E-4</c:v>
                </c:pt>
                <c:pt idx="2">
                  <c:v>5.9999999999999995E-4</c:v>
                </c:pt>
                <c:pt idx="3">
                  <c:v>1E-3</c:v>
                </c:pt>
                <c:pt idx="4">
                  <c:v>1.2999999999999999E-3</c:v>
                </c:pt>
                <c:pt idx="5">
                  <c:v>1.6999999999999999E-3</c:v>
                </c:pt>
                <c:pt idx="6">
                  <c:v>2E-3</c:v>
                </c:pt>
                <c:pt idx="7">
                  <c:v>2.3999999999999998E-3</c:v>
                </c:pt>
                <c:pt idx="8">
                  <c:v>2.7000000000000001E-3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72128"/>
        <c:axId val="99473664"/>
      </c:scatterChart>
      <c:valAx>
        <c:axId val="9947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473664"/>
        <c:crosses val="autoZero"/>
        <c:crossBetween val="midCat"/>
      </c:valAx>
      <c:valAx>
        <c:axId val="9947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472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13</xdr:row>
      <xdr:rowOff>142875</xdr:rowOff>
    </xdr:from>
    <xdr:to>
      <xdr:col>22</xdr:col>
      <xdr:colOff>228600</xdr:colOff>
      <xdr:row>38</xdr:row>
      <xdr:rowOff>38100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14</xdr:row>
      <xdr:rowOff>76200</xdr:rowOff>
    </xdr:from>
    <xdr:to>
      <xdr:col>12</xdr:col>
      <xdr:colOff>76200</xdr:colOff>
      <xdr:row>16</xdr:row>
      <xdr:rowOff>9525</xdr:rowOff>
    </xdr:to>
    <xdr:sp macro="" textlink="">
      <xdr:nvSpPr>
        <xdr:cNvPr id="4" name="pole tekstowe 3"/>
        <xdr:cNvSpPr txBox="1"/>
      </xdr:nvSpPr>
      <xdr:spPr>
        <a:xfrm>
          <a:off x="7686675" y="2743200"/>
          <a:ext cx="11525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I [A]</a:t>
          </a:r>
        </a:p>
      </xdr:txBody>
    </xdr:sp>
    <xdr:clientData/>
  </xdr:twoCellAnchor>
  <xdr:twoCellAnchor>
    <xdr:from>
      <xdr:col>0</xdr:col>
      <xdr:colOff>204786</xdr:colOff>
      <xdr:row>52</xdr:row>
      <xdr:rowOff>185737</xdr:rowOff>
    </xdr:from>
    <xdr:to>
      <xdr:col>8</xdr:col>
      <xdr:colOff>285750</xdr:colOff>
      <xdr:row>70</xdr:row>
      <xdr:rowOff>142875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547686</xdr:colOff>
      <xdr:row>52</xdr:row>
      <xdr:rowOff>185736</xdr:rowOff>
    </xdr:from>
    <xdr:to>
      <xdr:col>17</xdr:col>
      <xdr:colOff>323849</xdr:colOff>
      <xdr:row>71</xdr:row>
      <xdr:rowOff>190499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390524</xdr:colOff>
      <xdr:row>14</xdr:row>
      <xdr:rowOff>14287</xdr:rowOff>
    </xdr:from>
    <xdr:to>
      <xdr:col>10</xdr:col>
      <xdr:colOff>104775</xdr:colOff>
      <xdr:row>35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0.8812</cdr:x>
      <cdr:y>0.84824</cdr:y>
    </cdr:from>
    <cdr:to>
      <cdr:x>1</cdr:x>
      <cdr:y>0.94792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3532656" y="2326903"/>
          <a:ext cx="476249" cy="273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l-PL" sz="1100"/>
            <a:t>U [V]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0.87986</cdr:x>
      <cdr:y>0.84838</cdr:y>
    </cdr:from>
    <cdr:to>
      <cdr:x>0.98403</cdr:x>
      <cdr:y>0.94805</cdr:y>
    </cdr:to>
    <cdr:sp macro="" textlink="">
      <cdr:nvSpPr>
        <cdr:cNvPr id="2" name="pole tekstowe 1"/>
        <cdr:cNvSpPr txBox="1"/>
      </cdr:nvSpPr>
      <cdr:spPr>
        <a:xfrm xmlns:a="http://schemas.openxmlformats.org/drawingml/2006/main">
          <a:off x="4022725" y="2327275"/>
          <a:ext cx="476249" cy="273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U [V]</a:t>
          </a:r>
        </a:p>
      </cdr:txBody>
    </cdr:sp>
  </cdr:relSizeAnchor>
  <cdr:relSizeAnchor xmlns:cdr="http://schemas.openxmlformats.org/drawingml/2006/chartDrawing">
    <cdr:from>
      <cdr:x>0.06111</cdr:x>
      <cdr:y>0.06019</cdr:y>
    </cdr:from>
    <cdr:to>
      <cdr:x>0.20486</cdr:x>
      <cdr:y>0.17477</cdr:y>
    </cdr:to>
    <cdr:sp macro="" textlink="">
      <cdr:nvSpPr>
        <cdr:cNvPr id="3" name="pole tekstowe 4"/>
        <cdr:cNvSpPr txBox="1"/>
      </cdr:nvSpPr>
      <cdr:spPr>
        <a:xfrm xmlns:a="http://schemas.openxmlformats.org/drawingml/2006/main">
          <a:off x="279400" y="165100"/>
          <a:ext cx="6572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I [A]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0.07986</cdr:x>
      <cdr:y>0.06713</cdr:y>
    </cdr:from>
    <cdr:to>
      <cdr:x>0.22361</cdr:x>
      <cdr:y>0.18171</cdr:y>
    </cdr:to>
    <cdr:sp macro="" textlink="">
      <cdr:nvSpPr>
        <cdr:cNvPr id="2" name="pole tekstowe 4"/>
        <cdr:cNvSpPr txBox="1"/>
      </cdr:nvSpPr>
      <cdr:spPr>
        <a:xfrm xmlns:a="http://schemas.openxmlformats.org/drawingml/2006/main">
          <a:off x="365125" y="184150"/>
          <a:ext cx="657225" cy="314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I [A]</a:t>
          </a:r>
        </a:p>
      </cdr:txBody>
    </cdr:sp>
  </cdr:relSizeAnchor>
  <cdr:relSizeAnchor xmlns:cdr="http://schemas.openxmlformats.org/drawingml/2006/chartDrawing">
    <cdr:from>
      <cdr:x>0.87361</cdr:x>
      <cdr:y>0.83102</cdr:y>
    </cdr:from>
    <cdr:to>
      <cdr:x>0.97778</cdr:x>
      <cdr:y>0.93069</cdr:y>
    </cdr:to>
    <cdr:sp macro="" textlink="">
      <cdr:nvSpPr>
        <cdr:cNvPr id="3" name="pole tekstowe 1"/>
        <cdr:cNvSpPr txBox="1"/>
      </cdr:nvSpPr>
      <cdr:spPr>
        <a:xfrm xmlns:a="http://schemas.openxmlformats.org/drawingml/2006/main">
          <a:off x="3994150" y="2279650"/>
          <a:ext cx="476249" cy="2734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l-PL" sz="1100"/>
            <a:t>U [V]</a:t>
          </a:r>
        </a:p>
      </cdr:txBody>
    </cdr:sp>
  </cdr:relSizeAnchor>
</c:userShape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2"/>
  <sheetViews>
    <sheetView tabSelected="1" topLeftCell="A41" zoomScaleNormal="100" workbookViewId="0">
      <selection activeCell="H75" sqref="H75"/>
    </sheetView>
  </sheetViews>
  <sheetFormatPr defaultRowHeight="15" x14ac:dyDescent="0.25"/>
  <cols>
    <col min="4" max="4" width="13" customWidth="1"/>
    <col min="5" max="5" width="25.28515625" customWidth="1"/>
    <col min="6" max="6" width="23.42578125" customWidth="1"/>
    <col min="7" max="7" width="23.140625" customWidth="1"/>
    <col min="12" max="12" width="25.140625" customWidth="1"/>
    <col min="13" max="13" width="19.85546875" customWidth="1"/>
    <col min="14" max="14" width="26.7109375" customWidth="1"/>
    <col min="15" max="15" width="13.28515625" customWidth="1"/>
  </cols>
  <sheetData>
    <row r="1" spans="2:14" x14ac:dyDescent="0.25">
      <c r="B1" s="1" t="s">
        <v>2</v>
      </c>
      <c r="C1" s="1"/>
      <c r="D1" s="4"/>
      <c r="I1" s="1" t="s">
        <v>3</v>
      </c>
      <c r="J1" s="1"/>
      <c r="K1" s="1"/>
    </row>
    <row r="2" spans="2:14" x14ac:dyDescent="0.25">
      <c r="B2" s="2" t="s">
        <v>1</v>
      </c>
      <c r="C2" s="3" t="s">
        <v>0</v>
      </c>
      <c r="D2" s="5" t="s">
        <v>6</v>
      </c>
      <c r="E2" t="s">
        <v>9</v>
      </c>
      <c r="F2" t="s">
        <v>10</v>
      </c>
      <c r="G2" t="s">
        <v>11</v>
      </c>
      <c r="I2" s="2" t="s">
        <v>1</v>
      </c>
      <c r="J2" s="3" t="s">
        <v>0</v>
      </c>
      <c r="K2" s="5" t="s">
        <v>7</v>
      </c>
      <c r="L2" t="s">
        <v>9</v>
      </c>
      <c r="M2" t="s">
        <v>10</v>
      </c>
      <c r="N2" t="s">
        <v>11</v>
      </c>
    </row>
    <row r="3" spans="2:14" x14ac:dyDescent="0.25">
      <c r="B3" s="2">
        <v>0</v>
      </c>
      <c r="C3" s="3">
        <v>0</v>
      </c>
      <c r="D3" s="5">
        <f>C3/1000</f>
        <v>0</v>
      </c>
      <c r="E3" s="6">
        <f>(0.5%*C3+0.000001)/SQRT(3)</f>
        <v>5.7735026918962578E-7</v>
      </c>
      <c r="F3" s="6">
        <f>(0.5%*D3+0.000001)/SQRT(3)</f>
        <v>5.7735026918962578E-7</v>
      </c>
      <c r="G3">
        <f>(0.1%*B3+3*0.001)/SQRT(3)</f>
        <v>1.7320508075688774E-3</v>
      </c>
      <c r="I3" s="2">
        <v>0</v>
      </c>
      <c r="J3" s="3">
        <v>0</v>
      </c>
      <c r="K3" s="5">
        <f>J3/1000</f>
        <v>0</v>
      </c>
      <c r="L3" s="6">
        <f>(0.5%*J3+0.000001)/SQRT(3)</f>
        <v>5.7735026918962578E-7</v>
      </c>
      <c r="M3" s="6">
        <f>(0.5%*K3+0.000001)/SQRT(3)</f>
        <v>5.7735026918962578E-7</v>
      </c>
      <c r="N3" s="6">
        <f>(0.1%*I3+3*0.0001)/SQRT(3)</f>
        <v>1.7320508075688776E-4</v>
      </c>
    </row>
    <row r="4" spans="2:14" x14ac:dyDescent="0.25">
      <c r="B4" s="2">
        <v>0.5</v>
      </c>
      <c r="C4" s="3">
        <v>0.3</v>
      </c>
      <c r="D4" s="5">
        <f t="shared" ref="D4:D11" si="0">C4/1000</f>
        <v>2.9999999999999997E-4</v>
      </c>
      <c r="E4" s="6">
        <f t="shared" ref="E4:F11" si="1">(0.5%*C4+0.000001)/SQRT(3)</f>
        <v>8.666027540536283E-4</v>
      </c>
      <c r="F4" s="6">
        <f t="shared" si="1"/>
        <v>1.4433756729740645E-6</v>
      </c>
      <c r="G4">
        <f t="shared" ref="G4:G11" si="2">(0.1%*B4+3*0.001)/SQRT(3)</f>
        <v>2.0207259421636905E-3</v>
      </c>
      <c r="I4" s="2">
        <v>0.5</v>
      </c>
      <c r="J4" s="3">
        <v>0.3</v>
      </c>
      <c r="K4" s="5">
        <f t="shared" ref="K4:K11" si="3">J4/1000</f>
        <v>2.9999999999999997E-4</v>
      </c>
      <c r="L4" s="6">
        <f t="shared" ref="L4:M11" si="4">(0.5%*J4+0.000001)/SQRT(3)</f>
        <v>8.666027540536283E-4</v>
      </c>
      <c r="M4" s="6">
        <f t="shared" si="4"/>
        <v>1.4433756729740645E-6</v>
      </c>
      <c r="N4" s="6">
        <f t="shared" ref="N4:N11" si="5">(0.1%*I4+3*0.0001)/SQRT(3)</f>
        <v>4.6188021535170068E-4</v>
      </c>
    </row>
    <row r="5" spans="2:14" x14ac:dyDescent="0.25">
      <c r="B5" s="2">
        <v>1</v>
      </c>
      <c r="C5" s="3">
        <v>0.6</v>
      </c>
      <c r="D5" s="5">
        <f t="shared" si="0"/>
        <v>5.9999999999999995E-4</v>
      </c>
      <c r="E5" s="6">
        <f t="shared" si="1"/>
        <v>1.7326281578380672E-3</v>
      </c>
      <c r="F5" s="6">
        <f t="shared" si="1"/>
        <v>2.3094010767585031E-6</v>
      </c>
      <c r="G5">
        <f t="shared" si="2"/>
        <v>2.3094010767585032E-3</v>
      </c>
      <c r="I5" s="2">
        <v>1</v>
      </c>
      <c r="J5" s="3">
        <v>0.6</v>
      </c>
      <c r="K5" s="5">
        <f t="shared" si="3"/>
        <v>5.9999999999999995E-4</v>
      </c>
      <c r="L5" s="6">
        <f t="shared" si="4"/>
        <v>1.7326281578380672E-3</v>
      </c>
      <c r="M5" s="6">
        <f t="shared" si="4"/>
        <v>2.3094010767585031E-6</v>
      </c>
      <c r="N5" s="6">
        <f t="shared" si="5"/>
        <v>7.5055534994651347E-4</v>
      </c>
    </row>
    <row r="6" spans="2:14" x14ac:dyDescent="0.25">
      <c r="B6" s="2">
        <v>1.5</v>
      </c>
      <c r="C6" s="3">
        <v>1</v>
      </c>
      <c r="D6" s="5">
        <f t="shared" si="0"/>
        <v>1E-3</v>
      </c>
      <c r="E6" s="6">
        <f t="shared" si="1"/>
        <v>2.8873286962173188E-3</v>
      </c>
      <c r="F6" s="6">
        <f t="shared" si="1"/>
        <v>3.4641016151377547E-6</v>
      </c>
      <c r="G6">
        <f t="shared" si="2"/>
        <v>2.5980762113533163E-3</v>
      </c>
      <c r="I6" s="2">
        <v>1.5</v>
      </c>
      <c r="J6" s="3">
        <v>1</v>
      </c>
      <c r="K6" s="5">
        <f t="shared" si="3"/>
        <v>1E-3</v>
      </c>
      <c r="L6" s="6">
        <f t="shared" si="4"/>
        <v>2.8873286962173188E-3</v>
      </c>
      <c r="M6" s="6">
        <f t="shared" si="4"/>
        <v>3.4641016151377547E-6</v>
      </c>
      <c r="N6" s="6">
        <f t="shared" si="5"/>
        <v>1.0392304845413265E-3</v>
      </c>
    </row>
    <row r="7" spans="2:14" x14ac:dyDescent="0.25">
      <c r="B7" s="2">
        <v>2</v>
      </c>
      <c r="C7" s="3">
        <v>1.3</v>
      </c>
      <c r="D7" s="5">
        <f t="shared" si="0"/>
        <v>1.2999999999999999E-3</v>
      </c>
      <c r="E7" s="6">
        <f t="shared" si="1"/>
        <v>3.7533541000017577E-3</v>
      </c>
      <c r="F7" s="6">
        <f t="shared" si="1"/>
        <v>4.3301270189221934E-6</v>
      </c>
      <c r="G7">
        <f t="shared" si="2"/>
        <v>2.886751345948129E-3</v>
      </c>
      <c r="I7" s="2">
        <v>2</v>
      </c>
      <c r="J7" s="3">
        <v>1.3</v>
      </c>
      <c r="K7" s="5">
        <f t="shared" si="3"/>
        <v>1.2999999999999999E-3</v>
      </c>
      <c r="L7" s="6">
        <f t="shared" si="4"/>
        <v>3.7533541000017577E-3</v>
      </c>
      <c r="M7" s="6">
        <f t="shared" si="4"/>
        <v>4.3301270189221934E-6</v>
      </c>
      <c r="N7" s="6">
        <f t="shared" si="5"/>
        <v>1.3279056191361394E-3</v>
      </c>
    </row>
    <row r="8" spans="2:14" x14ac:dyDescent="0.25">
      <c r="B8" s="2">
        <v>2.5</v>
      </c>
      <c r="C8" s="3">
        <v>1.7</v>
      </c>
      <c r="D8" s="5">
        <f t="shared" si="0"/>
        <v>1.6999999999999999E-3</v>
      </c>
      <c r="E8" s="6">
        <f t="shared" si="1"/>
        <v>4.9080546383810089E-3</v>
      </c>
      <c r="F8" s="6">
        <f t="shared" si="1"/>
        <v>5.4848275573014458E-6</v>
      </c>
      <c r="G8">
        <f t="shared" si="2"/>
        <v>3.1754264805429417E-3</v>
      </c>
      <c r="I8" s="2">
        <v>2.5</v>
      </c>
      <c r="J8" s="3">
        <v>1.7</v>
      </c>
      <c r="K8" s="5">
        <f t="shared" si="3"/>
        <v>1.6999999999999999E-3</v>
      </c>
      <c r="L8" s="6">
        <f t="shared" si="4"/>
        <v>4.9080546383810089E-3</v>
      </c>
      <c r="M8" s="6">
        <f t="shared" si="4"/>
        <v>5.4848275573014458E-6</v>
      </c>
      <c r="N8" s="6">
        <f t="shared" si="5"/>
        <v>1.6165807537309523E-3</v>
      </c>
    </row>
    <row r="9" spans="2:14" x14ac:dyDescent="0.25">
      <c r="B9" s="2">
        <v>3</v>
      </c>
      <c r="C9" s="3">
        <v>2</v>
      </c>
      <c r="D9" s="5">
        <f t="shared" si="0"/>
        <v>2E-3</v>
      </c>
      <c r="E9" s="6">
        <f t="shared" si="1"/>
        <v>5.7740800421654474E-3</v>
      </c>
      <c r="F9" s="6">
        <f t="shared" si="1"/>
        <v>6.3508529610858845E-6</v>
      </c>
      <c r="G9">
        <f t="shared" si="2"/>
        <v>3.4641016151377548E-3</v>
      </c>
      <c r="I9" s="2">
        <v>3</v>
      </c>
      <c r="J9" s="3">
        <v>2</v>
      </c>
      <c r="K9" s="5">
        <f t="shared" si="3"/>
        <v>2E-3</v>
      </c>
      <c r="L9" s="6">
        <f t="shared" si="4"/>
        <v>5.7740800421654474E-3</v>
      </c>
      <c r="M9" s="6">
        <f t="shared" si="4"/>
        <v>6.3508529610858845E-6</v>
      </c>
      <c r="N9" s="6">
        <f t="shared" si="5"/>
        <v>1.9052558883257652E-3</v>
      </c>
    </row>
    <row r="10" spans="2:14" x14ac:dyDescent="0.25">
      <c r="B10" s="2">
        <v>3.5</v>
      </c>
      <c r="C10" s="3">
        <v>2.4</v>
      </c>
      <c r="D10" s="5">
        <f t="shared" si="0"/>
        <v>2.3999999999999998E-3</v>
      </c>
      <c r="E10" s="6">
        <f t="shared" si="1"/>
        <v>6.928780580544699E-3</v>
      </c>
      <c r="F10" s="6">
        <f t="shared" si="1"/>
        <v>7.5055534994651352E-6</v>
      </c>
      <c r="G10">
        <f t="shared" si="2"/>
        <v>3.7527767497325679E-3</v>
      </c>
      <c r="I10" s="2">
        <v>3.5</v>
      </c>
      <c r="J10" s="3">
        <v>2.4</v>
      </c>
      <c r="K10" s="5">
        <f t="shared" si="3"/>
        <v>2.3999999999999998E-3</v>
      </c>
      <c r="L10" s="6">
        <f t="shared" si="4"/>
        <v>6.928780580544699E-3</v>
      </c>
      <c r="M10" s="6">
        <f t="shared" si="4"/>
        <v>7.5055534994651352E-6</v>
      </c>
      <c r="N10" s="6">
        <f t="shared" si="5"/>
        <v>2.1939310229205779E-3</v>
      </c>
    </row>
    <row r="11" spans="2:14" x14ac:dyDescent="0.25">
      <c r="B11" s="2">
        <v>4</v>
      </c>
      <c r="C11" s="3">
        <v>2.7</v>
      </c>
      <c r="D11" s="5">
        <f t="shared" si="0"/>
        <v>2.7000000000000001E-3</v>
      </c>
      <c r="E11" s="6">
        <f t="shared" si="1"/>
        <v>7.7948059843291383E-3</v>
      </c>
      <c r="F11" s="6">
        <f t="shared" si="1"/>
        <v>8.3715789032495747E-6</v>
      </c>
      <c r="G11">
        <f t="shared" si="2"/>
        <v>4.041451884327381E-3</v>
      </c>
      <c r="I11" s="2">
        <v>4</v>
      </c>
      <c r="J11" s="3">
        <v>2.7</v>
      </c>
      <c r="K11" s="5">
        <f t="shared" si="3"/>
        <v>2.7000000000000001E-3</v>
      </c>
      <c r="L11" s="6">
        <f t="shared" si="4"/>
        <v>7.7948059843291383E-3</v>
      </c>
      <c r="M11" s="6">
        <f t="shared" si="4"/>
        <v>8.3715789032495747E-6</v>
      </c>
      <c r="N11" s="6">
        <f t="shared" si="5"/>
        <v>2.482606157515391E-3</v>
      </c>
    </row>
    <row r="12" spans="2:14" x14ac:dyDescent="0.25">
      <c r="E12" t="s">
        <v>8</v>
      </c>
    </row>
    <row r="42" spans="2:15" x14ac:dyDescent="0.25">
      <c r="B42" s="1" t="s">
        <v>4</v>
      </c>
      <c r="C42" s="1"/>
      <c r="D42" s="1"/>
      <c r="J42" s="1" t="s">
        <v>5</v>
      </c>
      <c r="K42" s="1"/>
      <c r="L42" s="1"/>
    </row>
    <row r="43" spans="2:15" x14ac:dyDescent="0.25">
      <c r="B43" s="2" t="s">
        <v>1</v>
      </c>
      <c r="C43" s="2" t="s">
        <v>0</v>
      </c>
      <c r="D43" s="1" t="s">
        <v>6</v>
      </c>
      <c r="E43" t="s">
        <v>13</v>
      </c>
      <c r="F43" t="s">
        <v>12</v>
      </c>
      <c r="G43" t="s">
        <v>11</v>
      </c>
      <c r="J43" s="2" t="s">
        <v>1</v>
      </c>
      <c r="K43" s="2" t="s">
        <v>0</v>
      </c>
      <c r="L43" s="1" t="s">
        <v>6</v>
      </c>
      <c r="M43" t="s">
        <v>13</v>
      </c>
      <c r="N43" t="s">
        <v>12</v>
      </c>
      <c r="O43" t="s">
        <v>11</v>
      </c>
    </row>
    <row r="44" spans="2:15" x14ac:dyDescent="0.25">
      <c r="B44" s="2">
        <v>0</v>
      </c>
      <c r="C44" s="3">
        <v>1E-3</v>
      </c>
      <c r="D44" s="5">
        <f>C44/1000</f>
        <v>9.9999999999999995E-7</v>
      </c>
      <c r="E44" s="6">
        <f>(1%*C44+0.000001)/SQRT(3)</f>
        <v>6.3508529610858845E-6</v>
      </c>
      <c r="F44" s="6">
        <f>(1%*D44+0.000001)/SQRT(3)</f>
        <v>5.8312377188152192E-7</v>
      </c>
      <c r="G44" s="6">
        <f>(B44*0.5%+0.001)/SQRT(3)</f>
        <v>5.773502691896258E-4</v>
      </c>
      <c r="J44" s="2">
        <v>0</v>
      </c>
      <c r="K44" s="3">
        <v>1E-3</v>
      </c>
      <c r="L44" s="5">
        <f>K44/1000</f>
        <v>9.9999999999999995E-7</v>
      </c>
      <c r="M44" s="6">
        <f>(1%*L44+0.000001)/SQRT(3)</f>
        <v>5.8312377188152192E-7</v>
      </c>
      <c r="N44" s="6">
        <f>(1%*M44+0.000001)/SQRT(3)</f>
        <v>5.8071693585629242E-7</v>
      </c>
      <c r="O44" s="6">
        <f>(J44*0.5%+0.001)/SQRT(3)</f>
        <v>5.773502691896258E-4</v>
      </c>
    </row>
    <row r="45" spans="2:15" x14ac:dyDescent="0.25">
      <c r="B45" s="2">
        <v>1</v>
      </c>
      <c r="C45" s="3">
        <v>0.124</v>
      </c>
      <c r="D45" s="5">
        <f t="shared" ref="D45:D52" si="6">C45/1000</f>
        <v>1.2400000000000001E-4</v>
      </c>
      <c r="E45" s="6">
        <f t="shared" ref="E45:E52" si="7">(1%*C45+0.000001)/SQRT(3)</f>
        <v>7.1649168406432557E-4</v>
      </c>
      <c r="F45" s="6">
        <f t="shared" ref="F45:F52" si="8">(1%*D45+0.000001)/SQRT(3)</f>
        <v>1.2932646029847617E-6</v>
      </c>
      <c r="G45" s="6">
        <f t="shared" ref="G45:G52" si="9">(B45*0.5%+0.001)/SQRT(3)</f>
        <v>3.4641016151377548E-3</v>
      </c>
      <c r="J45" s="2">
        <v>1</v>
      </c>
      <c r="K45" s="3">
        <v>0.48399999999999999</v>
      </c>
      <c r="L45" s="5">
        <f t="shared" ref="L45:L52" si="10">K45/1000</f>
        <v>4.84E-4</v>
      </c>
      <c r="M45" s="6">
        <f t="shared" ref="M45:N52" si="11">(1%*L45+0.000001)/SQRT(3)</f>
        <v>3.3717255720674148E-6</v>
      </c>
      <c r="N45" s="6">
        <f t="shared" si="11"/>
        <v>5.9681693585629236E-7</v>
      </c>
      <c r="O45" s="6">
        <f t="shared" ref="O45:O52" si="12">(J45*0.5%+0.001)/SQRT(3)</f>
        <v>3.4641016151377548E-3</v>
      </c>
    </row>
    <row r="46" spans="2:15" x14ac:dyDescent="0.25">
      <c r="B46" s="2">
        <v>2</v>
      </c>
      <c r="C46" s="3">
        <v>0.249</v>
      </c>
      <c r="D46" s="5">
        <f t="shared" si="6"/>
        <v>2.4899999999999998E-4</v>
      </c>
      <c r="E46" s="6">
        <f t="shared" si="7"/>
        <v>1.438179520551358E-3</v>
      </c>
      <c r="F46" s="6">
        <f t="shared" si="8"/>
        <v>2.0149524394717937E-6</v>
      </c>
      <c r="G46" s="6">
        <f t="shared" si="9"/>
        <v>6.3508529610858833E-3</v>
      </c>
      <c r="J46" s="2">
        <v>2</v>
      </c>
      <c r="K46" s="3">
        <v>0.98699999999999999</v>
      </c>
      <c r="L46" s="5">
        <f t="shared" si="10"/>
        <v>9.8700000000000003E-4</v>
      </c>
      <c r="M46" s="6">
        <f t="shared" si="11"/>
        <v>6.275797426091233E-6</v>
      </c>
      <c r="N46" s="6">
        <f t="shared" si="11"/>
        <v>6.1358360252295905E-7</v>
      </c>
      <c r="O46" s="6">
        <f t="shared" si="12"/>
        <v>6.3508529610858833E-3</v>
      </c>
    </row>
    <row r="47" spans="2:15" x14ac:dyDescent="0.25">
      <c r="B47" s="2">
        <v>3</v>
      </c>
      <c r="C47" s="3">
        <v>0.36699999999999999</v>
      </c>
      <c r="D47" s="5">
        <f t="shared" si="6"/>
        <v>3.6699999999999998E-4</v>
      </c>
      <c r="E47" s="6">
        <f t="shared" si="7"/>
        <v>2.1194528381951166E-3</v>
      </c>
      <c r="F47" s="6">
        <f t="shared" si="8"/>
        <v>2.6962257571155525E-6</v>
      </c>
      <c r="G47" s="6">
        <f t="shared" si="9"/>
        <v>9.2376043070340128E-3</v>
      </c>
      <c r="J47" s="2">
        <v>3</v>
      </c>
      <c r="K47" s="3">
        <v>1.4870000000000001</v>
      </c>
      <c r="L47" s="5">
        <f t="shared" si="10"/>
        <v>1.487E-3</v>
      </c>
      <c r="M47" s="6">
        <f t="shared" si="11"/>
        <v>9.162548772039361E-6</v>
      </c>
      <c r="N47" s="6">
        <f t="shared" si="11"/>
        <v>6.3025026918962573E-7</v>
      </c>
      <c r="O47" s="6">
        <f t="shared" si="12"/>
        <v>9.2376043070340128E-3</v>
      </c>
    </row>
    <row r="48" spans="2:15" x14ac:dyDescent="0.25">
      <c r="B48" s="2">
        <v>4</v>
      </c>
      <c r="C48" s="3">
        <v>0.48899999999999999</v>
      </c>
      <c r="D48" s="5">
        <f t="shared" si="6"/>
        <v>4.8899999999999996E-4</v>
      </c>
      <c r="E48" s="6">
        <f t="shared" si="7"/>
        <v>2.8238201666064599E-3</v>
      </c>
      <c r="F48" s="6">
        <f t="shared" si="8"/>
        <v>3.4005930855268955E-6</v>
      </c>
      <c r="G48" s="6">
        <f t="shared" si="9"/>
        <v>1.2124355652982142E-2</v>
      </c>
      <c r="J48" s="2">
        <v>4</v>
      </c>
      <c r="K48" s="3">
        <v>1.9810000000000001</v>
      </c>
      <c r="L48" s="5">
        <f t="shared" si="10"/>
        <v>1.9810000000000001E-3</v>
      </c>
      <c r="M48" s="6">
        <f t="shared" si="11"/>
        <v>1.2014659101836115E-5</v>
      </c>
      <c r="N48" s="6">
        <f t="shared" si="11"/>
        <v>6.4671693585629251E-7</v>
      </c>
      <c r="O48" s="6">
        <f t="shared" si="12"/>
        <v>1.2124355652982142E-2</v>
      </c>
    </row>
    <row r="49" spans="2:15" x14ac:dyDescent="0.25">
      <c r="B49" s="2">
        <v>5</v>
      </c>
      <c r="C49" s="3">
        <v>0.61</v>
      </c>
      <c r="D49" s="5">
        <f t="shared" si="6"/>
        <v>6.0999999999999997E-4</v>
      </c>
      <c r="E49" s="6">
        <f t="shared" si="7"/>
        <v>3.5224139923259075E-3</v>
      </c>
      <c r="F49" s="6">
        <f t="shared" si="8"/>
        <v>4.0991869112463427E-6</v>
      </c>
      <c r="G49" s="6">
        <f t="shared" si="9"/>
        <v>1.5011106998930272E-2</v>
      </c>
      <c r="J49" s="2">
        <v>5</v>
      </c>
      <c r="K49" s="3">
        <v>2.5</v>
      </c>
      <c r="L49" s="5">
        <f t="shared" si="10"/>
        <v>2.5000000000000001E-3</v>
      </c>
      <c r="M49" s="6">
        <f t="shared" si="11"/>
        <v>1.5011106998930272E-5</v>
      </c>
      <c r="N49" s="6">
        <f t="shared" si="11"/>
        <v>6.6401693585629254E-7</v>
      </c>
      <c r="O49" s="6">
        <f t="shared" si="12"/>
        <v>1.5011106998930272E-2</v>
      </c>
    </row>
    <row r="50" spans="2:15" x14ac:dyDescent="0.25">
      <c r="B50" s="2">
        <v>6</v>
      </c>
      <c r="C50" s="3">
        <v>0.73099999999999998</v>
      </c>
      <c r="D50" s="5">
        <f t="shared" si="6"/>
        <v>7.3099999999999999E-4</v>
      </c>
      <c r="E50" s="6">
        <f t="shared" si="7"/>
        <v>4.2210078180453543E-3</v>
      </c>
      <c r="F50" s="6">
        <f t="shared" si="8"/>
        <v>4.7977807369657908E-6</v>
      </c>
      <c r="G50" s="6">
        <f t="shared" si="9"/>
        <v>1.7897858344878399E-2</v>
      </c>
      <c r="J50" s="2">
        <v>6</v>
      </c>
      <c r="K50" s="3">
        <v>3</v>
      </c>
      <c r="L50" s="5">
        <f t="shared" si="10"/>
        <v>3.0000000000000001E-3</v>
      </c>
      <c r="M50" s="6">
        <f t="shared" si="11"/>
        <v>1.7897858344878401E-5</v>
      </c>
      <c r="N50" s="6">
        <f t="shared" si="11"/>
        <v>6.8068360252295912E-7</v>
      </c>
      <c r="O50" s="6">
        <f t="shared" si="12"/>
        <v>1.7897858344878399E-2</v>
      </c>
    </row>
    <row r="51" spans="2:15" x14ac:dyDescent="0.25">
      <c r="B51" s="2">
        <v>7</v>
      </c>
      <c r="C51" s="3">
        <v>0.85199999999999998</v>
      </c>
      <c r="D51" s="5">
        <f t="shared" si="6"/>
        <v>8.52E-4</v>
      </c>
      <c r="E51" s="6">
        <f t="shared" si="7"/>
        <v>4.919601643764801E-3</v>
      </c>
      <c r="F51" s="6">
        <f t="shared" si="8"/>
        <v>5.4963745626852381E-6</v>
      </c>
      <c r="G51" s="6">
        <f t="shared" si="9"/>
        <v>2.078460969082653E-2</v>
      </c>
      <c r="J51" s="2">
        <v>7</v>
      </c>
      <c r="K51" s="3">
        <v>3.5</v>
      </c>
      <c r="L51" s="5">
        <f t="shared" si="10"/>
        <v>3.5000000000000001E-3</v>
      </c>
      <c r="M51" s="6">
        <f t="shared" si="11"/>
        <v>2.0784609690826528E-5</v>
      </c>
      <c r="N51" s="6">
        <f t="shared" si="11"/>
        <v>6.973502691896258E-7</v>
      </c>
      <c r="O51" s="6">
        <f t="shared" si="12"/>
        <v>2.078460969082653E-2</v>
      </c>
    </row>
    <row r="52" spans="2:15" x14ac:dyDescent="0.25">
      <c r="B52" s="2">
        <v>8</v>
      </c>
      <c r="C52" s="3">
        <v>0.97299999999999998</v>
      </c>
      <c r="D52" s="5">
        <f t="shared" si="6"/>
        <v>9.7300000000000002E-4</v>
      </c>
      <c r="E52" s="6">
        <f t="shared" si="7"/>
        <v>5.6181954694842487E-3</v>
      </c>
      <c r="F52" s="6">
        <f t="shared" si="8"/>
        <v>6.1949683884046853E-6</v>
      </c>
      <c r="G52" s="6">
        <f t="shared" si="9"/>
        <v>2.3671361036774658E-2</v>
      </c>
      <c r="J52" s="2">
        <v>8</v>
      </c>
      <c r="K52" s="3">
        <v>4</v>
      </c>
      <c r="L52" s="5">
        <f t="shared" si="10"/>
        <v>4.0000000000000001E-3</v>
      </c>
      <c r="M52" s="6">
        <f t="shared" si="11"/>
        <v>2.3671361036774659E-5</v>
      </c>
      <c r="N52" s="6">
        <f t="shared" si="11"/>
        <v>7.1401693585629248E-7</v>
      </c>
      <c r="O52" s="6">
        <f t="shared" si="12"/>
        <v>2.3671361036774658E-2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Badura</dc:creator>
  <cp:lastModifiedBy>Damian Badura</cp:lastModifiedBy>
  <dcterms:created xsi:type="dcterms:W3CDTF">2015-04-27T06:47:42Z</dcterms:created>
  <dcterms:modified xsi:type="dcterms:W3CDTF">2015-05-03T21:05:10Z</dcterms:modified>
</cp:coreProperties>
</file>