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13" i="1" l="1"/>
  <c r="F13" i="1"/>
  <c r="D13" i="1"/>
  <c r="M3" i="1"/>
  <c r="N2" i="1"/>
  <c r="E12" i="1" s="1"/>
  <c r="H12" i="1"/>
  <c r="M2" i="1"/>
  <c r="D11" i="1"/>
  <c r="E10" i="1"/>
  <c r="F10" i="1"/>
  <c r="G10" i="1"/>
  <c r="H10" i="1"/>
  <c r="D10" i="1"/>
  <c r="D9" i="1"/>
  <c r="D7" i="1"/>
  <c r="D8" i="1"/>
  <c r="D6" i="1"/>
  <c r="E5" i="1"/>
  <c r="E6" i="1" s="1"/>
  <c r="F5" i="1"/>
  <c r="F8" i="1" s="1"/>
  <c r="G5" i="1"/>
  <c r="G13" i="1" s="1"/>
  <c r="H5" i="1"/>
  <c r="H7" i="1" s="1"/>
  <c r="D5" i="1"/>
  <c r="H8" i="1" l="1"/>
  <c r="H13" i="1"/>
  <c r="H6" i="1"/>
  <c r="H9" i="1" s="1"/>
  <c r="H11" i="1" s="1"/>
  <c r="G7" i="1"/>
  <c r="G6" i="1"/>
  <c r="G8" i="1"/>
  <c r="F7" i="1"/>
  <c r="G12" i="1"/>
  <c r="F12" i="1"/>
  <c r="D12" i="1"/>
  <c r="F6" i="1"/>
  <c r="E8" i="1"/>
  <c r="E7" i="1"/>
  <c r="G9" i="1" l="1"/>
  <c r="G11" i="1" s="1"/>
  <c r="F9" i="1"/>
  <c r="F11" i="1" s="1"/>
  <c r="E9" i="1"/>
  <c r="E11" i="1" s="1"/>
</calcChain>
</file>

<file path=xl/sharedStrings.xml><?xml version="1.0" encoding="utf-8"?>
<sst xmlns="http://schemas.openxmlformats.org/spreadsheetml/2006/main" count="12" uniqueCount="12">
  <si>
    <t>czasy\temperatura</t>
  </si>
  <si>
    <t>t sr.</t>
  </si>
  <si>
    <t>ua(ts)</t>
  </si>
  <si>
    <t>ub(ts)</t>
  </si>
  <si>
    <t>u(ts)</t>
  </si>
  <si>
    <t>ro dla temp</t>
  </si>
  <si>
    <t>funkcja gestosci</t>
  </si>
  <si>
    <t>a</t>
  </si>
  <si>
    <t>v</t>
  </si>
  <si>
    <t>K</t>
  </si>
  <si>
    <t>ro k</t>
  </si>
  <si>
    <t>eta,η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</si>
</sst>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3"/>
  <sheetViews>
    <sheetView tabSelected="1" workbookViewId="0">
      <selection activeCell="J6" sqref="J6"/>
    </sheetView>
  </sheetViews>
  <sheetFormatPr defaultRowHeight="15" x14ac:dyDescent="0.25"/>
  <cols>
    <col min="3" max="3" width="15.7109375" customWidth="1"/>
    <col min="4" max="4" width="9.85546875" bestFit="1" customWidth="1"/>
    <col min="12" max="12" width="19.5703125" customWidth="1"/>
    <col min="13" max="13" width="11" bestFit="1" customWidth="1"/>
  </cols>
  <sheetData>
    <row r="1" spans="3:14" x14ac:dyDescent="0.25">
      <c r="C1" t="s">
        <v>0</v>
      </c>
      <c r="D1">
        <v>21</v>
      </c>
      <c r="E1">
        <v>24</v>
      </c>
      <c r="F1">
        <v>27</v>
      </c>
      <c r="G1">
        <v>30</v>
      </c>
      <c r="H1">
        <v>33</v>
      </c>
      <c r="M1" t="s">
        <v>7</v>
      </c>
      <c r="N1" t="s">
        <v>8</v>
      </c>
    </row>
    <row r="2" spans="3:14" x14ac:dyDescent="0.25">
      <c r="C2">
        <v>1</v>
      </c>
      <c r="D2">
        <v>125.3</v>
      </c>
      <c r="E2">
        <v>93.69</v>
      </c>
      <c r="F2">
        <v>81.180000000000007</v>
      </c>
      <c r="G2">
        <v>68.37</v>
      </c>
      <c r="H2">
        <v>59.26</v>
      </c>
      <c r="L2" t="s">
        <v>6</v>
      </c>
      <c r="M2">
        <f>-0.7</f>
        <v>-0.7</v>
      </c>
      <c r="N2">
        <f>892.8</f>
        <v>892.8</v>
      </c>
    </row>
    <row r="3" spans="3:14" x14ac:dyDescent="0.25">
      <c r="C3">
        <v>2</v>
      </c>
      <c r="D3">
        <v>125.66</v>
      </c>
      <c r="E3">
        <v>93.26</v>
      </c>
      <c r="F3">
        <v>80.760000000000005</v>
      </c>
      <c r="G3">
        <v>68.47</v>
      </c>
      <c r="H3">
        <v>59.16</v>
      </c>
      <c r="L3" t="s">
        <v>9</v>
      </c>
      <c r="M3">
        <f>1.2018*POWER(10,-6)</f>
        <v>1.2017999999999999E-6</v>
      </c>
    </row>
    <row r="4" spans="3:14" x14ac:dyDescent="0.25">
      <c r="C4">
        <v>3</v>
      </c>
      <c r="D4">
        <v>123.97</v>
      </c>
      <c r="E4">
        <v>92.38</v>
      </c>
      <c r="F4">
        <v>81.08</v>
      </c>
      <c r="G4">
        <v>68.569999999999993</v>
      </c>
      <c r="H4">
        <v>58.64</v>
      </c>
      <c r="L4" t="s">
        <v>10</v>
      </c>
      <c r="M4">
        <v>8150</v>
      </c>
    </row>
    <row r="5" spans="3:14" x14ac:dyDescent="0.25">
      <c r="C5" t="s">
        <v>1</v>
      </c>
      <c r="D5">
        <f>SUM(D2:D4)/3</f>
        <v>124.97666666666665</v>
      </c>
      <c r="E5">
        <f t="shared" ref="E5:H5" si="0">SUM(E2:E4)/3</f>
        <v>93.11</v>
      </c>
      <c r="F5">
        <f t="shared" si="0"/>
        <v>81.006666666666661</v>
      </c>
      <c r="G5">
        <f t="shared" si="0"/>
        <v>68.47</v>
      </c>
      <c r="H5">
        <f t="shared" si="0"/>
        <v>59.02</v>
      </c>
    </row>
    <row r="6" spans="3:14" x14ac:dyDescent="0.25">
      <c r="C6">
        <v>1</v>
      </c>
      <c r="D6">
        <f>POWER(D$5-D2,2)</f>
        <v>0.10454444444445646</v>
      </c>
      <c r="E6">
        <f t="shared" ref="E6:H6" si="1">POWER(E$5-E2,2)</f>
        <v>0.33639999999999803</v>
      </c>
      <c r="F6">
        <f t="shared" si="1"/>
        <v>3.0044444444448912E-2</v>
      </c>
      <c r="G6">
        <f t="shared" si="1"/>
        <v>9.999999999998864E-3</v>
      </c>
      <c r="H6">
        <f t="shared" si="1"/>
        <v>5.7599999999997542E-2</v>
      </c>
    </row>
    <row r="7" spans="3:14" x14ac:dyDescent="0.25">
      <c r="C7">
        <v>2</v>
      </c>
      <c r="D7">
        <f t="shared" ref="D7:H8" si="2">POWER(D$5-D3,2)</f>
        <v>0.46694444444446903</v>
      </c>
      <c r="E7">
        <f t="shared" si="2"/>
        <v>2.2500000000001706E-2</v>
      </c>
      <c r="F7">
        <f t="shared" si="2"/>
        <v>6.0844444444438928E-2</v>
      </c>
      <c r="G7">
        <f t="shared" si="2"/>
        <v>0</v>
      </c>
      <c r="H7">
        <f t="shared" si="2"/>
        <v>1.9599999999998171E-2</v>
      </c>
    </row>
    <row r="8" spans="3:14" x14ac:dyDescent="0.25">
      <c r="C8">
        <v>3</v>
      </c>
      <c r="D8">
        <f t="shared" si="2"/>
        <v>1.0133777777777369</v>
      </c>
      <c r="E8">
        <f t="shared" si="2"/>
        <v>0.53290000000000581</v>
      </c>
      <c r="F8">
        <f t="shared" si="2"/>
        <v>5.3777777777784166E-3</v>
      </c>
      <c r="G8">
        <f t="shared" si="2"/>
        <v>9.999999999998864E-3</v>
      </c>
      <c r="H8">
        <f t="shared" si="2"/>
        <v>0.14440000000000194</v>
      </c>
    </row>
    <row r="9" spans="3:14" x14ac:dyDescent="0.25">
      <c r="C9" t="s">
        <v>2</v>
      </c>
      <c r="D9">
        <f>SQRT(SUM(D6:D8)/6)</f>
        <v>0.51394984623447815</v>
      </c>
      <c r="E9">
        <f t="shared" ref="E9:H9" si="3">SQRT(SUM(E6:E8)/6)</f>
        <v>0.38552993831002835</v>
      </c>
      <c r="F9">
        <f t="shared" si="3"/>
        <v>0.1266666666666664</v>
      </c>
      <c r="G9">
        <f t="shared" si="3"/>
        <v>5.7735026918959292E-2</v>
      </c>
      <c r="H9">
        <f t="shared" si="3"/>
        <v>0.19218047073865999</v>
      </c>
    </row>
    <row r="10" spans="3:14" x14ac:dyDescent="0.25">
      <c r="C10" t="s">
        <v>3</v>
      </c>
      <c r="D10">
        <f>0.01/SQRT(3)</f>
        <v>5.773502691896258E-3</v>
      </c>
      <c r="E10">
        <f t="shared" ref="E10:H10" si="4">0.01/SQRT(3)</f>
        <v>5.773502691896258E-3</v>
      </c>
      <c r="F10">
        <f t="shared" si="4"/>
        <v>5.773502691896258E-3</v>
      </c>
      <c r="G10">
        <f t="shared" si="4"/>
        <v>5.773502691896258E-3</v>
      </c>
      <c r="H10">
        <f t="shared" si="4"/>
        <v>5.773502691896258E-3</v>
      </c>
    </row>
    <row r="11" spans="3:14" x14ac:dyDescent="0.25">
      <c r="C11" t="s">
        <v>4</v>
      </c>
      <c r="D11">
        <f>SQRT(POWER(D9,2)+POWER(D10,2))</f>
        <v>0.51398227379723616</v>
      </c>
      <c r="E11">
        <f t="shared" ref="E11:H11" si="5">SQRT(POWER(E9,2)+POWER(E10,2))</f>
        <v>0.38557316642456796</v>
      </c>
      <c r="F11">
        <f t="shared" si="5"/>
        <v>0.12679817734406795</v>
      </c>
      <c r="G11">
        <f t="shared" si="5"/>
        <v>5.8022983951760768E-2</v>
      </c>
      <c r="H11">
        <f t="shared" si="5"/>
        <v>0.19226717521892886</v>
      </c>
    </row>
    <row r="12" spans="3:14" x14ac:dyDescent="0.25">
      <c r="C12" t="s">
        <v>5</v>
      </c>
      <c r="D12">
        <f>D1*$M$2+$N$2</f>
        <v>878.09999999999991</v>
      </c>
      <c r="E12">
        <f t="shared" ref="E12:H12" si="6">E1*$M$2+$N$2</f>
        <v>876</v>
      </c>
      <c r="F12">
        <f t="shared" si="6"/>
        <v>873.9</v>
      </c>
      <c r="G12">
        <f t="shared" si="6"/>
        <v>871.8</v>
      </c>
      <c r="H12">
        <f t="shared" si="6"/>
        <v>869.69999999999993</v>
      </c>
    </row>
    <row r="13" spans="3:14" x14ac:dyDescent="0.25">
      <c r="C13" t="s">
        <v>11</v>
      </c>
      <c r="D13">
        <f>$M$3*($M$4-D12)*D$5</f>
        <v>1.0922172588801997</v>
      </c>
      <c r="E13">
        <f t="shared" ref="E13:H13" si="7">$M$3*($M$4-E12)*E$5</f>
        <v>0.81395767585199996</v>
      </c>
      <c r="F13">
        <f t="shared" si="7"/>
        <v>0.7083560714931999</v>
      </c>
      <c r="G13">
        <f t="shared" si="7"/>
        <v>0.59890303383719989</v>
      </c>
      <c r="H13">
        <f t="shared" si="7"/>
        <v>0.51639339715080002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Badura</dc:creator>
  <cp:lastModifiedBy>Damian Badura</cp:lastModifiedBy>
  <dcterms:created xsi:type="dcterms:W3CDTF">2015-05-25T06:55:10Z</dcterms:created>
  <dcterms:modified xsi:type="dcterms:W3CDTF">2015-05-25T07:52:55Z</dcterms:modified>
</cp:coreProperties>
</file>