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slpl-my.sharepoint.com/personal/kp306682_student_polsl_pl/Documents/Studia/#Fizyka/My_Labs/Lab_2/"/>
    </mc:Choice>
  </mc:AlternateContent>
  <xr:revisionPtr revIDLastSave="1" documentId="8_{D8DEDA97-7E27-4BBD-B856-3A477BCB0FC3}" xr6:coauthVersionLast="47" xr6:coauthVersionMax="47" xr10:uidLastSave="{C905D643-FB4C-44DD-B7B3-ACB23EE07EC7}"/>
  <bookViews>
    <workbookView xWindow="-120" yWindow="-120" windowWidth="29040" windowHeight="15840" xr2:uid="{BF9499B3-2041-4EAF-A3E1-B3B3A6C7F9D0}"/>
  </bookViews>
  <sheets>
    <sheet name="Arkusz1" sheetId="1" r:id="rId1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6" i="1" l="1"/>
  <c r="K25" i="1"/>
  <c r="L26" i="1"/>
  <c r="L25" i="1"/>
  <c r="L24" i="1"/>
  <c r="L5" i="1" a="1"/>
  <c r="L5" i="1" s="1"/>
  <c r="L4" i="1"/>
  <c r="L3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B5" i="1"/>
  <c r="J7" i="1" a="1"/>
  <c r="J7" i="1" s="1"/>
  <c r="J6" i="1"/>
  <c r="J5" i="1"/>
  <c r="J4" i="1"/>
  <c r="J3" i="1"/>
  <c r="I23" i="1" l="1"/>
  <c r="I22" i="1"/>
  <c r="I20" i="1"/>
  <c r="I21" i="1"/>
  <c r="I19" i="1"/>
  <c r="I18" i="1"/>
  <c r="I17" i="1"/>
  <c r="I16" i="1"/>
  <c r="I15" i="1"/>
  <c r="I14" i="1"/>
  <c r="I13" i="1"/>
  <c r="I12" i="1"/>
  <c r="I10" i="1"/>
  <c r="I11" i="1"/>
  <c r="I9" i="1"/>
  <c r="I8" i="1"/>
  <c r="I7" i="1"/>
  <c r="I6" i="1"/>
  <c r="I5" i="1"/>
  <c r="I4" i="1"/>
  <c r="I3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<sst xmlns="http://schemas.openxmlformats.org/spreadsheetml/2006/main" count="14" uniqueCount="14">
  <si>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grubość x, mm</t>
  </si>
  <si>
    <t>ilość impulsów N</t>
  </si>
  <si>
    <t>I = N/t   imp/min</t>
  </si>
  <si>
    <r>
      <t>N</t>
    </r>
    <r>
      <rPr>
        <sz val="8"/>
        <color theme="1"/>
        <rFont val="Calibri"/>
        <family val="2"/>
        <charset val="238"/>
        <scheme val="minor"/>
      </rPr>
      <t>T</t>
    </r>
  </si>
  <si>
    <t>T, min</t>
  </si>
  <si>
    <r>
      <t xml:space="preserve">Poziom tła       </t>
    </r>
    <r>
      <rPr>
        <sz val="12"/>
        <color theme="1"/>
        <rFont val="Calibri"/>
        <family val="2"/>
        <charset val="238"/>
        <scheme val="minor"/>
      </rPr>
      <t>I</t>
    </r>
    <r>
      <rPr>
        <sz val="8"/>
        <color theme="1"/>
        <rFont val="Calibri"/>
        <family val="2"/>
        <charset val="238"/>
        <scheme val="minor"/>
      </rPr>
      <t xml:space="preserve">T </t>
    </r>
    <r>
      <rPr>
        <sz val="12"/>
        <color theme="1"/>
        <rFont val="Calibri"/>
        <family val="2"/>
        <charset val="238"/>
        <scheme val="minor"/>
      </rPr>
      <t xml:space="preserve"> = N</t>
    </r>
    <r>
      <rPr>
        <sz val="8"/>
        <color theme="1"/>
        <rFont val="Calibri"/>
        <family val="2"/>
        <charset val="238"/>
        <scheme val="minor"/>
      </rPr>
      <t>T</t>
    </r>
    <r>
      <rPr>
        <sz val="12"/>
        <color theme="1"/>
        <rFont val="Calibri"/>
        <family val="2"/>
        <charset val="238"/>
        <scheme val="minor"/>
      </rPr>
      <t>/t</t>
    </r>
  </si>
  <si>
    <t>9,9</t>
  </si>
  <si>
    <t>Czas           t, min</t>
  </si>
  <si>
    <r>
      <t>ln(I</t>
    </r>
    <r>
      <rPr>
        <sz val="8"/>
        <color theme="1"/>
        <rFont val="Calibri"/>
        <family val="2"/>
        <charset val="238"/>
        <scheme val="minor"/>
      </rPr>
      <t>T</t>
    </r>
    <r>
      <rPr>
        <sz val="12"/>
        <color theme="1"/>
        <rFont val="Calibri"/>
        <family val="2"/>
        <charset val="238"/>
        <scheme val="minor"/>
      </rPr>
      <t>)</t>
    </r>
  </si>
  <si>
    <r>
      <rPr>
        <sz val="9"/>
        <color theme="1"/>
        <rFont val="Calibri"/>
        <family val="2"/>
        <charset val="238"/>
        <scheme val="minor"/>
      </rPr>
      <t>2. niepewności</t>
    </r>
    <r>
      <rPr>
        <sz val="11"/>
        <color theme="1"/>
        <rFont val="Calibri"/>
        <family val="2"/>
        <scheme val="minor"/>
      </rPr>
      <t xml:space="preserve"> u(I)</t>
    </r>
  </si>
  <si>
    <t>3.                     ln(I)</t>
  </si>
  <si>
    <r>
      <rPr>
        <sz val="10"/>
        <color theme="1"/>
        <rFont val="Calibri"/>
        <family val="2"/>
        <charset val="238"/>
        <scheme val="minor"/>
      </rPr>
      <t>4. Poziom tła</t>
    </r>
    <r>
      <rPr>
        <sz val="11"/>
        <color theme="1"/>
        <rFont val="Calibri"/>
        <family val="2"/>
        <scheme val="minor"/>
      </rPr>
      <t xml:space="preserve"> ln(I</t>
    </r>
    <r>
      <rPr>
        <sz val="8"/>
        <color theme="1"/>
        <rFont val="Calibri"/>
        <family val="2"/>
        <charset val="238"/>
        <scheme val="minor"/>
      </rPr>
      <t>T</t>
    </r>
    <r>
      <rPr>
        <sz val="11"/>
        <color theme="1"/>
        <rFont val="Calibri"/>
        <family val="2"/>
        <scheme val="minor"/>
      </rPr>
      <t>)</t>
    </r>
  </si>
  <si>
    <t>robocze</t>
  </si>
  <si>
    <t>5.Regresja liniowa ln(I)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</si>
</sst>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rgb="FF1E1E1E"/>
      <name val="Segoe U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3" fontId="6" fillId="0" borderId="0" xfId="0" applyNumberFormat="1" applyFont="1"/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0" xfId="0" applyFill="1"/>
    <xf numFmtId="0" fontId="0" fillId="0" borderId="2" xfId="0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Wykres zależności natężenia wiązki od grubości absorbenta</a:t>
            </a:r>
          </a:p>
        </c:rich>
      </c:tx>
      <c:layout>
        <c:manualLayout>
          <c:xMode val="edge"/>
          <c:yMode val="edge"/>
          <c:x val="0.19727430250880204"/>
          <c:y val="4.60993945002510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051911471392638"/>
          <c:y val="0.21264052474152506"/>
          <c:w val="0.77150677437716675"/>
          <c:h val="0.62873670624234546"/>
        </c:manualLayout>
      </c:layout>
      <c:scatterChart>
        <c:scatterStyle val="lineMarker"/>
        <c:varyColors val="0"/>
        <c:ser>
          <c:idx val="0"/>
          <c:order val="0"/>
          <c:tx>
            <c:strRef>
              <c:f>Arkusz1!$H$1</c:f>
              <c:strCache>
                <c:ptCount val="1"/>
                <c:pt idx="0">
                  <c:v>I = N/t   imp/min</c:v>
                </c:pt>
              </c:strCache>
            </c:strRef>
          </c:tx>
          <c:spPr>
            <a:ln w="6350" cap="rnd">
              <a:solidFill>
                <a:schemeClr val="accent1"/>
              </a:solidFill>
              <a:round/>
            </a:ln>
            <a:effectLst>
              <a:glow>
                <a:schemeClr val="tx1">
                  <a:alpha val="29000"/>
                </a:schemeClr>
              </a:glow>
              <a:softEdge rad="0"/>
            </a:effectLst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>
                <a:glow>
                  <a:schemeClr val="tx1">
                    <a:alpha val="29000"/>
                  </a:schemeClr>
                </a:glow>
                <a:softEdge rad="0"/>
              </a:effectLst>
            </c:spPr>
          </c:marker>
          <c:errBars>
            <c:errDir val="y"/>
            <c:errBarType val="both"/>
            <c:errValType val="cust"/>
            <c:noEndCap val="0"/>
            <c:plus>
              <c:numRef>
                <c:f>Arkusz1!$I$3:$I$23</c:f>
                <c:numCache>
                  <c:formatCode>General</c:formatCode>
                  <c:ptCount val="21"/>
                  <c:pt idx="0">
                    <c:v>61.429511683395113</c:v>
                  </c:pt>
                  <c:pt idx="1">
                    <c:v>59.761430466719681</c:v>
                  </c:pt>
                  <c:pt idx="2">
                    <c:v>57.928444636349226</c:v>
                  </c:pt>
                  <c:pt idx="3">
                    <c:v>53.838190205816552</c:v>
                  </c:pt>
                  <c:pt idx="4">
                    <c:v>50.443327230531828</c:v>
                  </c:pt>
                  <c:pt idx="5">
                    <c:v>47.245559126153402</c:v>
                  </c:pt>
                  <c:pt idx="6">
                    <c:v>44.856130401625663</c:v>
                  </c:pt>
                  <c:pt idx="7">
                    <c:v>40.927275453502901</c:v>
                  </c:pt>
                  <c:pt idx="8">
                    <c:v>36.961063547728642</c:v>
                  </c:pt>
                  <c:pt idx="9">
                    <c:v>33.557802760701215</c:v>
                  </c:pt>
                  <c:pt idx="10">
                    <c:v>31.9928344075492</c:v>
                  </c:pt>
                  <c:pt idx="11">
                    <c:v>29.488391230979428</c:v>
                  </c:pt>
                  <c:pt idx="12">
                    <c:v>28.432506701809171</c:v>
                  </c:pt>
                  <c:pt idx="13">
                    <c:v>25.6326007925508</c:v>
                  </c:pt>
                  <c:pt idx="14">
                    <c:v>23.37622911060922</c:v>
                  </c:pt>
                  <c:pt idx="15">
                    <c:v>22.005942406783078</c:v>
                  </c:pt>
                  <c:pt idx="16">
                    <c:v>21.873931962990355</c:v>
                  </c:pt>
                  <c:pt idx="17">
                    <c:v>20.306923302672381</c:v>
                  </c:pt>
                  <c:pt idx="18">
                    <c:v>18.976322832200786</c:v>
                  </c:pt>
                  <c:pt idx="19">
                    <c:v>18.814417367671947</c:v>
                  </c:pt>
                  <c:pt idx="20">
                    <c:v>17.975032046140385</c:v>
                  </c:pt>
                </c:numCache>
              </c:numRef>
            </c:plus>
            <c:minus>
              <c:numRef>
                <c:f>Arkusz1!$I$3:$I$23</c:f>
                <c:numCache>
                  <c:formatCode>General</c:formatCode>
                  <c:ptCount val="21"/>
                  <c:pt idx="0">
                    <c:v>61.429511683395113</c:v>
                  </c:pt>
                  <c:pt idx="1">
                    <c:v>59.761430466719681</c:v>
                  </c:pt>
                  <c:pt idx="2">
                    <c:v>57.928444636349226</c:v>
                  </c:pt>
                  <c:pt idx="3">
                    <c:v>53.838190205816552</c:v>
                  </c:pt>
                  <c:pt idx="4">
                    <c:v>50.443327230531828</c:v>
                  </c:pt>
                  <c:pt idx="5">
                    <c:v>47.245559126153402</c:v>
                  </c:pt>
                  <c:pt idx="6">
                    <c:v>44.856130401625663</c:v>
                  </c:pt>
                  <c:pt idx="7">
                    <c:v>40.927275453502901</c:v>
                  </c:pt>
                  <c:pt idx="8">
                    <c:v>36.961063547728642</c:v>
                  </c:pt>
                  <c:pt idx="9">
                    <c:v>33.557802760701215</c:v>
                  </c:pt>
                  <c:pt idx="10">
                    <c:v>31.9928344075492</c:v>
                  </c:pt>
                  <c:pt idx="11">
                    <c:v>29.488391230979428</c:v>
                  </c:pt>
                  <c:pt idx="12">
                    <c:v>28.432506701809171</c:v>
                  </c:pt>
                  <c:pt idx="13">
                    <c:v>25.6326007925508</c:v>
                  </c:pt>
                  <c:pt idx="14">
                    <c:v>23.37622911060922</c:v>
                  </c:pt>
                  <c:pt idx="15">
                    <c:v>22.005942406783078</c:v>
                  </c:pt>
                  <c:pt idx="16">
                    <c:v>21.873931962990355</c:v>
                  </c:pt>
                  <c:pt idx="17">
                    <c:v>20.306923302672381</c:v>
                  </c:pt>
                  <c:pt idx="18">
                    <c:v>18.976322832200786</c:v>
                  </c:pt>
                  <c:pt idx="19">
                    <c:v>18.814417367671947</c:v>
                  </c:pt>
                  <c:pt idx="20">
                    <c:v>17.975032046140385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xVal>
            <c:numRef>
              <c:f>Arkusz1!$E$2:$E$23</c:f>
              <c:numCache>
                <c:formatCode>General</c:formatCode>
                <c:ptCount val="22"/>
                <c:pt idx="1">
                  <c:v>0</c:v>
                </c:pt>
                <c:pt idx="2">
                  <c:v>0.03</c:v>
                </c:pt>
                <c:pt idx="3">
                  <c:v>0.04</c:v>
                </c:pt>
                <c:pt idx="4">
                  <c:v>7.0000000000000007E-2</c:v>
                </c:pt>
                <c:pt idx="5">
                  <c:v>0.09</c:v>
                </c:pt>
                <c:pt idx="6">
                  <c:v>0.12</c:v>
                </c:pt>
                <c:pt idx="7">
                  <c:v>0.15</c:v>
                </c:pt>
                <c:pt idx="8">
                  <c:v>0.18</c:v>
                </c:pt>
                <c:pt idx="9">
                  <c:v>0.21</c:v>
                </c:pt>
                <c:pt idx="10">
                  <c:v>0.24</c:v>
                </c:pt>
                <c:pt idx="11">
                  <c:v>0.27</c:v>
                </c:pt>
                <c:pt idx="12">
                  <c:v>0.3</c:v>
                </c:pt>
                <c:pt idx="13">
                  <c:v>0.33</c:v>
                </c:pt>
                <c:pt idx="14">
                  <c:v>0.36</c:v>
                </c:pt>
                <c:pt idx="15">
                  <c:v>0.39</c:v>
                </c:pt>
                <c:pt idx="16">
                  <c:v>0.42</c:v>
                </c:pt>
                <c:pt idx="17">
                  <c:v>0.45</c:v>
                </c:pt>
                <c:pt idx="18">
                  <c:v>0.48</c:v>
                </c:pt>
                <c:pt idx="19">
                  <c:v>0.51</c:v>
                </c:pt>
                <c:pt idx="20">
                  <c:v>0.54</c:v>
                </c:pt>
                <c:pt idx="21">
                  <c:v>0.56999999999999995</c:v>
                </c:pt>
              </c:numCache>
            </c:numRef>
          </c:xVal>
          <c:yVal>
            <c:numRef>
              <c:f>Arkusz1!$H$2:$H$23</c:f>
              <c:numCache>
                <c:formatCode>General</c:formatCode>
                <c:ptCount val="22"/>
                <c:pt idx="1">
                  <c:v>3773.584905660377</c:v>
                </c:pt>
                <c:pt idx="2">
                  <c:v>3571.4285714285711</c:v>
                </c:pt>
                <c:pt idx="3">
                  <c:v>3355.7046979865772</c:v>
                </c:pt>
                <c:pt idx="4">
                  <c:v>2898.5507246376815</c:v>
                </c:pt>
                <c:pt idx="5">
                  <c:v>2544.5292620865139</c:v>
                </c:pt>
                <c:pt idx="6">
                  <c:v>2232.1428571428569</c:v>
                </c:pt>
                <c:pt idx="7">
                  <c:v>2012.0724346076458</c:v>
                </c:pt>
                <c:pt idx="8">
                  <c:v>1675.0418760469013</c:v>
                </c:pt>
                <c:pt idx="9">
                  <c:v>1366.1202185792349</c:v>
                </c:pt>
                <c:pt idx="10">
                  <c:v>1126.1261261261261</c:v>
                </c:pt>
                <c:pt idx="11">
                  <c:v>1023.5414534288639</c:v>
                </c:pt>
                <c:pt idx="12">
                  <c:v>869.56521739130437</c:v>
                </c:pt>
                <c:pt idx="13">
                  <c:v>808.40743734842351</c:v>
                </c:pt>
                <c:pt idx="14">
                  <c:v>657.03022339027598</c:v>
                </c:pt>
                <c:pt idx="15">
                  <c:v>546.44808743169392</c:v>
                </c:pt>
                <c:pt idx="16">
                  <c:v>484.26150121065376</c:v>
                </c:pt>
                <c:pt idx="17">
                  <c:v>478.46889952153111</c:v>
                </c:pt>
                <c:pt idx="18">
                  <c:v>412.37113402061857</c:v>
                </c:pt>
                <c:pt idx="19">
                  <c:v>360.10082823190493</c:v>
                </c:pt>
                <c:pt idx="20">
                  <c:v>353.98230088495575</c:v>
                </c:pt>
                <c:pt idx="21">
                  <c:v>323.10177705977378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66-4D2C-9A09-AA77C56C2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9028608"/>
        <c:axId val="662234480"/>
      </c:scatterChart>
      <c:valAx>
        <c:axId val="1099028608"/>
        <c:scaling>
          <c:orientation val="minMax"/>
          <c:max val="0.60000000000000009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234480"/>
        <c:crosses val="autoZero"/>
        <c:crossBetween val="midCat"/>
      </c:valAx>
      <c:valAx>
        <c:axId val="66223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028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Wykres zależności logarytmu</a:t>
            </a:r>
            <a:r>
              <a:rPr lang="en-US" baseline="0"/>
              <a:t> naturalnego</a:t>
            </a:r>
            <a:r>
              <a:rPr lang="en-US"/>
              <a:t> z ilości zliczeń w jednostce czasu</a:t>
            </a:r>
            <a:r>
              <a:rPr lang="en-US" baseline="0"/>
              <a:t> [ln(I)]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</a:t>
            </a:r>
            <a:r>
              <a:rPr lang="en-US"/>
              <a:t>od grubości</a:t>
            </a:r>
            <a:r>
              <a:rPr lang="en-US" baseline="0"/>
              <a:t> absorbenta [x]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91355582708346"/>
          <c:y val="0.16448344709375734"/>
          <c:w val="0.8028270731761441"/>
          <c:h val="0.69473274916736694"/>
        </c:manualLayout>
      </c:layout>
      <c:scatterChart>
        <c:scatterStyle val="lineMarker"/>
        <c:varyColors val="0"/>
        <c:ser>
          <c:idx val="0"/>
          <c:order val="0"/>
          <c:tx>
            <c:strRef>
              <c:f>Arkusz1!$J$1</c:f>
              <c:strCache>
                <c:ptCount val="1"/>
                <c:pt idx="0">
                  <c:v>3.                     ln(I)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Arkusz1!$E$2:$E$23</c:f>
              <c:numCache>
                <c:formatCode>General</c:formatCode>
                <c:ptCount val="22"/>
                <c:pt idx="1">
                  <c:v>0</c:v>
                </c:pt>
                <c:pt idx="2">
                  <c:v>0.03</c:v>
                </c:pt>
                <c:pt idx="3">
                  <c:v>0.04</c:v>
                </c:pt>
                <c:pt idx="4">
                  <c:v>7.0000000000000007E-2</c:v>
                </c:pt>
                <c:pt idx="5">
                  <c:v>0.09</c:v>
                </c:pt>
                <c:pt idx="6">
                  <c:v>0.12</c:v>
                </c:pt>
                <c:pt idx="7">
                  <c:v>0.15</c:v>
                </c:pt>
                <c:pt idx="8">
                  <c:v>0.18</c:v>
                </c:pt>
                <c:pt idx="9">
                  <c:v>0.21</c:v>
                </c:pt>
                <c:pt idx="10">
                  <c:v>0.24</c:v>
                </c:pt>
                <c:pt idx="11">
                  <c:v>0.27</c:v>
                </c:pt>
                <c:pt idx="12">
                  <c:v>0.3</c:v>
                </c:pt>
                <c:pt idx="13">
                  <c:v>0.33</c:v>
                </c:pt>
                <c:pt idx="14">
                  <c:v>0.36</c:v>
                </c:pt>
                <c:pt idx="15">
                  <c:v>0.39</c:v>
                </c:pt>
                <c:pt idx="16">
                  <c:v>0.42</c:v>
                </c:pt>
                <c:pt idx="17">
                  <c:v>0.45</c:v>
                </c:pt>
                <c:pt idx="18">
                  <c:v>0.48</c:v>
                </c:pt>
                <c:pt idx="19">
                  <c:v>0.51</c:v>
                </c:pt>
                <c:pt idx="20">
                  <c:v>0.54</c:v>
                </c:pt>
                <c:pt idx="21">
                  <c:v>0.56999999999999995</c:v>
                </c:pt>
              </c:numCache>
            </c:numRef>
          </c:xVal>
          <c:yVal>
            <c:numRef>
              <c:f>Arkusz1!$J$2:$J$23</c:f>
              <c:numCache>
                <c:formatCode>General</c:formatCode>
                <c:ptCount val="22"/>
                <c:pt idx="1">
                  <c:v>8.2357807319780516</c:v>
                </c:pt>
                <c:pt idx="2">
                  <c:v>8.1807209547950244</c:v>
                </c:pt>
                <c:pt idx="3">
                  <c:v>8.1184170714588699</c:v>
                </c:pt>
                <c:pt idx="4">
                  <c:v>7.9719661409329143</c:v>
                </c:pt>
                <c:pt idx="5">
                  <c:v>7.8417009460950124</c:v>
                </c:pt>
                <c:pt idx="6">
                  <c:v>7.7107173255492887</c:v>
                </c:pt>
                <c:pt idx="7">
                  <c:v>7.6069205318676456</c:v>
                </c:pt>
                <c:pt idx="8">
                  <c:v>7.4235934445716723</c:v>
                </c:pt>
                <c:pt idx="9">
                  <c:v>7.2197300440029624</c:v>
                </c:pt>
                <c:pt idx="10">
                  <c:v>7.0265388149721044</c:v>
                </c:pt>
                <c:pt idx="11">
                  <c:v>6.9310239059214913</c:v>
                </c:pt>
                <c:pt idx="12">
                  <c:v>6.7679933366069784</c:v>
                </c:pt>
                <c:pt idx="13">
                  <c:v>6.6950661855717861</c:v>
                </c:pt>
                <c:pt idx="14">
                  <c:v>6.4877300195426431</c:v>
                </c:pt>
                <c:pt idx="15">
                  <c:v>6.3034393121288073</c:v>
                </c:pt>
                <c:pt idx="16">
                  <c:v>6.1826250525691409</c:v>
                </c:pt>
                <c:pt idx="17">
                  <c:v>6.1705912130054177</c:v>
                </c:pt>
                <c:pt idx="18">
                  <c:v>6.0219237545926907</c:v>
                </c:pt>
                <c:pt idx="19">
                  <c:v>5.8863840706574742</c:v>
                </c:pt>
                <c:pt idx="20">
                  <c:v>5.8692469143837327</c:v>
                </c:pt>
                <c:pt idx="21">
                  <c:v>5.7779673728455778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38-4CD6-869E-6F70214DEC12}"/>
            </c:ext>
          </c:extLst>
        </c:ser>
        <c:ser>
          <c:idx val="1"/>
          <c:order val="1"/>
          <c:tx>
            <c:strRef>
              <c:f>Arkusz1!$K$1</c:f>
              <c:strCache>
                <c:ptCount val="1"/>
                <c:pt idx="0">
                  <c:v>4. Poziom tła ln(IT)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Arkusz1!$E$3:$E$26</c:f>
              <c:numCache>
                <c:formatCode>General</c:formatCode>
                <c:ptCount val="24"/>
                <c:pt idx="0">
                  <c:v>0</c:v>
                </c:pt>
                <c:pt idx="1">
                  <c:v>0.03</c:v>
                </c:pt>
                <c:pt idx="2">
                  <c:v>0.04</c:v>
                </c:pt>
                <c:pt idx="3">
                  <c:v>7.0000000000000007E-2</c:v>
                </c:pt>
                <c:pt idx="4">
                  <c:v>0.09</c:v>
                </c:pt>
                <c:pt idx="5">
                  <c:v>0.12</c:v>
                </c:pt>
                <c:pt idx="6">
                  <c:v>0.15</c:v>
                </c:pt>
                <c:pt idx="7">
                  <c:v>0.18</c:v>
                </c:pt>
                <c:pt idx="8">
                  <c:v>0.21</c:v>
                </c:pt>
                <c:pt idx="9">
                  <c:v>0.24</c:v>
                </c:pt>
                <c:pt idx="10">
                  <c:v>0.27</c:v>
                </c:pt>
                <c:pt idx="11">
                  <c:v>0.3</c:v>
                </c:pt>
                <c:pt idx="12">
                  <c:v>0.33</c:v>
                </c:pt>
                <c:pt idx="13">
                  <c:v>0.36</c:v>
                </c:pt>
                <c:pt idx="14">
                  <c:v>0.39</c:v>
                </c:pt>
                <c:pt idx="15">
                  <c:v>0.42</c:v>
                </c:pt>
                <c:pt idx="16">
                  <c:v>0.45</c:v>
                </c:pt>
                <c:pt idx="17">
                  <c:v>0.48</c:v>
                </c:pt>
                <c:pt idx="18">
                  <c:v>0.51</c:v>
                </c:pt>
                <c:pt idx="19">
                  <c:v>0.54</c:v>
                </c:pt>
                <c:pt idx="20">
                  <c:v>0.56999999999999995</c:v>
                </c:pt>
                <c:pt idx="21">
                  <c:v>0.6</c:v>
                </c:pt>
                <c:pt idx="22">
                  <c:v>1</c:v>
                </c:pt>
                <c:pt idx="23">
                  <c:v>1.2829999999999999</c:v>
                </c:pt>
              </c:numCache>
            </c:numRef>
          </c:xVal>
          <c:yVal>
            <c:numRef>
              <c:f>Arkusz1!$K$3:$K$26</c:f>
              <c:numCache>
                <c:formatCode>General</c:formatCode>
                <c:ptCount val="24"/>
                <c:pt idx="0">
                  <c:v>2.2925347571405443</c:v>
                </c:pt>
                <c:pt idx="1">
                  <c:v>2.2925347571405443</c:v>
                </c:pt>
                <c:pt idx="2">
                  <c:v>2.2925347571405443</c:v>
                </c:pt>
                <c:pt idx="3">
                  <c:v>2.2925347571405443</c:v>
                </c:pt>
                <c:pt idx="4">
                  <c:v>2.2925347571405443</c:v>
                </c:pt>
                <c:pt idx="5">
                  <c:v>2.2925347571405443</c:v>
                </c:pt>
                <c:pt idx="6">
                  <c:v>2.2925347571405443</c:v>
                </c:pt>
                <c:pt idx="7">
                  <c:v>2.2925347571405443</c:v>
                </c:pt>
                <c:pt idx="8">
                  <c:v>2.2925347571405443</c:v>
                </c:pt>
                <c:pt idx="9">
                  <c:v>2.2925347571405443</c:v>
                </c:pt>
                <c:pt idx="10">
                  <c:v>2.2925347571405443</c:v>
                </c:pt>
                <c:pt idx="11">
                  <c:v>2.2925347571405443</c:v>
                </c:pt>
                <c:pt idx="12">
                  <c:v>2.2925347571405443</c:v>
                </c:pt>
                <c:pt idx="13">
                  <c:v>2.2925347571405443</c:v>
                </c:pt>
                <c:pt idx="14">
                  <c:v>2.2925347571405443</c:v>
                </c:pt>
                <c:pt idx="15">
                  <c:v>2.2925347571405443</c:v>
                </c:pt>
                <c:pt idx="16">
                  <c:v>2.2925347571405443</c:v>
                </c:pt>
                <c:pt idx="17">
                  <c:v>2.2925347571405443</c:v>
                </c:pt>
                <c:pt idx="18">
                  <c:v>2.2925347571405443</c:v>
                </c:pt>
                <c:pt idx="19">
                  <c:v>2.2925347571405443</c:v>
                </c:pt>
                <c:pt idx="20">
                  <c:v>2.2925347571405443</c:v>
                </c:pt>
                <c:pt idx="21">
                  <c:v>2.2925347571405443</c:v>
                </c:pt>
                <c:pt idx="22">
                  <c:v>2.2925347571405443</c:v>
                </c:pt>
                <c:pt idx="23">
                  <c:v>2.2925347571405443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C38-4CD6-869E-6F70214DEC12}"/>
            </c:ext>
          </c:extLst>
        </c:ser>
        <c:ser>
          <c:idx val="2"/>
          <c:order val="2"/>
          <c:tx>
            <c:strRef>
              <c:f>Arkusz1!$L$1</c:f>
              <c:strCache>
                <c:ptCount val="1"/>
                <c:pt idx="0">
                  <c:v>5.Regresja liniowa ln(I)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(Arkusz1!$E$3,Arkusz1!$E$26)</c:f>
              <c:numCache>
                <c:formatCode>General</c:formatCode>
                <c:ptCount val="2"/>
                <c:pt idx="0">
                  <c:v>0</c:v>
                </c:pt>
                <c:pt idx="1">
                  <c:v>1.2829999999999999</c:v>
                </c:pt>
              </c:numCache>
            </c:numRef>
          </c:xVal>
          <c:yVal>
            <c:numRef>
              <c:f>(Arkusz1!$L$3,Arkusz1!$L$26)</c:f>
              <c:numCache>
                <c:formatCode>General</c:formatCode>
                <c:ptCount val="2"/>
                <c:pt idx="0">
                  <c:v>8.2357807319780516</c:v>
                </c:pt>
                <c:pt idx="1">
                  <c:v>2.2932745879568834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C38-4CD6-869E-6F70214DEC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343760"/>
        <c:axId val="438239520"/>
      </c:scatterChart>
      <c:valAx>
        <c:axId val="659343760"/>
        <c:scaling>
          <c:orientation val="minMax"/>
          <c:max val="1.3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239520"/>
        <c:crosses val="autoZero"/>
        <c:crossBetween val="midCat"/>
      </c:valAx>
      <c:valAx>
        <c:axId val="43823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343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192276</xdr:colOff>
      <xdr:row>46</xdr:row>
      <xdr:rowOff>50287</xdr:rowOff>
    </xdr:from>
    <xdr:to>
      <xdr:col>12</xdr:col>
      <xdr:colOff>465601</xdr:colOff>
      <xdr:row>70</xdr:row>
      <xdr:rowOff>25440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585DCC7-3AF5-BB78-C4B5-564360559B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585108</xdr:colOff>
      <xdr:row>47</xdr:row>
      <xdr:rowOff>108858</xdr:rowOff>
    </xdr:from>
    <xdr:to>
      <xdr:col>29</xdr:col>
      <xdr:colOff>104775</xdr:colOff>
      <xdr:row>69</xdr:row>
      <xdr:rowOff>66989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75BA19EA-5075-A679-8847-8D28DA330E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0.01033</cdr:x>
      <cdr:y>0.17753</cdr:y>
    </cdr:from>
    <cdr:to>
      <cdr:x>0.09735</cdr:x>
      <cdr:y>0.24668</cdr:y>
    </cdr:to>
    <cdr:sp macro="" textlink="">
      <cdr:nvSpPr>
        <cdr:cNvPr id="4" name="pole tekstowe 3">
          <a:extLst xmlns:a="http://schemas.openxmlformats.org/drawingml/2006/main">
            <a:ext uri="{FF2B5EF4-FFF2-40B4-BE49-F238E27FC236}">
              <a16:creationId xmlns:a16="http://schemas.microsoft.com/office/drawing/2014/main" id="{17E45E6F-B9CA-D881-D82F-DC01D478B079}"/>
            </a:ext>
          </a:extLst>
        </cdr:cNvPr>
        <cdr:cNvSpPr txBox="1"/>
      </cdr:nvSpPr>
      <cdr:spPr>
        <a:xfrm xmlns:a="http://schemas.openxmlformats.org/drawingml/2006/main">
          <a:off x="77316" y="807257"/>
          <a:ext cx="651554" cy="31443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 b="1"/>
            <a:t>I</a:t>
          </a:r>
          <a:r>
            <a:rPr lang="en-GB" sz="1100" b="1" baseline="0"/>
            <a:t> = f(x)</a:t>
          </a:r>
          <a:endParaRPr lang="en-GB" sz="1100" b="1"/>
        </a:p>
      </cdr:txBody>
    </cdr:sp>
  </cdr:relSizeAnchor>
  <cdr:relSizeAnchor xmlns:cdr="http://schemas.openxmlformats.org/drawingml/2006/chartDrawing">
    <cdr:from>
      <cdr:x>0.91182</cdr:x>
      <cdr:y>0.84652</cdr:y>
    </cdr:from>
    <cdr:to>
      <cdr:x>0.99588</cdr:x>
      <cdr:y>0.91507</cdr:y>
    </cdr:to>
    <cdr:sp macro="" textlink="">
      <cdr:nvSpPr>
        <cdr:cNvPr id="5" name="pole tekstowe 4">
          <a:extLst xmlns:a="http://schemas.openxmlformats.org/drawingml/2006/main">
            <a:ext uri="{FF2B5EF4-FFF2-40B4-BE49-F238E27FC236}">
              <a16:creationId xmlns:a16="http://schemas.microsoft.com/office/drawing/2014/main" id="{7A0105FD-80F2-4F36-98E7-359404BD302E}"/>
            </a:ext>
          </a:extLst>
        </cdr:cNvPr>
        <cdr:cNvSpPr txBox="1"/>
      </cdr:nvSpPr>
      <cdr:spPr>
        <a:xfrm xmlns:a="http://schemas.openxmlformats.org/drawingml/2006/main">
          <a:off x="6827239" y="3849267"/>
          <a:ext cx="629393" cy="3117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 b="1"/>
            <a:t>x [mm]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0.00781</cdr:x>
      <cdr:y>0.05551</cdr:y>
    </cdr:from>
    <cdr:to>
      <cdr:x>0.03904</cdr:x>
      <cdr:y>0.09047</cdr:y>
    </cdr:to>
    <cdr:sp macro="" textlink="">
      <cdr:nvSpPr>
        <cdr:cNvPr id="2" name="pole tekstowe 1">
          <a:extLst xmlns:a="http://schemas.openxmlformats.org/drawingml/2006/main">
            <a:ext uri="{FF2B5EF4-FFF2-40B4-BE49-F238E27FC236}">
              <a16:creationId xmlns:a16="http://schemas.microsoft.com/office/drawing/2014/main" id="{AD55FC86-8F7E-194B-C5AA-FCF48DF51EB7}"/>
            </a:ext>
          </a:extLst>
        </cdr:cNvPr>
        <cdr:cNvSpPr txBox="1"/>
      </cdr:nvSpPr>
      <cdr:spPr>
        <a:xfrm xmlns:a="http://schemas.openxmlformats.org/drawingml/2006/main">
          <a:off x="56284" y="219941"/>
          <a:ext cx="225136" cy="1385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0.01787</cdr:x>
      <cdr:y>0.13813</cdr:y>
    </cdr:from>
    <cdr:to>
      <cdr:x>0.08462</cdr:x>
      <cdr:y>0.20011</cdr:y>
    </cdr:to>
    <cdr:sp macro="" textlink="">
      <cdr:nvSpPr>
        <cdr:cNvPr id="3" name="pole tekstowe 2">
          <a:extLst xmlns:a="http://schemas.openxmlformats.org/drawingml/2006/main">
            <a:ext uri="{FF2B5EF4-FFF2-40B4-BE49-F238E27FC236}">
              <a16:creationId xmlns:a16="http://schemas.microsoft.com/office/drawing/2014/main" id="{6D8ABC02-9D76-E4AA-6735-E9276E39526C}"/>
            </a:ext>
          </a:extLst>
        </cdr:cNvPr>
        <cdr:cNvSpPr txBox="1"/>
      </cdr:nvSpPr>
      <cdr:spPr>
        <a:xfrm xmlns:a="http://schemas.openxmlformats.org/drawingml/2006/main">
          <a:off x="126745" y="569107"/>
          <a:ext cx="473544" cy="2553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 b="1"/>
            <a:t>ln(I)</a:t>
          </a:r>
        </a:p>
      </cdr:txBody>
    </cdr:sp>
  </cdr:relSizeAnchor>
  <cdr:relSizeAnchor xmlns:cdr="http://schemas.openxmlformats.org/drawingml/2006/chartDrawing">
    <cdr:from>
      <cdr:x>0.91254</cdr:x>
      <cdr:y>0.86863</cdr:y>
    </cdr:from>
    <cdr:to>
      <cdr:x>1</cdr:x>
      <cdr:y>0.93465</cdr:y>
    </cdr:to>
    <cdr:sp macro="" textlink="">
      <cdr:nvSpPr>
        <cdr:cNvPr id="4" name="pole tekstowe 3">
          <a:extLst xmlns:a="http://schemas.openxmlformats.org/drawingml/2006/main">
            <a:ext uri="{FF2B5EF4-FFF2-40B4-BE49-F238E27FC236}">
              <a16:creationId xmlns:a16="http://schemas.microsoft.com/office/drawing/2014/main" id="{C377D483-A2BC-429A-EF1C-B4A722CF3A14}"/>
            </a:ext>
          </a:extLst>
        </cdr:cNvPr>
        <cdr:cNvSpPr txBox="1"/>
      </cdr:nvSpPr>
      <cdr:spPr>
        <a:xfrm xmlns:a="http://schemas.openxmlformats.org/drawingml/2006/main">
          <a:off x="6961440" y="3617544"/>
          <a:ext cx="667218" cy="2749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 b="1"/>
            <a:t>x[mm]</a:t>
          </a:r>
        </a:p>
      </cdr:txBody>
    </cdr:sp>
  </cdr:relSizeAnchor>
  <cdr:relSizeAnchor xmlns:cdr="http://schemas.openxmlformats.org/drawingml/2006/chartDrawing">
    <cdr:from>
      <cdr:x>0.01835</cdr:x>
      <cdr:y>0.64955</cdr:y>
    </cdr:from>
    <cdr:to>
      <cdr:x>0.10011</cdr:x>
      <cdr:y>0.72902</cdr:y>
    </cdr:to>
    <cdr:sp macro="" textlink="">
      <cdr:nvSpPr>
        <cdr:cNvPr id="5" name="pole tekstowe 4">
          <a:extLst xmlns:a="http://schemas.openxmlformats.org/drawingml/2006/main">
            <a:ext uri="{FF2B5EF4-FFF2-40B4-BE49-F238E27FC236}">
              <a16:creationId xmlns:a16="http://schemas.microsoft.com/office/drawing/2014/main" id="{122B1C81-ABAC-1BD9-4425-4FAAE5FD8834}"/>
            </a:ext>
          </a:extLst>
        </cdr:cNvPr>
        <cdr:cNvSpPr txBox="1"/>
      </cdr:nvSpPr>
      <cdr:spPr>
        <a:xfrm xmlns:a="http://schemas.openxmlformats.org/drawingml/2006/main">
          <a:off x="129592" y="2676200"/>
          <a:ext cx="577454" cy="3274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 b="0">
              <a:solidFill>
                <a:schemeClr val="accent4"/>
              </a:solidFill>
            </a:rPr>
            <a:t>ln(I</a:t>
          </a:r>
          <a:r>
            <a:rPr lang="en-GB" sz="800" b="0">
              <a:solidFill>
                <a:schemeClr val="accent4"/>
              </a:solidFill>
            </a:rPr>
            <a:t>T</a:t>
          </a:r>
          <a:r>
            <a:rPr lang="en-GB" sz="1100" b="0">
              <a:solidFill>
                <a:schemeClr val="accent4"/>
              </a:solidFill>
            </a:rPr>
            <a:t>)</a:t>
          </a:r>
        </a:p>
      </cdr:txBody>
    </cdr:sp>
  </cdr:relSizeAnchor>
</c:userShape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D3CE8-817A-4440-892E-9F3E81450C06}">
  <dimension ref="A1:M26"/>
  <sheetViews>
    <sheetView tabSelected="1" topLeftCell="K45" zoomScale="175" zoomScaleNormal="175" workbookViewId="0">
      <selection activeCell="K1" sqref="K1:K2"/>
    </sheetView>
  </sheetViews>
  <sheetFormatPr defaultRowHeight="15" x14ac:dyDescent="0.25"/>
  <cols>
    <col min="1" max="1" width="12.85546875" customWidth="1"/>
    <col min="2" max="2" width="13.28515625" customWidth="1"/>
    <col min="6" max="6" width="11.85546875" customWidth="1"/>
    <col min="8" max="8" width="8.7109375" customWidth="1"/>
    <col min="9" max="9" width="12.28515625" customWidth="1"/>
    <col min="11" max="11" width="11.28515625" customWidth="1"/>
    <col min="12" max="12" width="16.42578125" customWidth="1"/>
  </cols>
  <sheetData>
    <row r="1" spans="1:13" ht="15" customHeight="1" x14ac:dyDescent="0.25">
      <c r="A1" s="2" t="s">
        <v>3</v>
      </c>
      <c r="B1" s="2">
        <v>99</v>
      </c>
      <c r="E1" s="11" t="s">
        <v>0</v>
      </c>
      <c r="F1" s="11" t="s">
        <v>1</v>
      </c>
      <c r="G1" s="11" t="s">
        <v>7</v>
      </c>
      <c r="H1" s="11" t="s">
        <v>2</v>
      </c>
      <c r="I1" s="14" t="s">
        <v>9</v>
      </c>
      <c r="J1" s="7" t="s">
        <v>10</v>
      </c>
      <c r="K1" s="8" t="s">
        <v>11</v>
      </c>
      <c r="L1" s="10" t="s">
        <v>13</v>
      </c>
    </row>
    <row r="2" spans="1:13" x14ac:dyDescent="0.25">
      <c r="A2" s="2" t="s">
        <v>4</v>
      </c>
      <c r="B2" s="2">
        <v>10</v>
      </c>
      <c r="E2" s="11"/>
      <c r="F2" s="11"/>
      <c r="G2" s="11"/>
      <c r="H2" s="11"/>
      <c r="I2" s="15"/>
      <c r="J2" s="7"/>
      <c r="K2" s="9"/>
      <c r="L2" s="10"/>
    </row>
    <row r="3" spans="1:13" x14ac:dyDescent="0.25">
      <c r="A3" s="12" t="s">
        <v>5</v>
      </c>
      <c r="B3" s="13" t="s">
        <v>6</v>
      </c>
      <c r="E3" s="4">
        <v>0</v>
      </c>
      <c r="F3" s="4">
        <v>1000</v>
      </c>
      <c r="G3" s="4">
        <v>0.26500000000000001</v>
      </c>
      <c r="H3" s="4">
        <f t="shared" ref="H3:H23" si="0">F3/G3</f>
        <v>3773.584905660377</v>
      </c>
      <c r="I3" s="1">
        <f t="shared" ref="I3:I23" si="1">SQRT(H3)</f>
        <v>61.429511683395113</v>
      </c>
      <c r="J3">
        <f>LN(H3)</f>
        <v>8.2357807319780516</v>
      </c>
      <c r="K3">
        <f>LN(9.9)</f>
        <v>2.2925347571405443</v>
      </c>
      <c r="L3" s="6">
        <f>LN(H3)</f>
        <v>8.2357807319780516</v>
      </c>
    </row>
    <row r="4" spans="1:13" ht="17.25" x14ac:dyDescent="0.3">
      <c r="A4" s="12"/>
      <c r="B4" s="13"/>
      <c r="E4" s="4">
        <v>0.03</v>
      </c>
      <c r="F4" s="4">
        <v>1000</v>
      </c>
      <c r="G4" s="4">
        <v>0.28000000000000003</v>
      </c>
      <c r="H4" s="4">
        <f t="shared" si="0"/>
        <v>3571.4285714285711</v>
      </c>
      <c r="I4" s="1">
        <f t="shared" si="1"/>
        <v>59.761430466719681</v>
      </c>
      <c r="J4">
        <f>LN(H4)</f>
        <v>8.1807209547950244</v>
      </c>
      <c r="K4">
        <f t="shared" ref="K4:K26" si="2">LN(9.9)</f>
        <v>2.2925347571405443</v>
      </c>
      <c r="L4">
        <f>LN(H4)</f>
        <v>8.1807209547950244</v>
      </c>
      <c r="M4" s="3"/>
    </row>
    <row r="5" spans="1:13" ht="15.75" x14ac:dyDescent="0.25">
      <c r="A5" t="s">
        <v>8</v>
      </c>
      <c r="B5">
        <f>LN(9.9)</f>
        <v>2.2925347571405443</v>
      </c>
      <c r="E5" s="4">
        <v>0.04</v>
      </c>
      <c r="F5" s="4">
        <v>1000</v>
      </c>
      <c r="G5" s="4">
        <v>0.29799999999999999</v>
      </c>
      <c r="H5" s="4">
        <f t="shared" si="0"/>
        <v>3355.7046979865772</v>
      </c>
      <c r="I5" s="1">
        <f t="shared" si="1"/>
        <v>57.928444636349226</v>
      </c>
      <c r="J5">
        <f>LN(H5)</f>
        <v>8.1184170714588699</v>
      </c>
      <c r="K5">
        <f t="shared" si="2"/>
        <v>2.2925347571405443</v>
      </c>
      <c r="L5" cm="1">
        <f t="array" ref="L5:L23">LN(H5:H23)</f>
        <v>8.1184170714588699</v>
      </c>
    </row>
    <row r="6" spans="1:13" x14ac:dyDescent="0.25">
      <c r="E6" s="4">
        <v>7.0000000000000007E-2</v>
      </c>
      <c r="F6" s="4">
        <v>1000</v>
      </c>
      <c r="G6" s="4">
        <v>0.34499999999999997</v>
      </c>
      <c r="H6" s="4">
        <f t="shared" si="0"/>
        <v>2898.5507246376815</v>
      </c>
      <c r="I6" s="1">
        <f t="shared" si="1"/>
        <v>53.838190205816552</v>
      </c>
      <c r="J6">
        <f>LN(H6)</f>
        <v>7.9719661409329143</v>
      </c>
      <c r="K6">
        <f t="shared" si="2"/>
        <v>2.2925347571405443</v>
      </c>
      <c r="L6">
        <v>7.9719661409329143</v>
      </c>
    </row>
    <row r="7" spans="1:13" x14ac:dyDescent="0.25">
      <c r="E7" s="4">
        <v>0.09</v>
      </c>
      <c r="F7" s="4">
        <v>1000</v>
      </c>
      <c r="G7" s="4">
        <v>0.39300000000000002</v>
      </c>
      <c r="H7" s="4">
        <f t="shared" si="0"/>
        <v>2544.5292620865139</v>
      </c>
      <c r="I7" s="1">
        <f t="shared" si="1"/>
        <v>50.443327230531828</v>
      </c>
      <c r="J7" cm="1">
        <f t="array" ref="J7:J23">LN(H7:H23)</f>
        <v>7.8417009460950124</v>
      </c>
      <c r="K7">
        <f t="shared" si="2"/>
        <v>2.2925347571405443</v>
      </c>
      <c r="L7">
        <v>7.8417009460950124</v>
      </c>
    </row>
    <row r="8" spans="1:13" x14ac:dyDescent="0.25">
      <c r="E8" s="4">
        <v>0.12</v>
      </c>
      <c r="F8" s="4">
        <v>1000</v>
      </c>
      <c r="G8" s="4">
        <v>0.44800000000000001</v>
      </c>
      <c r="H8" s="4">
        <f t="shared" si="0"/>
        <v>2232.1428571428569</v>
      </c>
      <c r="I8" s="1">
        <f t="shared" si="1"/>
        <v>47.245559126153402</v>
      </c>
      <c r="J8">
        <v>7.7107173255492887</v>
      </c>
      <c r="K8">
        <f t="shared" si="2"/>
        <v>2.2925347571405443</v>
      </c>
      <c r="L8">
        <v>7.7107173255492887</v>
      </c>
    </row>
    <row r="9" spans="1:13" x14ac:dyDescent="0.25">
      <c r="E9" s="4">
        <v>0.15</v>
      </c>
      <c r="F9" s="4">
        <v>1000</v>
      </c>
      <c r="G9" s="4">
        <v>0.497</v>
      </c>
      <c r="H9" s="4">
        <f t="shared" si="0"/>
        <v>2012.0724346076458</v>
      </c>
      <c r="I9" s="1">
        <f t="shared" si="1"/>
        <v>44.856130401625663</v>
      </c>
      <c r="J9">
        <v>7.6069205318676456</v>
      </c>
      <c r="K9">
        <f t="shared" si="2"/>
        <v>2.2925347571405443</v>
      </c>
      <c r="L9">
        <v>7.6069205318676456</v>
      </c>
    </row>
    <row r="10" spans="1:13" x14ac:dyDescent="0.25">
      <c r="E10" s="4">
        <v>0.18</v>
      </c>
      <c r="F10" s="4">
        <v>1000</v>
      </c>
      <c r="G10" s="4">
        <v>0.59699999999999998</v>
      </c>
      <c r="H10" s="4">
        <f t="shared" si="0"/>
        <v>1675.0418760469013</v>
      </c>
      <c r="I10" s="1">
        <f t="shared" si="1"/>
        <v>40.927275453502901</v>
      </c>
      <c r="J10">
        <v>7.4235934445716723</v>
      </c>
      <c r="K10">
        <f t="shared" si="2"/>
        <v>2.2925347571405443</v>
      </c>
      <c r="L10">
        <v>7.4235934445716723</v>
      </c>
    </row>
    <row r="11" spans="1:13" x14ac:dyDescent="0.25">
      <c r="E11" s="4">
        <v>0.21</v>
      </c>
      <c r="F11" s="4">
        <v>1000</v>
      </c>
      <c r="G11" s="4">
        <v>0.73199999999999998</v>
      </c>
      <c r="H11" s="4">
        <f t="shared" si="0"/>
        <v>1366.1202185792349</v>
      </c>
      <c r="I11" s="1">
        <f t="shared" si="1"/>
        <v>36.961063547728642</v>
      </c>
      <c r="J11">
        <v>7.2197300440029624</v>
      </c>
      <c r="K11">
        <f t="shared" si="2"/>
        <v>2.2925347571405443</v>
      </c>
      <c r="L11">
        <v>7.2197300440029624</v>
      </c>
    </row>
    <row r="12" spans="1:13" x14ac:dyDescent="0.25">
      <c r="E12" s="4">
        <v>0.24</v>
      </c>
      <c r="F12" s="4">
        <v>1000</v>
      </c>
      <c r="G12" s="4">
        <v>0.88800000000000001</v>
      </c>
      <c r="H12" s="4">
        <f t="shared" si="0"/>
        <v>1126.1261261261261</v>
      </c>
      <c r="I12" s="1">
        <f t="shared" si="1"/>
        <v>33.557802760701215</v>
      </c>
      <c r="J12">
        <v>7.0265388149721044</v>
      </c>
      <c r="K12">
        <f t="shared" si="2"/>
        <v>2.2925347571405443</v>
      </c>
      <c r="L12">
        <v>7.0265388149721044</v>
      </c>
    </row>
    <row r="13" spans="1:13" x14ac:dyDescent="0.25">
      <c r="E13" s="4">
        <v>0.27</v>
      </c>
      <c r="F13" s="4">
        <v>1000</v>
      </c>
      <c r="G13" s="4">
        <v>0.97699999999999998</v>
      </c>
      <c r="H13" s="4">
        <f t="shared" si="0"/>
        <v>1023.5414534288639</v>
      </c>
      <c r="I13" s="1">
        <f t="shared" si="1"/>
        <v>31.9928344075492</v>
      </c>
      <c r="J13">
        <v>6.9310239059214913</v>
      </c>
      <c r="K13">
        <f t="shared" si="2"/>
        <v>2.2925347571405443</v>
      </c>
      <c r="L13">
        <v>6.9310239059214913</v>
      </c>
    </row>
    <row r="14" spans="1:13" x14ac:dyDescent="0.25">
      <c r="E14" s="4">
        <v>0.3</v>
      </c>
      <c r="F14" s="4">
        <v>1000</v>
      </c>
      <c r="G14" s="4">
        <v>1.1499999999999999</v>
      </c>
      <c r="H14" s="4">
        <f t="shared" si="0"/>
        <v>869.56521739130437</v>
      </c>
      <c r="I14" s="1">
        <f t="shared" si="1"/>
        <v>29.488391230979428</v>
      </c>
      <c r="J14">
        <v>6.7679933366069784</v>
      </c>
      <c r="K14">
        <f t="shared" si="2"/>
        <v>2.2925347571405443</v>
      </c>
      <c r="L14">
        <v>6.7679933366069784</v>
      </c>
    </row>
    <row r="15" spans="1:13" x14ac:dyDescent="0.25">
      <c r="E15" s="4">
        <v>0.33</v>
      </c>
      <c r="F15" s="4">
        <v>1000</v>
      </c>
      <c r="G15" s="4">
        <v>1.2370000000000001</v>
      </c>
      <c r="H15" s="4">
        <f t="shared" si="0"/>
        <v>808.40743734842351</v>
      </c>
      <c r="I15" s="1">
        <f t="shared" si="1"/>
        <v>28.432506701809171</v>
      </c>
      <c r="J15">
        <v>6.6950661855717861</v>
      </c>
      <c r="K15">
        <f t="shared" si="2"/>
        <v>2.2925347571405443</v>
      </c>
      <c r="L15">
        <v>6.6950661855717861</v>
      </c>
    </row>
    <row r="16" spans="1:13" x14ac:dyDescent="0.25">
      <c r="E16" s="4">
        <v>0.36</v>
      </c>
      <c r="F16" s="4">
        <v>1000</v>
      </c>
      <c r="G16" s="4">
        <v>1.522</v>
      </c>
      <c r="H16" s="4">
        <f t="shared" si="0"/>
        <v>657.03022339027598</v>
      </c>
      <c r="I16" s="1">
        <f t="shared" si="1"/>
        <v>25.6326007925508</v>
      </c>
      <c r="J16">
        <v>6.4877300195426431</v>
      </c>
      <c r="K16">
        <f t="shared" si="2"/>
        <v>2.2925347571405443</v>
      </c>
      <c r="L16">
        <v>6.4877300195426431</v>
      </c>
    </row>
    <row r="17" spans="4:12" x14ac:dyDescent="0.25">
      <c r="E17" s="4">
        <v>0.39</v>
      </c>
      <c r="F17" s="4">
        <v>1000</v>
      </c>
      <c r="G17" s="4">
        <v>1.83</v>
      </c>
      <c r="H17" s="4">
        <f t="shared" si="0"/>
        <v>546.44808743169392</v>
      </c>
      <c r="I17" s="1">
        <f t="shared" si="1"/>
        <v>23.37622911060922</v>
      </c>
      <c r="J17">
        <v>6.3034393121288073</v>
      </c>
      <c r="K17">
        <f t="shared" si="2"/>
        <v>2.2925347571405443</v>
      </c>
      <c r="L17">
        <v>6.3034393121288073</v>
      </c>
    </row>
    <row r="18" spans="4:12" x14ac:dyDescent="0.25">
      <c r="E18" s="4">
        <v>0.42</v>
      </c>
      <c r="F18" s="4">
        <v>1000</v>
      </c>
      <c r="G18" s="4">
        <v>2.0649999999999999</v>
      </c>
      <c r="H18" s="4">
        <f t="shared" si="0"/>
        <v>484.26150121065376</v>
      </c>
      <c r="I18" s="1">
        <f t="shared" si="1"/>
        <v>22.005942406783078</v>
      </c>
      <c r="J18">
        <v>6.1826250525691409</v>
      </c>
      <c r="K18">
        <f t="shared" si="2"/>
        <v>2.2925347571405443</v>
      </c>
      <c r="L18">
        <v>6.1826250525691409</v>
      </c>
    </row>
    <row r="19" spans="4:12" x14ac:dyDescent="0.25">
      <c r="E19" s="4">
        <v>0.45</v>
      </c>
      <c r="F19" s="4">
        <v>1000</v>
      </c>
      <c r="G19" s="4">
        <v>2.09</v>
      </c>
      <c r="H19" s="4">
        <f t="shared" si="0"/>
        <v>478.46889952153111</v>
      </c>
      <c r="I19" s="1">
        <f t="shared" si="1"/>
        <v>21.873931962990355</v>
      </c>
      <c r="J19">
        <v>6.1705912130054177</v>
      </c>
      <c r="K19">
        <f t="shared" si="2"/>
        <v>2.2925347571405443</v>
      </c>
      <c r="L19">
        <v>6.1705912130054177</v>
      </c>
    </row>
    <row r="20" spans="4:12" x14ac:dyDescent="0.25">
      <c r="E20" s="4">
        <v>0.48</v>
      </c>
      <c r="F20" s="4">
        <v>1000</v>
      </c>
      <c r="G20" s="4">
        <v>2.4249999999999998</v>
      </c>
      <c r="H20" s="4">
        <f t="shared" si="0"/>
        <v>412.37113402061857</v>
      </c>
      <c r="I20" s="1">
        <f t="shared" si="1"/>
        <v>20.306923302672381</v>
      </c>
      <c r="J20">
        <v>6.0219237545926907</v>
      </c>
      <c r="K20">
        <f t="shared" si="2"/>
        <v>2.2925347571405443</v>
      </c>
      <c r="L20">
        <v>6.0219237545926907</v>
      </c>
    </row>
    <row r="21" spans="4:12" x14ac:dyDescent="0.25">
      <c r="E21" s="4">
        <v>0.51</v>
      </c>
      <c r="F21" s="4">
        <v>1000</v>
      </c>
      <c r="G21" s="4">
        <v>2.7770000000000001</v>
      </c>
      <c r="H21" s="4">
        <f t="shared" si="0"/>
        <v>360.10082823190493</v>
      </c>
      <c r="I21" s="1">
        <f t="shared" si="1"/>
        <v>18.976322832200786</v>
      </c>
      <c r="J21">
        <v>5.8863840706574742</v>
      </c>
      <c r="K21">
        <f t="shared" si="2"/>
        <v>2.2925347571405443</v>
      </c>
      <c r="L21">
        <v>5.8863840706574742</v>
      </c>
    </row>
    <row r="22" spans="4:12" x14ac:dyDescent="0.25">
      <c r="E22" s="4">
        <v>0.54</v>
      </c>
      <c r="F22" s="4">
        <v>1000</v>
      </c>
      <c r="G22" s="4">
        <v>2.8250000000000002</v>
      </c>
      <c r="H22" s="4">
        <f t="shared" si="0"/>
        <v>353.98230088495575</v>
      </c>
      <c r="I22" s="1">
        <f t="shared" si="1"/>
        <v>18.814417367671947</v>
      </c>
      <c r="J22">
        <v>5.8692469143837327</v>
      </c>
      <c r="K22">
        <f t="shared" si="2"/>
        <v>2.2925347571405443</v>
      </c>
      <c r="L22">
        <v>5.8692469143837327</v>
      </c>
    </row>
    <row r="23" spans="4:12" x14ac:dyDescent="0.25">
      <c r="E23" s="4">
        <v>0.56999999999999995</v>
      </c>
      <c r="F23" s="4">
        <v>1000</v>
      </c>
      <c r="G23" s="4">
        <v>3.0950000000000002</v>
      </c>
      <c r="H23" s="4">
        <f t="shared" si="0"/>
        <v>323.10177705977378</v>
      </c>
      <c r="I23" s="1">
        <f t="shared" si="1"/>
        <v>17.975032046140385</v>
      </c>
      <c r="J23">
        <v>5.7779673728455778</v>
      </c>
      <c r="K23">
        <f t="shared" si="2"/>
        <v>2.2925347571405443</v>
      </c>
      <c r="L23">
        <v>5.7779673728455778</v>
      </c>
    </row>
    <row r="24" spans="4:12" x14ac:dyDescent="0.25">
      <c r="D24" t="s">
        <v>12</v>
      </c>
      <c r="E24" s="5">
        <v>0.6</v>
      </c>
      <c r="K24">
        <f t="shared" si="2"/>
        <v>2.2925347571405443</v>
      </c>
      <c r="L24">
        <f>FORECAST(E24,L3:L23,E3:E23)</f>
        <v>5.4603252780111511</v>
      </c>
    </row>
    <row r="25" spans="4:12" x14ac:dyDescent="0.25">
      <c r="E25" s="5">
        <v>1</v>
      </c>
      <c r="K25">
        <f t="shared" si="2"/>
        <v>2.2925347571405443</v>
      </c>
      <c r="L25">
        <f>FORECAST(E25,L3:L24,E3:E24)</f>
        <v>3.6055371725620926</v>
      </c>
    </row>
    <row r="26" spans="4:12" x14ac:dyDescent="0.25">
      <c r="E26" s="5">
        <v>1.2829999999999999</v>
      </c>
      <c r="K26">
        <f t="shared" si="2"/>
        <v>2.2925347571405443</v>
      </c>
      <c r="L26" s="6">
        <f>FORECAST(E26,L3:L25,E3:E25)</f>
        <v>2.2932745879568834</v>
      </c>
    </row>
  </sheetData>
  <mergeCells count="10">
    <mergeCell ref="A3:A4"/>
    <mergeCell ref="B3:B4"/>
    <mergeCell ref="I1:I2"/>
    <mergeCell ref="E1:E2"/>
    <mergeCell ref="J1:J2"/>
    <mergeCell ref="K1:K2"/>
    <mergeCell ref="L1:L2"/>
    <mergeCell ref="F1:F2"/>
    <mergeCell ref="G1:G2"/>
    <mergeCell ref="H1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Pitera (kp306682)</dc:creator>
  <cp:lastModifiedBy>Karol Pitera (kp306682)</cp:lastModifiedBy>
  <dcterms:created xsi:type="dcterms:W3CDTF">2023-10-26T10:46:39Z</dcterms:created>
  <dcterms:modified xsi:type="dcterms:W3CDTF">2023-10-26T17:35:56Z</dcterms:modified>
</cp:coreProperties>
</file>