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10\"/>
    </mc:Choice>
  </mc:AlternateContent>
  <xr:revisionPtr revIDLastSave="0" documentId="8_{710E83F5-6490-47A0-823E-56D1A0062AEA}" xr6:coauthVersionLast="47" xr6:coauthVersionMax="47" xr10:uidLastSave="{00000000-0000-0000-0000-000000000000}"/>
  <bookViews>
    <workbookView xWindow="-108" yWindow="-108" windowWidth="23256" windowHeight="12576" xr2:uid="{AB23AE6C-7AFD-49C4-B7E9-6F27BC8790F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9" i="1" l="1"/>
  <c r="Q59" i="1"/>
  <c r="Q61" i="1"/>
  <c r="Q62" i="1" s="1"/>
  <c r="R61" i="1"/>
  <c r="R62" i="1" s="1"/>
  <c r="T56" i="1" a="1"/>
  <c r="T56" i="1" s="1"/>
  <c r="I5" i="1"/>
  <c r="I6" i="1"/>
  <c r="I7" i="1"/>
  <c r="I8" i="1"/>
  <c r="I9" i="1"/>
  <c r="I10" i="1"/>
  <c r="I11" i="1"/>
  <c r="I12" i="1"/>
  <c r="I13" i="1"/>
  <c r="I14" i="1"/>
  <c r="I15" i="1"/>
  <c r="I4" i="1"/>
  <c r="H5" i="1"/>
  <c r="H6" i="1"/>
  <c r="H7" i="1"/>
  <c r="H8" i="1"/>
  <c r="H9" i="1"/>
  <c r="H10" i="1"/>
  <c r="H11" i="1"/>
  <c r="H12" i="1"/>
  <c r="H13" i="1"/>
  <c r="H14" i="1"/>
  <c r="H15" i="1"/>
  <c r="H4" i="1"/>
  <c r="X56" i="1" a="1"/>
  <c r="X56" i="1" s="1"/>
  <c r="M28" i="1" a="1"/>
  <c r="M28" i="1" s="1"/>
  <c r="J28" i="1" a="1"/>
  <c r="J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<sst xmlns="http://schemas.openxmlformats.org/spreadsheetml/2006/main" count="39" uniqueCount="26">
  <si>
    <r>
      <t>J</t>
    </r>
    <r>
      <rPr>
        <vertAlign val="subscript"/>
        <sz val="11"/>
        <color theme="1"/>
        <rFont val="Aptos Narrow"/>
        <family val="2"/>
        <scheme val="minor"/>
      </rPr>
      <t>o</t>
    </r>
    <r>
      <rPr>
        <vertAlign val="superscript"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, A</t>
    </r>
  </si>
  <si>
    <r>
      <t>I</t>
    </r>
    <r>
      <rPr>
        <vertAlign val="subscript"/>
        <sz val="11"/>
        <color theme="1"/>
        <rFont val="Aptos Narrow"/>
        <family val="2"/>
        <scheme val="minor"/>
      </rPr>
      <t xml:space="preserve">s  </t>
    </r>
    <r>
      <rPr>
        <sz val="11"/>
        <color theme="1"/>
        <rFont val="Aptos Narrow"/>
        <family val="2"/>
        <scheme val="minor"/>
      </rPr>
      <t>=12 mA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</si>
  <si>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, mV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</si>
  <si>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>, V</t>
    </r>
  </si>
  <si>
    <r>
      <t>I</t>
    </r>
    <r>
      <rPr>
        <vertAlign val="subscript"/>
        <sz val="11"/>
        <color theme="1"/>
        <rFont val="Aptos Narrow"/>
        <family val="2"/>
        <scheme val="minor"/>
      </rPr>
      <t xml:space="preserve">s  </t>
    </r>
    <r>
      <rPr>
        <sz val="11"/>
        <color theme="1"/>
        <rFont val="Aptos Narrow"/>
        <family val="2"/>
        <scheme val="minor"/>
      </rPr>
      <t>=24 mA</t>
    </r>
  </si>
  <si>
    <t>L.p.</t>
  </si>
  <si>
    <r>
      <t>I</t>
    </r>
    <r>
      <rPr>
        <vertAlign val="subscript"/>
        <sz val="11"/>
        <color theme="1"/>
        <rFont val="Aptos Narrow"/>
        <family val="2"/>
        <scheme val="minor"/>
      </rPr>
      <t>s,</t>
    </r>
    <r>
      <rPr>
        <sz val="11"/>
        <color theme="1"/>
        <rFont val="Aptos Narrow"/>
        <family val="2"/>
        <scheme val="minor"/>
      </rPr>
      <t xml:space="preserve"> mA</t>
    </r>
  </si>
  <si>
    <t>B = 150 mT</t>
  </si>
  <si>
    <t>I = 1 A</t>
  </si>
  <si>
    <t>B = 300 mT</t>
  </si>
  <si>
    <t>I = 2.2 A</t>
  </si>
  <si>
    <r>
      <t>Kierunek przepływu prądu I</t>
    </r>
    <r>
      <rPr>
        <vertAlign val="subscript"/>
        <sz val="11"/>
        <color theme="1"/>
        <rFont val="Aptos Narrow"/>
        <family val="2"/>
        <scheme val="minor"/>
      </rPr>
      <t>s</t>
    </r>
  </si>
  <si>
    <t>Zwrot indukcji B</t>
  </si>
  <si>
    <t>+</t>
  </si>
  <si>
    <t>-</t>
  </si>
  <si>
    <t>B, mT</t>
  </si>
  <si>
    <t>REGLINEP dla Is=12mA</t>
  </si>
  <si>
    <t>REGLINEP dla Is=24mA</t>
  </si>
  <si>
    <t>stała Halla</t>
  </si>
  <si>
    <t>Rh = a(d/Is)</t>
  </si>
  <si>
    <t xml:space="preserve">Rh, mV/TA </t>
  </si>
  <si>
    <r>
      <t>n</t>
    </r>
    <r>
      <rPr>
        <sz val="8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>, CmV/Ta</t>
    </r>
  </si>
  <si>
    <r>
      <t>R = U</t>
    </r>
    <r>
      <rPr>
        <sz val="8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>/I</t>
    </r>
    <r>
      <rPr>
        <sz val="8"/>
        <color theme="1"/>
        <rFont val="Aptos Narrow"/>
        <family val="2"/>
        <scheme val="minor"/>
      </rPr>
      <t>s</t>
    </r>
  </si>
  <si>
    <r>
      <t>I</t>
    </r>
    <r>
      <rPr>
        <sz val="8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= 12</t>
    </r>
  </si>
  <si>
    <t>Is= 24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</si>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</sst>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61636379353333"/>
          <c:y val="0.10218205545977997"/>
          <c:w val="0.80091815674247246"/>
          <c:h val="0.713088722846406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363778620215683"/>
                  <c:y val="0.22202810938580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Arkusz1!$C$4:$C$15</c:f>
              <c:numCache>
                <c:formatCode>General</c:formatCode>
                <c:ptCount val="12"/>
                <c:pt idx="0">
                  <c:v>26</c:v>
                </c:pt>
                <c:pt idx="1">
                  <c:v>58</c:v>
                </c:pt>
                <c:pt idx="2">
                  <c:v>88</c:v>
                </c:pt>
                <c:pt idx="3">
                  <c:v>120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230</c:v>
                </c:pt>
                <c:pt idx="8">
                  <c:v>255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</c:numCache>
            </c:numRef>
          </c:xVal>
          <c:yVal>
            <c:numRef>
              <c:f>Arkusz1!$D$4:$D$15</c:f>
              <c:numCache>
                <c:formatCode>General</c:formatCode>
                <c:ptCount val="12"/>
                <c:pt idx="0">
                  <c:v>14.3</c:v>
                </c:pt>
                <c:pt idx="1">
                  <c:v>16.7</c:v>
                </c:pt>
                <c:pt idx="2">
                  <c:v>18.7</c:v>
                </c:pt>
                <c:pt idx="3">
                  <c:v>21</c:v>
                </c:pt>
                <c:pt idx="4">
                  <c:v>22.8</c:v>
                </c:pt>
                <c:pt idx="5">
                  <c:v>24.8</c:v>
                </c:pt>
                <c:pt idx="6">
                  <c:v>27</c:v>
                </c:pt>
                <c:pt idx="7">
                  <c:v>29.1</c:v>
                </c:pt>
                <c:pt idx="8">
                  <c:v>30.7</c:v>
                </c:pt>
                <c:pt idx="9">
                  <c:v>32.700000000000003</c:v>
                </c:pt>
                <c:pt idx="10">
                  <c:v>34.4</c:v>
                </c:pt>
                <c:pt idx="11">
                  <c:v>36.1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A-4A8F-A027-CBB3A9BC94B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150523996454706"/>
                  <c:y val="0.539907580178730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Arkusz1!$C$4:$C$15</c:f>
              <c:numCache>
                <c:formatCode>General</c:formatCode>
                <c:ptCount val="12"/>
                <c:pt idx="0">
                  <c:v>26</c:v>
                </c:pt>
                <c:pt idx="1">
                  <c:v>58</c:v>
                </c:pt>
                <c:pt idx="2">
                  <c:v>88</c:v>
                </c:pt>
                <c:pt idx="3">
                  <c:v>120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230</c:v>
                </c:pt>
                <c:pt idx="8">
                  <c:v>255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</c:numCache>
            </c:numRef>
          </c:xVal>
          <c:yVal>
            <c:numRef>
              <c:f>Arkusz1!$F$4:$F$15</c:f>
              <c:numCache>
                <c:formatCode>General</c:formatCode>
                <c:ptCount val="12"/>
                <c:pt idx="0">
                  <c:v>5.7</c:v>
                </c:pt>
                <c:pt idx="1">
                  <c:v>9.1</c:v>
                </c:pt>
                <c:pt idx="2">
                  <c:v>12.9</c:v>
                </c:pt>
                <c:pt idx="3">
                  <c:v>17.100000000000001</c:v>
                </c:pt>
                <c:pt idx="4">
                  <c:v>20.9</c:v>
                </c:pt>
                <c:pt idx="5">
                  <c:v>24.7</c:v>
                </c:pt>
                <c:pt idx="6">
                  <c:v>28.9</c:v>
                </c:pt>
                <c:pt idx="7">
                  <c:v>32</c:v>
                </c:pt>
                <c:pt idx="8">
                  <c:v>35.700000000000003</c:v>
                </c:pt>
                <c:pt idx="9">
                  <c:v>39.200000000000003</c:v>
                </c:pt>
                <c:pt idx="10">
                  <c:v>42.2</c:v>
                </c:pt>
                <c:pt idx="11">
                  <c:v>45.1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5A-4A8F-A027-CBB3A9BC9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47295"/>
        <c:axId val="2060759311"/>
      </c:scatterChart>
      <c:valAx>
        <c:axId val="207544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0759311"/>
        <c:crosses val="autoZero"/>
        <c:crossBetween val="midCat"/>
      </c:valAx>
      <c:valAx>
        <c:axId val="206075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544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954489235956509E-2"/>
          <c:y val="0.1831937504824728"/>
          <c:w val="0.92081732057599552"/>
          <c:h val="0.66480135743250302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Arkusz1!$B$22:$B$33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Arkusz1!$C$22:$C$33</c:f>
              <c:numCache>
                <c:formatCode>General</c:formatCode>
                <c:ptCount val="12"/>
                <c:pt idx="0">
                  <c:v>4.8</c:v>
                </c:pt>
                <c:pt idx="1">
                  <c:v>9.5</c:v>
                </c:pt>
                <c:pt idx="2">
                  <c:v>14.1</c:v>
                </c:pt>
                <c:pt idx="3">
                  <c:v>18</c:v>
                </c:pt>
                <c:pt idx="4">
                  <c:v>21.3</c:v>
                </c:pt>
                <c:pt idx="5">
                  <c:v>24.1</c:v>
                </c:pt>
                <c:pt idx="6">
                  <c:v>25.9</c:v>
                </c:pt>
                <c:pt idx="7">
                  <c:v>27.7</c:v>
                </c:pt>
                <c:pt idx="8">
                  <c:v>28.6</c:v>
                </c:pt>
                <c:pt idx="9">
                  <c:v>29.4</c:v>
                </c:pt>
                <c:pt idx="10">
                  <c:v>30</c:v>
                </c:pt>
                <c:pt idx="1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9-42FF-B099-980CE667137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Arkusz1!$B$22:$B$33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Arkusz1!$E$22:$E$33</c:f>
              <c:numCache>
                <c:formatCode>General</c:formatCode>
                <c:ptCount val="12"/>
                <c:pt idx="0">
                  <c:v>6.5</c:v>
                </c:pt>
                <c:pt idx="1">
                  <c:v>12.4</c:v>
                </c:pt>
                <c:pt idx="2">
                  <c:v>18.899999999999999</c:v>
                </c:pt>
                <c:pt idx="3">
                  <c:v>24.8</c:v>
                </c:pt>
                <c:pt idx="4">
                  <c:v>30</c:v>
                </c:pt>
                <c:pt idx="5">
                  <c:v>34.700000000000003</c:v>
                </c:pt>
                <c:pt idx="6">
                  <c:v>38.700000000000003</c:v>
                </c:pt>
                <c:pt idx="7">
                  <c:v>42.3</c:v>
                </c:pt>
                <c:pt idx="8">
                  <c:v>45.3</c:v>
                </c:pt>
                <c:pt idx="9">
                  <c:v>47.8</c:v>
                </c:pt>
                <c:pt idx="10">
                  <c:v>49.8</c:v>
                </c:pt>
                <c:pt idx="11">
                  <c:v>51.2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9-42FF-B099-980CE6671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24671"/>
        <c:axId val="263799695"/>
      </c:scatterChart>
      <c:valAx>
        <c:axId val="26102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799695"/>
        <c:crosses val="autoZero"/>
        <c:crossBetween val="midCat"/>
      </c:valAx>
      <c:valAx>
        <c:axId val="26379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102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954489235956509E-2"/>
          <c:y val="0.1831937504824728"/>
          <c:w val="0.92089829244332455"/>
          <c:h val="0.66480135743250302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Arkusz1!$B$22:$B$33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Arkusz1!$C$22:$C$33</c:f>
              <c:numCache>
                <c:formatCode>General</c:formatCode>
                <c:ptCount val="12"/>
                <c:pt idx="0">
                  <c:v>4.8</c:v>
                </c:pt>
                <c:pt idx="1">
                  <c:v>9.5</c:v>
                </c:pt>
                <c:pt idx="2">
                  <c:v>14.1</c:v>
                </c:pt>
                <c:pt idx="3">
                  <c:v>18</c:v>
                </c:pt>
                <c:pt idx="4">
                  <c:v>21.3</c:v>
                </c:pt>
                <c:pt idx="5">
                  <c:v>24.1</c:v>
                </c:pt>
                <c:pt idx="6">
                  <c:v>25.9</c:v>
                </c:pt>
                <c:pt idx="7">
                  <c:v>27.7</c:v>
                </c:pt>
                <c:pt idx="8">
                  <c:v>28.6</c:v>
                </c:pt>
                <c:pt idx="9">
                  <c:v>29.4</c:v>
                </c:pt>
                <c:pt idx="10">
                  <c:v>30</c:v>
                </c:pt>
                <c:pt idx="1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2E-408E-882C-2D6E14DD0C2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Arkusz1!$B$22:$B$33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Arkusz1!$E$22:$E$33</c:f>
              <c:numCache>
                <c:formatCode>General</c:formatCode>
                <c:ptCount val="12"/>
                <c:pt idx="0">
                  <c:v>6.5</c:v>
                </c:pt>
                <c:pt idx="1">
                  <c:v>12.4</c:v>
                </c:pt>
                <c:pt idx="2">
                  <c:v>18.899999999999999</c:v>
                </c:pt>
                <c:pt idx="3">
                  <c:v>24.8</c:v>
                </c:pt>
                <c:pt idx="4">
                  <c:v>30</c:v>
                </c:pt>
                <c:pt idx="5">
                  <c:v>34.700000000000003</c:v>
                </c:pt>
                <c:pt idx="6">
                  <c:v>38.700000000000003</c:v>
                </c:pt>
                <c:pt idx="7">
                  <c:v>42.3</c:v>
                </c:pt>
                <c:pt idx="8">
                  <c:v>45.3</c:v>
                </c:pt>
                <c:pt idx="9">
                  <c:v>47.8</c:v>
                </c:pt>
                <c:pt idx="10">
                  <c:v>49.8</c:v>
                </c:pt>
                <c:pt idx="11">
                  <c:v>51.2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2E-408E-882C-2D6E14DD0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24671"/>
        <c:axId val="263799695"/>
      </c:scatterChart>
      <c:valAx>
        <c:axId val="26102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799695"/>
        <c:crosses val="autoZero"/>
        <c:crossBetween val="midCat"/>
      </c:valAx>
      <c:valAx>
        <c:axId val="26379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102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102772484871954E-2"/>
          <c:y val="0.13710600017862057"/>
          <c:w val="0.89600623362434184"/>
          <c:h val="0.721141902256605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Arkusz1!$C$4:$C$15</c:f>
              <c:numCache>
                <c:formatCode>General</c:formatCode>
                <c:ptCount val="12"/>
                <c:pt idx="0">
                  <c:v>26</c:v>
                </c:pt>
                <c:pt idx="1">
                  <c:v>58</c:v>
                </c:pt>
                <c:pt idx="2">
                  <c:v>88</c:v>
                </c:pt>
                <c:pt idx="3">
                  <c:v>120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230</c:v>
                </c:pt>
                <c:pt idx="8">
                  <c:v>255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</c:numCache>
            </c:numRef>
          </c:xVal>
          <c:yVal>
            <c:numRef>
              <c:f>Arkusz1!$H$4:$H$15</c:f>
              <c:numCache>
                <c:formatCode>General</c:formatCode>
                <c:ptCount val="12"/>
                <c:pt idx="0">
                  <c:v>79.583333333333329</c:v>
                </c:pt>
                <c:pt idx="1">
                  <c:v>79.75</c:v>
                </c:pt>
                <c:pt idx="2">
                  <c:v>79.75</c:v>
                </c:pt>
                <c:pt idx="3">
                  <c:v>79.75</c:v>
                </c:pt>
                <c:pt idx="4">
                  <c:v>79.666666666666657</c:v>
                </c:pt>
                <c:pt idx="5">
                  <c:v>79.75</c:v>
                </c:pt>
                <c:pt idx="6">
                  <c:v>79.833333333333329</c:v>
                </c:pt>
                <c:pt idx="7">
                  <c:v>79.916666666666657</c:v>
                </c:pt>
                <c:pt idx="8">
                  <c:v>79.833333333333329</c:v>
                </c:pt>
                <c:pt idx="9">
                  <c:v>79.916666666666657</c:v>
                </c:pt>
                <c:pt idx="10">
                  <c:v>79.916666666666657</c:v>
                </c:pt>
                <c:pt idx="11">
                  <c:v>79.916666666666657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3-48FB-B412-C79FED3DD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Arkusz1!$C$4:$C$15</c:f>
              <c:numCache>
                <c:formatCode>General</c:formatCode>
                <c:ptCount val="12"/>
                <c:pt idx="0">
                  <c:v>26</c:v>
                </c:pt>
                <c:pt idx="1">
                  <c:v>58</c:v>
                </c:pt>
                <c:pt idx="2">
                  <c:v>88</c:v>
                </c:pt>
                <c:pt idx="3">
                  <c:v>120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230</c:v>
                </c:pt>
                <c:pt idx="8">
                  <c:v>255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</c:numCache>
            </c:numRef>
          </c:xVal>
          <c:yVal>
            <c:numRef>
              <c:f>Arkusz1!$I$4:$I$15</c:f>
              <c:numCache>
                <c:formatCode>General</c:formatCode>
                <c:ptCount val="12"/>
                <c:pt idx="0">
                  <c:v>70.916666666666657</c:v>
                </c:pt>
                <c:pt idx="1">
                  <c:v>70.875</c:v>
                </c:pt>
                <c:pt idx="2">
                  <c:v>70.916666666666657</c:v>
                </c:pt>
                <c:pt idx="3">
                  <c:v>70.916666666666657</c:v>
                </c:pt>
                <c:pt idx="4">
                  <c:v>71</c:v>
                </c:pt>
                <c:pt idx="5">
                  <c:v>71.041666666666671</c:v>
                </c:pt>
                <c:pt idx="6">
                  <c:v>71.041666666666671</c:v>
                </c:pt>
                <c:pt idx="7">
                  <c:v>71.083333333333329</c:v>
                </c:pt>
                <c:pt idx="8">
                  <c:v>71.083333333333329</c:v>
                </c:pt>
                <c:pt idx="9">
                  <c:v>71.041666666666671</c:v>
                </c:pt>
                <c:pt idx="10">
                  <c:v>71.083333333333329</c:v>
                </c:pt>
                <c:pt idx="11">
                  <c:v>71.166666666666657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E3-48FB-B412-C79FED3DD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4959"/>
        <c:axId val="267861071"/>
      </c:scatterChart>
      <c:valAx>
        <c:axId val="4408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7861071"/>
        <c:crosses val="autoZero"/>
        <c:crossBetween val="midCat"/>
      </c:valAx>
      <c:valAx>
        <c:axId val="267861071"/>
        <c:scaling>
          <c:orientation val="minMax"/>
          <c:max val="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08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419833</xdr:colOff>
      <xdr:row>0</xdr:row>
      <xdr:rowOff>123500</xdr:rowOff>
    </xdr:from>
    <xdr:to>
      <xdr:col>21</xdr:col>
      <xdr:colOff>234926</xdr:colOff>
      <xdr:row>17</xdr:row>
      <xdr:rowOff>85835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4DC2E31-EAC1-3142-F81B-2E55E7E30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30080</xdr:colOff>
      <xdr:row>35</xdr:row>
      <xdr:rowOff>32083</xdr:rowOff>
    </xdr:from>
    <xdr:to>
      <xdr:col>18</xdr:col>
      <xdr:colOff>330868</xdr:colOff>
      <xdr:row>53</xdr:row>
      <xdr:rowOff>30079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BA6FB3B-158A-A396-74F4-FE83DA487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461818</xdr:colOff>
      <xdr:row>35</xdr:row>
      <xdr:rowOff>30788</xdr:rowOff>
    </xdr:from>
    <xdr:to>
      <xdr:col>29</xdr:col>
      <xdr:colOff>54485</xdr:colOff>
      <xdr:row>53</xdr:row>
      <xdr:rowOff>28784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13118AD-9267-417A-AF38-9E5769D04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321623</xdr:colOff>
      <xdr:row>18</xdr:row>
      <xdr:rowOff>0</xdr:rowOff>
    </xdr:from>
    <xdr:to>
      <xdr:col>22</xdr:col>
      <xdr:colOff>324069</xdr:colOff>
      <xdr:row>34</xdr:row>
      <xdr:rowOff>96345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1D68858-74EF-A3DF-8F96-35898B134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0.00296</cdr:x>
      <cdr:y>0.03432</cdr:y>
    </cdr:from>
    <cdr:to>
      <cdr:x>0.1103</cdr:x>
      <cdr:y>0.13158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D7332D60-0873-0301-FF0F-618821A9B5AD}"/>
            </a:ext>
          </a:extLst>
        </cdr:cNvPr>
        <cdr:cNvSpPr txBox="1"/>
      </cdr:nvSpPr>
      <cdr:spPr>
        <a:xfrm xmlns:a="http://schemas.openxmlformats.org/drawingml/2006/main">
          <a:off x="16884" y="113151"/>
          <a:ext cx="612595" cy="320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U</a:t>
          </a:r>
          <a:r>
            <a:rPr lang="en-GB" sz="1100" baseline="-25000"/>
            <a:t>y</a:t>
          </a:r>
          <a:r>
            <a:rPr lang="en-GB" sz="1100"/>
            <a:t>, mV </a:t>
          </a:r>
        </a:p>
      </cdr:txBody>
    </cdr:sp>
  </cdr:relSizeAnchor>
  <cdr:relSizeAnchor xmlns:cdr="http://schemas.openxmlformats.org/drawingml/2006/chartDrawing">
    <cdr:from>
      <cdr:x>0.89265</cdr:x>
      <cdr:y>0.90275</cdr:y>
    </cdr:from>
    <cdr:to>
      <cdr:x>1</cdr:x>
      <cdr:y>1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BBF3F3EE-7CF1-56A2-80F6-664949488306}"/>
            </a:ext>
          </a:extLst>
        </cdr:cNvPr>
        <cdr:cNvSpPr txBox="1"/>
      </cdr:nvSpPr>
      <cdr:spPr>
        <a:xfrm xmlns:a="http://schemas.openxmlformats.org/drawingml/2006/main">
          <a:off x="5094123" y="2975883"/>
          <a:ext cx="612595" cy="320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B, mT</a:t>
          </a:r>
        </a:p>
      </cdr:txBody>
    </cdr:sp>
  </cdr:relSizeAnchor>
  <cdr:relSizeAnchor xmlns:cdr="http://schemas.openxmlformats.org/drawingml/2006/chartDrawing">
    <cdr:from>
      <cdr:x>0.39187</cdr:x>
      <cdr:y>0.00251</cdr:y>
    </cdr:from>
    <cdr:to>
      <cdr:x>0.52395</cdr:x>
      <cdr:y>0.06784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5BC9E8FF-4C15-6BD6-6DE0-8D2406701C4A}"/>
            </a:ext>
          </a:extLst>
        </cdr:cNvPr>
        <cdr:cNvSpPr txBox="1"/>
      </cdr:nvSpPr>
      <cdr:spPr>
        <a:xfrm xmlns:a="http://schemas.openxmlformats.org/drawingml/2006/main">
          <a:off x="2236305" y="8282"/>
          <a:ext cx="753717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tx2"/>
              </a:solidFill>
            </a:rPr>
            <a:t>I</a:t>
          </a:r>
          <a:r>
            <a:rPr lang="en-GB" sz="1100" baseline="-25000">
              <a:solidFill>
                <a:schemeClr val="tx2"/>
              </a:solidFill>
            </a:rPr>
            <a:t>s</a:t>
          </a:r>
          <a:r>
            <a:rPr lang="en-GB" sz="1100" baseline="0">
              <a:solidFill>
                <a:schemeClr val="tx2"/>
              </a:solidFill>
            </a:rPr>
            <a:t> = 12 mA</a:t>
          </a:r>
          <a:endParaRPr lang="en-GB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0.54011</cdr:x>
      <cdr:y>0</cdr:y>
    </cdr:from>
    <cdr:to>
      <cdr:x>0.67218</cdr:x>
      <cdr:y>0.06533</cdr:y>
    </cdr:to>
    <cdr:sp macro="" textlink="">
      <cdr:nvSpPr>
        <cdr:cNvPr id="5" name="pole tekstowe 1">
          <a:extLst xmlns:a="http://schemas.openxmlformats.org/drawingml/2006/main">
            <a:ext uri="{FF2B5EF4-FFF2-40B4-BE49-F238E27FC236}">
              <a16:creationId xmlns:a16="http://schemas.microsoft.com/office/drawing/2014/main" id="{6378C0A7-BFFB-D2AE-AD6F-3D08B6CDFDDC}"/>
            </a:ext>
          </a:extLst>
        </cdr:cNvPr>
        <cdr:cNvSpPr txBox="1"/>
      </cdr:nvSpPr>
      <cdr:spPr>
        <a:xfrm xmlns:a="http://schemas.openxmlformats.org/drawingml/2006/main">
          <a:off x="3082233" y="0"/>
          <a:ext cx="753717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I</a:t>
          </a:r>
          <a:r>
            <a:rPr lang="en-GB" sz="1100" baseline="-25000">
              <a:solidFill>
                <a:schemeClr val="accent2"/>
              </a:solidFill>
            </a:rPr>
            <a:t>s</a:t>
          </a:r>
          <a:r>
            <a:rPr lang="en-GB" sz="1100" baseline="0">
              <a:solidFill>
                <a:schemeClr val="accent2"/>
              </a:solidFill>
            </a:rPr>
            <a:t> = 24 mA</a:t>
          </a:r>
          <a:endParaRPr lang="en-GB" sz="1100">
            <a:solidFill>
              <a:schemeClr val="accent2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0.00492</cdr:x>
      <cdr:y>0.05601</cdr:y>
    </cdr:from>
    <cdr:to>
      <cdr:x>0.10492</cdr:x>
      <cdr:y>0.14412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B7FB2712-24A8-F779-DA84-F39736F09834}"/>
            </a:ext>
          </a:extLst>
        </cdr:cNvPr>
        <cdr:cNvSpPr txBox="1"/>
      </cdr:nvSpPr>
      <cdr:spPr>
        <a:xfrm xmlns:a="http://schemas.openxmlformats.org/drawingml/2006/main">
          <a:off x="30079" y="178470"/>
          <a:ext cx="611606" cy="2807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U</a:t>
          </a:r>
          <a:r>
            <a:rPr lang="pl-PL" sz="800"/>
            <a:t>y</a:t>
          </a:r>
          <a:r>
            <a:rPr lang="pl-PL" sz="1100"/>
            <a:t>, mV</a:t>
          </a:r>
        </a:p>
      </cdr:txBody>
    </cdr:sp>
  </cdr:relSizeAnchor>
  <cdr:relSizeAnchor xmlns:cdr="http://schemas.openxmlformats.org/drawingml/2006/chartDrawing">
    <cdr:from>
      <cdr:x>0.88525</cdr:x>
      <cdr:y>0.91189</cdr:y>
    </cdr:from>
    <cdr:to>
      <cdr:x>0.97869</cdr:x>
      <cdr:y>0.99056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9C62BC4-D167-CFFF-1BB2-89241782BEB6}"/>
            </a:ext>
          </a:extLst>
        </cdr:cNvPr>
        <cdr:cNvSpPr txBox="1"/>
      </cdr:nvSpPr>
      <cdr:spPr>
        <a:xfrm xmlns:a="http://schemas.openxmlformats.org/drawingml/2006/main">
          <a:off x="5414210" y="2905627"/>
          <a:ext cx="571500" cy="2506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0.91415</cdr:x>
      <cdr:y>0.89515</cdr:y>
    </cdr:from>
    <cdr:to>
      <cdr:x>1</cdr:x>
      <cdr:y>0.97304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44DCAE9F-F650-0F9B-6035-83089D2B5943}"/>
            </a:ext>
          </a:extLst>
        </cdr:cNvPr>
        <cdr:cNvSpPr txBox="1"/>
      </cdr:nvSpPr>
      <cdr:spPr>
        <a:xfrm xmlns:a="http://schemas.openxmlformats.org/drawingml/2006/main">
          <a:off x="5765131" y="2995863"/>
          <a:ext cx="541421" cy="260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I</a:t>
          </a:r>
          <a:r>
            <a:rPr lang="pl-PL" sz="800"/>
            <a:t>s</a:t>
          </a:r>
          <a:r>
            <a:rPr lang="pl-PL" sz="1100"/>
            <a:t>, mA</a:t>
          </a:r>
        </a:p>
      </cdr:txBody>
    </cdr:sp>
  </cdr:relSizeAnchor>
  <cdr:relSizeAnchor xmlns:cdr="http://schemas.openxmlformats.org/drawingml/2006/chartDrawing">
    <cdr:from>
      <cdr:x>0.48808</cdr:x>
      <cdr:y>0.05333</cdr:y>
    </cdr:from>
    <cdr:to>
      <cdr:x>0.66773</cdr:x>
      <cdr:y>0.1462</cdr:y>
    </cdr:to>
    <cdr:sp macro="" textlink="">
      <cdr:nvSpPr>
        <cdr:cNvPr id="5" name="pole tekstowe 4">
          <a:extLst xmlns:a="http://schemas.openxmlformats.org/drawingml/2006/main">
            <a:ext uri="{FF2B5EF4-FFF2-40B4-BE49-F238E27FC236}">
              <a16:creationId xmlns:a16="http://schemas.microsoft.com/office/drawing/2014/main" id="{72A0C431-B3A0-F963-5D02-E5C0997406FE}"/>
            </a:ext>
          </a:extLst>
        </cdr:cNvPr>
        <cdr:cNvSpPr txBox="1"/>
      </cdr:nvSpPr>
      <cdr:spPr>
        <a:xfrm xmlns:a="http://schemas.openxmlformats.org/drawingml/2006/main">
          <a:off x="3078078" y="178469"/>
          <a:ext cx="1132974" cy="3108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0.48808</cdr:x>
      <cdr:y>0.06531</cdr:y>
    </cdr:from>
    <cdr:to>
      <cdr:x>0.67727</cdr:x>
      <cdr:y>0.16117</cdr:y>
    </cdr:to>
    <cdr:sp macro="" textlink="">
      <cdr:nvSpPr>
        <cdr:cNvPr id="6" name="pole tekstowe 5">
          <a:extLst xmlns:a="http://schemas.openxmlformats.org/drawingml/2006/main">
            <a:ext uri="{FF2B5EF4-FFF2-40B4-BE49-F238E27FC236}">
              <a16:creationId xmlns:a16="http://schemas.microsoft.com/office/drawing/2014/main" id="{699775E0-D4FD-A443-4C66-0FA051C4D325}"/>
            </a:ext>
          </a:extLst>
        </cdr:cNvPr>
        <cdr:cNvSpPr txBox="1"/>
      </cdr:nvSpPr>
      <cdr:spPr>
        <a:xfrm xmlns:a="http://schemas.openxmlformats.org/drawingml/2006/main">
          <a:off x="3078078" y="218574"/>
          <a:ext cx="1193132" cy="32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>
              <a:solidFill>
                <a:schemeClr val="accent2"/>
              </a:solidFill>
            </a:rPr>
            <a:t>B = 300 mT</a:t>
          </a:r>
        </a:p>
      </cdr:txBody>
    </cdr:sp>
  </cdr:relSizeAnchor>
  <cdr:relSizeAnchor xmlns:cdr="http://schemas.openxmlformats.org/drawingml/2006/chartDrawing">
    <cdr:from>
      <cdr:x>0.34658</cdr:x>
      <cdr:y>0.06231</cdr:y>
    </cdr:from>
    <cdr:to>
      <cdr:x>0.50397</cdr:x>
      <cdr:y>0.13721</cdr:y>
    </cdr:to>
    <cdr:sp macro="" textlink="">
      <cdr:nvSpPr>
        <cdr:cNvPr id="7" name="pole tekstowe 6">
          <a:extLst xmlns:a="http://schemas.openxmlformats.org/drawingml/2006/main">
            <a:ext uri="{FF2B5EF4-FFF2-40B4-BE49-F238E27FC236}">
              <a16:creationId xmlns:a16="http://schemas.microsoft.com/office/drawing/2014/main" id="{9203DD6A-D511-A28C-3D78-31CE5E177E53}"/>
            </a:ext>
          </a:extLst>
        </cdr:cNvPr>
        <cdr:cNvSpPr txBox="1"/>
      </cdr:nvSpPr>
      <cdr:spPr>
        <a:xfrm xmlns:a="http://schemas.openxmlformats.org/drawingml/2006/main">
          <a:off x="2185736" y="208549"/>
          <a:ext cx="992605" cy="2506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>
              <a:solidFill>
                <a:schemeClr val="accent1"/>
              </a:solidFill>
            </a:rPr>
            <a:t>B = 150 mT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0.00492</cdr:x>
      <cdr:y>0.05601</cdr:y>
    </cdr:from>
    <cdr:to>
      <cdr:x>0.10492</cdr:x>
      <cdr:y>0.14412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B7FB2712-24A8-F779-DA84-F39736F09834}"/>
            </a:ext>
          </a:extLst>
        </cdr:cNvPr>
        <cdr:cNvSpPr txBox="1"/>
      </cdr:nvSpPr>
      <cdr:spPr>
        <a:xfrm xmlns:a="http://schemas.openxmlformats.org/drawingml/2006/main">
          <a:off x="30079" y="178470"/>
          <a:ext cx="611606" cy="2807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U</a:t>
          </a:r>
          <a:r>
            <a:rPr lang="pl-PL" sz="800"/>
            <a:t>y</a:t>
          </a:r>
          <a:r>
            <a:rPr lang="pl-PL" sz="1100"/>
            <a:t>, mV</a:t>
          </a:r>
        </a:p>
      </cdr:txBody>
    </cdr:sp>
  </cdr:relSizeAnchor>
  <cdr:relSizeAnchor xmlns:cdr="http://schemas.openxmlformats.org/drawingml/2006/chartDrawing">
    <cdr:from>
      <cdr:x>0.88525</cdr:x>
      <cdr:y>0.91189</cdr:y>
    </cdr:from>
    <cdr:to>
      <cdr:x>0.97869</cdr:x>
      <cdr:y>0.99056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9C62BC4-D167-CFFF-1BB2-89241782BEB6}"/>
            </a:ext>
          </a:extLst>
        </cdr:cNvPr>
        <cdr:cNvSpPr txBox="1"/>
      </cdr:nvSpPr>
      <cdr:spPr>
        <a:xfrm xmlns:a="http://schemas.openxmlformats.org/drawingml/2006/main">
          <a:off x="5414210" y="2905627"/>
          <a:ext cx="571500" cy="2506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0.91415</cdr:x>
      <cdr:y>0.89515</cdr:y>
    </cdr:from>
    <cdr:to>
      <cdr:x>1</cdr:x>
      <cdr:y>0.97304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44DCAE9F-F650-0F9B-6035-83089D2B5943}"/>
            </a:ext>
          </a:extLst>
        </cdr:cNvPr>
        <cdr:cNvSpPr txBox="1"/>
      </cdr:nvSpPr>
      <cdr:spPr>
        <a:xfrm xmlns:a="http://schemas.openxmlformats.org/drawingml/2006/main">
          <a:off x="5765131" y="2995863"/>
          <a:ext cx="541421" cy="260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I</a:t>
          </a:r>
          <a:r>
            <a:rPr lang="pl-PL" sz="800"/>
            <a:t>s</a:t>
          </a:r>
          <a:r>
            <a:rPr lang="pl-PL" sz="1100"/>
            <a:t>, mA</a:t>
          </a:r>
        </a:p>
      </cdr:txBody>
    </cdr:sp>
  </cdr:relSizeAnchor>
  <cdr:relSizeAnchor xmlns:cdr="http://schemas.openxmlformats.org/drawingml/2006/chartDrawing">
    <cdr:from>
      <cdr:x>0.48808</cdr:x>
      <cdr:y>0.05333</cdr:y>
    </cdr:from>
    <cdr:to>
      <cdr:x>0.66773</cdr:x>
      <cdr:y>0.1462</cdr:y>
    </cdr:to>
    <cdr:sp macro="" textlink="">
      <cdr:nvSpPr>
        <cdr:cNvPr id="5" name="pole tekstowe 4">
          <a:extLst xmlns:a="http://schemas.openxmlformats.org/drawingml/2006/main">
            <a:ext uri="{FF2B5EF4-FFF2-40B4-BE49-F238E27FC236}">
              <a16:creationId xmlns:a16="http://schemas.microsoft.com/office/drawing/2014/main" id="{72A0C431-B3A0-F963-5D02-E5C0997406FE}"/>
            </a:ext>
          </a:extLst>
        </cdr:cNvPr>
        <cdr:cNvSpPr txBox="1"/>
      </cdr:nvSpPr>
      <cdr:spPr>
        <a:xfrm xmlns:a="http://schemas.openxmlformats.org/drawingml/2006/main">
          <a:off x="3078078" y="178469"/>
          <a:ext cx="1132974" cy="3108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0.48808</cdr:x>
      <cdr:y>0.06531</cdr:y>
    </cdr:from>
    <cdr:to>
      <cdr:x>0.67727</cdr:x>
      <cdr:y>0.16117</cdr:y>
    </cdr:to>
    <cdr:sp macro="" textlink="">
      <cdr:nvSpPr>
        <cdr:cNvPr id="6" name="pole tekstowe 5">
          <a:extLst xmlns:a="http://schemas.openxmlformats.org/drawingml/2006/main">
            <a:ext uri="{FF2B5EF4-FFF2-40B4-BE49-F238E27FC236}">
              <a16:creationId xmlns:a16="http://schemas.microsoft.com/office/drawing/2014/main" id="{699775E0-D4FD-A443-4C66-0FA051C4D325}"/>
            </a:ext>
          </a:extLst>
        </cdr:cNvPr>
        <cdr:cNvSpPr txBox="1"/>
      </cdr:nvSpPr>
      <cdr:spPr>
        <a:xfrm xmlns:a="http://schemas.openxmlformats.org/drawingml/2006/main">
          <a:off x="3078078" y="218574"/>
          <a:ext cx="1193132" cy="32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>
              <a:solidFill>
                <a:schemeClr val="accent2"/>
              </a:solidFill>
            </a:rPr>
            <a:t>B = 300 mT</a:t>
          </a:r>
        </a:p>
      </cdr:txBody>
    </cdr:sp>
  </cdr:relSizeAnchor>
  <cdr:relSizeAnchor xmlns:cdr="http://schemas.openxmlformats.org/drawingml/2006/chartDrawing">
    <cdr:from>
      <cdr:x>0.34658</cdr:x>
      <cdr:y>0.06231</cdr:y>
    </cdr:from>
    <cdr:to>
      <cdr:x>0.50397</cdr:x>
      <cdr:y>0.13721</cdr:y>
    </cdr:to>
    <cdr:sp macro="" textlink="">
      <cdr:nvSpPr>
        <cdr:cNvPr id="7" name="pole tekstowe 6">
          <a:extLst xmlns:a="http://schemas.openxmlformats.org/drawingml/2006/main">
            <a:ext uri="{FF2B5EF4-FFF2-40B4-BE49-F238E27FC236}">
              <a16:creationId xmlns:a16="http://schemas.microsoft.com/office/drawing/2014/main" id="{9203DD6A-D511-A28C-3D78-31CE5E177E53}"/>
            </a:ext>
          </a:extLst>
        </cdr:cNvPr>
        <cdr:cNvSpPr txBox="1"/>
      </cdr:nvSpPr>
      <cdr:spPr>
        <a:xfrm xmlns:a="http://schemas.openxmlformats.org/drawingml/2006/main">
          <a:off x="2185736" y="208549"/>
          <a:ext cx="992605" cy="2506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>
              <a:solidFill>
                <a:schemeClr val="accent1"/>
              </a:solidFill>
            </a:rPr>
            <a:t>B = 150 mT</a:t>
          </a:r>
        </a:p>
      </cdr:txBody>
    </cdr:sp>
  </cdr:relSizeAnchor>
  <cdr:relSizeAnchor xmlns:cdr="http://schemas.openxmlformats.org/drawingml/2006/chartDrawing">
    <cdr:from>
      <cdr:x>0.51859</cdr:x>
      <cdr:y>0.23334</cdr:y>
    </cdr:from>
    <cdr:to>
      <cdr:x>0.73237</cdr:x>
      <cdr:y>0.28427</cdr:y>
    </cdr:to>
    <cdr:sp macro="" textlink="">
      <cdr:nvSpPr>
        <cdr:cNvPr id="8" name="pole tekstowe 7">
          <a:extLst xmlns:a="http://schemas.openxmlformats.org/drawingml/2006/main">
            <a:ext uri="{FF2B5EF4-FFF2-40B4-BE49-F238E27FC236}">
              <a16:creationId xmlns:a16="http://schemas.microsoft.com/office/drawing/2014/main" id="{3AE4E620-3F3A-BFB6-A05C-96B33142D15D}"/>
            </a:ext>
          </a:extLst>
        </cdr:cNvPr>
        <cdr:cNvSpPr txBox="1"/>
      </cdr:nvSpPr>
      <cdr:spPr>
        <a:xfrm xmlns:a="http://schemas.openxmlformats.org/drawingml/2006/main">
          <a:off x="3288806" y="770797"/>
          <a:ext cx="1355766" cy="1682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900"/>
        </a:p>
      </cdr:txBody>
    </cdr:sp>
  </cdr:relSizeAnchor>
  <cdr:relSizeAnchor xmlns:cdr="http://schemas.openxmlformats.org/drawingml/2006/chartDrawing">
    <cdr:from>
      <cdr:x>0.48738</cdr:x>
      <cdr:y>0.2633</cdr:y>
    </cdr:from>
    <cdr:to>
      <cdr:x>0.6762</cdr:x>
      <cdr:y>0.35018</cdr:y>
    </cdr:to>
    <cdr:sp macro="" textlink="">
      <cdr:nvSpPr>
        <cdr:cNvPr id="9" name="pole tekstowe 8">
          <a:extLst xmlns:a="http://schemas.openxmlformats.org/drawingml/2006/main">
            <a:ext uri="{FF2B5EF4-FFF2-40B4-BE49-F238E27FC236}">
              <a16:creationId xmlns:a16="http://schemas.microsoft.com/office/drawing/2014/main" id="{2FB84076-4486-290E-8178-948A2A284589}"/>
            </a:ext>
          </a:extLst>
        </cdr:cNvPr>
        <cdr:cNvSpPr txBox="1"/>
      </cdr:nvSpPr>
      <cdr:spPr>
        <a:xfrm xmlns:a="http://schemas.openxmlformats.org/drawingml/2006/main">
          <a:off x="3090883" y="869757"/>
          <a:ext cx="1197429" cy="2869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y = 2,052</a:t>
          </a:r>
          <a:r>
            <a:rPr lang="pl-PL" sz="1100" baseline="0"/>
            <a:t>x + 6,851</a:t>
          </a:r>
          <a:endParaRPr lang="pl-PL" sz="1100"/>
        </a:p>
      </cdr:txBody>
    </cdr:sp>
  </cdr:relSizeAnchor>
  <cdr:relSizeAnchor xmlns:cdr="http://schemas.openxmlformats.org/drawingml/2006/chartDrawing">
    <cdr:from>
      <cdr:x>0.58725</cdr:x>
      <cdr:y>0.42507</cdr:y>
    </cdr:from>
    <cdr:to>
      <cdr:x>0.78543</cdr:x>
      <cdr:y>0.49697</cdr:y>
    </cdr:to>
    <cdr:sp macro="" textlink="">
      <cdr:nvSpPr>
        <cdr:cNvPr id="10" name="pole tekstowe 9">
          <a:extLst xmlns:a="http://schemas.openxmlformats.org/drawingml/2006/main">
            <a:ext uri="{FF2B5EF4-FFF2-40B4-BE49-F238E27FC236}">
              <a16:creationId xmlns:a16="http://schemas.microsoft.com/office/drawing/2014/main" id="{728AEAAB-CFB1-0D91-E432-0D1949DC4DA4}"/>
            </a:ext>
          </a:extLst>
        </cdr:cNvPr>
        <cdr:cNvSpPr txBox="1"/>
      </cdr:nvSpPr>
      <cdr:spPr>
        <a:xfrm xmlns:a="http://schemas.openxmlformats.org/drawingml/2006/main">
          <a:off x="3724233" y="1404147"/>
          <a:ext cx="1256805" cy="237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y = 1,143x</a:t>
          </a:r>
          <a:r>
            <a:rPr lang="pl-PL" sz="1100" baseline="0"/>
            <a:t> + 7,172</a:t>
          </a:r>
          <a:endParaRPr lang="pl-PL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0.00373</cdr:x>
      <cdr:y>0.01146</cdr:y>
    </cdr:from>
    <cdr:to>
      <cdr:x>0.1086</cdr:x>
      <cdr:y>0.10602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644D01FD-C2E6-0A39-4993-8E3C9F6A134F}"/>
            </a:ext>
          </a:extLst>
        </cdr:cNvPr>
        <cdr:cNvSpPr txBox="1"/>
      </cdr:nvSpPr>
      <cdr:spPr>
        <a:xfrm xmlns:a="http://schemas.openxmlformats.org/drawingml/2006/main">
          <a:off x="19963" y="35034"/>
          <a:ext cx="560552" cy="28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</cdr:x>
      <cdr:y>0.03152</cdr:y>
    </cdr:from>
    <cdr:to>
      <cdr:x>0.13764</cdr:x>
      <cdr:y>0.10029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7F9B51A-8FAF-8B5F-8956-726868D20CF5}"/>
            </a:ext>
          </a:extLst>
        </cdr:cNvPr>
        <cdr:cNvSpPr txBox="1"/>
      </cdr:nvSpPr>
      <cdr:spPr>
        <a:xfrm xmlns:a="http://schemas.openxmlformats.org/drawingml/2006/main">
          <a:off x="0" y="96345"/>
          <a:ext cx="735724" cy="210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R</a:t>
          </a:r>
          <a:r>
            <a:rPr lang="pl-PL" sz="800"/>
            <a:t>x</a:t>
          </a:r>
          <a:r>
            <a:rPr lang="pl-PL" sz="1100"/>
            <a:t>,</a:t>
          </a:r>
          <a:r>
            <a:rPr lang="pl-PL" sz="1100" baseline="0"/>
            <a:t> </a:t>
          </a:r>
          <a:r>
            <a:rPr lang="el-GR" sz="1100" baseline="0">
              <a:latin typeface="Calibri" panose="020F0502020204030204" pitchFamily="34" charset="0"/>
              <a:cs typeface="Calibri" panose="020F0502020204030204" pitchFamily="34" charset="0"/>
            </a:rPr>
            <a:t>Ω</a:t>
          </a:r>
          <a:endParaRPr lang="pl-PL" sz="1100"/>
        </a:p>
      </cdr:txBody>
    </cdr:sp>
  </cdr:relSizeAnchor>
  <cdr:relSizeAnchor xmlns:cdr="http://schemas.openxmlformats.org/drawingml/2006/chartDrawing">
    <cdr:from>
      <cdr:x>0.87711</cdr:x>
      <cdr:y>0.90831</cdr:y>
    </cdr:from>
    <cdr:to>
      <cdr:x>0.98361</cdr:x>
      <cdr:y>0.97708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B9C4D401-C3CC-22A6-C239-9BC19C944C69}"/>
            </a:ext>
          </a:extLst>
        </cdr:cNvPr>
        <cdr:cNvSpPr txBox="1"/>
      </cdr:nvSpPr>
      <cdr:spPr>
        <a:xfrm xmlns:a="http://schemas.openxmlformats.org/drawingml/2006/main">
          <a:off x="4688308" y="2776483"/>
          <a:ext cx="569310" cy="210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B, mT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723-4E5F-4EC8-B0D4-BD4E3F92DE6D}">
  <dimension ref="A2:Y62"/>
  <sheetViews>
    <sheetView tabSelected="1" topLeftCell="E37" zoomScale="87" zoomScaleNormal="77" workbookViewId="0">
      <selection activeCell="Q61" sqref="Q61"/>
    </sheetView>
  </sheetViews>
  <sheetFormatPr defaultRowHeight="14.4" x14ac:dyDescent="0.3"/>
  <cols>
    <col min="11" max="11" width="12.44140625" customWidth="1"/>
    <col min="14" max="14" width="12.6640625" customWidth="1"/>
    <col min="17" max="18" width="12.109375" bestFit="1" customWidth="1"/>
  </cols>
  <sheetData>
    <row r="2" spans="1:23" ht="18" customHeight="1" x14ac:dyDescent="0.35">
      <c r="A2" s="4" t="s">
        <v>5</v>
      </c>
      <c r="B2" s="4" t="s">
        <v>0</v>
      </c>
      <c r="C2" s="4" t="s">
        <v>15</v>
      </c>
      <c r="D2" s="1" t="s">
        <v>2</v>
      </c>
      <c r="E2" s="1" t="s">
        <v>3</v>
      </c>
      <c r="F2" s="1" t="s">
        <v>2</v>
      </c>
      <c r="G2" s="1" t="s">
        <v>3</v>
      </c>
      <c r="H2" s="15" t="s">
        <v>22</v>
      </c>
      <c r="I2" s="16"/>
    </row>
    <row r="3" spans="1:23" ht="15.6" x14ac:dyDescent="0.35">
      <c r="A3" s="4"/>
      <c r="B3" s="4"/>
      <c r="C3" s="4"/>
      <c r="D3" s="4" t="s">
        <v>1</v>
      </c>
      <c r="E3" s="4"/>
      <c r="F3" s="4" t="s">
        <v>4</v>
      </c>
      <c r="G3" s="4"/>
      <c r="H3" t="s">
        <v>23</v>
      </c>
      <c r="I3" t="s">
        <v>24</v>
      </c>
    </row>
    <row r="4" spans="1:23" x14ac:dyDescent="0.3">
      <c r="A4" s="1">
        <v>1</v>
      </c>
      <c r="B4" s="1">
        <v>0.2</v>
      </c>
      <c r="C4" s="1">
        <v>26</v>
      </c>
      <c r="D4" s="1">
        <v>14.3</v>
      </c>
      <c r="E4" s="1">
        <v>0.95499999999999996</v>
      </c>
      <c r="F4" s="1">
        <v>5.7</v>
      </c>
      <c r="G4" s="1">
        <v>1.702</v>
      </c>
      <c r="H4">
        <f>E4/(12*10^-3)</f>
        <v>79.583333333333329</v>
      </c>
      <c r="I4">
        <f>G4/(24*10^-3)</f>
        <v>70.916666666666657</v>
      </c>
    </row>
    <row r="5" spans="1:23" x14ac:dyDescent="0.3">
      <c r="A5" s="1">
        <v>2</v>
      </c>
      <c r="B5" s="1">
        <v>0.4</v>
      </c>
      <c r="C5" s="1">
        <v>58</v>
      </c>
      <c r="D5" s="1">
        <v>16.7</v>
      </c>
      <c r="E5" s="1">
        <v>0.95699999999999996</v>
      </c>
      <c r="F5" s="1">
        <v>9.1</v>
      </c>
      <c r="G5" s="1">
        <v>1.7010000000000001</v>
      </c>
      <c r="H5">
        <f t="shared" ref="H5:H15" si="0">E5/(12*10^-3)</f>
        <v>79.75</v>
      </c>
      <c r="I5">
        <f t="shared" ref="I5:I15" si="1">G5/(24*10^-3)</f>
        <v>70.875</v>
      </c>
    </row>
    <row r="6" spans="1:23" x14ac:dyDescent="0.3">
      <c r="A6" s="1">
        <v>3</v>
      </c>
      <c r="B6" s="1">
        <v>0.6</v>
      </c>
      <c r="C6" s="1">
        <v>88</v>
      </c>
      <c r="D6" s="1">
        <v>18.7</v>
      </c>
      <c r="E6" s="1">
        <v>0.95699999999999996</v>
      </c>
      <c r="F6" s="1">
        <v>12.9</v>
      </c>
      <c r="G6" s="1">
        <v>1.702</v>
      </c>
      <c r="H6">
        <f t="shared" si="0"/>
        <v>79.75</v>
      </c>
      <c r="I6">
        <f t="shared" si="1"/>
        <v>70.916666666666657</v>
      </c>
    </row>
    <row r="7" spans="1:23" x14ac:dyDescent="0.3">
      <c r="A7" s="1">
        <v>4</v>
      </c>
      <c r="B7" s="1">
        <v>0.8</v>
      </c>
      <c r="C7" s="1">
        <v>120</v>
      </c>
      <c r="D7" s="1">
        <v>21</v>
      </c>
      <c r="E7" s="1">
        <v>0.95699999999999996</v>
      </c>
      <c r="F7" s="1">
        <v>17.100000000000001</v>
      </c>
      <c r="G7" s="1">
        <v>1.702</v>
      </c>
      <c r="H7">
        <f t="shared" si="0"/>
        <v>79.75</v>
      </c>
      <c r="I7">
        <f t="shared" si="1"/>
        <v>70.916666666666657</v>
      </c>
      <c r="K7" s="2"/>
      <c r="L7" s="2"/>
      <c r="M7" s="2"/>
      <c r="N7" s="2"/>
      <c r="O7" s="2"/>
      <c r="P7" s="2"/>
      <c r="Q7" s="2"/>
      <c r="R7" s="2"/>
      <c r="S7" s="2"/>
    </row>
    <row r="8" spans="1:23" x14ac:dyDescent="0.3">
      <c r="A8" s="1">
        <v>5</v>
      </c>
      <c r="B8" s="1">
        <v>1</v>
      </c>
      <c r="C8" s="1">
        <v>150</v>
      </c>
      <c r="D8" s="1">
        <v>22.8</v>
      </c>
      <c r="E8" s="1">
        <v>0.95599999999999996</v>
      </c>
      <c r="F8" s="1">
        <v>20.9</v>
      </c>
      <c r="G8" s="1">
        <v>1.704</v>
      </c>
      <c r="H8">
        <f t="shared" si="0"/>
        <v>79.666666666666657</v>
      </c>
      <c r="I8">
        <f t="shared" si="1"/>
        <v>71</v>
      </c>
    </row>
    <row r="9" spans="1:23" x14ac:dyDescent="0.3">
      <c r="A9" s="1">
        <v>6</v>
      </c>
      <c r="B9" s="1">
        <v>1.2</v>
      </c>
      <c r="C9" s="1">
        <v>175</v>
      </c>
      <c r="D9" s="1">
        <v>24.8</v>
      </c>
      <c r="E9" s="1">
        <v>0.95699999999999996</v>
      </c>
      <c r="F9" s="1">
        <v>24.7</v>
      </c>
      <c r="G9" s="1">
        <v>1.7050000000000001</v>
      </c>
      <c r="H9">
        <f t="shared" si="0"/>
        <v>79.75</v>
      </c>
      <c r="I9">
        <f t="shared" si="1"/>
        <v>71.041666666666671</v>
      </c>
      <c r="O9" s="2"/>
      <c r="P9" s="2"/>
      <c r="Q9" s="2"/>
      <c r="R9" s="2"/>
      <c r="S9" s="2"/>
      <c r="T9" s="2"/>
    </row>
    <row r="10" spans="1:23" x14ac:dyDescent="0.3">
      <c r="A10" s="1">
        <v>7</v>
      </c>
      <c r="B10" s="1">
        <v>1.4</v>
      </c>
      <c r="C10" s="1">
        <v>200</v>
      </c>
      <c r="D10" s="1">
        <v>27</v>
      </c>
      <c r="E10" s="1">
        <v>0.95799999999999996</v>
      </c>
      <c r="F10" s="1">
        <v>28.9</v>
      </c>
      <c r="G10" s="1">
        <v>1.7050000000000001</v>
      </c>
      <c r="H10">
        <f t="shared" si="0"/>
        <v>79.833333333333329</v>
      </c>
      <c r="I10">
        <f t="shared" si="1"/>
        <v>71.041666666666671</v>
      </c>
      <c r="O10" s="2"/>
      <c r="P10" s="2"/>
      <c r="Q10" s="2"/>
      <c r="R10" s="2"/>
      <c r="S10" s="2"/>
      <c r="T10" s="2"/>
    </row>
    <row r="11" spans="1:23" x14ac:dyDescent="0.3">
      <c r="A11" s="1">
        <v>8</v>
      </c>
      <c r="B11" s="1">
        <v>1.6</v>
      </c>
      <c r="C11" s="1">
        <v>230</v>
      </c>
      <c r="D11" s="1">
        <v>29.1</v>
      </c>
      <c r="E11" s="1">
        <v>0.95899999999999996</v>
      </c>
      <c r="F11" s="1">
        <v>32</v>
      </c>
      <c r="G11" s="1">
        <v>1.706</v>
      </c>
      <c r="H11">
        <f t="shared" si="0"/>
        <v>79.916666666666657</v>
      </c>
      <c r="I11">
        <f t="shared" si="1"/>
        <v>71.083333333333329</v>
      </c>
    </row>
    <row r="12" spans="1:23" x14ac:dyDescent="0.3">
      <c r="A12" s="1">
        <v>9</v>
      </c>
      <c r="B12" s="1">
        <v>1.8</v>
      </c>
      <c r="C12" s="1">
        <v>255</v>
      </c>
      <c r="D12" s="1">
        <v>30.7</v>
      </c>
      <c r="E12" s="1">
        <v>0.95799999999999996</v>
      </c>
      <c r="F12" s="1">
        <v>35.700000000000003</v>
      </c>
      <c r="G12" s="1">
        <v>1.706</v>
      </c>
      <c r="H12">
        <f t="shared" si="0"/>
        <v>79.833333333333329</v>
      </c>
      <c r="I12">
        <f t="shared" si="1"/>
        <v>71.083333333333329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1">
        <v>10</v>
      </c>
      <c r="B13" s="1">
        <v>2</v>
      </c>
      <c r="C13" s="1">
        <v>280</v>
      </c>
      <c r="D13" s="1">
        <v>32.700000000000003</v>
      </c>
      <c r="E13" s="1">
        <v>0.95899999999999996</v>
      </c>
      <c r="F13" s="1">
        <v>39.200000000000003</v>
      </c>
      <c r="G13" s="1">
        <v>1.7050000000000001</v>
      </c>
      <c r="H13">
        <f t="shared" si="0"/>
        <v>79.916666666666657</v>
      </c>
      <c r="I13">
        <f t="shared" si="1"/>
        <v>71.041666666666671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1">
        <v>11</v>
      </c>
      <c r="B14" s="1">
        <v>2.2000000000000002</v>
      </c>
      <c r="C14" s="1">
        <v>300</v>
      </c>
      <c r="D14" s="1">
        <v>34.4</v>
      </c>
      <c r="E14" s="1">
        <v>0.95899999999999996</v>
      </c>
      <c r="F14" s="1">
        <v>42.2</v>
      </c>
      <c r="G14" s="1">
        <v>1.706</v>
      </c>
      <c r="H14">
        <f t="shared" si="0"/>
        <v>79.916666666666657</v>
      </c>
      <c r="I14">
        <f t="shared" si="1"/>
        <v>71.083333333333329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1">
        <v>12</v>
      </c>
      <c r="B15" s="1">
        <v>2.4</v>
      </c>
      <c r="C15" s="1">
        <v>320</v>
      </c>
      <c r="D15" s="1">
        <v>36.1</v>
      </c>
      <c r="E15" s="1">
        <v>0.95899999999999996</v>
      </c>
      <c r="F15" s="1">
        <v>45.1</v>
      </c>
      <c r="G15" s="1">
        <v>1.708</v>
      </c>
      <c r="H15">
        <f t="shared" si="0"/>
        <v>79.916666666666657</v>
      </c>
      <c r="I15">
        <f t="shared" si="1"/>
        <v>71.166666666666657</v>
      </c>
    </row>
    <row r="19" spans="2:14" ht="15.6" x14ac:dyDescent="0.35">
      <c r="B19" s="4" t="s">
        <v>6</v>
      </c>
      <c r="C19" s="4" t="s">
        <v>2</v>
      </c>
      <c r="D19" s="4"/>
      <c r="E19" s="4" t="s">
        <v>2</v>
      </c>
      <c r="F19" s="4"/>
    </row>
    <row r="20" spans="2:14" x14ac:dyDescent="0.3">
      <c r="B20" s="4"/>
      <c r="C20" s="4" t="s">
        <v>7</v>
      </c>
      <c r="D20" s="4"/>
      <c r="E20" s="4" t="s">
        <v>9</v>
      </c>
      <c r="F20" s="4"/>
    </row>
    <row r="21" spans="2:14" x14ac:dyDescent="0.3">
      <c r="B21" s="4"/>
      <c r="C21" s="4" t="s">
        <v>8</v>
      </c>
      <c r="D21" s="4"/>
      <c r="E21" s="4" t="s">
        <v>10</v>
      </c>
      <c r="F21" s="4"/>
    </row>
    <row r="22" spans="2:14" x14ac:dyDescent="0.3">
      <c r="B22" s="1">
        <v>2</v>
      </c>
      <c r="C22" s="4">
        <v>4.8</v>
      </c>
      <c r="D22" s="4"/>
      <c r="E22" s="4">
        <v>6.5</v>
      </c>
      <c r="F22" s="4"/>
    </row>
    <row r="23" spans="2:14" x14ac:dyDescent="0.3">
      <c r="B23" s="1">
        <v>4</v>
      </c>
      <c r="C23" s="4">
        <v>9.5</v>
      </c>
      <c r="D23" s="4"/>
      <c r="E23" s="4">
        <v>12.4</v>
      </c>
      <c r="F23" s="4"/>
    </row>
    <row r="24" spans="2:14" x14ac:dyDescent="0.3">
      <c r="B24" s="1">
        <v>6</v>
      </c>
      <c r="C24" s="4">
        <v>14.1</v>
      </c>
      <c r="D24" s="4"/>
      <c r="E24" s="4">
        <v>18.899999999999999</v>
      </c>
      <c r="F24" s="4"/>
    </row>
    <row r="25" spans="2:14" x14ac:dyDescent="0.3">
      <c r="B25" s="1">
        <v>8</v>
      </c>
      <c r="C25" s="4">
        <v>18</v>
      </c>
      <c r="D25" s="4"/>
      <c r="E25" s="4">
        <v>24.8</v>
      </c>
      <c r="F25" s="4"/>
    </row>
    <row r="26" spans="2:14" x14ac:dyDescent="0.3">
      <c r="B26" s="1">
        <v>10</v>
      </c>
      <c r="C26" s="4">
        <v>21.3</v>
      </c>
      <c r="D26" s="4"/>
      <c r="E26" s="4">
        <v>30</v>
      </c>
      <c r="F26" s="4"/>
    </row>
    <row r="27" spans="2:14" x14ac:dyDescent="0.3">
      <c r="B27" s="1">
        <v>12</v>
      </c>
      <c r="C27" s="4">
        <v>24.1</v>
      </c>
      <c r="D27" s="4"/>
      <c r="E27" s="4">
        <v>34.700000000000003</v>
      </c>
      <c r="F27" s="4"/>
      <c r="J27" s="3" t="s">
        <v>16</v>
      </c>
      <c r="K27" s="3"/>
      <c r="M27" s="3" t="s">
        <v>17</v>
      </c>
      <c r="N27" s="3"/>
    </row>
    <row r="28" spans="2:14" x14ac:dyDescent="0.3">
      <c r="B28" s="1">
        <v>14</v>
      </c>
      <c r="C28" s="4">
        <v>25.9</v>
      </c>
      <c r="D28" s="4"/>
      <c r="E28" s="4">
        <v>38.700000000000003</v>
      </c>
      <c r="F28" s="4"/>
      <c r="J28" cm="1">
        <f t="array" ref="J28:K32">LINEST(D4:D15,C4:C15,TRUE,TRUE)</f>
        <v>7.3508420941260186E-2</v>
      </c>
      <c r="K28">
        <v>12.202871423945423</v>
      </c>
      <c r="M28" cm="1">
        <f t="array" ref="M28:N32">LINEST(F4:F15,C4:C15,TRUE,TRUE)</f>
        <v>0.13566756759356335</v>
      </c>
      <c r="N28">
        <v>1.2300013465811261</v>
      </c>
    </row>
    <row r="29" spans="2:14" x14ac:dyDescent="0.3">
      <c r="B29" s="1">
        <v>16</v>
      </c>
      <c r="C29" s="4">
        <v>27.7</v>
      </c>
      <c r="D29" s="4"/>
      <c r="E29" s="4">
        <v>42.3</v>
      </c>
      <c r="F29" s="4"/>
      <c r="J29">
        <v>7.4994912901342285E-4</v>
      </c>
      <c r="K29">
        <v>0.15430769046198126</v>
      </c>
      <c r="M29">
        <v>1.5314072179355507E-3</v>
      </c>
      <c r="N29">
        <v>0.31509858710991751</v>
      </c>
    </row>
    <row r="30" spans="2:14" x14ac:dyDescent="0.3">
      <c r="B30" s="1">
        <v>18</v>
      </c>
      <c r="C30" s="4">
        <v>28.6</v>
      </c>
      <c r="D30" s="4"/>
      <c r="E30" s="4">
        <v>45.3</v>
      </c>
      <c r="F30" s="4"/>
      <c r="J30">
        <v>0.99896022918966476</v>
      </c>
      <c r="K30">
        <v>0.24181295336118694</v>
      </c>
      <c r="M30">
        <v>0.99872744580443673</v>
      </c>
      <c r="N30">
        <v>0.49378562870629905</v>
      </c>
    </row>
    <row r="31" spans="2:14" x14ac:dyDescent="0.3">
      <c r="B31" s="1">
        <v>20</v>
      </c>
      <c r="C31" s="4">
        <v>29.4</v>
      </c>
      <c r="D31" s="4"/>
      <c r="E31" s="4">
        <v>47.8</v>
      </c>
      <c r="F31" s="4"/>
      <c r="J31">
        <v>9607.5040697431305</v>
      </c>
      <c r="K31">
        <v>10</v>
      </c>
      <c r="M31">
        <v>7848.2114890385437</v>
      </c>
      <c r="N31">
        <v>10</v>
      </c>
    </row>
    <row r="32" spans="2:14" x14ac:dyDescent="0.3">
      <c r="B32" s="1">
        <v>22</v>
      </c>
      <c r="C32" s="4">
        <v>30</v>
      </c>
      <c r="D32" s="4"/>
      <c r="E32" s="4">
        <v>49.8</v>
      </c>
      <c r="F32" s="4"/>
      <c r="J32">
        <v>561.78443162253416</v>
      </c>
      <c r="K32">
        <v>0.58473504413259569</v>
      </c>
      <c r="M32">
        <v>1913.5842575288314</v>
      </c>
      <c r="N32">
        <v>2.43824247116875</v>
      </c>
    </row>
    <row r="33" spans="1:7" x14ac:dyDescent="0.3">
      <c r="B33" s="1">
        <v>24</v>
      </c>
      <c r="C33" s="4">
        <v>31</v>
      </c>
      <c r="D33" s="4"/>
      <c r="E33" s="4">
        <v>51.2</v>
      </c>
      <c r="F33" s="4"/>
    </row>
    <row r="35" spans="1:7" x14ac:dyDescent="0.3">
      <c r="B35" s="3"/>
      <c r="C35" s="3"/>
      <c r="D35" s="3"/>
      <c r="E35" s="3"/>
      <c r="F35" s="3"/>
      <c r="G35" s="3"/>
    </row>
    <row r="36" spans="1:7" ht="18" customHeight="1" x14ac:dyDescent="0.3">
      <c r="A36" s="5" t="s">
        <v>11</v>
      </c>
      <c r="B36" s="6"/>
      <c r="C36" s="9" t="s">
        <v>12</v>
      </c>
      <c r="D36" s="10"/>
      <c r="E36" s="9" t="s">
        <v>2</v>
      </c>
      <c r="F36" s="10"/>
    </row>
    <row r="37" spans="1:7" x14ac:dyDescent="0.3">
      <c r="A37" s="7"/>
      <c r="B37" s="8"/>
      <c r="C37" s="11"/>
      <c r="D37" s="12"/>
      <c r="E37" s="11"/>
      <c r="F37" s="12"/>
    </row>
    <row r="38" spans="1:7" ht="18" customHeight="1" x14ac:dyDescent="0.3">
      <c r="A38" s="13" t="s">
        <v>13</v>
      </c>
      <c r="B38" s="14"/>
      <c r="C38" s="13" t="s">
        <v>13</v>
      </c>
      <c r="D38" s="14"/>
      <c r="E38" s="13">
        <v>46</v>
      </c>
      <c r="F38" s="14"/>
    </row>
    <row r="39" spans="1:7" x14ac:dyDescent="0.3">
      <c r="A39" s="13" t="s">
        <v>13</v>
      </c>
      <c r="B39" s="14"/>
      <c r="C39" s="13" t="s">
        <v>14</v>
      </c>
      <c r="D39" s="14"/>
      <c r="E39" s="13">
        <v>-36.5</v>
      </c>
      <c r="F39" s="14"/>
    </row>
    <row r="40" spans="1:7" x14ac:dyDescent="0.3">
      <c r="A40" s="13" t="s">
        <v>14</v>
      </c>
      <c r="B40" s="14"/>
      <c r="C40" s="13" t="s">
        <v>13</v>
      </c>
      <c r="D40" s="14"/>
      <c r="E40" s="13">
        <v>-50</v>
      </c>
      <c r="F40" s="14"/>
    </row>
    <row r="41" spans="1:7" x14ac:dyDescent="0.3">
      <c r="A41" s="13" t="s">
        <v>14</v>
      </c>
      <c r="B41" s="14"/>
      <c r="C41" s="13" t="s">
        <v>14</v>
      </c>
      <c r="D41" s="14"/>
      <c r="E41" s="13">
        <v>34</v>
      </c>
      <c r="F41" s="14"/>
    </row>
    <row r="56" spans="16:25" x14ac:dyDescent="0.3">
      <c r="Q56" t="s">
        <v>18</v>
      </c>
      <c r="T56" cm="1">
        <f t="array" ref="T56:U60">LINEST(C22:C33,B22:B33,TRUE,TRUE)</f>
        <v>1.1430069930069928</v>
      </c>
      <c r="U56">
        <v>7.1742424242424256</v>
      </c>
      <c r="X56" cm="1">
        <f t="array" ref="X56:Y60">LINEST(E22:E33,B22:B33,TRUE,TRUE)</f>
        <v>2.0524475524475534</v>
      </c>
      <c r="Y56">
        <v>6.8515151515151445</v>
      </c>
    </row>
    <row r="57" spans="16:25" x14ac:dyDescent="0.3">
      <c r="Q57" t="s">
        <v>19</v>
      </c>
      <c r="T57">
        <v>0.11760183404352655</v>
      </c>
      <c r="U57">
        <v>1.7310521261899994</v>
      </c>
      <c r="X57">
        <v>0.12843411421667694</v>
      </c>
      <c r="Y57">
        <v>1.8904989730672139</v>
      </c>
    </row>
    <row r="58" spans="16:25" x14ac:dyDescent="0.3">
      <c r="P58" s="1" t="s">
        <v>15</v>
      </c>
      <c r="Q58" s="1">
        <v>150</v>
      </c>
      <c r="R58" s="1">
        <v>300</v>
      </c>
      <c r="T58">
        <v>0.90427389101568889</v>
      </c>
      <c r="U58">
        <v>2.8126267907188582</v>
      </c>
      <c r="X58">
        <v>0.96231788999681556</v>
      </c>
      <c r="Y58">
        <v>3.071697252224578</v>
      </c>
    </row>
    <row r="59" spans="16:25" x14ac:dyDescent="0.3">
      <c r="P59" s="1" t="s">
        <v>21</v>
      </c>
      <c r="Q59" s="1">
        <f>1/(Q61*(1.602176634*10^-19))</f>
        <v>1.0238695988288649E+22</v>
      </c>
      <c r="R59" s="1">
        <f>(1/(R61*(1.602176634*10^-19))) *10^-22</f>
        <v>1.1404043573001295</v>
      </c>
      <c r="T59">
        <v>94.46470775949885</v>
      </c>
      <c r="U59">
        <v>10</v>
      </c>
      <c r="X59">
        <v>255.37792069379668</v>
      </c>
      <c r="Y59">
        <v>10</v>
      </c>
    </row>
    <row r="60" spans="16:25" x14ac:dyDescent="0.3">
      <c r="P60" s="1" t="s">
        <v>25</v>
      </c>
      <c r="Q60" s="1">
        <v>1.143</v>
      </c>
      <c r="R60" s="1">
        <v>2.052</v>
      </c>
      <c r="T60">
        <v>747.29797202797215</v>
      </c>
      <c r="U60">
        <v>79.108694638694629</v>
      </c>
      <c r="X60">
        <v>2409.5734265734259</v>
      </c>
      <c r="Y60">
        <v>94.353240093240217</v>
      </c>
    </row>
    <row r="61" spans="16:25" x14ac:dyDescent="0.3">
      <c r="P61" s="1" t="s">
        <v>20</v>
      </c>
      <c r="Q61" s="1">
        <f xml:space="preserve"> 1.143 *((8*10^-5)/(150 *10^-3))</f>
        <v>6.0960000000000007E-4</v>
      </c>
      <c r="R61" s="1">
        <f xml:space="preserve"> 2.0524 *((8*10^-5)/(300*10^-3))</f>
        <v>5.4730666666666665E-4</v>
      </c>
    </row>
    <row r="62" spans="16:25" x14ac:dyDescent="0.3">
      <c r="P62" s="1" t="s">
        <v>21</v>
      </c>
      <c r="Q62" s="1">
        <f>1/(Q61*(1.602176634*10^-19))</f>
        <v>1.0238695988288649E+22</v>
      </c>
      <c r="R62" s="1">
        <f>1/(R61*(1.602176634*10^-19))</f>
        <v>1.1404043573001294E+22</v>
      </c>
    </row>
  </sheetData>
  <mergeCells count="57">
    <mergeCell ref="H2:I2"/>
    <mergeCell ref="A41:B41"/>
    <mergeCell ref="C41:D41"/>
    <mergeCell ref="E41:F41"/>
    <mergeCell ref="E38:F38"/>
    <mergeCell ref="A38:B38"/>
    <mergeCell ref="E39:F39"/>
    <mergeCell ref="E40:F40"/>
    <mergeCell ref="A36:B37"/>
    <mergeCell ref="C36:D37"/>
    <mergeCell ref="E36:F37"/>
    <mergeCell ref="A39:B39"/>
    <mergeCell ref="A40:B40"/>
    <mergeCell ref="C38:D38"/>
    <mergeCell ref="C39:D39"/>
    <mergeCell ref="C40:D40"/>
    <mergeCell ref="B35:C35"/>
    <mergeCell ref="D35:E35"/>
    <mergeCell ref="F35:G35"/>
    <mergeCell ref="E28:F28"/>
    <mergeCell ref="E29:F29"/>
    <mergeCell ref="E30:F30"/>
    <mergeCell ref="E31:F31"/>
    <mergeCell ref="E32:F32"/>
    <mergeCell ref="E33:F33"/>
    <mergeCell ref="C32:D32"/>
    <mergeCell ref="C33:D33"/>
    <mergeCell ref="C28:D28"/>
    <mergeCell ref="C29:D29"/>
    <mergeCell ref="C30:D30"/>
    <mergeCell ref="C31:D31"/>
    <mergeCell ref="C27:D27"/>
    <mergeCell ref="A2:A3"/>
    <mergeCell ref="C19:D19"/>
    <mergeCell ref="C2:C3"/>
    <mergeCell ref="C21:D21"/>
    <mergeCell ref="E19:F19"/>
    <mergeCell ref="E20:F20"/>
    <mergeCell ref="E21:F21"/>
    <mergeCell ref="B19:B21"/>
    <mergeCell ref="C20:D20"/>
    <mergeCell ref="J27:K27"/>
    <mergeCell ref="M27:N27"/>
    <mergeCell ref="B2:B3"/>
    <mergeCell ref="D3:E3"/>
    <mergeCell ref="F3:G3"/>
    <mergeCell ref="C22:D22"/>
    <mergeCell ref="C23:D23"/>
    <mergeCell ref="C24:D24"/>
    <mergeCell ref="C25:D25"/>
    <mergeCell ref="C26:D26"/>
    <mergeCell ref="E27:F27"/>
    <mergeCell ref="E22:F22"/>
    <mergeCell ref="E23:F23"/>
    <mergeCell ref="E24:F24"/>
    <mergeCell ref="E25:F25"/>
    <mergeCell ref="E26:F2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Pitera (kp306682)</dc:creator>
  <cp:lastModifiedBy>Dominik Kłaput (dk306203)</cp:lastModifiedBy>
  <dcterms:created xsi:type="dcterms:W3CDTF">2024-01-23T14:58:12Z</dcterms:created>
  <dcterms:modified xsi:type="dcterms:W3CDTF">2024-01-24T00:32:05Z</dcterms:modified>
</cp:coreProperties>
</file>