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OneDrive\Pulpit\Szkoła\fizyka\moje_sprawka\repo\Fizyka\Our_Labs\Lab_8\"/>
    </mc:Choice>
  </mc:AlternateContent>
  <xr:revisionPtr revIDLastSave="0" documentId="13_ncr:1_{0C2293EC-A175-42F2-BF8D-294EB8254093}" xr6:coauthVersionLast="47" xr6:coauthVersionMax="47" xr10:uidLastSave="{00000000-0000-0000-0000-000000000000}"/>
  <bookViews>
    <workbookView xWindow="-108" yWindow="-108" windowWidth="23256" windowHeight="12576" xr2:uid="{F68E25A3-1614-4B4C-9D10-4D627F1CB97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K16" i="1"/>
  <c r="L16" i="1"/>
  <c r="J16" i="1"/>
  <c r="K10" i="1"/>
  <c r="J10" i="1"/>
  <c r="G17" i="1"/>
  <c r="H17" i="1"/>
  <c r="I17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6" i="1"/>
  <c r="I6" i="1"/>
  <c r="H6" i="1"/>
  <c r="L10" i="1"/>
  <c r="L7" i="1"/>
  <c r="L13" i="1" s="1"/>
  <c r="O4" i="1" s="1"/>
  <c r="K7" i="1"/>
  <c r="J7" i="1"/>
  <c r="K13" i="1" l="1"/>
  <c r="N4" i="1" s="1"/>
  <c r="J13" i="1"/>
  <c r="M4" i="1" s="1"/>
</calcChain>
</file>

<file path=xl/sharedStrings.xml><?xml version="1.0" encoding="utf-8"?>
<sst xmlns="http://schemas.openxmlformats.org/spreadsheetml/2006/main" count="20" uniqueCount="12">
  <si>
    <t>U, kV</t>
  </si>
  <si>
    <t>Iw, A</t>
  </si>
  <si>
    <t>L = 40 mm</t>
  </si>
  <si>
    <t>L = 35 mm</t>
  </si>
  <si>
    <t>L = 30 mm</t>
  </si>
  <si>
    <t xml:space="preserve">R = </t>
  </si>
  <si>
    <r>
      <rPr>
        <sz val="11"/>
        <color theme="1"/>
        <rFont val="Arial"/>
        <family val="2"/>
        <charset val="238"/>
      </rPr>
      <t>β</t>
    </r>
    <r>
      <rPr>
        <sz val="11"/>
        <color theme="1"/>
        <rFont val="Calibri"/>
        <family val="2"/>
        <charset val="238"/>
      </rPr>
      <t xml:space="preserve"> =cot(L/A)</t>
    </r>
  </si>
  <si>
    <r>
      <t>H = (Z/2) * tan(45</t>
    </r>
    <r>
      <rPr>
        <sz val="11"/>
        <color theme="1"/>
        <rFont val="Calibri"/>
        <family val="2"/>
        <charset val="238"/>
      </rPr>
      <t>°</t>
    </r>
    <r>
      <rPr>
        <sz val="11"/>
        <color theme="1"/>
        <rFont val="Calibri"/>
        <family val="2"/>
        <charset val="238"/>
        <scheme val="minor"/>
      </rPr>
      <t>+β)</t>
    </r>
  </si>
  <si>
    <t>B, mT</t>
  </si>
  <si>
    <r>
      <t>U</t>
    </r>
    <r>
      <rPr>
        <sz val="8"/>
        <color theme="1"/>
        <rFont val="Calibri"/>
        <family val="2"/>
        <charset val="238"/>
        <scheme val="minor"/>
      </rPr>
      <t>A</t>
    </r>
  </si>
  <si>
    <t>Z = sqrt(A^2 + L^2), mm</t>
  </si>
  <si>
    <t>R = sqrt(H^2 + (Z/2)^2),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</si>
</sst>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11"/>
      <color theme="1"/>
      <name val="Calibri"/>
      <family val="2"/>
      <charset val="238"/>
    </font>
    <font>
      <sz val="8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3E2E1-4CF3-4388-9F96-88EFF9675606}">
  <dimension ref="C3:O17"/>
  <sheetViews>
    <sheetView tabSelected="1" workbookViewId="0">
      <selection activeCell="M6" sqref="M6"/>
    </sheetView>
  </sheetViews>
  <sheetFormatPr defaultRowHeight="14.4" x14ac:dyDescent="0.3"/>
  <cols>
    <col min="4" max="4" width="9.44140625" customWidth="1"/>
    <col min="5" max="5" width="9.5546875" customWidth="1"/>
    <col min="6" max="6" width="9.44140625" customWidth="1"/>
    <col min="7" max="7" width="9.109375" bestFit="1" customWidth="1"/>
  </cols>
  <sheetData>
    <row r="3" spans="3:15" x14ac:dyDescent="0.3">
      <c r="C3" s="5" t="s">
        <v>0</v>
      </c>
      <c r="D3" s="3" t="s">
        <v>1</v>
      </c>
      <c r="E3" s="3"/>
      <c r="F3" s="3"/>
      <c r="G3" s="3" t="s">
        <v>8</v>
      </c>
      <c r="H3" s="4"/>
      <c r="I3" s="4"/>
      <c r="J3" s="1"/>
      <c r="K3" s="1"/>
      <c r="L3" s="1"/>
      <c r="M3" s="8" t="s">
        <v>9</v>
      </c>
      <c r="N3" s="7"/>
      <c r="O3" s="7"/>
    </row>
    <row r="4" spans="3:15" x14ac:dyDescent="0.3">
      <c r="C4" s="5"/>
      <c r="D4" s="1" t="s">
        <v>2</v>
      </c>
      <c r="E4" s="1" t="s">
        <v>3</v>
      </c>
      <c r="F4" s="1" t="s">
        <v>4</v>
      </c>
      <c r="G4" s="1" t="s">
        <v>2</v>
      </c>
      <c r="H4" s="1" t="s">
        <v>3</v>
      </c>
      <c r="I4" s="1" t="s">
        <v>4</v>
      </c>
      <c r="J4" s="1" t="s">
        <v>2</v>
      </c>
      <c r="K4" s="1" t="s">
        <v>3</v>
      </c>
      <c r="L4" s="1" t="s">
        <v>4</v>
      </c>
      <c r="M4" s="1">
        <f xml:space="preserve"> SQRT((J13^2)+((J7/2)^2))</f>
        <v>65.366898514068666</v>
      </c>
      <c r="N4" s="1">
        <f xml:space="preserve"> SQRT((K13^2)+((K7/2)^2))</f>
        <v>64.184611003943559</v>
      </c>
      <c r="O4" s="1">
        <f xml:space="preserve"> SQRT((L13^2)+((L7/2)^2))</f>
        <v>63.282432734858766</v>
      </c>
    </row>
    <row r="5" spans="3:15" x14ac:dyDescent="0.3">
      <c r="C5" s="5"/>
      <c r="D5" s="1" t="s">
        <v>5</v>
      </c>
      <c r="E5" s="1" t="s">
        <v>5</v>
      </c>
      <c r="F5" s="1" t="s">
        <v>5</v>
      </c>
      <c r="G5" s="1"/>
      <c r="H5" s="1"/>
      <c r="I5" s="1"/>
      <c r="J5" s="1"/>
      <c r="K5" s="1"/>
      <c r="L5" s="1"/>
    </row>
    <row r="6" spans="3:15" x14ac:dyDescent="0.3">
      <c r="C6" s="2">
        <v>2.4</v>
      </c>
      <c r="D6" s="1">
        <v>0.44700000000000001</v>
      </c>
      <c r="E6" s="1">
        <v>0.52700000000000002</v>
      </c>
      <c r="F6" s="1">
        <v>0.59599999999999997</v>
      </c>
      <c r="G6" s="1">
        <f xml:space="preserve"> (0.0034669 *D6)*1000</f>
        <v>1.5497043000000001</v>
      </c>
      <c r="H6" s="1">
        <f xml:space="preserve"> (0.0034669 *E6)*1000</f>
        <v>1.8270563000000002</v>
      </c>
      <c r="I6" s="1">
        <f xml:space="preserve"> (0.0034669 *F6)*1000</f>
        <v>2.0662724000000003</v>
      </c>
      <c r="J6" s="3" t="s">
        <v>10</v>
      </c>
      <c r="K6" s="3"/>
      <c r="L6" s="3"/>
      <c r="M6">
        <f xml:space="preserve"> (EXP(1)*(65.3669^2)*(G6^2))</f>
        <v>27893.816302644947</v>
      </c>
    </row>
    <row r="7" spans="3:15" x14ac:dyDescent="0.3">
      <c r="C7" s="2">
        <v>2.6</v>
      </c>
      <c r="D7" s="1">
        <v>0.47</v>
      </c>
      <c r="E7" s="1">
        <v>0.53900000000000003</v>
      </c>
      <c r="F7" s="1">
        <v>0.627</v>
      </c>
      <c r="G7" s="1">
        <f t="shared" ref="G7:G16" si="0" xml:space="preserve"> (0.0034669 *D7)*1000</f>
        <v>1.629443</v>
      </c>
      <c r="H7" s="1">
        <f t="shared" ref="H7:H16" si="1" xml:space="preserve"> (0.0034669 *E7)*1000</f>
        <v>1.8686591000000001</v>
      </c>
      <c r="I7" s="1">
        <f t="shared" ref="I7:I16" si="2" xml:space="preserve"> (0.0034669 *F7)*1000</f>
        <v>2.1737462999999999</v>
      </c>
      <c r="J7" s="1">
        <f xml:space="preserve"> SQRT((80^2)+(40^2))</f>
        <v>89.442719099991592</v>
      </c>
      <c r="K7" s="1">
        <f xml:space="preserve"> SQRT((80^2)+(35^2))</f>
        <v>87.321245982864909</v>
      </c>
      <c r="L7" s="1">
        <f xml:space="preserve"> SQRT((80^2)+(30^2))</f>
        <v>85.440037453175307</v>
      </c>
    </row>
    <row r="8" spans="3:15" x14ac:dyDescent="0.3">
      <c r="C8" s="2">
        <v>2.8</v>
      </c>
      <c r="D8" s="1">
        <v>0.49099999999999999</v>
      </c>
      <c r="E8" s="1">
        <v>0.56999999999999995</v>
      </c>
      <c r="F8" s="1">
        <v>0.66</v>
      </c>
      <c r="G8" s="1">
        <f t="shared" si="0"/>
        <v>1.7022479000000001</v>
      </c>
      <c r="H8" s="1">
        <f t="shared" si="1"/>
        <v>1.9761330000000001</v>
      </c>
      <c r="I8" s="1">
        <f t="shared" si="2"/>
        <v>2.288154</v>
      </c>
      <c r="J8" s="1"/>
      <c r="K8" s="1"/>
      <c r="L8" s="1"/>
    </row>
    <row r="9" spans="3:15" x14ac:dyDescent="0.3">
      <c r="C9" s="2">
        <v>3</v>
      </c>
      <c r="D9" s="1">
        <v>0.5</v>
      </c>
      <c r="E9" s="1">
        <v>0.58299999999999996</v>
      </c>
      <c r="F9" s="1">
        <v>0.68</v>
      </c>
      <c r="G9" s="1">
        <f t="shared" si="0"/>
        <v>1.7334500000000002</v>
      </c>
      <c r="H9" s="1">
        <f t="shared" si="1"/>
        <v>2.0212026999999999</v>
      </c>
      <c r="I9" s="1">
        <f t="shared" si="2"/>
        <v>2.3574920000000001</v>
      </c>
      <c r="J9" s="6" t="s">
        <v>6</v>
      </c>
      <c r="K9" s="3"/>
      <c r="L9" s="3"/>
    </row>
    <row r="10" spans="3:15" x14ac:dyDescent="0.3">
      <c r="C10" s="2">
        <v>3.2</v>
      </c>
      <c r="D10" s="1">
        <v>0.51200000000000001</v>
      </c>
      <c r="E10" s="1">
        <v>0.60199999999999998</v>
      </c>
      <c r="F10" s="1">
        <v>0.69299999999999995</v>
      </c>
      <c r="G10" s="1">
        <f t="shared" si="0"/>
        <v>1.7750528000000001</v>
      </c>
      <c r="H10" s="1">
        <f t="shared" si="1"/>
        <v>2.0870737999999998</v>
      </c>
      <c r="I10" s="1">
        <f t="shared" si="2"/>
        <v>2.4025616999999997</v>
      </c>
      <c r="J10" s="1">
        <f xml:space="preserve"> _xlfn.COT((40/80))</f>
        <v>1.830487721712452</v>
      </c>
      <c r="K10" s="1">
        <f xml:space="preserve"> _xlfn.COT((35/80))</f>
        <v>2.1379854736346955</v>
      </c>
      <c r="L10" s="1">
        <f xml:space="preserve"> _xlfn.COT((30/80))</f>
        <v>2.5404788730243872</v>
      </c>
    </row>
    <row r="11" spans="3:15" x14ac:dyDescent="0.3">
      <c r="C11" s="2">
        <v>3.4</v>
      </c>
      <c r="D11" s="1">
        <v>0.53100000000000003</v>
      </c>
      <c r="E11" s="1">
        <v>0.61399999999999999</v>
      </c>
      <c r="F11" s="1">
        <v>0.71099999999999997</v>
      </c>
      <c r="G11" s="1">
        <f t="shared" si="0"/>
        <v>1.8409239000000002</v>
      </c>
      <c r="H11" s="1">
        <f t="shared" si="1"/>
        <v>2.1286765999999999</v>
      </c>
      <c r="I11" s="1">
        <f t="shared" si="2"/>
        <v>2.4649658999999997</v>
      </c>
      <c r="J11" s="1"/>
      <c r="K11" s="1"/>
      <c r="L11" s="1"/>
    </row>
    <row r="12" spans="3:15" x14ac:dyDescent="0.3">
      <c r="C12" s="2">
        <v>3.6</v>
      </c>
      <c r="D12" s="1">
        <v>0.54</v>
      </c>
      <c r="E12" s="1">
        <v>0.63</v>
      </c>
      <c r="F12" s="1">
        <v>0.73099999999999998</v>
      </c>
      <c r="G12" s="1">
        <f t="shared" si="0"/>
        <v>1.8721260000000002</v>
      </c>
      <c r="H12" s="1">
        <f t="shared" si="1"/>
        <v>2.1841469999999998</v>
      </c>
      <c r="I12" s="1">
        <f t="shared" si="2"/>
        <v>2.5343039000000003</v>
      </c>
      <c r="J12" s="3" t="s">
        <v>7</v>
      </c>
      <c r="K12" s="3"/>
      <c r="L12" s="3"/>
    </row>
    <row r="13" spans="3:15" x14ac:dyDescent="0.3">
      <c r="C13" s="2">
        <v>3.8</v>
      </c>
      <c r="D13" s="1">
        <v>0.56599999999999995</v>
      </c>
      <c r="E13" s="1">
        <v>0.65900000000000003</v>
      </c>
      <c r="F13" s="1">
        <v>0.752</v>
      </c>
      <c r="G13" s="1">
        <f t="shared" si="0"/>
        <v>1.9622654000000002</v>
      </c>
      <c r="H13" s="1">
        <f t="shared" si="1"/>
        <v>2.2846871000000002</v>
      </c>
      <c r="I13" s="1">
        <f t="shared" si="2"/>
        <v>2.6071088000000002</v>
      </c>
      <c r="J13" s="1">
        <f>((J7/2) * (TAN(RADIANS(45+J10))))</f>
        <v>47.674221769721129</v>
      </c>
      <c r="K13" s="1">
        <f>((K7/2) * (TAN(RADIANS(45+K10))))</f>
        <v>47.04693709188254</v>
      </c>
      <c r="L13" s="1">
        <f>((L7/2) * (TAN(RADIANS(45+L10))))</f>
        <v>46.686896371914941</v>
      </c>
    </row>
    <row r="14" spans="3:15" x14ac:dyDescent="0.3">
      <c r="C14" s="2">
        <v>4</v>
      </c>
      <c r="D14" s="1">
        <v>0.58099999999999996</v>
      </c>
      <c r="E14" s="1">
        <v>0.67</v>
      </c>
      <c r="F14" s="1">
        <v>0.77300000000000002</v>
      </c>
      <c r="G14" s="1">
        <f t="shared" si="0"/>
        <v>2.0142688999999998</v>
      </c>
      <c r="H14" s="1">
        <f t="shared" si="1"/>
        <v>2.3228230000000005</v>
      </c>
      <c r="I14" s="1">
        <f t="shared" si="2"/>
        <v>2.6799137000000002</v>
      </c>
      <c r="J14" s="1"/>
      <c r="K14" s="1"/>
      <c r="L14" s="1"/>
    </row>
    <row r="15" spans="3:15" x14ac:dyDescent="0.3">
      <c r="C15" s="2">
        <v>4.2</v>
      </c>
      <c r="D15" s="1">
        <v>0.58799999999999997</v>
      </c>
      <c r="E15" s="1">
        <v>0.68400000000000005</v>
      </c>
      <c r="F15" s="1">
        <v>0.79</v>
      </c>
      <c r="G15" s="1">
        <f t="shared" si="0"/>
        <v>2.0385371999999999</v>
      </c>
      <c r="H15" s="1">
        <f t="shared" si="1"/>
        <v>2.3713596000000003</v>
      </c>
      <c r="I15" s="1">
        <f t="shared" si="2"/>
        <v>2.7388510000000004</v>
      </c>
      <c r="J15" s="3" t="s">
        <v>11</v>
      </c>
      <c r="K15" s="3"/>
      <c r="L15" s="3"/>
    </row>
    <row r="16" spans="3:15" x14ac:dyDescent="0.3">
      <c r="C16" s="2">
        <v>4.4000000000000004</v>
      </c>
      <c r="D16" s="1">
        <v>0.61099999999999999</v>
      </c>
      <c r="E16" s="1">
        <v>0.71</v>
      </c>
      <c r="F16" s="1">
        <v>0.80600000000000005</v>
      </c>
      <c r="G16" s="1">
        <f t="shared" si="0"/>
        <v>2.1182759</v>
      </c>
      <c r="H16" s="1">
        <f t="shared" si="1"/>
        <v>2.4614989999999999</v>
      </c>
      <c r="I16" s="1">
        <f t="shared" si="2"/>
        <v>2.7943214000000003</v>
      </c>
      <c r="J16" s="1">
        <f xml:space="preserve"> SQRT((J13^2)+((J7/2)^2))</f>
        <v>65.366898514068666</v>
      </c>
      <c r="K16" s="1">
        <f t="shared" ref="K16:L16" si="3" xml:space="preserve"> SQRT((K13^2)+((K7/2)^2))</f>
        <v>64.184611003943559</v>
      </c>
      <c r="L16" s="1">
        <f t="shared" si="3"/>
        <v>63.282432734858766</v>
      </c>
    </row>
    <row r="17" spans="3:12" x14ac:dyDescent="0.3">
      <c r="C17" s="2">
        <v>4.5999999999999996</v>
      </c>
      <c r="D17" s="1">
        <v>0.61899999999999999</v>
      </c>
      <c r="E17" s="1">
        <v>0.71799999999999997</v>
      </c>
      <c r="F17" s="1">
        <v>0.82099999999999995</v>
      </c>
      <c r="G17" s="1">
        <f xml:space="preserve"> (0.0034669 *D17)*1000</f>
        <v>2.1460111000000004</v>
      </c>
      <c r="H17" s="1">
        <f xml:space="preserve"> (0.0034669 *E17)*1000</f>
        <v>2.4892341999999998</v>
      </c>
      <c r="I17" s="1">
        <f xml:space="preserve"> (0.0034669 *F17)*1000</f>
        <v>2.8463248999999999</v>
      </c>
      <c r="J17" s="1"/>
      <c r="K17" s="1"/>
      <c r="L17" s="1"/>
    </row>
  </sheetData>
  <mergeCells count="8">
    <mergeCell ref="M3:O3"/>
    <mergeCell ref="J15:L15"/>
    <mergeCell ref="G3:I3"/>
    <mergeCell ref="D3:F3"/>
    <mergeCell ref="C3:C5"/>
    <mergeCell ref="J6:L6"/>
    <mergeCell ref="J9:L9"/>
    <mergeCell ref="J12:L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Kłaput (dk306203)</dc:creator>
  <cp:lastModifiedBy>Dominik Kłaput (dk306203)</cp:lastModifiedBy>
  <dcterms:created xsi:type="dcterms:W3CDTF">2023-12-13T17:47:01Z</dcterms:created>
  <dcterms:modified xsi:type="dcterms:W3CDTF">2023-12-19T16:43:22Z</dcterms:modified>
</cp:coreProperties>
</file>