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C5795E3-F344-3747-95C0-A4990E8BD573}" xr6:coauthVersionLast="47" xr6:coauthVersionMax="47" xr10:uidLastSave="{00000000-0000-0000-0000-000000000000}"/>
  <bookViews>
    <workbookView xWindow="-37100" yWindow="880" windowWidth="26260" windowHeight="18460" activeTab="1" xr2:uid="{18689D26-F1F3-46B4-82BE-041D095397EB}"/>
  </bookViews>
  <sheets>
    <sheet name="Hedge" sheetId="1" r:id="rId1"/>
    <sheet name="VC" sheetId="4" r:id="rId2"/>
    <sheet name="Private Equity" sheetId="3" r:id="rId3"/>
    <sheet name="Long Only" sheetId="2" r:id="rId4"/>
    <sheet name="SoftBank" sheetId="5" r:id="rId5"/>
    <sheet name="Sequoia" sheetId="6" r:id="rId6"/>
    <sheet name="a16z"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4" i="2"/>
  <c r="A5" i="2" s="1"/>
  <c r="A6" i="2" s="1"/>
  <c r="A7" i="2" s="1"/>
  <c r="A8" i="2" s="1"/>
  <c r="A9" i="2" s="1"/>
  <c r="A10" i="2" s="1"/>
  <c r="A11" i="2" s="1"/>
  <c r="A12" i="2" s="1"/>
  <c r="A13" i="2" s="1"/>
  <c r="A14" i="2" s="1"/>
  <c r="A15" i="2" s="1"/>
  <c r="E411" i="5" l="1"/>
  <c r="E401" i="5"/>
  <c r="E319" i="5"/>
  <c r="E312" i="5"/>
  <c r="W20" i="1" l="1"/>
  <c r="X20" i="1"/>
  <c r="AN2" i="1"/>
  <c r="AO2" i="1" s="1"/>
  <c r="AP2" i="1" s="1"/>
  <c r="AQ2" i="1" s="1"/>
  <c r="AR2" i="1" s="1"/>
  <c r="AS2" i="1" s="1"/>
  <c r="AT2" i="1" s="1"/>
  <c r="AU2" i="1" s="1"/>
  <c r="AV2" i="1" s="1"/>
  <c r="AW2" i="1" s="1"/>
  <c r="AX2" i="1" s="1"/>
  <c r="AY2" i="1" s="1"/>
  <c r="AZ2" i="1" s="1"/>
  <c r="BA2" i="1" s="1"/>
  <c r="BB2" i="1" s="1"/>
  <c r="BC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B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1"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1"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1"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<sst xmlns="http://schemas.openxmlformats.org/spreadsheetml/2006/main" count="1347" uniqueCount="895">
  <si>
    <t>Name</t>
  </si>
  <si>
    <t>Renaissance</t>
  </si>
  <si>
    <t>Bridgewater</t>
  </si>
  <si>
    <t>Point 72</t>
  </si>
  <si>
    <t>Citadel</t>
  </si>
  <si>
    <t>Millennium</t>
  </si>
  <si>
    <t>Balyasny</t>
  </si>
  <si>
    <t>Q121</t>
  </si>
  <si>
    <t>Q221</t>
  </si>
  <si>
    <t>Q321</t>
  </si>
  <si>
    <t>Q421</t>
  </si>
  <si>
    <t>Q122</t>
  </si>
  <si>
    <t>Q322</t>
  </si>
  <si>
    <t>Q222</t>
  </si>
  <si>
    <t>Q422</t>
  </si>
  <si>
    <t>Manager</t>
  </si>
  <si>
    <t>Ray Dalio</t>
  </si>
  <si>
    <t>Jim Simons</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</si>
  <si>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</si>
  <si>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</si>
  <si>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</si>
  <si>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</si>
  <si>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</si>
  <si>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</si>
  <si>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</si>
  <si>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</si>
  <si>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</si>
  <si>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</si>
  <si>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</si>
  <si>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</si>
  <si>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</si>
  <si>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</si>
  <si>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</si>
  <si>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</si>
  <si>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</si>
  <si>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</si>
  <si>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</si>
  <si>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</si>
  <si>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</si>
  <si>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</si>
  <si>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</si>
  <si>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</si>
  <si>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</si>
  <si>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</si>
  <si>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</si>
  <si>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</si>
  <si>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</si>
  <si>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</si>
  <si>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</si>
  <si>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</si>
  <si>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</si>
  <si>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</si>
  <si>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</si>
  <si>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</si>
  <si>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</si>
  <si>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</si>
  <si>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</si>
  <si>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</si>
  <si>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</si>
  <si>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</si>
  <si>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</si>
  <si>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</si>
  <si>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</si>
  <si>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</si>
  <si>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</si>
  <si>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</si>
  <si>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</si>
  <si>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</si>
  <si>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</si>
  <si>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</si>
  <si>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</si>
  <si>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</si>
  <si>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</si>
  <si>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</si>
  <si>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</si>
  <si>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</si>
  <si>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</si>
  <si>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</si>
  <si>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</si>
  <si>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</si>
  <si>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</si>
  <si>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</si>
  <si>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</si>
  <si>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</si>
  <si>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</si>
  <si>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</si>
  <si>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</si>
  <si>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</si>
  <si>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</si>
  <si>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</si>
  <si>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</si>
  <si>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</si>
  <si>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</si>
  <si>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</si>
  <si>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</si>
  <si>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</si>
  <si>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</si>
  <si>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</si>
  <si>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</si>
  <si>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</si>
  <si>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</si>
  <si>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</si>
  <si>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</si>
  <si>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</si>
  <si>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</si>
  <si>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</si>
  <si>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</si>
  <si>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</si>
  <si>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</si>
  <si>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</si>
  <si>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</si>
  <si>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</si>
  <si>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</si>
  <si>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</si>
  <si>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</si>
  <si>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</si>
  <si>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</si>
  <si>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</si>
  <si>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</si>
  <si>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</si>
  <si>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</si>
  <si>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</si>
  <si>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</si>
  <si>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</si>
  <si>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</si>
  <si>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</si>
  <si>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</si>
  <si>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</si>
  <si>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</si>
  <si>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</si>
  <si>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</si>
  <si>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</si>
  <si>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</si>
  <si>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</si>
  <si>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</si>
  <si>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</si>
  <si>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</si>
  <si>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</si>
  <si>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</si>
  <si>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</si>
  <si>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</si>
  <si>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</si>
  <si>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</si>
  <si>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</si>
  <si>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</si>
  <si>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</si>
  <si>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</si>
  <si>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</si>
  <si>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</si>
  <si>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</si>
  <si>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</si>
  <si>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</si>
  <si>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</si>
  <si>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</si>
  <si>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</si>
  <si>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</si>
  <si>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</si>
  <si>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</si>
  <si>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</si>
  <si>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</si>
  <si>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</si>
  <si>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</si>
  <si>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</si>
  <si>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</si>
  <si>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</si>
  <si>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</si>
  <si>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</si>
  <si>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</si>
  <si>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</si>
  <si>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</si>
  <si>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</si>
  <si>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</si>
  <si>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</si>
  <si>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</si>
  <si>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</si>
  <si>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</si>
  <si>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</si>
  <si>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</si>
  <si>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</si>
  <si>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</si>
  <si>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</si>
  <si>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</si>
  <si>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</si>
  <si>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</si>
  <si>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</si>
  <si>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</si>
  <si>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</si>
  <si>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</si>
  <si>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</si>
  <si>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</si>
  <si>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</si>
  <si>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</si>
  <si>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</si>
  <si>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</si>
  <si>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</si>
  <si>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</si>
  <si>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</si>
  <si>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</si>
  <si>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</si>
  <si>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</si>
  <si>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</si>
  <si>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</si>
  <si>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</si>
  <si>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</si>
  <si>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</si>
  <si>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</si>
  <si>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</si>
  <si>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</si>
  <si>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</si>
  <si>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</si>
  <si>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</si>
  <si>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</si>
  <si>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</si>
  <si>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</si>
  <si>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</si>
  <si>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</si>
  <si>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</si>
  <si>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</si>
  <si>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</si>
  <si>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</si>
  <si>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</si>
  <si>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</si>
  <si>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</si>
  <si>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</si>
  <si>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</si>
  <si>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High Freq</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</si>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</sst>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B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1" dT="2024-03-25T00:24:13.00" personId="{4F866D09-A2D3-41DA-A24C-20DE51662D93}" id="{29B7E094-910D-4640-AD42-77F398A81886}">
    <text>12.4B notional</text>
  </threadedComment>
  <threadedComment ref="P51" dT="2024-03-25T00:15:40.04" personId="{4F866D09-A2D3-41DA-A24C-20DE51662D93}" id="{66BA6FAB-F596-46B8-A685-34D82A73F4B0}">
    <text>11.5B notional</text>
  </threadedComment>
  <threadedComment ref="P61"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42" Type="http://schemas.openxmlformats.org/officeDocument/2006/relationships/hyperlink" Target="https://www.sec.gov/Archives/edgar/data/1263508/000110465922118527/0001104659-22-118527-index.htm" TargetMode="External"/><Relationship Id="rId63" Type="http://schemas.openxmlformats.org/officeDocument/2006/relationships/hyperlink" Target="https://www.sec.gov/edgar/browse/?CIK=1343781"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159" Type="http://schemas.openxmlformats.org/officeDocument/2006/relationships/hyperlink" Target="https://www.sec.gov/Archives/edgar/data/1446194/000172819523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107" Type="http://schemas.openxmlformats.org/officeDocument/2006/relationships/hyperlink" Target="https://www.sec.gov/Archives/edgar/data/1009207/000110465924023658/xslForm13F_X02/primary_doc.xml" TargetMode="External"/><Relationship Id="rId11" Type="http://schemas.openxmlformats.org/officeDocument/2006/relationships/hyperlink" Target="https://www.sec.gov/Archives/edgar/data/1603466/000156761922016266/0001567619-22-016266-index.htm" TargetMode="External"/><Relationship Id="rId32" Type="http://schemas.openxmlformats.org/officeDocument/2006/relationships/hyperlink" Target="https://www.sec.gov/edgar/browse/?CIK=1061165" TargetMode="External"/><Relationship Id="rId53" Type="http://schemas.openxmlformats.org/officeDocument/2006/relationships/hyperlink" Target="https://www.sec.gov/edgar/browse/?CIK=1079114"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149" Type="http://schemas.openxmlformats.org/officeDocument/2006/relationships/hyperlink" Target="https://www.sec.gov/Archives/edgar/data/1135730/000091957422004966/xslForm13F_X02/primary_doc.xml" TargetMode="External"/><Relationship Id="rId5" Type="http://schemas.openxmlformats.org/officeDocument/2006/relationships/hyperlink" Target="https://www.sec.gov/edgar/browse/?CIK=1350694"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181" Type="http://schemas.openxmlformats.org/officeDocument/2006/relationships/hyperlink" Target="https://www.sec.gov/Archives/edgar/data/1736225/000173622524000003/xslForm13F_X02/primary_doc.xml" TargetMode="External"/><Relationship Id="rId216" Type="http://schemas.openxmlformats.org/officeDocument/2006/relationships/printerSettings" Target="../printerSettings/printerSettings1.bin"/><Relationship Id="rId22" Type="http://schemas.openxmlformats.org/officeDocument/2006/relationships/hyperlink" Target="https://www.sec.gov/Archives/edgar/data/1218710/000095012322012462/0000950123-22-012462-index.htm" TargetMode="External"/><Relationship Id="rId43" Type="http://schemas.openxmlformats.org/officeDocument/2006/relationships/hyperlink" Target="https://www.sec.gov/edgar/browse/?CIK=1224962"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139" Type="http://schemas.openxmlformats.org/officeDocument/2006/relationships/hyperlink" Target="https://www.sec.gov/edgar/browse/?CIK=1666335"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71" Type="http://schemas.openxmlformats.org/officeDocument/2006/relationships/hyperlink" Target="https://www.sec.gov/Archives/edgar/data/1352851/000110465924017420/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12" Type="http://schemas.openxmlformats.org/officeDocument/2006/relationships/hyperlink" Target="https://www.sec.gov/Archives/edgar/data/1603466/000156761922010947/0001567619-22-010947-index.htm" TargetMode="External"/><Relationship Id="rId33" Type="http://schemas.openxmlformats.org/officeDocument/2006/relationships/hyperlink" Target="https://www.sec.gov/Archives/edgar/data/1061165/000090266422004869/0000902664-22-004869-index.htm" TargetMode="External"/><Relationship Id="rId108" Type="http://schemas.openxmlformats.org/officeDocument/2006/relationships/hyperlink" Target="https://www.sec.gov/Archives/edgar/data/1037389/000103738924000071/xslForm13F_X02/primary_doc.xml" TargetMode="External"/><Relationship Id="rId129" Type="http://schemas.openxmlformats.org/officeDocument/2006/relationships/hyperlink" Target="https://www.sec.gov/Archives/edgar/data/1443689/000144368924000003/xslForm13F_X02/primary_doc.xml" TargetMode="External"/><Relationship Id="rId54" Type="http://schemas.openxmlformats.org/officeDocument/2006/relationships/hyperlink" Target="https://www.sec.gov/Archives/edgar/data/1079114/000117266122002565/0001172661-22-002565-index.htm" TargetMode="External"/><Relationship Id="rId75" Type="http://schemas.openxmlformats.org/officeDocument/2006/relationships/hyperlink" Target="https://www.sec.gov/edgar/browse/?CIK=1595888" TargetMode="External"/><Relationship Id="rId96" Type="http://schemas.openxmlformats.org/officeDocument/2006/relationships/hyperlink" Target="https://www.sec.gov/edgar/browse/?CIK=1856083" TargetMode="External"/><Relationship Id="rId140" Type="http://schemas.openxmlformats.org/officeDocument/2006/relationships/hyperlink" Target="https://www.sec.gov/Archives/edgar/data/1666335/000166633524000002/xslForm13F_X02/primary_doc.xml" TargetMode="External"/><Relationship Id="rId161" Type="http://schemas.openxmlformats.org/officeDocument/2006/relationships/hyperlink" Target="https://www.sec.gov/Archives/edgar/data/1446194/000144619423000016/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217" Type="http://schemas.openxmlformats.org/officeDocument/2006/relationships/vmlDrawing" Target="../drawings/vmlDrawing1.vml"/><Relationship Id="rId6" Type="http://schemas.openxmlformats.org/officeDocument/2006/relationships/hyperlink" Target="https://www.sec.gov/Archives/edgar/data/1350694/000117266122002357/0001172661-22-002357-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44" Type="http://schemas.openxmlformats.org/officeDocument/2006/relationships/hyperlink" Target="https://www.sec.gov/Archives/edgar/data/1224962/000101297522000502/0001012975-22-000502-index.htm" TargetMode="External"/><Relationship Id="rId65" Type="http://schemas.openxmlformats.org/officeDocument/2006/relationships/hyperlink" Target="https://www.sec.gov/edgar/browse/?CIK=1279150" TargetMode="External"/><Relationship Id="rId86" Type="http://schemas.openxmlformats.org/officeDocument/2006/relationships/hyperlink" Target="https://www.sec.gov/Archives/edgar/data/1478735/000091957423001469/0000919574-23-001469-index.htm" TargetMode="External"/><Relationship Id="rId130" Type="http://schemas.openxmlformats.org/officeDocument/2006/relationships/hyperlink" Target="https://www.sec.gov/Archives/edgar/data/1279150/000199937124002312/xslForm13F_X02/primary_doc.xml" TargetMode="External"/><Relationship Id="rId151" Type="http://schemas.openxmlformats.org/officeDocument/2006/relationships/hyperlink" Target="https://www.sec.gov/Archives/edgar/data/1135730/000091957422001079/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34" Type="http://schemas.openxmlformats.org/officeDocument/2006/relationships/hyperlink" Target="https://www.sec.gov/edgar/browse/?CIK=934639" TargetMode="External"/><Relationship Id="rId55" Type="http://schemas.openxmlformats.org/officeDocument/2006/relationships/hyperlink" Target="https://www.sec.gov/edgar/browse/?CIK=1040273" TargetMode="External"/><Relationship Id="rId76" Type="http://schemas.openxmlformats.org/officeDocument/2006/relationships/hyperlink" Target="https://www.sec.gov/edgar/browse/?CIK=1595888"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62" Type="http://schemas.openxmlformats.org/officeDocument/2006/relationships/hyperlink" Target="https://www.sec.gov/Archives/edgar/data/1446194/000144619423000009/xslForm13F_X02/primary_doc.xml"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18" Type="http://schemas.openxmlformats.org/officeDocument/2006/relationships/comments" Target="../comments1.xml"/><Relationship Id="rId24" Type="http://schemas.openxmlformats.org/officeDocument/2006/relationships/hyperlink" Target="https://www.sec.gov/Archives/edgar/data/1054587/000095012322012327/0000950123-22-012327-index.htm" TargetMode="External"/><Relationship Id="rId45" Type="http://schemas.openxmlformats.org/officeDocument/2006/relationships/hyperlink" Target="https://www.sec.gov/edgar/browse/?CIK=1493215" TargetMode="External"/><Relationship Id="rId66" Type="http://schemas.openxmlformats.org/officeDocument/2006/relationships/hyperlink" Target="https://www.sec.gov/Archives/edgar/data/1279150/000121390022072102/0001213900-22-072102-index.htm"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131" Type="http://schemas.openxmlformats.org/officeDocument/2006/relationships/hyperlink" Target="https://www.sec.gov/Archives/edgar/data/1232621/000121465924002878/xslForm13F_X02/primary_doc.xml" TargetMode="External"/><Relationship Id="rId152" Type="http://schemas.openxmlformats.org/officeDocument/2006/relationships/hyperlink" Target="https://www.sec.gov/Archives/edgar/data/1135730/000091957421006831/xslForm13F_X02/primary_doc.xml" TargetMode="External"/><Relationship Id="rId173" Type="http://schemas.openxmlformats.org/officeDocument/2006/relationships/hyperlink" Target="https://www.sec.gov/Archives/edgar/data/923093/000095012324002455/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14" Type="http://schemas.openxmlformats.org/officeDocument/2006/relationships/hyperlink" Target="https://www.sec.gov/edgar/browse/?CIK=1423053" TargetMode="External"/><Relationship Id="rId30" Type="http://schemas.openxmlformats.org/officeDocument/2006/relationships/hyperlink" Target="https://www.sec.gov/edgar/browse/?CIK=1135730" TargetMode="External"/><Relationship Id="rId35" Type="http://schemas.openxmlformats.org/officeDocument/2006/relationships/hyperlink" Target="https://www.sec.gov/Archives/edgar/data/934639/000094787122001169/0000947871-22-001169-index.htm" TargetMode="External"/><Relationship Id="rId56" Type="http://schemas.openxmlformats.org/officeDocument/2006/relationships/hyperlink" Target="https://www.sec.gov/Archives/edgar/data/1040273/000108514622004128/0001085146-22-004128-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8" Type="http://schemas.openxmlformats.org/officeDocument/2006/relationships/hyperlink" Target="https://www.sec.gov/Archives/edgar/data/1350694/000117266122001289/0001172661-22-001289-index.htm"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42" Type="http://schemas.openxmlformats.org/officeDocument/2006/relationships/hyperlink" Target="https://www.sec.gov/Archives/edgar/data/1817652/000181765224000002/xslForm13F_X02/primary_doc.xml" TargetMode="External"/><Relationship Id="rId163" Type="http://schemas.openxmlformats.org/officeDocument/2006/relationships/hyperlink" Target="https://www.sec.gov/Archives/edgar/data/1446194/000144619422000006/xslForm13F_X01/primary_doc.xml" TargetMode="External"/><Relationship Id="rId184" Type="http://schemas.openxmlformats.org/officeDocument/2006/relationships/hyperlink" Target="https://www.sec.gov/cgi-bin/browse-edgar?action=getcompany&amp;CIK=0001595082&amp;owner=include&amp;count=40&amp;hidefilings=0" TargetMode="External"/><Relationship Id="rId189" Type="http://schemas.openxmlformats.org/officeDocument/2006/relationships/hyperlink" Target="https://www.sec.gov/Archives/edgar/data/1656456/000165645624000001/xslForm13F_X02/primary_doc.xml" TargetMode="External"/><Relationship Id="rId219" Type="http://schemas.microsoft.com/office/2017/10/relationships/threadedComment" Target="../threadedComments/threadedComment1.xm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79" Type="http://schemas.openxmlformats.org/officeDocument/2006/relationships/hyperlink" Target="https://www.sec.gov/Archives/edgar/data/1410830/00011726612400085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78" Type="http://schemas.openxmlformats.org/officeDocument/2006/relationships/hyperlink" Target="https://www.sec.gov/Archives/edgar/data/1061165/000156761922010934/0001567619-22-010934-index.htm" TargetMode="External"/><Relationship Id="rId94" Type="http://schemas.openxmlformats.org/officeDocument/2006/relationships/hyperlink" Target="https://www.sec.gov/Archives/edgar/data/1423053/000095012323005271/xslForm13F_X02/22950.xml"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48" Type="http://schemas.openxmlformats.org/officeDocument/2006/relationships/hyperlink" Target="https://www.sec.gov/Archives/edgar/data/1135730/000091957423001190/xslForm13F_X02/primary_doc.xml" TargetMode="External"/><Relationship Id="rId164" Type="http://schemas.openxmlformats.org/officeDocument/2006/relationships/hyperlink" Target="https://www.sec.gov/Archives/edgar/data/1446194/000144619422000004/xslForm13F_X01/primary_doc.xml" TargetMode="External"/><Relationship Id="rId169" Type="http://schemas.openxmlformats.org/officeDocument/2006/relationships/hyperlink" Target="https://www.sec.gov/Archives/edgar/data/1387322/000138732224000002/xslForm13F_X02/primary_doc.xml" TargetMode="External"/><Relationship Id="rId185" Type="http://schemas.openxmlformats.org/officeDocument/2006/relationships/hyperlink" Target="https://www.sec.gov/Archives/edgar/data/1595082/000159508224000013/xslForm13F_X02/primary_doc.xml" TargetMode="External"/><Relationship Id="rId4" Type="http://schemas.openxmlformats.org/officeDocument/2006/relationships/hyperlink" Target="https://www.sec.gov/Archives/edgar/data/1037389/000103738922000225/0001037389-22-000225-index.htm" TargetMode="External"/><Relationship Id="rId9" Type="http://schemas.openxmlformats.org/officeDocument/2006/relationships/hyperlink" Target="https://www.sec.gov/edgar/browse/?CIK=1603466" TargetMode="External"/><Relationship Id="rId180" Type="http://schemas.openxmlformats.org/officeDocument/2006/relationships/hyperlink" Target="https://www.sec.gov/cgi-bin/browse-edgar?action=getcompany&amp;CIK=0001736225&amp;owner=include&amp;count=40&amp;hidefilings=0" TargetMode="External"/><Relationship Id="rId210" Type="http://schemas.openxmlformats.org/officeDocument/2006/relationships/hyperlink" Target="https://www.sec.gov/cgi-bin/browse-edgar?action=getcompany&amp;CIK=00013938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6" Type="http://schemas.openxmlformats.org/officeDocument/2006/relationships/hyperlink" Target="https://www.sec.gov/Archives/edgar/data/1103804/000110380422000006/0001103804-22-000006-index.htm"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211" Type="http://schemas.openxmlformats.org/officeDocument/2006/relationships/hyperlink" Target="https://www.sec.gov/Archives/edgar/data/1393825/000139382524000128/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201" Type="http://schemas.openxmlformats.org/officeDocument/2006/relationships/hyperlink" Target="https://www.sec.gov/Archives/edgar/data/1107310/000108514624001243/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202" Type="http://schemas.openxmlformats.org/officeDocument/2006/relationships/hyperlink" Target="https://www.sec.gov/cgi-bin/browse-edgar?action=getcompany&amp;CIK=0001784547&amp;owner=include&amp;count=40&amp;hidefilings=0"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F166"/>
  <sheetViews>
    <sheetView zoomScale="160" zoomScaleNormal="160" workbookViewId="0">
      <pane xSplit="2" ySplit="2" topLeftCell="H3" activePane="bottomRight" state="frozen"/>
      <selection pane="topRight" activeCell="C1" sqref="C1"/>
      <selection pane="bottomLeft" activeCell="A3" sqref="A3"/>
      <selection pane="bottomRight" activeCell="T3" sqref="T3"/>
    </sheetView>
  </sheetViews>
  <sheetFormatPr baseColWidth="10" defaultColWidth="8.83203125" defaultRowHeight="13" x14ac:dyDescent="0.15"/>
  <cols>
    <col min="1" max="1" width="5.1640625" customWidth="1"/>
    <col min="2" max="2" width="17.1640625" customWidth="1"/>
    <col min="3" max="3" width="17.5" customWidth="1"/>
    <col min="4" max="4" width="10.6640625" style="3" customWidth="1"/>
    <col min="5" max="8" width="9.1640625" style="1"/>
    <col min="9" max="14" width="9.1640625" style="3"/>
    <col min="15" max="15" width="8.83203125" style="3"/>
    <col min="16" max="16" width="9.1640625" style="3" bestFit="1" customWidth="1"/>
    <col min="17" max="17" width="12" style="6" customWidth="1"/>
    <col min="18" max="18" width="9.1640625" style="6"/>
    <col min="19" max="19" width="12" style="8" customWidth="1"/>
    <col min="21" max="22" width="10.83203125" customWidth="1"/>
  </cols>
  <sheetData>
    <row r="2" spans="1:55" x14ac:dyDescent="0.15">
      <c r="B2" t="s">
        <v>0</v>
      </c>
      <c r="C2" t="s">
        <v>15</v>
      </c>
      <c r="D2" s="3" t="s">
        <v>18</v>
      </c>
      <c r="E2" s="1" t="s">
        <v>7</v>
      </c>
      <c r="F2" s="1" t="s">
        <v>8</v>
      </c>
      <c r="G2" s="1" t="s">
        <v>9</v>
      </c>
      <c r="H2" s="1" t="s">
        <v>10</v>
      </c>
      <c r="I2" s="3" t="s">
        <v>11</v>
      </c>
      <c r="J2" s="3" t="s">
        <v>13</v>
      </c>
      <c r="K2" s="3" t="s">
        <v>12</v>
      </c>
      <c r="L2" s="3" t="s">
        <v>14</v>
      </c>
      <c r="M2" s="3" t="s">
        <v>238</v>
      </c>
      <c r="N2" s="3" t="s">
        <v>239</v>
      </c>
      <c r="O2" s="3" t="s">
        <v>655</v>
      </c>
      <c r="P2" s="3" t="s">
        <v>656</v>
      </c>
      <c r="Q2" s="5" t="s">
        <v>100</v>
      </c>
      <c r="R2" s="5" t="s">
        <v>217</v>
      </c>
      <c r="S2" s="7" t="s">
        <v>218</v>
      </c>
      <c r="T2" t="s">
        <v>230</v>
      </c>
      <c r="U2" t="s">
        <v>231</v>
      </c>
      <c r="V2" t="s">
        <v>729</v>
      </c>
      <c r="W2" t="s">
        <v>234</v>
      </c>
      <c r="X2" t="s">
        <v>233</v>
      </c>
      <c r="Y2" t="s">
        <v>720</v>
      </c>
      <c r="Z2" t="s">
        <v>721</v>
      </c>
      <c r="AA2" t="s">
        <v>718</v>
      </c>
      <c r="AB2">
        <v>2022</v>
      </c>
      <c r="AC2">
        <v>2021</v>
      </c>
      <c r="AD2">
        <v>2020</v>
      </c>
      <c r="AE2">
        <v>2019</v>
      </c>
      <c r="AF2">
        <v>2018</v>
      </c>
      <c r="AG2">
        <v>2017</v>
      </c>
      <c r="AH2">
        <v>2016</v>
      </c>
      <c r="AI2">
        <v>2015</v>
      </c>
      <c r="AJ2">
        <v>2014</v>
      </c>
      <c r="AK2">
        <v>2013</v>
      </c>
      <c r="AL2">
        <v>2012</v>
      </c>
      <c r="AM2">
        <v>2011</v>
      </c>
      <c r="AN2">
        <f>+AM2-1</f>
        <v>2010</v>
      </c>
      <c r="AO2">
        <f t="shared" ref="AO2:BC2" si="0">+AN2-1</f>
        <v>2009</v>
      </c>
      <c r="AP2">
        <f t="shared" si="0"/>
        <v>2008</v>
      </c>
      <c r="AQ2">
        <f t="shared" si="0"/>
        <v>2007</v>
      </c>
      <c r="AR2">
        <f t="shared" si="0"/>
        <v>2006</v>
      </c>
      <c r="AS2">
        <f t="shared" si="0"/>
        <v>2005</v>
      </c>
      <c r="AT2">
        <f t="shared" si="0"/>
        <v>2004</v>
      </c>
      <c r="AU2">
        <f t="shared" si="0"/>
        <v>2003</v>
      </c>
      <c r="AV2">
        <f t="shared" si="0"/>
        <v>2002</v>
      </c>
      <c r="AW2">
        <f t="shared" si="0"/>
        <v>2001</v>
      </c>
      <c r="AX2">
        <f t="shared" si="0"/>
        <v>2000</v>
      </c>
      <c r="AY2">
        <f t="shared" si="0"/>
        <v>1999</v>
      </c>
      <c r="AZ2">
        <f t="shared" si="0"/>
        <v>1998</v>
      </c>
      <c r="BA2">
        <f t="shared" si="0"/>
        <v>1997</v>
      </c>
      <c r="BB2">
        <f t="shared" si="0"/>
        <v>1996</v>
      </c>
      <c r="BC2">
        <f t="shared" si="0"/>
        <v>1995</v>
      </c>
    </row>
    <row r="3" spans="1:55" x14ac:dyDescent="0.15">
      <c r="A3">
        <v>1</v>
      </c>
      <c r="B3" s="2" t="s">
        <v>42</v>
      </c>
      <c r="C3" t="s">
        <v>73</v>
      </c>
      <c r="D3" s="3" t="s">
        <v>241</v>
      </c>
      <c r="K3" s="4">
        <v>296096.64000000001</v>
      </c>
      <c r="L3" s="4">
        <v>299007.62211900001</v>
      </c>
      <c r="M3" s="4"/>
      <c r="N3" s="4"/>
      <c r="O3" s="4">
        <v>313257.308189</v>
      </c>
      <c r="P3" s="4">
        <v>347358.07446099998</v>
      </c>
      <c r="Q3" s="6" t="s">
        <v>102</v>
      </c>
      <c r="R3" s="6" t="s">
        <v>222</v>
      </c>
      <c r="S3" s="8" t="s">
        <v>221</v>
      </c>
    </row>
    <row r="4" spans="1:55" x14ac:dyDescent="0.15">
      <c r="A4">
        <f>+A3+1</f>
        <v>2</v>
      </c>
      <c r="B4" s="2" t="s">
        <v>5</v>
      </c>
      <c r="C4" t="s">
        <v>21</v>
      </c>
      <c r="D4" s="3">
        <v>67467</v>
      </c>
      <c r="I4" s="4">
        <v>188637.96799999999</v>
      </c>
      <c r="J4" s="4">
        <v>161186.951</v>
      </c>
      <c r="K4" s="4">
        <v>169100.285</v>
      </c>
      <c r="L4" s="4">
        <v>180744.155</v>
      </c>
      <c r="M4" s="4">
        <v>174392.11</v>
      </c>
      <c r="N4" s="4">
        <v>202791.98027</v>
      </c>
      <c r="O4" s="4">
        <v>198144.28681300001</v>
      </c>
      <c r="P4" s="4">
        <v>105515.79195499999</v>
      </c>
      <c r="Q4" s="6" t="s">
        <v>101</v>
      </c>
      <c r="R4" s="6" t="s">
        <v>220</v>
      </c>
      <c r="S4" s="8" t="s">
        <v>229</v>
      </c>
      <c r="T4">
        <v>1989</v>
      </c>
      <c r="V4">
        <v>5500</v>
      </c>
      <c r="Y4" t="s">
        <v>728</v>
      </c>
    </row>
    <row r="5" spans="1:55" x14ac:dyDescent="0.15">
      <c r="A5">
        <f t="shared" ref="A5:A7" si="1">+A4+1</f>
        <v>3</v>
      </c>
      <c r="B5" s="2" t="s">
        <v>4</v>
      </c>
      <c r="C5" t="s">
        <v>20</v>
      </c>
      <c r="D5" s="3">
        <v>62000</v>
      </c>
      <c r="I5" s="4">
        <v>484452.99400000001</v>
      </c>
      <c r="J5" s="4">
        <v>389708.92099999997</v>
      </c>
      <c r="K5" s="4">
        <v>438754.84399999998</v>
      </c>
      <c r="L5" s="4">
        <v>428086.473329</v>
      </c>
      <c r="M5" s="4">
        <v>454693.68748800003</v>
      </c>
      <c r="N5" s="4">
        <v>483744.58313300001</v>
      </c>
      <c r="O5" s="4">
        <v>466500.24296800001</v>
      </c>
      <c r="P5" s="4">
        <v>99349.033796999996</v>
      </c>
      <c r="Q5" s="6" t="s">
        <v>101</v>
      </c>
      <c r="R5" s="6" t="s">
        <v>220</v>
      </c>
      <c r="S5" s="8" t="s">
        <v>219</v>
      </c>
      <c r="T5">
        <v>1990</v>
      </c>
      <c r="U5" t="s">
        <v>240</v>
      </c>
    </row>
    <row r="6" spans="1:55" x14ac:dyDescent="0.15">
      <c r="A6">
        <f t="shared" si="1"/>
        <v>4</v>
      </c>
      <c r="B6" s="2" t="s">
        <v>65</v>
      </c>
      <c r="C6" t="s">
        <v>242</v>
      </c>
      <c r="K6" s="4">
        <v>228575.18799999999</v>
      </c>
      <c r="L6" s="4">
        <v>216242.23104099999</v>
      </c>
      <c r="M6" s="4"/>
      <c r="N6" s="4"/>
      <c r="O6" s="4"/>
      <c r="P6" s="4">
        <v>82241.397056000002</v>
      </c>
      <c r="Q6" s="6" t="s">
        <v>103</v>
      </c>
      <c r="R6" s="6" t="s">
        <v>225</v>
      </c>
      <c r="S6" s="8" t="s">
        <v>229</v>
      </c>
      <c r="T6">
        <v>2000</v>
      </c>
    </row>
    <row r="7" spans="1:55" x14ac:dyDescent="0.15">
      <c r="A7">
        <f t="shared" si="1"/>
        <v>5</v>
      </c>
      <c r="B7" s="2" t="s">
        <v>40</v>
      </c>
      <c r="C7" t="s">
        <v>69</v>
      </c>
      <c r="K7" s="4">
        <v>83732.203999999998</v>
      </c>
      <c r="L7" s="4">
        <v>90480.696330999999</v>
      </c>
      <c r="M7" s="4"/>
      <c r="N7" s="4"/>
      <c r="O7" s="4"/>
      <c r="P7" s="4">
        <v>69304.616848999998</v>
      </c>
      <c r="Q7" s="6" t="s">
        <v>103</v>
      </c>
      <c r="R7" s="6" t="s">
        <v>223</v>
      </c>
      <c r="S7" s="8" t="s">
        <v>229</v>
      </c>
    </row>
    <row r="8" spans="1:55" x14ac:dyDescent="0.15">
      <c r="A8">
        <f t="shared" ref="A8:A73" si="2">+A7+1</f>
        <v>6</v>
      </c>
      <c r="B8" s="2" t="s">
        <v>1</v>
      </c>
      <c r="C8" t="s">
        <v>17</v>
      </c>
      <c r="I8" s="4">
        <v>85212.489000000001</v>
      </c>
      <c r="J8" s="4">
        <v>84467.48</v>
      </c>
      <c r="K8" s="4">
        <v>70684.472999999998</v>
      </c>
      <c r="L8" s="4">
        <v>73088.126000000004</v>
      </c>
      <c r="M8" s="4"/>
      <c r="N8" s="4"/>
      <c r="O8" s="4"/>
      <c r="P8" s="4">
        <v>64606.784</v>
      </c>
      <c r="Q8" s="6" t="s">
        <v>103</v>
      </c>
      <c r="R8" s="6" t="s">
        <v>223</v>
      </c>
      <c r="S8" s="8" t="s">
        <v>229</v>
      </c>
    </row>
    <row r="9" spans="1:55" x14ac:dyDescent="0.15">
      <c r="A9">
        <f t="shared" si="2"/>
        <v>7</v>
      </c>
      <c r="B9" s="2" t="s">
        <v>70</v>
      </c>
      <c r="C9" t="s">
        <v>684</v>
      </c>
      <c r="I9" s="4">
        <v>578333.429</v>
      </c>
      <c r="J9" s="4">
        <v>404340.20899999997</v>
      </c>
      <c r="K9" s="4">
        <v>386869.95699999999</v>
      </c>
      <c r="L9" s="4">
        <v>395433.01293099998</v>
      </c>
      <c r="M9" s="4">
        <v>470246.70751500002</v>
      </c>
      <c r="N9" s="4">
        <v>491756.19189800002</v>
      </c>
      <c r="O9" s="4">
        <v>480508.32573799998</v>
      </c>
      <c r="P9" s="4">
        <v>59033.251529000001</v>
      </c>
      <c r="Q9" s="6" t="s">
        <v>103</v>
      </c>
      <c r="R9" s="6" t="s">
        <v>225</v>
      </c>
      <c r="S9" s="8" t="s">
        <v>669</v>
      </c>
    </row>
    <row r="10" spans="1:55" x14ac:dyDescent="0.15">
      <c r="A10">
        <f t="shared" si="2"/>
        <v>8</v>
      </c>
      <c r="B10" s="2" t="s">
        <v>109</v>
      </c>
      <c r="P10" s="4">
        <v>53127.589083999999</v>
      </c>
      <c r="Q10" s="6" t="s">
        <v>103</v>
      </c>
    </row>
    <row r="11" spans="1:55" x14ac:dyDescent="0.15">
      <c r="A11">
        <f t="shared" si="2"/>
        <v>9</v>
      </c>
      <c r="B11" s="2" t="s">
        <v>114</v>
      </c>
      <c r="C11" t="s">
        <v>717</v>
      </c>
      <c r="D11" s="3">
        <v>64000</v>
      </c>
      <c r="P11" s="4">
        <v>52354.782071000001</v>
      </c>
      <c r="Q11" s="6" t="s">
        <v>101</v>
      </c>
      <c r="S11" s="8" t="s">
        <v>678</v>
      </c>
      <c r="T11">
        <v>1997</v>
      </c>
      <c r="Y11" t="s">
        <v>723</v>
      </c>
      <c r="Z11" t="s">
        <v>722</v>
      </c>
      <c r="AA11" t="s">
        <v>719</v>
      </c>
    </row>
    <row r="12" spans="1:55" x14ac:dyDescent="0.15">
      <c r="A12">
        <f t="shared" si="2"/>
        <v>10</v>
      </c>
      <c r="B12" s="2" t="s">
        <v>27</v>
      </c>
      <c r="C12" t="s">
        <v>48</v>
      </c>
      <c r="D12" s="3">
        <v>58000</v>
      </c>
      <c r="K12" s="4">
        <v>34543.49</v>
      </c>
      <c r="L12" s="4">
        <v>35814.526356000002</v>
      </c>
      <c r="M12" s="4"/>
      <c r="N12" s="4"/>
      <c r="O12" s="4"/>
      <c r="P12" s="4">
        <v>42709.667178000003</v>
      </c>
      <c r="Q12" s="6" t="s">
        <v>103</v>
      </c>
      <c r="R12" s="6" t="s">
        <v>223</v>
      </c>
      <c r="S12" s="8" t="s">
        <v>229</v>
      </c>
    </row>
    <row r="13" spans="1:55" x14ac:dyDescent="0.15">
      <c r="A13">
        <f t="shared" si="2"/>
        <v>11</v>
      </c>
      <c r="B13" s="2" t="s">
        <v>6</v>
      </c>
      <c r="C13" t="s">
        <v>22</v>
      </c>
      <c r="K13" s="4">
        <v>32595.472000000002</v>
      </c>
      <c r="L13" s="4">
        <v>36529.064118000002</v>
      </c>
      <c r="M13" s="4"/>
      <c r="N13" s="4"/>
      <c r="O13" s="4"/>
      <c r="P13" s="4">
        <v>36081.330501999997</v>
      </c>
      <c r="Q13" s="6" t="s">
        <v>101</v>
      </c>
      <c r="R13" s="6" t="s">
        <v>220</v>
      </c>
      <c r="S13" s="8" t="s">
        <v>228</v>
      </c>
    </row>
    <row r="14" spans="1:55" x14ac:dyDescent="0.15">
      <c r="A14">
        <f t="shared" si="2"/>
        <v>12</v>
      </c>
      <c r="B14" s="2" t="s">
        <v>3</v>
      </c>
      <c r="C14" t="s">
        <v>19</v>
      </c>
      <c r="D14" s="3">
        <v>27200</v>
      </c>
      <c r="I14" s="4">
        <v>25186.491999999998</v>
      </c>
      <c r="J14" s="4">
        <v>23701.54</v>
      </c>
      <c r="K14" s="4">
        <v>25036.834999999999</v>
      </c>
      <c r="L14" s="4">
        <v>29421.581450000001</v>
      </c>
      <c r="M14" s="4"/>
      <c r="N14" s="4"/>
      <c r="O14" s="4"/>
      <c r="P14" s="4">
        <v>33034.349569999998</v>
      </c>
      <c r="Q14" s="6" t="s">
        <v>101</v>
      </c>
      <c r="R14" s="6" t="s">
        <v>220</v>
      </c>
      <c r="S14" s="8" t="s">
        <v>227</v>
      </c>
      <c r="T14">
        <v>1992</v>
      </c>
    </row>
    <row r="15" spans="1:55" x14ac:dyDescent="0.15">
      <c r="A15">
        <f t="shared" si="2"/>
        <v>13</v>
      </c>
      <c r="B15" s="2" t="s">
        <v>23</v>
      </c>
      <c r="C15" t="s">
        <v>37</v>
      </c>
      <c r="I15" s="4">
        <v>24735.085999999999</v>
      </c>
      <c r="J15" s="4">
        <v>21862.785</v>
      </c>
      <c r="K15" s="4">
        <v>21658.496999999999</v>
      </c>
      <c r="L15" s="4">
        <v>19975.826558000001</v>
      </c>
      <c r="M15" s="4">
        <v>21307.508398000002</v>
      </c>
      <c r="N15" s="4">
        <v>24426.457264000001</v>
      </c>
      <c r="O15" s="4">
        <v>24642.289392999999</v>
      </c>
      <c r="P15" s="4">
        <v>27301.507781</v>
      </c>
      <c r="Q15" s="6" t="s">
        <v>104</v>
      </c>
      <c r="R15" s="6" t="s">
        <v>224</v>
      </c>
      <c r="S15" s="8" t="s">
        <v>227</v>
      </c>
    </row>
    <row r="16" spans="1:55" x14ac:dyDescent="0.15">
      <c r="A16">
        <f t="shared" si="2"/>
        <v>14</v>
      </c>
      <c r="B16" s="2" t="s">
        <v>24</v>
      </c>
      <c r="C16" t="s">
        <v>46</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6" t="s">
        <v>107</v>
      </c>
      <c r="R16" s="6" t="s">
        <v>224</v>
      </c>
      <c r="S16" s="8" t="s">
        <v>229</v>
      </c>
    </row>
    <row r="17" spans="1:58" x14ac:dyDescent="0.15">
      <c r="A17">
        <f t="shared" si="2"/>
        <v>15</v>
      </c>
      <c r="B17" s="2" t="s">
        <v>2</v>
      </c>
      <c r="C17" t="s">
        <v>16</v>
      </c>
      <c r="I17" s="4">
        <v>24807.125</v>
      </c>
      <c r="J17" s="4">
        <v>23598.117999999999</v>
      </c>
      <c r="K17" s="4">
        <v>19754.886999999999</v>
      </c>
      <c r="L17" s="4">
        <v>18319.724929</v>
      </c>
      <c r="M17" s="4"/>
      <c r="N17" s="4"/>
      <c r="O17" s="4"/>
      <c r="P17" s="4">
        <v>17864.337112000001</v>
      </c>
      <c r="Q17" s="6" t="s">
        <v>105</v>
      </c>
      <c r="S17" s="8" t="s">
        <v>243</v>
      </c>
    </row>
    <row r="18" spans="1:58" x14ac:dyDescent="0.15">
      <c r="A18">
        <f t="shared" si="2"/>
        <v>16</v>
      </c>
      <c r="B18" s="2" t="s">
        <v>117</v>
      </c>
      <c r="P18" s="4">
        <v>14279.722572000001</v>
      </c>
    </row>
    <row r="19" spans="1:58" x14ac:dyDescent="0.15">
      <c r="A19">
        <f t="shared" si="2"/>
        <v>17</v>
      </c>
      <c r="B19" s="2" t="s">
        <v>44</v>
      </c>
      <c r="C19" t="s">
        <v>43</v>
      </c>
      <c r="D19" s="3">
        <v>58000</v>
      </c>
      <c r="K19" s="4">
        <v>10893.232</v>
      </c>
      <c r="L19" s="4">
        <v>8163.3474310000001</v>
      </c>
      <c r="M19" s="4"/>
      <c r="N19" s="4"/>
      <c r="O19" s="4"/>
      <c r="P19" s="4">
        <v>14053.201713</v>
      </c>
      <c r="Q19" s="6" t="s">
        <v>107</v>
      </c>
      <c r="R19" s="6" t="s">
        <v>224</v>
      </c>
      <c r="S19" s="8" t="s">
        <v>229</v>
      </c>
    </row>
    <row r="20" spans="1:58" x14ac:dyDescent="0.15">
      <c r="A20">
        <f t="shared" si="2"/>
        <v>18</v>
      </c>
      <c r="B20" s="2" t="s">
        <v>25</v>
      </c>
      <c r="C20" t="s">
        <v>235</v>
      </c>
      <c r="D20" s="4">
        <v>28673.846799999999</v>
      </c>
      <c r="I20" s="4">
        <v>16809.736000000001</v>
      </c>
      <c r="J20" s="4">
        <v>10609.466</v>
      </c>
      <c r="K20" s="4">
        <v>10613.116</v>
      </c>
      <c r="L20" s="4">
        <v>10475.619064</v>
      </c>
      <c r="M20" s="4"/>
      <c r="N20" s="4"/>
      <c r="O20" s="4"/>
      <c r="P20" s="4">
        <v>11558.848096</v>
      </c>
      <c r="Q20" s="6" t="s">
        <v>104</v>
      </c>
      <c r="R20" s="6" t="s">
        <v>224</v>
      </c>
      <c r="S20" s="8" t="s">
        <v>227</v>
      </c>
      <c r="T20">
        <v>1997</v>
      </c>
      <c r="U20" t="s">
        <v>232</v>
      </c>
      <c r="W20" s="9">
        <f>RATE(2022-1998,0,-1,13.71)</f>
        <v>0.11526111596972678</v>
      </c>
      <c r="X20" s="9">
        <f>1*(1+AZ$20)*(1+AY20)*(1+AX20)*(1+AW20)*(1+AV20)*(1+AU20)*(1+AT20)*(1+AS20)*(1+AR20)*(1+AQ20)*(1+AP20)*(1+AO20)*(1+AN20)*(1+AM20)*(1+AL20)*(1+AK20)*(1+AJ20)*(1+AI20)*(1+AH20)*(1+AG20)*(1+AF20)*(1+AE20)*(1+AD20)*(1+AC20)*(1+AB20)-1</f>
        <v>13.713492129281141</v>
      </c>
      <c r="Y20" s="9"/>
      <c r="Z20" s="9"/>
      <c r="AA20" s="9"/>
      <c r="AB20" s="10">
        <v>-0.33</v>
      </c>
      <c r="AC20" s="9">
        <v>-7.0000000000000007E-2</v>
      </c>
      <c r="AD20" s="9">
        <v>0.23</v>
      </c>
      <c r="AE20" s="9">
        <v>0.29899999999999999</v>
      </c>
      <c r="AF20" s="9">
        <v>-0.05</v>
      </c>
      <c r="AG20" s="9">
        <v>8.2000000000000003E-2</v>
      </c>
      <c r="AH20" s="9">
        <v>-2.7E-2</v>
      </c>
      <c r="AI20" s="9">
        <v>8.7999999999999995E-2</v>
      </c>
      <c r="AJ20" s="9">
        <v>4.0000000000000001E-3</v>
      </c>
      <c r="AK20" s="9">
        <v>0.14199999999999999</v>
      </c>
      <c r="AL20" s="9">
        <v>0.193</v>
      </c>
      <c r="AM20" s="9">
        <v>8.0000000000000002E-3</v>
      </c>
      <c r="AN20" s="9">
        <v>0.126</v>
      </c>
      <c r="AO20" s="9">
        <v>0.14000000000000001</v>
      </c>
      <c r="AP20" s="9">
        <v>-0.32900000000000001</v>
      </c>
      <c r="AQ20" s="9">
        <v>0.46200000000000002</v>
      </c>
      <c r="AR20" s="9">
        <v>0.13700000000000001</v>
      </c>
      <c r="AS20" s="9">
        <v>0.25900000000000001</v>
      </c>
      <c r="AT20" s="9">
        <v>0.14599999999999999</v>
      </c>
      <c r="AU20" s="9">
        <v>8.2000000000000003E-2</v>
      </c>
      <c r="AV20" s="9">
        <v>0.14599999999999999</v>
      </c>
      <c r="AW20" s="9">
        <v>0.40400000000000003</v>
      </c>
      <c r="AX20" s="9">
        <v>0.73399999999999999</v>
      </c>
      <c r="AY20" s="9">
        <v>0.46800000000000003</v>
      </c>
      <c r="AZ20" s="9">
        <v>7.5999999999999998E-2</v>
      </c>
      <c r="BA20" s="9"/>
      <c r="BB20" s="9"/>
      <c r="BC20" s="9"/>
      <c r="BD20" s="9"/>
      <c r="BE20" s="9"/>
      <c r="BF20" s="9"/>
    </row>
    <row r="21" spans="1:58" x14ac:dyDescent="0.15">
      <c r="A21">
        <f t="shared" si="2"/>
        <v>19</v>
      </c>
      <c r="B21" s="2" t="s">
        <v>122</v>
      </c>
      <c r="P21" s="4">
        <v>11407.010893999999</v>
      </c>
    </row>
    <row r="22" spans="1:58" x14ac:dyDescent="0.15">
      <c r="A22">
        <f t="shared" si="2"/>
        <v>20</v>
      </c>
      <c r="B22" s="2" t="s">
        <v>35</v>
      </c>
      <c r="C22" t="s">
        <v>61</v>
      </c>
      <c r="K22" s="4">
        <v>7877.0450000000001</v>
      </c>
      <c r="P22" s="4">
        <v>10396.017618</v>
      </c>
      <c r="Q22" s="6" t="s">
        <v>102</v>
      </c>
    </row>
    <row r="23" spans="1:58" x14ac:dyDescent="0.15">
      <c r="A23">
        <f t="shared" si="2"/>
        <v>21</v>
      </c>
      <c r="B23" s="2" t="s">
        <v>78</v>
      </c>
      <c r="P23" s="4">
        <v>9715.8169170000001</v>
      </c>
    </row>
    <row r="24" spans="1:58" x14ac:dyDescent="0.15">
      <c r="A24">
        <f t="shared" si="2"/>
        <v>22</v>
      </c>
      <c r="B24" s="2" t="s">
        <v>710</v>
      </c>
      <c r="P24" s="4">
        <v>9195.4703219999992</v>
      </c>
    </row>
    <row r="25" spans="1:58" x14ac:dyDescent="0.15">
      <c r="A25">
        <f t="shared" si="2"/>
        <v>23</v>
      </c>
      <c r="B25" s="2" t="s">
        <v>39</v>
      </c>
      <c r="C25" t="s">
        <v>68</v>
      </c>
      <c r="K25" s="4">
        <v>9662.6350000000002</v>
      </c>
      <c r="P25" s="4">
        <v>9098.0169999999998</v>
      </c>
      <c r="Q25" s="6" t="s">
        <v>101</v>
      </c>
      <c r="S25" s="8" t="s">
        <v>229</v>
      </c>
    </row>
    <row r="26" spans="1:58" x14ac:dyDescent="0.15">
      <c r="A26">
        <f t="shared" si="2"/>
        <v>24</v>
      </c>
      <c r="B26" s="2" t="s">
        <v>29</v>
      </c>
      <c r="C26" t="s">
        <v>51</v>
      </c>
      <c r="K26" s="4">
        <v>15269.446</v>
      </c>
      <c r="L26" s="4">
        <v>16651.382602000001</v>
      </c>
      <c r="M26" s="4"/>
      <c r="N26" s="4"/>
      <c r="O26" s="4"/>
      <c r="P26" s="4">
        <v>8788.6</v>
      </c>
      <c r="Q26" s="6" t="s">
        <v>106</v>
      </c>
      <c r="R26" s="6" t="s">
        <v>222</v>
      </c>
      <c r="S26" s="8" t="s">
        <v>229</v>
      </c>
      <c r="T26">
        <v>2000</v>
      </c>
    </row>
    <row r="27" spans="1:58" x14ac:dyDescent="0.15">
      <c r="A27">
        <f t="shared" si="2"/>
        <v>25</v>
      </c>
      <c r="B27" s="2" t="s">
        <v>126</v>
      </c>
      <c r="P27" s="4">
        <v>8039.3069999999998</v>
      </c>
    </row>
    <row r="28" spans="1:58" x14ac:dyDescent="0.15">
      <c r="A28">
        <f t="shared" si="2"/>
        <v>26</v>
      </c>
      <c r="B28" s="2" t="s">
        <v>705</v>
      </c>
      <c r="C28" t="s">
        <v>706</v>
      </c>
      <c r="P28" s="4">
        <v>7646.3701709999996</v>
      </c>
    </row>
    <row r="29" spans="1:58" x14ac:dyDescent="0.15">
      <c r="A29">
        <f t="shared" si="2"/>
        <v>27</v>
      </c>
      <c r="B29" s="2" t="s">
        <v>32</v>
      </c>
      <c r="C29" t="s">
        <v>57</v>
      </c>
      <c r="K29" s="4">
        <v>5764.9269999999997</v>
      </c>
      <c r="P29" s="4">
        <v>7325.2073769999997</v>
      </c>
      <c r="Q29" s="6" t="s">
        <v>106</v>
      </c>
      <c r="R29" s="6" t="s">
        <v>226</v>
      </c>
    </row>
    <row r="30" spans="1:58" x14ac:dyDescent="0.15">
      <c r="A30">
        <f t="shared" si="2"/>
        <v>28</v>
      </c>
      <c r="B30" s="2" t="s">
        <v>689</v>
      </c>
      <c r="C30" t="s">
        <v>690</v>
      </c>
      <c r="P30" s="4">
        <v>7239.756496</v>
      </c>
      <c r="Q30" s="6" t="s">
        <v>106</v>
      </c>
      <c r="R30" s="6" t="s">
        <v>226</v>
      </c>
      <c r="S30" s="8" t="s">
        <v>229</v>
      </c>
    </row>
    <row r="31" spans="1:58" x14ac:dyDescent="0.15">
      <c r="A31">
        <f t="shared" si="2"/>
        <v>29</v>
      </c>
      <c r="B31" s="2" t="s">
        <v>129</v>
      </c>
      <c r="P31" s="4">
        <v>7226.6135880000002</v>
      </c>
      <c r="Q31" s="6" t="s">
        <v>101</v>
      </c>
    </row>
    <row r="32" spans="1:58" x14ac:dyDescent="0.15">
      <c r="A32">
        <f t="shared" si="2"/>
        <v>30</v>
      </c>
      <c r="B32" s="2" t="s">
        <v>150</v>
      </c>
      <c r="P32" s="4">
        <v>6657.7015229999997</v>
      </c>
    </row>
    <row r="33" spans="1:18" x14ac:dyDescent="0.15">
      <c r="A33">
        <f t="shared" si="2"/>
        <v>31</v>
      </c>
      <c r="B33" s="2" t="s">
        <v>38</v>
      </c>
      <c r="C33" t="s">
        <v>67</v>
      </c>
      <c r="K33" s="4">
        <v>5534.759</v>
      </c>
      <c r="P33" s="4">
        <v>6638.1859999999997</v>
      </c>
      <c r="Q33" s="6" t="s">
        <v>104</v>
      </c>
      <c r="R33" s="6" t="s">
        <v>226</v>
      </c>
    </row>
    <row r="34" spans="1:18" x14ac:dyDescent="0.15">
      <c r="A34">
        <f t="shared" si="2"/>
        <v>32</v>
      </c>
      <c r="B34" s="2" t="s">
        <v>54</v>
      </c>
      <c r="C34" t="s">
        <v>77</v>
      </c>
      <c r="K34" s="4">
        <v>4687.527</v>
      </c>
      <c r="P34" s="4">
        <v>6402.4992599999996</v>
      </c>
      <c r="Q34" s="6" t="s">
        <v>106</v>
      </c>
    </row>
    <row r="35" spans="1:18" x14ac:dyDescent="0.15">
      <c r="A35">
        <f t="shared" si="2"/>
        <v>33</v>
      </c>
      <c r="B35" s="2" t="s">
        <v>31</v>
      </c>
      <c r="C35" t="s">
        <v>56</v>
      </c>
      <c r="K35" s="4">
        <v>4337.6009999999997</v>
      </c>
      <c r="P35" s="4">
        <v>6401.9011270000001</v>
      </c>
      <c r="Q35" s="6" t="s">
        <v>106</v>
      </c>
      <c r="R35" s="6" t="s">
        <v>226</v>
      </c>
    </row>
    <row r="36" spans="1:18" x14ac:dyDescent="0.15">
      <c r="A36">
        <f t="shared" si="2"/>
        <v>34</v>
      </c>
      <c r="B36" s="2" t="s">
        <v>190</v>
      </c>
      <c r="P36" s="4">
        <v>5804.0060729999996</v>
      </c>
    </row>
    <row r="37" spans="1:18" x14ac:dyDescent="0.15">
      <c r="A37">
        <f t="shared" si="2"/>
        <v>35</v>
      </c>
      <c r="B37" s="2" t="s">
        <v>72</v>
      </c>
      <c r="C37" t="s">
        <v>704</v>
      </c>
      <c r="P37" s="4">
        <v>5790.9848439999996</v>
      </c>
    </row>
    <row r="38" spans="1:18" x14ac:dyDescent="0.15">
      <c r="A38">
        <f t="shared" si="2"/>
        <v>36</v>
      </c>
      <c r="B38" s="2" t="s">
        <v>119</v>
      </c>
      <c r="P38" s="4">
        <v>5690.6374500000002</v>
      </c>
    </row>
    <row r="39" spans="1:18" x14ac:dyDescent="0.15">
      <c r="A39">
        <f t="shared" si="2"/>
        <v>37</v>
      </c>
      <c r="B39" s="2" t="s">
        <v>79</v>
      </c>
      <c r="P39" s="4">
        <v>5594.1384889999999</v>
      </c>
    </row>
    <row r="40" spans="1:18" x14ac:dyDescent="0.15">
      <c r="A40">
        <f t="shared" si="2"/>
        <v>38</v>
      </c>
      <c r="B40" s="2" t="s">
        <v>154</v>
      </c>
      <c r="P40" s="4">
        <v>5415.6385790000004</v>
      </c>
      <c r="Q40" s="6" t="s">
        <v>108</v>
      </c>
    </row>
    <row r="41" spans="1:18" x14ac:dyDescent="0.15">
      <c r="A41">
        <f t="shared" si="2"/>
        <v>39</v>
      </c>
      <c r="B41" s="2" t="s">
        <v>28</v>
      </c>
      <c r="C41" t="s">
        <v>49</v>
      </c>
      <c r="K41" s="4">
        <v>5379.8770000000004</v>
      </c>
      <c r="P41" s="4">
        <v>5022.5581860000002</v>
      </c>
      <c r="Q41" s="6" t="s">
        <v>104</v>
      </c>
      <c r="R41" s="6" t="s">
        <v>220</v>
      </c>
    </row>
    <row r="42" spans="1:18" x14ac:dyDescent="0.15">
      <c r="A42">
        <f t="shared" si="2"/>
        <v>40</v>
      </c>
      <c r="B42" s="2" t="s">
        <v>33</v>
      </c>
      <c r="C42" t="s">
        <v>60</v>
      </c>
      <c r="K42" s="4">
        <v>5387</v>
      </c>
      <c r="P42" s="4">
        <v>5007.2440530000003</v>
      </c>
      <c r="Q42" s="6" t="s">
        <v>108</v>
      </c>
      <c r="R42" s="6" t="s">
        <v>101</v>
      </c>
    </row>
    <row r="43" spans="1:18" x14ac:dyDescent="0.15">
      <c r="A43">
        <f t="shared" si="2"/>
        <v>41</v>
      </c>
      <c r="B43" s="2" t="s">
        <v>26</v>
      </c>
      <c r="C43" t="s">
        <v>47</v>
      </c>
      <c r="J43" s="4">
        <v>4050.0909999999999</v>
      </c>
      <c r="K43" s="4">
        <v>4439.2</v>
      </c>
      <c r="P43" s="4">
        <v>4979.7658250000004</v>
      </c>
      <c r="Q43" s="6" t="s">
        <v>104</v>
      </c>
      <c r="R43" s="6" t="s">
        <v>224</v>
      </c>
    </row>
    <row r="44" spans="1:18" x14ac:dyDescent="0.15">
      <c r="A44">
        <f t="shared" si="2"/>
        <v>42</v>
      </c>
      <c r="B44" s="2" t="s">
        <v>41</v>
      </c>
      <c r="C44" t="s">
        <v>34</v>
      </c>
      <c r="K44" s="4">
        <v>8031.8270000000002</v>
      </c>
      <c r="P44" s="4">
        <v>4723.1373450000001</v>
      </c>
      <c r="Q44" s="6" t="s">
        <v>101</v>
      </c>
    </row>
    <row r="45" spans="1:18" x14ac:dyDescent="0.15">
      <c r="A45">
        <f t="shared" si="2"/>
        <v>43</v>
      </c>
      <c r="B45" s="2" t="s">
        <v>708</v>
      </c>
      <c r="C45" t="s">
        <v>709</v>
      </c>
      <c r="P45" s="4">
        <v>4655.038055</v>
      </c>
    </row>
    <row r="46" spans="1:18" x14ac:dyDescent="0.15">
      <c r="A46">
        <f t="shared" si="2"/>
        <v>44</v>
      </c>
      <c r="B46" s="2" t="s">
        <v>111</v>
      </c>
      <c r="C46" t="s">
        <v>658</v>
      </c>
      <c r="P46" s="4">
        <v>4585.0370000000003</v>
      </c>
      <c r="Q46" s="6" t="s">
        <v>101</v>
      </c>
      <c r="R46" s="6" t="s">
        <v>226</v>
      </c>
    </row>
    <row r="47" spans="1:18" x14ac:dyDescent="0.15">
      <c r="A47">
        <f t="shared" si="2"/>
        <v>45</v>
      </c>
      <c r="B47" s="2" t="s">
        <v>113</v>
      </c>
      <c r="P47" s="4">
        <v>4370.8550519999999</v>
      </c>
    </row>
    <row r="48" spans="1:18" x14ac:dyDescent="0.15">
      <c r="A48">
        <f t="shared" si="2"/>
        <v>46</v>
      </c>
      <c r="B48" s="2" t="s">
        <v>30</v>
      </c>
      <c r="C48" t="s">
        <v>55</v>
      </c>
      <c r="K48" s="4">
        <v>3445.66</v>
      </c>
      <c r="P48" s="4">
        <v>4481.9567360000001</v>
      </c>
      <c r="Q48" s="6" t="s">
        <v>106</v>
      </c>
      <c r="R48" s="6" t="s">
        <v>226</v>
      </c>
    </row>
    <row r="49" spans="1:19" x14ac:dyDescent="0.15">
      <c r="A49">
        <f t="shared" si="2"/>
        <v>47</v>
      </c>
      <c r="B49" s="2" t="s">
        <v>80</v>
      </c>
      <c r="P49" s="4">
        <v>3938.719184</v>
      </c>
    </row>
    <row r="50" spans="1:19" x14ac:dyDescent="0.15">
      <c r="A50">
        <f t="shared" si="2"/>
        <v>48</v>
      </c>
      <c r="B50" s="2" t="s">
        <v>654</v>
      </c>
      <c r="C50" t="s">
        <v>657</v>
      </c>
      <c r="P50" s="3">
        <v>2994.3490000000002</v>
      </c>
      <c r="Q50" s="6" t="s">
        <v>106</v>
      </c>
    </row>
    <row r="51" spans="1:19" x14ac:dyDescent="0.15">
      <c r="A51">
        <f t="shared" si="2"/>
        <v>49</v>
      </c>
      <c r="B51" s="2" t="s">
        <v>672</v>
      </c>
      <c r="C51" t="s">
        <v>673</v>
      </c>
      <c r="P51" s="4">
        <v>3284.2082740000001</v>
      </c>
      <c r="Q51" s="6" t="s">
        <v>101</v>
      </c>
    </row>
    <row r="52" spans="1:19" x14ac:dyDescent="0.15">
      <c r="A52">
        <f t="shared" si="2"/>
        <v>50</v>
      </c>
      <c r="B52" s="2" t="s">
        <v>58</v>
      </c>
      <c r="K52" s="4">
        <v>1100.212</v>
      </c>
      <c r="P52" s="4">
        <v>2334.1559999999999</v>
      </c>
      <c r="Q52" s="6" t="s">
        <v>104</v>
      </c>
    </row>
    <row r="53" spans="1:19" x14ac:dyDescent="0.15">
      <c r="A53">
        <f t="shared" si="2"/>
        <v>51</v>
      </c>
      <c r="B53" s="2" t="s">
        <v>36</v>
      </c>
      <c r="C53" t="s">
        <v>66</v>
      </c>
      <c r="K53" s="4">
        <v>1412.152</v>
      </c>
      <c r="P53" s="4">
        <v>2047.9987269999999</v>
      </c>
      <c r="Q53" s="6" t="s">
        <v>104</v>
      </c>
      <c r="R53" s="6" t="s">
        <v>226</v>
      </c>
    </row>
    <row r="54" spans="1:19" x14ac:dyDescent="0.15">
      <c r="A54">
        <f t="shared" si="2"/>
        <v>52</v>
      </c>
      <c r="B54" s="2" t="s">
        <v>62</v>
      </c>
      <c r="P54" s="4">
        <v>1765.235518</v>
      </c>
      <c r="Q54" s="6" t="s">
        <v>101</v>
      </c>
    </row>
    <row r="55" spans="1:19" x14ac:dyDescent="0.15">
      <c r="A55">
        <f t="shared" si="2"/>
        <v>53</v>
      </c>
      <c r="B55" s="2" t="s">
        <v>189</v>
      </c>
      <c r="P55" s="4">
        <v>1549.0588190000001</v>
      </c>
    </row>
    <row r="56" spans="1:19" x14ac:dyDescent="0.15">
      <c r="A56">
        <f t="shared" si="2"/>
        <v>54</v>
      </c>
      <c r="B56" s="2" t="s">
        <v>99</v>
      </c>
      <c r="P56" s="4">
        <v>1339.16731</v>
      </c>
    </row>
    <row r="57" spans="1:19" x14ac:dyDescent="0.15">
      <c r="A57">
        <f t="shared" si="2"/>
        <v>55</v>
      </c>
      <c r="B57" s="2" t="s">
        <v>52</v>
      </c>
      <c r="K57" s="4">
        <v>1264.742</v>
      </c>
      <c r="P57" s="4">
        <v>1106.539</v>
      </c>
      <c r="Q57" s="6" t="s">
        <v>106</v>
      </c>
    </row>
    <row r="58" spans="1:19" x14ac:dyDescent="0.15">
      <c r="A58">
        <f t="shared" si="2"/>
        <v>56</v>
      </c>
      <c r="B58" s="2" t="s">
        <v>675</v>
      </c>
      <c r="P58" s="4">
        <v>1101.3968339999999</v>
      </c>
      <c r="S58" s="8" t="s">
        <v>676</v>
      </c>
    </row>
    <row r="59" spans="1:19" x14ac:dyDescent="0.15">
      <c r="A59">
        <f t="shared" si="2"/>
        <v>57</v>
      </c>
      <c r="B59" s="2" t="s">
        <v>53</v>
      </c>
      <c r="C59" t="s">
        <v>75</v>
      </c>
      <c r="K59" s="4">
        <v>815.42100000000005</v>
      </c>
      <c r="P59" s="4">
        <v>1082.240147</v>
      </c>
      <c r="Q59" s="6" t="s">
        <v>106</v>
      </c>
      <c r="R59" s="6" t="s">
        <v>226</v>
      </c>
    </row>
    <row r="60" spans="1:19" x14ac:dyDescent="0.15">
      <c r="A60">
        <f t="shared" si="2"/>
        <v>58</v>
      </c>
      <c r="B60" s="2" t="s">
        <v>660</v>
      </c>
      <c r="C60" t="s">
        <v>661</v>
      </c>
      <c r="P60" s="4">
        <v>1018.739</v>
      </c>
      <c r="Q60" s="6" t="s">
        <v>106</v>
      </c>
    </row>
    <row r="61" spans="1:19" x14ac:dyDescent="0.15">
      <c r="A61">
        <f t="shared" si="2"/>
        <v>59</v>
      </c>
      <c r="B61" s="2" t="s">
        <v>112</v>
      </c>
      <c r="P61" s="4">
        <v>994.40635199999997</v>
      </c>
    </row>
    <row r="62" spans="1:19" x14ac:dyDescent="0.15">
      <c r="A62">
        <f t="shared" si="2"/>
        <v>60</v>
      </c>
      <c r="B62" s="2" t="s">
        <v>50</v>
      </c>
      <c r="K62" s="4">
        <v>1092.9059999999999</v>
      </c>
      <c r="P62" s="4">
        <v>808.65300000000002</v>
      </c>
      <c r="Q62" s="6" t="s">
        <v>104</v>
      </c>
    </row>
    <row r="63" spans="1:19" x14ac:dyDescent="0.15">
      <c r="A63">
        <f t="shared" si="2"/>
        <v>61</v>
      </c>
      <c r="B63" s="2" t="s">
        <v>144</v>
      </c>
      <c r="P63" s="4">
        <v>741.80454199999997</v>
      </c>
    </row>
    <row r="64" spans="1:19" x14ac:dyDescent="0.15">
      <c r="A64">
        <f t="shared" si="2"/>
        <v>62</v>
      </c>
      <c r="B64" s="2" t="s">
        <v>59</v>
      </c>
      <c r="P64" s="4">
        <v>332.71594900000002</v>
      </c>
      <c r="Q64" s="6" t="s">
        <v>668</v>
      </c>
    </row>
    <row r="65" spans="1:19" x14ac:dyDescent="0.15">
      <c r="A65">
        <f t="shared" si="2"/>
        <v>63</v>
      </c>
      <c r="B65" s="2" t="s">
        <v>45</v>
      </c>
      <c r="C65" t="s">
        <v>74</v>
      </c>
      <c r="K65" s="4">
        <v>799.58</v>
      </c>
      <c r="P65" s="4">
        <v>109.111527</v>
      </c>
      <c r="Q65" s="6" t="s">
        <v>108</v>
      </c>
      <c r="R65" s="6" t="s">
        <v>224</v>
      </c>
      <c r="S65" s="8" t="s">
        <v>659</v>
      </c>
    </row>
    <row r="66" spans="1:19" x14ac:dyDescent="0.15">
      <c r="A66">
        <f t="shared" si="2"/>
        <v>64</v>
      </c>
      <c r="B66" s="2" t="s">
        <v>132</v>
      </c>
      <c r="P66" s="4">
        <v>70.898508000000007</v>
      </c>
    </row>
    <row r="67" spans="1:19" x14ac:dyDescent="0.15">
      <c r="A67">
        <f t="shared" si="2"/>
        <v>65</v>
      </c>
      <c r="B67" t="s">
        <v>63</v>
      </c>
      <c r="Q67" s="6" t="s">
        <v>662</v>
      </c>
    </row>
    <row r="68" spans="1:19" x14ac:dyDescent="0.15">
      <c r="A68">
        <f t="shared" si="2"/>
        <v>66</v>
      </c>
      <c r="B68" t="s">
        <v>64</v>
      </c>
      <c r="Q68" s="6" t="s">
        <v>659</v>
      </c>
    </row>
    <row r="69" spans="1:19" x14ac:dyDescent="0.15">
      <c r="A69">
        <f t="shared" si="2"/>
        <v>67</v>
      </c>
      <c r="B69" t="s">
        <v>110</v>
      </c>
    </row>
    <row r="70" spans="1:19" x14ac:dyDescent="0.15">
      <c r="A70">
        <f t="shared" si="2"/>
        <v>68</v>
      </c>
      <c r="B70" t="s">
        <v>115</v>
      </c>
    </row>
    <row r="71" spans="1:19" x14ac:dyDescent="0.15">
      <c r="A71">
        <f t="shared" si="2"/>
        <v>69</v>
      </c>
      <c r="B71" t="s">
        <v>116</v>
      </c>
    </row>
    <row r="72" spans="1:19" x14ac:dyDescent="0.15">
      <c r="A72">
        <f t="shared" si="2"/>
        <v>70</v>
      </c>
      <c r="B72" t="s">
        <v>71</v>
      </c>
      <c r="C72" t="s">
        <v>703</v>
      </c>
    </row>
    <row r="73" spans="1:19" x14ac:dyDescent="0.15">
      <c r="A73">
        <f t="shared" si="2"/>
        <v>71</v>
      </c>
      <c r="B73" t="s">
        <v>76</v>
      </c>
    </row>
    <row r="74" spans="1:19" x14ac:dyDescent="0.15">
      <c r="A74">
        <f t="shared" ref="A74:A137" si="3">+A73+1</f>
        <v>72</v>
      </c>
      <c r="B74" t="s">
        <v>118</v>
      </c>
    </row>
    <row r="75" spans="1:19" x14ac:dyDescent="0.15">
      <c r="A75">
        <f t="shared" si="3"/>
        <v>73</v>
      </c>
      <c r="B75" t="s">
        <v>685</v>
      </c>
    </row>
    <row r="76" spans="1:19" x14ac:dyDescent="0.15">
      <c r="A76">
        <f t="shared" si="3"/>
        <v>74</v>
      </c>
      <c r="B76" t="s">
        <v>120</v>
      </c>
    </row>
    <row r="77" spans="1:19" x14ac:dyDescent="0.15">
      <c r="A77">
        <f t="shared" si="3"/>
        <v>75</v>
      </c>
      <c r="B77" t="s">
        <v>121</v>
      </c>
    </row>
    <row r="78" spans="1:19" x14ac:dyDescent="0.15">
      <c r="A78">
        <f t="shared" si="3"/>
        <v>76</v>
      </c>
      <c r="B78" t="s">
        <v>123</v>
      </c>
    </row>
    <row r="79" spans="1:19" x14ac:dyDescent="0.15">
      <c r="A79">
        <f t="shared" si="3"/>
        <v>77</v>
      </c>
      <c r="B79" t="s">
        <v>124</v>
      </c>
    </row>
    <row r="80" spans="1:19" x14ac:dyDescent="0.15">
      <c r="A80">
        <f t="shared" si="3"/>
        <v>78</v>
      </c>
      <c r="B80" t="s">
        <v>125</v>
      </c>
    </row>
    <row r="81" spans="1:2" x14ac:dyDescent="0.15">
      <c r="A81">
        <f t="shared" si="3"/>
        <v>79</v>
      </c>
      <c r="B81" t="s">
        <v>127</v>
      </c>
    </row>
    <row r="82" spans="1:2" x14ac:dyDescent="0.15">
      <c r="A82">
        <f t="shared" si="3"/>
        <v>80</v>
      </c>
      <c r="B82" t="s">
        <v>128</v>
      </c>
    </row>
    <row r="83" spans="1:2" x14ac:dyDescent="0.15">
      <c r="A83">
        <f t="shared" si="3"/>
        <v>81</v>
      </c>
      <c r="B83" t="s">
        <v>130</v>
      </c>
    </row>
    <row r="84" spans="1:2" x14ac:dyDescent="0.15">
      <c r="A84">
        <f t="shared" si="3"/>
        <v>82</v>
      </c>
      <c r="B84" t="s">
        <v>131</v>
      </c>
    </row>
    <row r="85" spans="1:2" x14ac:dyDescent="0.15">
      <c r="A85">
        <f t="shared" si="3"/>
        <v>83</v>
      </c>
      <c r="B85" t="s">
        <v>133</v>
      </c>
    </row>
    <row r="86" spans="1:2" x14ac:dyDescent="0.15">
      <c r="A86">
        <f t="shared" si="3"/>
        <v>84</v>
      </c>
      <c r="B86" t="s">
        <v>134</v>
      </c>
    </row>
    <row r="87" spans="1:2" x14ac:dyDescent="0.15">
      <c r="A87">
        <f t="shared" si="3"/>
        <v>85</v>
      </c>
      <c r="B87" t="s">
        <v>135</v>
      </c>
    </row>
    <row r="88" spans="1:2" x14ac:dyDescent="0.15">
      <c r="A88">
        <f t="shared" si="3"/>
        <v>86</v>
      </c>
      <c r="B88" t="s">
        <v>136</v>
      </c>
    </row>
    <row r="89" spans="1:2" x14ac:dyDescent="0.15">
      <c r="A89">
        <f t="shared" si="3"/>
        <v>87</v>
      </c>
      <c r="B89" t="s">
        <v>137</v>
      </c>
    </row>
    <row r="90" spans="1:2" x14ac:dyDescent="0.15">
      <c r="A90">
        <f t="shared" si="3"/>
        <v>88</v>
      </c>
      <c r="B90" t="s">
        <v>138</v>
      </c>
    </row>
    <row r="91" spans="1:2" x14ac:dyDescent="0.15">
      <c r="A91">
        <f t="shared" si="3"/>
        <v>89</v>
      </c>
      <c r="B91" t="s">
        <v>139</v>
      </c>
    </row>
    <row r="92" spans="1:2" x14ac:dyDescent="0.15">
      <c r="A92">
        <f t="shared" si="3"/>
        <v>90</v>
      </c>
      <c r="B92" t="s">
        <v>140</v>
      </c>
    </row>
    <row r="93" spans="1:2" x14ac:dyDescent="0.15">
      <c r="A93">
        <f t="shared" si="3"/>
        <v>91</v>
      </c>
      <c r="B93" t="s">
        <v>141</v>
      </c>
    </row>
    <row r="94" spans="1:2" x14ac:dyDescent="0.15">
      <c r="A94">
        <f t="shared" si="3"/>
        <v>92</v>
      </c>
      <c r="B94" t="s">
        <v>142</v>
      </c>
    </row>
    <row r="95" spans="1:2" x14ac:dyDescent="0.15">
      <c r="A95">
        <f t="shared" si="3"/>
        <v>93</v>
      </c>
      <c r="B95" t="s">
        <v>143</v>
      </c>
    </row>
    <row r="96" spans="1:2" x14ac:dyDescent="0.15">
      <c r="A96">
        <f t="shared" si="3"/>
        <v>94</v>
      </c>
      <c r="B96" t="s">
        <v>145</v>
      </c>
    </row>
    <row r="97" spans="1:2" x14ac:dyDescent="0.15">
      <c r="A97">
        <f t="shared" si="3"/>
        <v>95</v>
      </c>
      <c r="B97" t="s">
        <v>146</v>
      </c>
    </row>
    <row r="98" spans="1:2" x14ac:dyDescent="0.15">
      <c r="A98">
        <f t="shared" si="3"/>
        <v>96</v>
      </c>
      <c r="B98" t="s">
        <v>147</v>
      </c>
    </row>
    <row r="99" spans="1:2" x14ac:dyDescent="0.15">
      <c r="A99">
        <f t="shared" si="3"/>
        <v>97</v>
      </c>
      <c r="B99" t="s">
        <v>148</v>
      </c>
    </row>
    <row r="100" spans="1:2" x14ac:dyDescent="0.15">
      <c r="A100">
        <f t="shared" si="3"/>
        <v>98</v>
      </c>
      <c r="B100" t="s">
        <v>149</v>
      </c>
    </row>
    <row r="101" spans="1:2" x14ac:dyDescent="0.15">
      <c r="A101">
        <f t="shared" si="3"/>
        <v>99</v>
      </c>
      <c r="B101" t="s">
        <v>151</v>
      </c>
    </row>
    <row r="102" spans="1:2" x14ac:dyDescent="0.15">
      <c r="A102">
        <f t="shared" si="3"/>
        <v>100</v>
      </c>
      <c r="B102" t="s">
        <v>152</v>
      </c>
    </row>
    <row r="103" spans="1:2" x14ac:dyDescent="0.15">
      <c r="A103">
        <f t="shared" si="3"/>
        <v>101</v>
      </c>
      <c r="B103" t="s">
        <v>153</v>
      </c>
    </row>
    <row r="104" spans="1:2" x14ac:dyDescent="0.15">
      <c r="A104">
        <f t="shared" si="3"/>
        <v>102</v>
      </c>
      <c r="B104" t="s">
        <v>155</v>
      </c>
    </row>
    <row r="105" spans="1:2" x14ac:dyDescent="0.15">
      <c r="A105">
        <f t="shared" si="3"/>
        <v>103</v>
      </c>
      <c r="B105" t="s">
        <v>156</v>
      </c>
    </row>
    <row r="106" spans="1:2" x14ac:dyDescent="0.15">
      <c r="A106">
        <f t="shared" si="3"/>
        <v>104</v>
      </c>
      <c r="B106" t="s">
        <v>157</v>
      </c>
    </row>
    <row r="107" spans="1:2" x14ac:dyDescent="0.15">
      <c r="A107">
        <f t="shared" si="3"/>
        <v>105</v>
      </c>
      <c r="B107" t="s">
        <v>158</v>
      </c>
    </row>
    <row r="108" spans="1:2" x14ac:dyDescent="0.15">
      <c r="A108">
        <f t="shared" si="3"/>
        <v>106</v>
      </c>
      <c r="B108" t="s">
        <v>159</v>
      </c>
    </row>
    <row r="109" spans="1:2" x14ac:dyDescent="0.15">
      <c r="A109">
        <f t="shared" si="3"/>
        <v>107</v>
      </c>
      <c r="B109" t="s">
        <v>160</v>
      </c>
    </row>
    <row r="110" spans="1:2" x14ac:dyDescent="0.15">
      <c r="A110">
        <f t="shared" si="3"/>
        <v>108</v>
      </c>
      <c r="B110" t="s">
        <v>161</v>
      </c>
    </row>
    <row r="111" spans="1:2" x14ac:dyDescent="0.15">
      <c r="A111">
        <f t="shared" si="3"/>
        <v>109</v>
      </c>
      <c r="B111" t="s">
        <v>162</v>
      </c>
    </row>
    <row r="112" spans="1:2" x14ac:dyDescent="0.15">
      <c r="A112">
        <f t="shared" si="3"/>
        <v>110</v>
      </c>
      <c r="B112" t="s">
        <v>163</v>
      </c>
    </row>
    <row r="113" spans="1:2" x14ac:dyDescent="0.15">
      <c r="A113">
        <f t="shared" si="3"/>
        <v>111</v>
      </c>
      <c r="B113" t="s">
        <v>164</v>
      </c>
    </row>
    <row r="114" spans="1:2" x14ac:dyDescent="0.15">
      <c r="A114">
        <f t="shared" si="3"/>
        <v>112</v>
      </c>
      <c r="B114" t="s">
        <v>165</v>
      </c>
    </row>
    <row r="115" spans="1:2" x14ac:dyDescent="0.15">
      <c r="A115">
        <f t="shared" si="3"/>
        <v>113</v>
      </c>
      <c r="B115" t="s">
        <v>166</v>
      </c>
    </row>
    <row r="116" spans="1:2" x14ac:dyDescent="0.15">
      <c r="A116">
        <f t="shared" si="3"/>
        <v>114</v>
      </c>
      <c r="B116" t="s">
        <v>167</v>
      </c>
    </row>
    <row r="117" spans="1:2" x14ac:dyDescent="0.15">
      <c r="A117">
        <f t="shared" si="3"/>
        <v>115</v>
      </c>
      <c r="B117" t="s">
        <v>168</v>
      </c>
    </row>
    <row r="118" spans="1:2" x14ac:dyDescent="0.15">
      <c r="A118">
        <f t="shared" si="3"/>
        <v>116</v>
      </c>
      <c r="B118" t="s">
        <v>169</v>
      </c>
    </row>
    <row r="119" spans="1:2" x14ac:dyDescent="0.15">
      <c r="A119">
        <f t="shared" si="3"/>
        <v>117</v>
      </c>
      <c r="B119" t="s">
        <v>170</v>
      </c>
    </row>
    <row r="120" spans="1:2" x14ac:dyDescent="0.15">
      <c r="A120">
        <f t="shared" si="3"/>
        <v>118</v>
      </c>
      <c r="B120" t="s">
        <v>171</v>
      </c>
    </row>
    <row r="121" spans="1:2" x14ac:dyDescent="0.15">
      <c r="A121">
        <f t="shared" si="3"/>
        <v>119</v>
      </c>
      <c r="B121" t="s">
        <v>172</v>
      </c>
    </row>
    <row r="122" spans="1:2" x14ac:dyDescent="0.15">
      <c r="A122">
        <f t="shared" si="3"/>
        <v>120</v>
      </c>
      <c r="B122" t="s">
        <v>173</v>
      </c>
    </row>
    <row r="123" spans="1:2" x14ac:dyDescent="0.15">
      <c r="A123">
        <f t="shared" si="3"/>
        <v>121</v>
      </c>
      <c r="B123" t="s">
        <v>174</v>
      </c>
    </row>
    <row r="124" spans="1:2" x14ac:dyDescent="0.15">
      <c r="A124">
        <f t="shared" si="3"/>
        <v>122</v>
      </c>
      <c r="B124" t="s">
        <v>175</v>
      </c>
    </row>
    <row r="125" spans="1:2" x14ac:dyDescent="0.15">
      <c r="A125">
        <f t="shared" si="3"/>
        <v>123</v>
      </c>
      <c r="B125" t="s">
        <v>176</v>
      </c>
    </row>
    <row r="126" spans="1:2" x14ac:dyDescent="0.15">
      <c r="A126">
        <f t="shared" si="3"/>
        <v>124</v>
      </c>
      <c r="B126" t="s">
        <v>177</v>
      </c>
    </row>
    <row r="127" spans="1:2" x14ac:dyDescent="0.15">
      <c r="A127">
        <f t="shared" si="3"/>
        <v>125</v>
      </c>
      <c r="B127" t="s">
        <v>178</v>
      </c>
    </row>
    <row r="128" spans="1:2" x14ac:dyDescent="0.15">
      <c r="A128">
        <f t="shared" si="3"/>
        <v>126</v>
      </c>
      <c r="B128" t="s">
        <v>179</v>
      </c>
    </row>
    <row r="129" spans="1:2" x14ac:dyDescent="0.15">
      <c r="A129">
        <f t="shared" si="3"/>
        <v>127</v>
      </c>
      <c r="B129" t="s">
        <v>180</v>
      </c>
    </row>
    <row r="130" spans="1:2" x14ac:dyDescent="0.15">
      <c r="A130">
        <f t="shared" si="3"/>
        <v>128</v>
      </c>
      <c r="B130" t="s">
        <v>181</v>
      </c>
    </row>
    <row r="131" spans="1:2" x14ac:dyDescent="0.15">
      <c r="A131">
        <f t="shared" si="3"/>
        <v>129</v>
      </c>
      <c r="B131" t="s">
        <v>182</v>
      </c>
    </row>
    <row r="132" spans="1:2" x14ac:dyDescent="0.15">
      <c r="A132">
        <f t="shared" si="3"/>
        <v>130</v>
      </c>
      <c r="B132" t="s">
        <v>183</v>
      </c>
    </row>
    <row r="133" spans="1:2" x14ac:dyDescent="0.15">
      <c r="A133">
        <f t="shared" si="3"/>
        <v>131</v>
      </c>
      <c r="B133" t="s">
        <v>184</v>
      </c>
    </row>
    <row r="134" spans="1:2" x14ac:dyDescent="0.15">
      <c r="A134">
        <f t="shared" si="3"/>
        <v>132</v>
      </c>
      <c r="B134" t="s">
        <v>185</v>
      </c>
    </row>
    <row r="135" spans="1:2" x14ac:dyDescent="0.15">
      <c r="A135">
        <f t="shared" si="3"/>
        <v>133</v>
      </c>
      <c r="B135" t="s">
        <v>186</v>
      </c>
    </row>
    <row r="136" spans="1:2" x14ac:dyDescent="0.15">
      <c r="A136">
        <f t="shared" si="3"/>
        <v>134</v>
      </c>
      <c r="B136" t="s">
        <v>187</v>
      </c>
    </row>
    <row r="137" spans="1:2" x14ac:dyDescent="0.15">
      <c r="A137">
        <f t="shared" si="3"/>
        <v>135</v>
      </c>
      <c r="B137" t="s">
        <v>188</v>
      </c>
    </row>
    <row r="138" spans="1:2" x14ac:dyDescent="0.15">
      <c r="A138">
        <f t="shared" ref="A138:A166" si="4">+A137+1</f>
        <v>136</v>
      </c>
      <c r="B138" t="s">
        <v>191</v>
      </c>
    </row>
    <row r="139" spans="1:2" x14ac:dyDescent="0.15">
      <c r="A139">
        <f t="shared" si="4"/>
        <v>137</v>
      </c>
      <c r="B139" t="s">
        <v>192</v>
      </c>
    </row>
    <row r="140" spans="1:2" x14ac:dyDescent="0.15">
      <c r="A140">
        <f t="shared" si="4"/>
        <v>138</v>
      </c>
      <c r="B140" t="s">
        <v>193</v>
      </c>
    </row>
    <row r="141" spans="1:2" x14ac:dyDescent="0.15">
      <c r="A141">
        <f t="shared" si="4"/>
        <v>139</v>
      </c>
      <c r="B141" t="s">
        <v>194</v>
      </c>
    </row>
    <row r="142" spans="1:2" x14ac:dyDescent="0.15">
      <c r="A142">
        <f t="shared" si="4"/>
        <v>140</v>
      </c>
      <c r="B142" t="s">
        <v>195</v>
      </c>
    </row>
    <row r="143" spans="1:2" x14ac:dyDescent="0.15">
      <c r="A143">
        <f t="shared" si="4"/>
        <v>141</v>
      </c>
      <c r="B143" t="s">
        <v>196</v>
      </c>
    </row>
    <row r="144" spans="1:2" x14ac:dyDescent="0.15">
      <c r="A144">
        <f t="shared" si="4"/>
        <v>142</v>
      </c>
      <c r="B144" t="s">
        <v>197</v>
      </c>
    </row>
    <row r="145" spans="1:2" x14ac:dyDescent="0.15">
      <c r="A145">
        <f t="shared" si="4"/>
        <v>143</v>
      </c>
      <c r="B145" t="s">
        <v>198</v>
      </c>
    </row>
    <row r="146" spans="1:2" x14ac:dyDescent="0.15">
      <c r="A146">
        <f t="shared" si="4"/>
        <v>144</v>
      </c>
      <c r="B146" t="s">
        <v>199</v>
      </c>
    </row>
    <row r="147" spans="1:2" x14ac:dyDescent="0.15">
      <c r="A147">
        <f t="shared" si="4"/>
        <v>145</v>
      </c>
      <c r="B147" t="s">
        <v>200</v>
      </c>
    </row>
    <row r="148" spans="1:2" x14ac:dyDescent="0.15">
      <c r="A148">
        <f t="shared" si="4"/>
        <v>146</v>
      </c>
      <c r="B148" t="s">
        <v>201</v>
      </c>
    </row>
    <row r="149" spans="1:2" x14ac:dyDescent="0.15">
      <c r="A149">
        <f t="shared" si="4"/>
        <v>147</v>
      </c>
      <c r="B149" t="s">
        <v>202</v>
      </c>
    </row>
    <row r="150" spans="1:2" x14ac:dyDescent="0.15">
      <c r="A150">
        <f t="shared" si="4"/>
        <v>148</v>
      </c>
      <c r="B150" t="s">
        <v>203</v>
      </c>
    </row>
    <row r="151" spans="1:2" x14ac:dyDescent="0.15">
      <c r="A151">
        <f t="shared" si="4"/>
        <v>149</v>
      </c>
      <c r="B151" t="s">
        <v>204</v>
      </c>
    </row>
    <row r="152" spans="1:2" x14ac:dyDescent="0.15">
      <c r="A152">
        <f t="shared" si="4"/>
        <v>150</v>
      </c>
      <c r="B152" t="s">
        <v>205</v>
      </c>
    </row>
    <row r="153" spans="1:2" x14ac:dyDescent="0.15">
      <c r="A153">
        <f t="shared" si="4"/>
        <v>151</v>
      </c>
      <c r="B153" t="s">
        <v>206</v>
      </c>
    </row>
    <row r="154" spans="1:2" x14ac:dyDescent="0.15">
      <c r="A154">
        <f t="shared" si="4"/>
        <v>152</v>
      </c>
      <c r="B154" t="s">
        <v>207</v>
      </c>
    </row>
    <row r="155" spans="1:2" x14ac:dyDescent="0.15">
      <c r="A155">
        <f t="shared" si="4"/>
        <v>153</v>
      </c>
      <c r="B155" t="s">
        <v>208</v>
      </c>
    </row>
    <row r="156" spans="1:2" x14ac:dyDescent="0.15">
      <c r="A156">
        <f t="shared" si="4"/>
        <v>154</v>
      </c>
      <c r="B156" t="s">
        <v>209</v>
      </c>
    </row>
    <row r="157" spans="1:2" x14ac:dyDescent="0.15">
      <c r="A157">
        <f t="shared" si="4"/>
        <v>155</v>
      </c>
      <c r="B157" t="s">
        <v>210</v>
      </c>
    </row>
    <row r="158" spans="1:2" x14ac:dyDescent="0.15">
      <c r="A158">
        <f t="shared" si="4"/>
        <v>156</v>
      </c>
      <c r="B158" t="s">
        <v>211</v>
      </c>
    </row>
    <row r="159" spans="1:2" x14ac:dyDescent="0.15">
      <c r="A159">
        <f t="shared" si="4"/>
        <v>157</v>
      </c>
      <c r="B159" t="s">
        <v>212</v>
      </c>
    </row>
    <row r="160" spans="1:2" x14ac:dyDescent="0.15">
      <c r="A160">
        <f t="shared" si="4"/>
        <v>158</v>
      </c>
      <c r="B160" t="s">
        <v>213</v>
      </c>
    </row>
    <row r="161" spans="1:3" x14ac:dyDescent="0.15">
      <c r="A161">
        <f t="shared" si="4"/>
        <v>159</v>
      </c>
      <c r="B161" t="s">
        <v>214</v>
      </c>
    </row>
    <row r="162" spans="1:3" x14ac:dyDescent="0.15">
      <c r="A162">
        <f t="shared" si="4"/>
        <v>160</v>
      </c>
      <c r="B162" t="s">
        <v>215</v>
      </c>
    </row>
    <row r="163" spans="1:3" x14ac:dyDescent="0.15">
      <c r="A163">
        <f t="shared" si="4"/>
        <v>161</v>
      </c>
      <c r="B163" t="s">
        <v>216</v>
      </c>
    </row>
    <row r="164" spans="1:3" x14ac:dyDescent="0.15">
      <c r="A164">
        <f t="shared" si="4"/>
        <v>162</v>
      </c>
      <c r="B164" t="s">
        <v>236</v>
      </c>
      <c r="C164" t="s">
        <v>237</v>
      </c>
    </row>
    <row r="165" spans="1:3" x14ac:dyDescent="0.15">
      <c r="A165">
        <f t="shared" si="4"/>
        <v>163</v>
      </c>
      <c r="B165" t="s">
        <v>687</v>
      </c>
    </row>
    <row r="166" spans="1:3" x14ac:dyDescent="0.15">
      <c r="A166">
        <f t="shared" si="4"/>
        <v>164</v>
      </c>
      <c r="B166" t="s">
        <v>707</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4" r:id="rId23" display="Och-Ziff" xr:uid="{508856E8-03F7-419A-8B01-3BF187BC71E0}"/>
    <hyperlink ref="K44"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3" r:id="rId34" xr:uid="{963BA984-F42D-4353-9337-DFF49A956B89}"/>
    <hyperlink ref="K43" r:id="rId35" display="https://www.sec.gov/Archives/edgar/data/934639/000094787122001169/0000947871-22-001169-index.htm" xr:uid="{265165E6-B392-4436-A2B2-09315DA20D93}"/>
    <hyperlink ref="J43"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1" r:id="rId39" xr:uid="{325FD0A5-B199-4FBD-B3E9-54B63AB4885F}"/>
    <hyperlink ref="K41"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8" r:id="rId43" xr:uid="{B6B2A5A3-6AED-4C29-B804-4C0E43A93695}"/>
    <hyperlink ref="K48" r:id="rId44" display="https://www.sec.gov/Archives/edgar/data/1224962/000101297522000502/0001012975-22-000502-index.htm" xr:uid="{9BA31348-D395-48AA-8E7B-99A357433FFF}"/>
    <hyperlink ref="B35" r:id="rId45" xr:uid="{2998E001-3A83-4857-B1DA-5642E83F2662}"/>
    <hyperlink ref="K35" r:id="rId46" display="https://www.sec.gov/Archives/edgar/data/1493215/000149315222032245/0001493152-22-032245-index.htm" xr:uid="{5479AC29-F188-4F2F-8B18-E98009817328}"/>
    <hyperlink ref="B29" r:id="rId47" xr:uid="{2433CCA6-D76A-4D6C-BA8C-E071F51C5FBC}"/>
    <hyperlink ref="K29" r:id="rId48" display="https://www.sec.gov/Archives/edgar/data/1601086/000131586322000788/0001315863-22-000788-index.htm" xr:uid="{6FD1223B-3BC6-460A-856D-449D11BA229F}"/>
    <hyperlink ref="B42" r:id="rId49" xr:uid="{47E85512-9C4B-4C85-890F-F392A3B5B19B}"/>
    <hyperlink ref="K42"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3" r:id="rId53" xr:uid="{71F66E8E-9791-41B4-AC86-48058DF35E75}"/>
    <hyperlink ref="K53" r:id="rId54" display="https://www.sec.gov/Archives/edgar/data/1079114/000117266122002565/0001172661-22-002565-index.htm" xr:uid="{E94B7EED-875B-46A4-8E57-7D5B779E81EF}"/>
    <hyperlink ref="B33" r:id="rId55" xr:uid="{AD3731C3-BC02-4663-A447-A96646F1598D}"/>
    <hyperlink ref="K33"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5" r:id="rId63" xr:uid="{16F94819-F95B-490D-84A3-010976C1D290}"/>
    <hyperlink ref="K65" r:id="rId64" display="https://www.sec.gov/Archives/edgar/data/1343781/000134378122000007/0001343781-22-000007-index.htm" xr:uid="{220E0C47-6F7C-4608-A00F-F7E03FD8EF04}"/>
    <hyperlink ref="B62" r:id="rId65" xr:uid="{0C9CCBF7-C4C5-4BA1-A48F-BBF28E20255A}"/>
    <hyperlink ref="K62" r:id="rId66" display="https://www.sec.gov/Archives/edgar/data/1279150/000121390022072102/0001213900-22-072102-index.htm" xr:uid="{3E480569-E528-4449-AA70-DC9876454290}"/>
    <hyperlink ref="B57" r:id="rId67" xr:uid="{FAC1DB71-DF8E-47D5-A2AE-69FCC44F0A6A}"/>
    <hyperlink ref="K57" r:id="rId68" display="https://www.sec.gov/Archives/edgar/data/1306923/000130692322000016/0001306923-22-000016-index.htm" xr:uid="{2F8D6909-71C2-4009-8DAA-3EE7C509F8D2}"/>
    <hyperlink ref="B59" r:id="rId69" xr:uid="{8C3FDA36-48A7-412B-9D12-4A5DF2BBFB0B}"/>
    <hyperlink ref="K59" r:id="rId70" display="https://www.sec.gov/Archives/edgar/data/1232621/000121465922013682/0001214659-22-013682-index.htm" xr:uid="{1269CAFA-37F5-45B0-A201-4882036446DA}"/>
    <hyperlink ref="B34" r:id="rId71" xr:uid="{2717DFCC-DE67-4786-86FE-0640B6C9833F}"/>
    <hyperlink ref="K34" r:id="rId72" display="https://www.sec.gov/Archives/edgar/data/1346824/000110465922118654/xslForm13F_X01/primary_doc.xml" xr:uid="{D6AC2921-0E6F-4591-809D-B87C8EFEF4A3}"/>
    <hyperlink ref="B52" r:id="rId73" xr:uid="{B09A4DEB-2524-4C20-AC09-D2E3A3FC4C1B}"/>
    <hyperlink ref="K52"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0" r:id="rId96" xr:uid="{31930E36-435E-BE4D-BEEE-A0AEF9C118DC}"/>
    <hyperlink ref="B46" r:id="rId97" xr:uid="{AB404BDB-A318-6D49-B45D-720414E210FE}"/>
    <hyperlink ref="P46" r:id="rId98" display="https://www.sec.gov/Archives/edgar/data/1061768/000156761924000192/xslForm13F_X02/primary_doc.xml" xr:uid="{B94E4385-8FA8-7646-8E61-B396BAF96F3E}"/>
    <hyperlink ref="B60" r:id="rId99" xr:uid="{40FEA578-F449-324C-8F20-45CB8AB6FCBC}"/>
    <hyperlink ref="P60" r:id="rId100" display="https://www.sec.gov/Archives/edgar/data/1534261/000091957424001474/xslForm13F_X02/primary_doc.xml" xr:uid="{6EB6BD3F-7A6E-844B-98BD-51EB6E58A1B7}"/>
    <hyperlink ref="P35" r:id="rId101" display="https://www.sec.gov/Archives/edgar/data/1493215/000149315224006286/xslForm13F_X02/primary_doc.xml" xr:uid="{F6580225-B4CA-A748-8BB2-A0E407BEA57F}"/>
    <hyperlink ref="P4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4"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29" r:id="rId121" display="https://www.sec.gov/Archives/edgar/data/1601086/000131586324000239/xslForm13F_X02/primary_doc.xml" xr:uid="{E1D6D513-66F6-A94C-87B5-9FE4B1F1F062}"/>
    <hyperlink ref="P33" r:id="rId122" display="https://www.sec.gov/Archives/edgar/data/1040273/000108514624001503/xslForm13F_X02/primary_doc.xml" xr:uid="{0736B7F0-D80A-CC42-A44C-DD2B5A79FD18}"/>
    <hyperlink ref="P42" r:id="rId123" display="https://www.sec.gov/Archives/edgar/data/1055951/000117266124001461/xslForm13F_X02/primary_doc.xml" xr:uid="{0A82E668-62ED-AD49-BB9B-D5F14C0DD7D7}"/>
    <hyperlink ref="P41" r:id="rId124" display="https://www.sec.gov/Archives/edgar/data/1421097/000091957424001384/xslForm13F_X02/primary_doc.xml" xr:uid="{6EDB1E41-4367-EB41-BE3C-B79E2F2D9832}"/>
    <hyperlink ref="P34" r:id="rId125" display="https://www.sec.gov/Archives/edgar/data/1346824/000110465924023984/xslForm13F_X02/primary_doc.xml" xr:uid="{C26696FF-0248-C04E-BEC0-1578D46AF98E}"/>
    <hyperlink ref="P43" r:id="rId126" display="https://www.sec.gov/Archives/edgar/data/934639/000094787124000140/xslForm13F_X02/primary_doc.xml" xr:uid="{9AFCD2C4-5245-A64F-9457-96213DCF1797}"/>
    <hyperlink ref="P53" r:id="rId127" display="https://www.sec.gov/Archives/edgar/data/1079114/000117266124001512/xslForm13F_X02/primary_doc.xml" xr:uid="{B46332DB-93E6-3149-A4F1-B4EB136FFFD3}"/>
    <hyperlink ref="P57" r:id="rId128" display="https://www.sec.gov/Archives/edgar/data/1306923/000130692324000002/xslForm13F_X02/primary_doc.xml" xr:uid="{2437CF0F-9F88-B548-B9AA-5E5CD03D1FF3}"/>
    <hyperlink ref="P52" r:id="rId129" display="https://www.sec.gov/Archives/edgar/data/1443689/000144368924000003/xslForm13F_X02/primary_doc.xml" xr:uid="{233876C2-E934-B94C-A9BE-4574722731EB}"/>
    <hyperlink ref="P62" r:id="rId130" display="https://www.sec.gov/Archives/edgar/data/1279150/000199937124002312/xslForm13F_X02/primary_doc.xml" xr:uid="{54888D79-11E2-A14D-B41A-C9553C130600}"/>
    <hyperlink ref="P59" r:id="rId131" display="https://www.sec.gov/Archives/edgar/data/1232621/000121465924002878/xslForm13F_X02/primary_doc.xml" xr:uid="{420C55EB-D070-6348-8FF8-0C2D8C1302C9}"/>
    <hyperlink ref="P65" r:id="rId132" display="https://www.sec.gov/Archives/edgar/data/1343781/000134378123000001/xslForm13F_X02/primary_doc.xml" xr:uid="{E01B82C3-B0FD-A74F-A10C-2FBF5D0EDF90}"/>
    <hyperlink ref="B64" r:id="rId133" xr:uid="{6A463FEC-5974-4445-8540-FBD9874A6F2E}"/>
    <hyperlink ref="P64" r:id="rId134" display="https://www.sec.gov/Archives/edgar/data/1480532/000090514824000714/xslForm13F_X02/primary_doc.xml" xr:uid="{D0D1CB3C-F65B-644A-BEA3-E1CAADC451EE}"/>
    <hyperlink ref="P54" r:id="rId135" display="https://www.sec.gov/Archives/edgar/data/1290162/000095012324002421/xslForm13F_X02/primary_doc.xml" xr:uid="{EF5C6778-C73D-5641-A311-D195CCD00EC3}"/>
    <hyperlink ref="B5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1" r:id="rId139" xr:uid="{66D7FFAA-AC47-984C-A825-565C92EC7291}"/>
    <hyperlink ref="P51" r:id="rId140" display="https://www.sec.gov/Archives/edgar/data/1666335/000166633524000002/xslForm13F_X02/primary_doc.xml" xr:uid="{366E98AE-8EE6-534B-8B29-14217BD40599}"/>
    <hyperlink ref="B58" r:id="rId141" xr:uid="{6889EF5A-BFE8-DB45-8C05-BEB672DBFFD2}"/>
    <hyperlink ref="P58"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39" r:id="rId168" xr:uid="{8CE4B88A-0C39-4579-B4F5-6FBF3CC1D963}"/>
    <hyperlink ref="P39" r:id="rId169" display="https://www.sec.gov/Archives/edgar/data/1387322/000138732224000002/xslForm13F_X02/primary_doc.xml" xr:uid="{4CC640F6-0DF4-42AE-B770-8F37D755B90F}"/>
    <hyperlink ref="B49" r:id="rId170" xr:uid="{1DA1FC49-E258-4701-9E34-019B2E17358F}"/>
    <hyperlink ref="P49" r:id="rId171" display="https://www.sec.gov/Archives/edgar/data/1352851/000110465924017420/xslForm13F_X02/primary_doc.xml" xr:uid="{6B9556A9-29F7-4E75-86C1-65B0E5139C5B}"/>
    <hyperlink ref="B31" r:id="rId172" xr:uid="{B89384A7-75A1-41DB-962F-C2A7A9462D04}"/>
    <hyperlink ref="P31" r:id="rId173" display="https://www.sec.gov/Archives/edgar/data/923093/000095012324002455/xslForm13F_X02/primary_doc.xml" xr:uid="{E3D1EE23-69D1-47FC-A3AB-2EC5865C3801}"/>
    <hyperlink ref="B36" r:id="rId174" xr:uid="{50E1290F-3BC3-4C30-89CE-B39C2D6D14B6}"/>
    <hyperlink ref="P36" r:id="rId175" display="https://www.sec.gov/Archives/edgar/data/1448574/000144857424000001/xslForm13F_X02/primary_doc.xml" xr:uid="{C8EB1DDE-5DFB-49E1-BADE-EE1DB50BFDFE}"/>
    <hyperlink ref="B66" r:id="rId176" xr:uid="{472BFD61-7C32-4EE6-9B39-4357850D25C6}"/>
    <hyperlink ref="P66"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0" r:id="rId182" xr:uid="{3B883934-0164-4E7C-9BA2-4E1E79ECB10D}"/>
    <hyperlink ref="P30" r:id="rId183" display="https://www.sec.gov/Archives/edgar/data/1633313/000110465924023272/xslForm13F_X02/primary_doc.xmlhttps:/www.sec.gov/Archives/edgar/data/1633313/000110465924023272/xslForm13F_X02/primary_doc.xml" xr:uid="{BA056B43-BD39-4C3D-AFB5-A9790C9753A1}"/>
    <hyperlink ref="B47" r:id="rId184" xr:uid="{A95D8659-3AAC-4BF9-BA55-CB45612B59C6}"/>
    <hyperlink ref="P47"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7" r:id="rId188" xr:uid="{56DEF564-A004-40C1-BA0A-D8B6CD4BE1E3}"/>
    <hyperlink ref="P37" r:id="rId189" display="https://www.sec.gov/Archives/edgar/data/1656456/000165645624000001/xslForm13F_X02/primary_doc.xml" xr:uid="{391CBBE9-4862-434A-AC9A-B84D858141D6}"/>
    <hyperlink ref="B40" r:id="rId190" xr:uid="{77A4FC1B-9BD5-45DE-9F27-F026755CC65F}"/>
    <hyperlink ref="P40"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5" r:id="rId194" xr:uid="{94B36541-BE14-48E5-AA3B-6538F60B3D3E}"/>
    <hyperlink ref="P55" r:id="rId195" display="https://www.sec.gov/Archives/edgar/data/1998597/000090266424001588/xslForm13F_X02/primary_doc.xml" xr:uid="{044AAF4F-C172-4481-AE71-F0BE62419751}"/>
    <hyperlink ref="B38" r:id="rId196" xr:uid="{17F81053-FB1E-441E-999B-955EC668BF4C}"/>
    <hyperlink ref="P38" r:id="rId197" display="https://www.sec.gov/Archives/edgar/data/1747057/000117266124000870/xslForm13F_X02/primary_doc.xml" xr:uid="{2D83034F-EFC6-4482-9017-D1C0C61E67A5}"/>
    <hyperlink ref="B45" r:id="rId198" xr:uid="{156C49F5-13CC-45BF-BBA6-0EB42BBF191A}"/>
    <hyperlink ref="P45" r:id="rId199" display="https://www.sec.gov/Archives/edgar/data/1319998/000101297524000090/xslForm13F_X02/primary_doc.xml" xr:uid="{B7C97AD8-D74C-4569-A9C4-F89C750EB73D}"/>
    <hyperlink ref="B32" r:id="rId200" xr:uid="{DEC6A424-983C-43A2-91B8-2BAE0449565A}"/>
    <hyperlink ref="P32"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3" r:id="rId204" xr:uid="{E7004015-E1E1-4319-A273-FC4BD66CC5B2}"/>
    <hyperlink ref="P63" r:id="rId205" display="https://www.sec.gov/Archives/edgar/data/1390113/000108514624001258/xslForm13F_X02/primary_doc.xml" xr:uid="{8F22AEF2-620D-4165-BE85-2009149A07A4}"/>
    <hyperlink ref="B56" r:id="rId206" xr:uid="{255B7A8A-E015-4C99-AC90-B3138B786D90}"/>
    <hyperlink ref="P56" r:id="rId207" display="https://www.sec.gov/Archives/edgar/data/1608485/000091957424001085/xslForm13F_X02/primary_doc.xml" xr:uid="{C1F7B284-A149-4D9A-9E7F-C78AD1418FA9}"/>
    <hyperlink ref="B61" r:id="rId208" xr:uid="{86A6B036-88EA-4716-8E85-F8D5C27399E5}"/>
    <hyperlink ref="P61"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s>
  <pageMargins left="0.7" right="0.7" top="0.75" bottom="0.75" header="0.3" footer="0.3"/>
  <pageSetup orientation="portrait" horizontalDpi="1200" verticalDpi="1200" r:id="rId216"/>
  <legacyDrawing r:id="rId2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tabSelected="1" zoomScale="160" zoomScaleNormal="160" workbookViewId="0">
      <pane xSplit="2" ySplit="2" topLeftCell="C49" activePane="bottomRight" state="frozen"/>
      <selection pane="topRight" activeCell="C1" sqref="C1"/>
      <selection pane="bottomLeft" activeCell="A3" sqref="A3"/>
      <selection pane="bottomRight" activeCell="B77" sqref="B77"/>
    </sheetView>
  </sheetViews>
  <sheetFormatPr baseColWidth="10" defaultColWidth="11.5" defaultRowHeight="13" x14ac:dyDescent="0.15"/>
  <cols>
    <col min="1" max="1" width="4.83203125" bestFit="1" customWidth="1"/>
    <col min="2" max="2" width="24.1640625" customWidth="1"/>
    <col min="3" max="3" width="15.5" bestFit="1" customWidth="1"/>
  </cols>
  <sheetData>
    <row r="1" spans="1:14" x14ac:dyDescent="0.15">
      <c r="A1" s="2" t="s">
        <v>81</v>
      </c>
    </row>
    <row r="2" spans="1:14" x14ac:dyDescent="0.15">
      <c r="C2" t="s">
        <v>18</v>
      </c>
      <c r="D2" t="s">
        <v>244</v>
      </c>
      <c r="E2" t="s">
        <v>230</v>
      </c>
      <c r="F2" t="s">
        <v>729</v>
      </c>
      <c r="G2">
        <v>1992</v>
      </c>
      <c r="H2">
        <v>1994</v>
      </c>
      <c r="I2">
        <v>1995</v>
      </c>
      <c r="J2">
        <v>1996</v>
      </c>
      <c r="K2">
        <v>1998</v>
      </c>
      <c r="L2">
        <v>1999</v>
      </c>
      <c r="M2">
        <v>2000</v>
      </c>
      <c r="N2">
        <v>2023</v>
      </c>
    </row>
    <row r="3" spans="1:14" s="12" customFormat="1" x14ac:dyDescent="0.15">
      <c r="B3" s="12" t="s">
        <v>849</v>
      </c>
      <c r="C3" s="19">
        <f>SUM(C6:C32)</f>
        <v>493706983890</v>
      </c>
    </row>
    <row r="4" spans="1:14" s="12" customFormat="1" x14ac:dyDescent="0.15">
      <c r="B4" s="20" t="s">
        <v>881</v>
      </c>
      <c r="C4" s="19"/>
    </row>
    <row r="5" spans="1:14" s="12" customFormat="1" x14ac:dyDescent="0.15">
      <c r="B5" s="20" t="s">
        <v>882</v>
      </c>
      <c r="C5" s="19"/>
    </row>
    <row r="6" spans="1:14" x14ac:dyDescent="0.15">
      <c r="B6" t="s">
        <v>736</v>
      </c>
      <c r="C6" s="18">
        <v>89284508261</v>
      </c>
      <c r="F6">
        <v>501</v>
      </c>
    </row>
    <row r="7" spans="1:14" x14ac:dyDescent="0.15">
      <c r="B7" s="2" t="s">
        <v>692</v>
      </c>
      <c r="C7" s="18">
        <v>56310737031</v>
      </c>
      <c r="E7">
        <v>1972</v>
      </c>
      <c r="I7" t="s">
        <v>696</v>
      </c>
      <c r="K7" t="s">
        <v>695</v>
      </c>
      <c r="L7" t="s">
        <v>694</v>
      </c>
      <c r="M7" t="s">
        <v>693</v>
      </c>
    </row>
    <row r="8" spans="1:14" x14ac:dyDescent="0.15">
      <c r="B8" t="s">
        <v>712</v>
      </c>
      <c r="C8" s="18">
        <v>56035682377</v>
      </c>
      <c r="D8" t="s">
        <v>757</v>
      </c>
    </row>
    <row r="9" spans="1:14" x14ac:dyDescent="0.15">
      <c r="B9" t="s">
        <v>730</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43</v>
      </c>
      <c r="F9">
        <v>168</v>
      </c>
    </row>
    <row r="10" spans="1:14" x14ac:dyDescent="0.15">
      <c r="B10" t="s">
        <v>713</v>
      </c>
      <c r="C10" s="18">
        <v>27317948305</v>
      </c>
      <c r="F10">
        <v>205</v>
      </c>
    </row>
    <row r="11" spans="1:14" x14ac:dyDescent="0.15">
      <c r="B11" t="s">
        <v>714</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15">
      <c r="B12" t="s">
        <v>737</v>
      </c>
      <c r="C12" s="18">
        <v>25912724688</v>
      </c>
      <c r="F12">
        <v>126</v>
      </c>
    </row>
    <row r="13" spans="1:14" x14ac:dyDescent="0.15">
      <c r="B13" t="s">
        <v>748</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15">
      <c r="B14" t="s">
        <v>744</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850</v>
      </c>
    </row>
    <row r="15" spans="1:14" x14ac:dyDescent="0.15">
      <c r="B15" t="s">
        <v>740</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15">
      <c r="B16" t="s">
        <v>853</v>
      </c>
      <c r="C16" s="18">
        <f>111985019+38833130+114718+76481673+8938422+68134674+3668385+96648193+172761607+127417945+1997350176+623987982+28021416+31511097+555082436+1479327494+882411998+416952116+93694983+154088397+307267086+2520958881+1076948478+1630417140+1061336382+84588716</f>
        <v>13648928544</v>
      </c>
      <c r="D16" t="s">
        <v>860</v>
      </c>
    </row>
    <row r="17" spans="2:14" x14ac:dyDescent="0.15">
      <c r="B17" t="s">
        <v>741</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15">
      <c r="B18" t="s">
        <v>743</v>
      </c>
      <c r="C18" s="18">
        <v>10775605970</v>
      </c>
      <c r="F18">
        <v>86</v>
      </c>
    </row>
    <row r="19" spans="2:14" x14ac:dyDescent="0.15">
      <c r="B19" t="s">
        <v>697</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701</v>
      </c>
      <c r="H19" t="s">
        <v>702</v>
      </c>
      <c r="J19" t="s">
        <v>700</v>
      </c>
      <c r="L19" t="s">
        <v>699</v>
      </c>
      <c r="M19" t="s">
        <v>698</v>
      </c>
    </row>
    <row r="20" spans="2:14" x14ac:dyDescent="0.15">
      <c r="B20" t="s">
        <v>731</v>
      </c>
      <c r="C20" s="18">
        <v>10289314151</v>
      </c>
      <c r="D20" t="s">
        <v>735</v>
      </c>
    </row>
    <row r="21" spans="2:14" x14ac:dyDescent="0.15">
      <c r="B21" t="s">
        <v>742</v>
      </c>
      <c r="C21" s="18">
        <f>1600000000+6040000+21075000+73230897+2800652+1792045690+43883901+6128340+10661384+16036393+14964609+2342772147+35631197+441248824+12165510+2095773575</f>
        <v>8514458119</v>
      </c>
    </row>
    <row r="22" spans="2:14" x14ac:dyDescent="0.15">
      <c r="B22" t="s">
        <v>738</v>
      </c>
      <c r="C22" s="18">
        <f>984551000+21971000+157809000+17525000+289381000+24387000+3468542000+192681000+1511036000+84440000+1473744000+52169000+205320000</f>
        <v>8483556000</v>
      </c>
    </row>
    <row r="23" spans="2:14" x14ac:dyDescent="0.15">
      <c r="B23" t="s">
        <v>24</v>
      </c>
      <c r="C23" s="18">
        <f>203206353+101828815+749308243+171219000+2521976000+1746580274+238358974+326160803+1422097382+396154680</f>
        <v>7876890524</v>
      </c>
      <c r="D23" t="s">
        <v>852</v>
      </c>
      <c r="E23">
        <v>1999</v>
      </c>
      <c r="F23">
        <v>174</v>
      </c>
    </row>
    <row r="24" spans="2:14" x14ac:dyDescent="0.15">
      <c r="B24" t="s">
        <v>750</v>
      </c>
      <c r="C24" s="18">
        <f>870211039+200298599+783761122+6022316+75643+144709095+428529747+1147196244+4713305+1152924156+10330343+780543450+3884838+1150262436</f>
        <v>6683462333</v>
      </c>
      <c r="D24" t="s">
        <v>880</v>
      </c>
    </row>
    <row r="25" spans="2:14" x14ac:dyDescent="0.15">
      <c r="B25" t="s">
        <v>739</v>
      </c>
      <c r="C25" s="18">
        <f>197879166+1279551615+152170350+1570061376+209382573+1335134504+148562541+1419515977</f>
        <v>6312258102</v>
      </c>
      <c r="D25" t="s">
        <v>851</v>
      </c>
    </row>
    <row r="26" spans="2:14" x14ac:dyDescent="0.15">
      <c r="B26" t="s">
        <v>751</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15">
      <c r="B27" t="s">
        <v>859</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15">
      <c r="B28" t="s">
        <v>732</v>
      </c>
      <c r="C28" s="18">
        <f>6667680+281044637+880000000+640000000</f>
        <v>1807712317</v>
      </c>
      <c r="D28" t="s">
        <v>734</v>
      </c>
      <c r="N28" t="s">
        <v>733</v>
      </c>
    </row>
    <row r="29" spans="2:14" x14ac:dyDescent="0.15">
      <c r="B29" t="s">
        <v>745</v>
      </c>
    </row>
    <row r="30" spans="2:14" x14ac:dyDescent="0.15">
      <c r="B30" t="s">
        <v>746</v>
      </c>
    </row>
    <row r="31" spans="2:14" x14ac:dyDescent="0.15">
      <c r="B31" t="s">
        <v>747</v>
      </c>
    </row>
    <row r="32" spans="2:14" x14ac:dyDescent="0.15">
      <c r="B32" t="s">
        <v>749</v>
      </c>
    </row>
    <row r="33" spans="2:2" x14ac:dyDescent="0.15">
      <c r="B33" t="s">
        <v>752</v>
      </c>
    </row>
    <row r="34" spans="2:2" x14ac:dyDescent="0.15">
      <c r="B34" t="s">
        <v>753</v>
      </c>
    </row>
    <row r="35" spans="2:2" x14ac:dyDescent="0.15">
      <c r="B35" t="s">
        <v>754</v>
      </c>
    </row>
    <row r="36" spans="2:2" x14ac:dyDescent="0.15">
      <c r="B36" t="s">
        <v>755</v>
      </c>
    </row>
    <row r="37" spans="2:2" x14ac:dyDescent="0.15">
      <c r="B37" t="s">
        <v>756</v>
      </c>
    </row>
    <row r="38" spans="2:2" x14ac:dyDescent="0.15">
      <c r="B38" t="s">
        <v>854</v>
      </c>
    </row>
    <row r="39" spans="2:2" x14ac:dyDescent="0.15">
      <c r="B39" t="s">
        <v>855</v>
      </c>
    </row>
    <row r="40" spans="2:2" x14ac:dyDescent="0.15">
      <c r="B40" t="s">
        <v>856</v>
      </c>
    </row>
    <row r="41" spans="2:2" x14ac:dyDescent="0.15">
      <c r="B41" t="s">
        <v>857</v>
      </c>
    </row>
    <row r="42" spans="2:2" x14ac:dyDescent="0.15">
      <c r="B42" t="s">
        <v>858</v>
      </c>
    </row>
    <row r="43" spans="2:2" x14ac:dyDescent="0.15">
      <c r="B43" t="s">
        <v>861</v>
      </c>
    </row>
    <row r="44" spans="2:2" x14ac:dyDescent="0.15">
      <c r="B44" t="s">
        <v>862</v>
      </c>
    </row>
    <row r="45" spans="2:2" x14ac:dyDescent="0.15">
      <c r="B45" t="s">
        <v>863</v>
      </c>
    </row>
    <row r="46" spans="2:2" x14ac:dyDescent="0.15">
      <c r="B46" t="s">
        <v>864</v>
      </c>
    </row>
    <row r="47" spans="2:2" x14ac:dyDescent="0.15">
      <c r="B47" t="s">
        <v>865</v>
      </c>
    </row>
    <row r="48" spans="2:2" x14ac:dyDescent="0.15">
      <c r="B48" t="s">
        <v>866</v>
      </c>
    </row>
    <row r="49" spans="2:2" x14ac:dyDescent="0.15">
      <c r="B49" t="s">
        <v>867</v>
      </c>
    </row>
    <row r="50" spans="2:2" x14ac:dyDescent="0.15">
      <c r="B50" t="s">
        <v>868</v>
      </c>
    </row>
    <row r="51" spans="2:2" x14ac:dyDescent="0.15">
      <c r="B51" t="s">
        <v>54</v>
      </c>
    </row>
    <row r="52" spans="2:2" x14ac:dyDescent="0.15">
      <c r="B52" t="s">
        <v>869</v>
      </c>
    </row>
    <row r="53" spans="2:2" x14ac:dyDescent="0.15">
      <c r="B53" t="s">
        <v>870</v>
      </c>
    </row>
    <row r="54" spans="2:2" x14ac:dyDescent="0.15">
      <c r="B54" t="s">
        <v>871</v>
      </c>
    </row>
    <row r="55" spans="2:2" x14ac:dyDescent="0.15">
      <c r="B55" t="s">
        <v>872</v>
      </c>
    </row>
    <row r="56" spans="2:2" x14ac:dyDescent="0.15">
      <c r="B56" t="s">
        <v>873</v>
      </c>
    </row>
    <row r="57" spans="2:2" x14ac:dyDescent="0.15">
      <c r="B57" t="s">
        <v>874</v>
      </c>
    </row>
    <row r="58" spans="2:2" x14ac:dyDescent="0.15">
      <c r="B58" t="s">
        <v>875</v>
      </c>
    </row>
    <row r="59" spans="2:2" x14ac:dyDescent="0.15">
      <c r="B59" t="s">
        <v>876</v>
      </c>
    </row>
    <row r="60" spans="2:2" x14ac:dyDescent="0.15">
      <c r="B60" t="s">
        <v>877</v>
      </c>
    </row>
    <row r="61" spans="2:2" x14ac:dyDescent="0.15">
      <c r="B61" t="s">
        <v>878</v>
      </c>
    </row>
    <row r="62" spans="2:2" x14ac:dyDescent="0.15">
      <c r="B62" t="s">
        <v>879</v>
      </c>
    </row>
    <row r="63" spans="2:2" x14ac:dyDescent="0.15">
      <c r="B63" s="20" t="s">
        <v>883</v>
      </c>
    </row>
    <row r="64" spans="2:2" x14ac:dyDescent="0.15">
      <c r="B64" s="20" t="s">
        <v>884</v>
      </c>
    </row>
    <row r="65" spans="2:2" x14ac:dyDescent="0.15">
      <c r="B65" s="20" t="s">
        <v>885</v>
      </c>
    </row>
    <row r="66" spans="2:2" x14ac:dyDescent="0.15">
      <c r="B66" s="20" t="s">
        <v>886</v>
      </c>
    </row>
    <row r="67" spans="2:2" x14ac:dyDescent="0.15">
      <c r="B67" s="20" t="s">
        <v>82</v>
      </c>
    </row>
    <row r="68" spans="2:2" x14ac:dyDescent="0.15">
      <c r="B68" s="20" t="s">
        <v>887</v>
      </c>
    </row>
    <row r="69" spans="2:2" x14ac:dyDescent="0.15">
      <c r="B69" s="20" t="s">
        <v>888</v>
      </c>
    </row>
    <row r="70" spans="2:2" x14ac:dyDescent="0.15">
      <c r="B70" s="20" t="s">
        <v>889</v>
      </c>
    </row>
    <row r="71" spans="2:2" x14ac:dyDescent="0.15">
      <c r="B71" s="20" t="s">
        <v>890</v>
      </c>
    </row>
    <row r="72" spans="2:2" x14ac:dyDescent="0.15">
      <c r="B72" s="20" t="s">
        <v>891</v>
      </c>
    </row>
    <row r="73" spans="2:2" x14ac:dyDescent="0.15">
      <c r="B73" s="20" t="s">
        <v>892</v>
      </c>
    </row>
    <row r="74" spans="2:2" x14ac:dyDescent="0.15">
      <c r="B74" s="20" t="s">
        <v>85</v>
      </c>
    </row>
    <row r="75" spans="2:2" x14ac:dyDescent="0.15">
      <c r="B75" s="20" t="s">
        <v>893</v>
      </c>
    </row>
    <row r="76" spans="2:2" x14ac:dyDescent="0.15">
      <c r="B76" s="20" t="s">
        <v>894</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baseColWidth="10" defaultColWidth="8.83203125" defaultRowHeight="13"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P42"/>
  <sheetViews>
    <sheetView zoomScale="175" zoomScaleNormal="175" workbookViewId="0">
      <pane xSplit="2" ySplit="2" topLeftCell="C17" activePane="bottomRight" state="frozen"/>
      <selection pane="topRight" activeCell="C1" sqref="C1"/>
      <selection pane="bottomLeft" activeCell="A3" sqref="A3"/>
      <selection pane="bottomRight" activeCell="B43" sqref="B43"/>
    </sheetView>
  </sheetViews>
  <sheetFormatPr baseColWidth="10" defaultColWidth="8.83203125" defaultRowHeight="13" x14ac:dyDescent="0.15"/>
  <cols>
    <col min="1" max="1" width="4.83203125" bestFit="1" customWidth="1"/>
    <col min="2" max="2" width="17" bestFit="1" customWidth="1"/>
    <col min="3" max="3" width="11.5" bestFit="1" customWidth="1"/>
    <col min="16" max="16" width="9.1640625" bestFit="1" customWidth="1"/>
  </cols>
  <sheetData>
    <row r="1" spans="1:16" x14ac:dyDescent="0.15">
      <c r="A1" t="s">
        <v>81</v>
      </c>
    </row>
    <row r="2" spans="1:16" x14ac:dyDescent="0.15">
      <c r="B2" t="s">
        <v>0</v>
      </c>
      <c r="C2" t="s">
        <v>15</v>
      </c>
      <c r="D2" t="s">
        <v>18</v>
      </c>
      <c r="E2" s="1" t="s">
        <v>7</v>
      </c>
      <c r="F2" s="1" t="s">
        <v>8</v>
      </c>
      <c r="G2" s="1" t="s">
        <v>9</v>
      </c>
      <c r="H2" s="1" t="s">
        <v>10</v>
      </c>
      <c r="I2" s="3" t="s">
        <v>11</v>
      </c>
      <c r="J2" s="3" t="s">
        <v>13</v>
      </c>
      <c r="K2" s="3" t="s">
        <v>12</v>
      </c>
      <c r="L2" s="3" t="s">
        <v>14</v>
      </c>
      <c r="M2" s="3" t="s">
        <v>238</v>
      </c>
      <c r="N2" s="3" t="s">
        <v>239</v>
      </c>
      <c r="O2" s="3" t="s">
        <v>655</v>
      </c>
      <c r="P2" s="3" t="s">
        <v>656</v>
      </c>
    </row>
    <row r="3" spans="1:16" x14ac:dyDescent="0.15">
      <c r="A3">
        <v>1</v>
      </c>
      <c r="B3" s="2" t="s">
        <v>665</v>
      </c>
      <c r="P3" s="17">
        <v>4569610.3104980001</v>
      </c>
    </row>
    <row r="4" spans="1:16" x14ac:dyDescent="0.15">
      <c r="A4">
        <f>+A3+1</f>
        <v>2</v>
      </c>
      <c r="B4" s="2" t="s">
        <v>85</v>
      </c>
      <c r="C4" t="s">
        <v>664</v>
      </c>
      <c r="P4" s="17">
        <v>3921945.8484589998</v>
      </c>
    </row>
    <row r="5" spans="1:16" x14ac:dyDescent="0.15">
      <c r="A5">
        <f t="shared" ref="A5:A14" si="0">+A4+1</f>
        <v>3</v>
      </c>
      <c r="B5" s="2" t="s">
        <v>88</v>
      </c>
      <c r="P5" s="17">
        <v>2055899.0158520001</v>
      </c>
    </row>
    <row r="6" spans="1:16" x14ac:dyDescent="0.15">
      <c r="A6">
        <f t="shared" si="0"/>
        <v>4</v>
      </c>
      <c r="B6" s="2" t="s">
        <v>82</v>
      </c>
      <c r="P6" s="17">
        <v>1301824.856715</v>
      </c>
    </row>
    <row r="7" spans="1:16" x14ac:dyDescent="0.15">
      <c r="A7">
        <f t="shared" si="0"/>
        <v>5</v>
      </c>
      <c r="B7" s="2" t="s">
        <v>83</v>
      </c>
      <c r="P7" s="17">
        <v>1134780.9962540001</v>
      </c>
    </row>
    <row r="8" spans="1:16" x14ac:dyDescent="0.15">
      <c r="A8">
        <f t="shared" si="0"/>
        <v>6</v>
      </c>
      <c r="B8" s="2" t="s">
        <v>682</v>
      </c>
      <c r="P8" s="17">
        <v>1040788.602081</v>
      </c>
    </row>
    <row r="9" spans="1:16" x14ac:dyDescent="0.15">
      <c r="A9">
        <f t="shared" si="0"/>
        <v>7</v>
      </c>
      <c r="B9" s="2" t="s">
        <v>90</v>
      </c>
      <c r="P9" s="17">
        <v>955851.22653400002</v>
      </c>
    </row>
    <row r="10" spans="1:16" x14ac:dyDescent="0.15">
      <c r="A10">
        <f t="shared" si="0"/>
        <v>8</v>
      </c>
      <c r="B10" s="2" t="s">
        <v>86</v>
      </c>
      <c r="P10" s="17">
        <v>744231.402</v>
      </c>
    </row>
    <row r="11" spans="1:16" x14ac:dyDescent="0.15">
      <c r="A11">
        <f t="shared" si="0"/>
        <v>9</v>
      </c>
      <c r="B11" s="2" t="s">
        <v>683</v>
      </c>
      <c r="P11" s="17">
        <v>572290.29793500004</v>
      </c>
    </row>
    <row r="12" spans="1:16" x14ac:dyDescent="0.15">
      <c r="A12">
        <f t="shared" si="0"/>
        <v>10</v>
      </c>
      <c r="B12" s="2" t="s">
        <v>94</v>
      </c>
      <c r="P12" s="17">
        <v>557050.34983700002</v>
      </c>
    </row>
    <row r="13" spans="1:16" x14ac:dyDescent="0.15">
      <c r="A13">
        <f t="shared" si="0"/>
        <v>11</v>
      </c>
      <c r="B13" s="2" t="s">
        <v>679</v>
      </c>
      <c r="P13" s="17">
        <v>552459.06116399996</v>
      </c>
    </row>
    <row r="14" spans="1:16" x14ac:dyDescent="0.15">
      <c r="A14">
        <f t="shared" si="0"/>
        <v>12</v>
      </c>
      <c r="B14" s="2" t="s">
        <v>667</v>
      </c>
      <c r="P14" s="17">
        <v>535768.59564800002</v>
      </c>
    </row>
    <row r="15" spans="1:16" x14ac:dyDescent="0.15">
      <c r="A15">
        <f>+A14+1</f>
        <v>13</v>
      </c>
      <c r="B15" s="2" t="s">
        <v>93</v>
      </c>
      <c r="P15" s="17">
        <v>446093.60522999999</v>
      </c>
    </row>
    <row r="16" spans="1:16" x14ac:dyDescent="0.15">
      <c r="A16">
        <f>+A15+1</f>
        <v>14</v>
      </c>
      <c r="B16" s="2" t="s">
        <v>715</v>
      </c>
      <c r="P16" s="17">
        <v>420237.00497399998</v>
      </c>
    </row>
    <row r="17" spans="1:16" x14ac:dyDescent="0.15">
      <c r="A17">
        <f t="shared" ref="A17:A42" si="1">+A16+1</f>
        <v>15</v>
      </c>
      <c r="B17" s="2" t="s">
        <v>674</v>
      </c>
      <c r="P17" s="17">
        <v>342467.29001499998</v>
      </c>
    </row>
    <row r="18" spans="1:16" x14ac:dyDescent="0.15">
      <c r="A18">
        <f t="shared" si="1"/>
        <v>16</v>
      </c>
      <c r="B18" s="2" t="s">
        <v>680</v>
      </c>
      <c r="P18" s="17">
        <v>334075.07418200001</v>
      </c>
    </row>
    <row r="19" spans="1:16" x14ac:dyDescent="0.15">
      <c r="A19">
        <f t="shared" si="1"/>
        <v>17</v>
      </c>
      <c r="B19" s="2" t="s">
        <v>671</v>
      </c>
      <c r="P19" s="17">
        <v>259873.04769499999</v>
      </c>
    </row>
    <row r="20" spans="1:16" x14ac:dyDescent="0.15">
      <c r="A20">
        <f t="shared" si="1"/>
        <v>18</v>
      </c>
      <c r="B20" s="2" t="s">
        <v>92</v>
      </c>
      <c r="P20" s="17">
        <v>213868.38212200001</v>
      </c>
    </row>
    <row r="21" spans="1:16" x14ac:dyDescent="0.15">
      <c r="A21">
        <f t="shared" si="1"/>
        <v>19</v>
      </c>
      <c r="B21" s="2" t="s">
        <v>681</v>
      </c>
      <c r="P21" s="17">
        <v>167659.82777</v>
      </c>
    </row>
    <row r="22" spans="1:16" x14ac:dyDescent="0.15">
      <c r="A22">
        <f t="shared" si="1"/>
        <v>20</v>
      </c>
      <c r="B22" s="2" t="s">
        <v>688</v>
      </c>
      <c r="P22" s="17">
        <v>157303.97482100001</v>
      </c>
    </row>
    <row r="23" spans="1:16" x14ac:dyDescent="0.15">
      <c r="A23">
        <f t="shared" si="1"/>
        <v>21</v>
      </c>
      <c r="B23" s="2" t="s">
        <v>666</v>
      </c>
      <c r="P23" s="17">
        <v>135253.96826699999</v>
      </c>
    </row>
    <row r="24" spans="1:16" x14ac:dyDescent="0.15">
      <c r="A24">
        <f t="shared" si="1"/>
        <v>22</v>
      </c>
      <c r="B24" s="2" t="s">
        <v>84</v>
      </c>
      <c r="P24" s="17">
        <v>126191.005081</v>
      </c>
    </row>
    <row r="25" spans="1:16" x14ac:dyDescent="0.15">
      <c r="A25">
        <f t="shared" si="1"/>
        <v>23</v>
      </c>
      <c r="B25" s="2" t="s">
        <v>89</v>
      </c>
      <c r="P25" s="17">
        <v>134187.690302</v>
      </c>
    </row>
    <row r="26" spans="1:16" x14ac:dyDescent="0.15">
      <c r="A26">
        <f t="shared" si="1"/>
        <v>24</v>
      </c>
      <c r="B26" s="2" t="s">
        <v>686</v>
      </c>
      <c r="P26" s="17">
        <v>86567.032804000002</v>
      </c>
    </row>
    <row r="27" spans="1:16" x14ac:dyDescent="0.15">
      <c r="A27">
        <f t="shared" si="1"/>
        <v>25</v>
      </c>
      <c r="B27" s="2" t="s">
        <v>670</v>
      </c>
      <c r="P27" s="17">
        <v>40281.263610000002</v>
      </c>
    </row>
    <row r="28" spans="1:16" x14ac:dyDescent="0.15">
      <c r="A28">
        <f t="shared" si="1"/>
        <v>26</v>
      </c>
      <c r="B28" s="2" t="s">
        <v>677</v>
      </c>
      <c r="P28" s="17">
        <v>27940.746802000001</v>
      </c>
    </row>
    <row r="29" spans="1:16" x14ac:dyDescent="0.15">
      <c r="A29">
        <f t="shared" si="1"/>
        <v>27</v>
      </c>
      <c r="B29" s="2" t="s">
        <v>87</v>
      </c>
      <c r="C29" t="s">
        <v>663</v>
      </c>
      <c r="P29" s="17">
        <v>16890.984818000001</v>
      </c>
    </row>
    <row r="30" spans="1:16" x14ac:dyDescent="0.15">
      <c r="A30">
        <f t="shared" si="1"/>
        <v>28</v>
      </c>
      <c r="B30" t="s">
        <v>91</v>
      </c>
    </row>
    <row r="31" spans="1:16" x14ac:dyDescent="0.15">
      <c r="A31">
        <f t="shared" si="1"/>
        <v>29</v>
      </c>
      <c r="B31" t="s">
        <v>95</v>
      </c>
    </row>
    <row r="32" spans="1:16" x14ac:dyDescent="0.15">
      <c r="A32">
        <f t="shared" si="1"/>
        <v>30</v>
      </c>
      <c r="B32" t="s">
        <v>96</v>
      </c>
    </row>
    <row r="33" spans="1:16" x14ac:dyDescent="0.15">
      <c r="A33">
        <f t="shared" si="1"/>
        <v>31</v>
      </c>
      <c r="B33" t="s">
        <v>97</v>
      </c>
    </row>
    <row r="34" spans="1:16" x14ac:dyDescent="0.15">
      <c r="A34">
        <f t="shared" si="1"/>
        <v>32</v>
      </c>
      <c r="B34" t="s">
        <v>98</v>
      </c>
    </row>
    <row r="35" spans="1:16" x14ac:dyDescent="0.15">
      <c r="A35">
        <f t="shared" si="1"/>
        <v>33</v>
      </c>
      <c r="B35" s="2" t="s">
        <v>135</v>
      </c>
      <c r="P35" s="17">
        <v>3375.9219109999999</v>
      </c>
    </row>
    <row r="36" spans="1:16" x14ac:dyDescent="0.15">
      <c r="A36">
        <f t="shared" si="1"/>
        <v>34</v>
      </c>
      <c r="B36" t="s">
        <v>691</v>
      </c>
    </row>
    <row r="37" spans="1:16" x14ac:dyDescent="0.15">
      <c r="A37">
        <f t="shared" si="1"/>
        <v>35</v>
      </c>
      <c r="B37" t="s">
        <v>711</v>
      </c>
    </row>
    <row r="38" spans="1:16" x14ac:dyDescent="0.15">
      <c r="A38">
        <f t="shared" si="1"/>
        <v>36</v>
      </c>
      <c r="B38" t="s">
        <v>716</v>
      </c>
    </row>
    <row r="39" spans="1:16" x14ac:dyDescent="0.15">
      <c r="A39">
        <f t="shared" si="1"/>
        <v>37</v>
      </c>
      <c r="B39" t="s">
        <v>724</v>
      </c>
    </row>
    <row r="40" spans="1:16" x14ac:dyDescent="0.15">
      <c r="A40">
        <f t="shared" si="1"/>
        <v>38</v>
      </c>
      <c r="B40" t="s">
        <v>725</v>
      </c>
    </row>
    <row r="41" spans="1:16" x14ac:dyDescent="0.15">
      <c r="A41">
        <f t="shared" si="1"/>
        <v>39</v>
      </c>
      <c r="B41" t="s">
        <v>726</v>
      </c>
    </row>
    <row r="42" spans="1:16" x14ac:dyDescent="0.15">
      <c r="A42">
        <f t="shared" si="1"/>
        <v>40</v>
      </c>
      <c r="B42" t="s">
        <v>727</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0"/>
  <sheetViews>
    <sheetView zoomScale="140" zoomScaleNormal="140" workbookViewId="0">
      <pane xSplit="2" ySplit="2" topLeftCell="C3" activePane="bottomRight" state="frozen"/>
      <selection pane="topRight" activeCell="C1" sqref="C1"/>
      <selection pane="bottomLeft" activeCell="A4" sqref="A4"/>
      <selection pane="bottomRight" activeCell="B2" sqref="B2:H2"/>
    </sheetView>
  </sheetViews>
  <sheetFormatPr baseColWidth="10" defaultColWidth="11.5" defaultRowHeight="13" x14ac:dyDescent="0.15"/>
  <cols>
    <col min="1" max="1" width="4.83203125" bestFit="1" customWidth="1"/>
    <col min="2" max="2" width="25.1640625" customWidth="1"/>
    <col min="3" max="4" width="12.5" customWidth="1"/>
    <col min="5" max="5" width="12.5" style="6" customWidth="1"/>
  </cols>
  <sheetData>
    <row r="1" spans="1:11" x14ac:dyDescent="0.15">
      <c r="A1" t="s">
        <v>81</v>
      </c>
    </row>
    <row r="2" spans="1:11" x14ac:dyDescent="0.15">
      <c r="B2" t="s">
        <v>252</v>
      </c>
      <c r="C2" t="s">
        <v>253</v>
      </c>
      <c r="D2" t="s">
        <v>588</v>
      </c>
      <c r="E2" s="6" t="s">
        <v>590</v>
      </c>
      <c r="F2" t="s">
        <v>585</v>
      </c>
      <c r="G2" t="s">
        <v>586</v>
      </c>
      <c r="H2" t="s">
        <v>587</v>
      </c>
    </row>
    <row r="3" spans="1:11" x14ac:dyDescent="0.15">
      <c r="B3" t="s">
        <v>245</v>
      </c>
      <c r="C3" s="11">
        <v>45322</v>
      </c>
      <c r="D3" s="11" t="s">
        <v>589</v>
      </c>
      <c r="E3" s="5">
        <v>140</v>
      </c>
      <c r="G3" t="s">
        <v>591</v>
      </c>
      <c r="H3" t="s">
        <v>592</v>
      </c>
    </row>
    <row r="4" spans="1:11" x14ac:dyDescent="0.15">
      <c r="B4" t="s">
        <v>246</v>
      </c>
      <c r="C4" s="11">
        <v>45314</v>
      </c>
      <c r="D4" s="11" t="s">
        <v>593</v>
      </c>
      <c r="E4" s="5">
        <v>100</v>
      </c>
      <c r="G4" t="s">
        <v>594</v>
      </c>
      <c r="H4" t="s">
        <v>595</v>
      </c>
    </row>
    <row r="5" spans="1:11" s="12" customFormat="1" x14ac:dyDescent="0.15">
      <c r="B5" s="12" t="s">
        <v>612</v>
      </c>
      <c r="C5" s="13">
        <v>45208</v>
      </c>
      <c r="D5" s="13" t="s">
        <v>596</v>
      </c>
      <c r="E5" s="16">
        <v>10</v>
      </c>
      <c r="F5" s="12" t="s">
        <v>597</v>
      </c>
      <c r="G5" s="12" t="s">
        <v>108</v>
      </c>
      <c r="H5" s="12" t="s">
        <v>611</v>
      </c>
    </row>
    <row r="6" spans="1:11" x14ac:dyDescent="0.15">
      <c r="B6" t="s">
        <v>247</v>
      </c>
      <c r="C6" s="11">
        <v>45189</v>
      </c>
      <c r="D6" s="11" t="s">
        <v>593</v>
      </c>
      <c r="E6" s="5">
        <v>150</v>
      </c>
      <c r="G6" t="s">
        <v>598</v>
      </c>
      <c r="H6" t="s">
        <v>599</v>
      </c>
    </row>
    <row r="7" spans="1:11" x14ac:dyDescent="0.15">
      <c r="B7" t="s">
        <v>248</v>
      </c>
      <c r="C7" s="11">
        <v>45188</v>
      </c>
      <c r="D7" s="11" t="s">
        <v>241</v>
      </c>
      <c r="E7" s="5">
        <v>238</v>
      </c>
      <c r="G7" t="s">
        <v>600</v>
      </c>
      <c r="H7" t="s">
        <v>602</v>
      </c>
    </row>
    <row r="8" spans="1:11" x14ac:dyDescent="0.15">
      <c r="B8" t="s">
        <v>249</v>
      </c>
      <c r="C8" s="11">
        <v>45141</v>
      </c>
      <c r="D8" s="11" t="s">
        <v>241</v>
      </c>
      <c r="E8" s="5">
        <v>95</v>
      </c>
      <c r="G8" t="s">
        <v>594</v>
      </c>
      <c r="H8" t="s">
        <v>601</v>
      </c>
    </row>
    <row r="9" spans="1:11" x14ac:dyDescent="0.15">
      <c r="B9" t="s">
        <v>250</v>
      </c>
      <c r="C9" s="11">
        <v>45125</v>
      </c>
      <c r="D9" s="11" t="s">
        <v>589</v>
      </c>
      <c r="E9" s="5">
        <v>65</v>
      </c>
      <c r="G9" t="s">
        <v>594</v>
      </c>
      <c r="H9" t="s">
        <v>603</v>
      </c>
    </row>
    <row r="10" spans="1:11" x14ac:dyDescent="0.15">
      <c r="B10" t="s">
        <v>251</v>
      </c>
      <c r="C10" s="11">
        <v>45113</v>
      </c>
      <c r="D10" s="11" t="s">
        <v>604</v>
      </c>
      <c r="E10" s="5">
        <v>20</v>
      </c>
      <c r="G10" t="s">
        <v>600</v>
      </c>
      <c r="H10" t="s">
        <v>605</v>
      </c>
    </row>
    <row r="11" spans="1:11" x14ac:dyDescent="0.15">
      <c r="B11" t="s">
        <v>254</v>
      </c>
      <c r="C11" s="11">
        <v>45071</v>
      </c>
      <c r="D11" s="11" t="s">
        <v>593</v>
      </c>
      <c r="E11" s="5">
        <v>108</v>
      </c>
      <c r="G11" t="s">
        <v>606</v>
      </c>
      <c r="H11" t="s">
        <v>607</v>
      </c>
    </row>
    <row r="12" spans="1:11" x14ac:dyDescent="0.15">
      <c r="B12" t="s">
        <v>255</v>
      </c>
      <c r="C12" s="11">
        <v>45070</v>
      </c>
      <c r="D12" s="11" t="s">
        <v>593</v>
      </c>
      <c r="E12" s="5">
        <v>401</v>
      </c>
      <c r="G12" t="s">
        <v>608</v>
      </c>
      <c r="H12" t="s">
        <v>610</v>
      </c>
      <c r="K12" t="s">
        <v>609</v>
      </c>
    </row>
    <row r="13" spans="1:11" x14ac:dyDescent="0.15">
      <c r="B13" t="s">
        <v>256</v>
      </c>
      <c r="C13" s="11">
        <v>45062</v>
      </c>
      <c r="D13" s="11" t="s">
        <v>614</v>
      </c>
      <c r="E13" s="15" t="s">
        <v>241</v>
      </c>
      <c r="G13" t="s">
        <v>591</v>
      </c>
      <c r="H13" t="s">
        <v>613</v>
      </c>
    </row>
    <row r="14" spans="1:11" x14ac:dyDescent="0.15">
      <c r="B14" t="s">
        <v>257</v>
      </c>
      <c r="C14" s="11">
        <v>45035</v>
      </c>
      <c r="D14" s="11" t="s">
        <v>604</v>
      </c>
      <c r="E14" s="5">
        <v>150</v>
      </c>
      <c r="G14" t="s">
        <v>598</v>
      </c>
      <c r="H14" t="s">
        <v>599</v>
      </c>
    </row>
    <row r="15" spans="1:11" x14ac:dyDescent="0.15">
      <c r="B15" t="s">
        <v>258</v>
      </c>
      <c r="C15" s="11">
        <v>45027</v>
      </c>
      <c r="D15" s="11" t="s">
        <v>604</v>
      </c>
      <c r="E15" s="5">
        <v>75</v>
      </c>
      <c r="G15" t="s">
        <v>594</v>
      </c>
      <c r="H15" t="s">
        <v>615</v>
      </c>
    </row>
    <row r="16" spans="1:11" x14ac:dyDescent="0.15">
      <c r="B16" t="s">
        <v>259</v>
      </c>
      <c r="C16" s="11">
        <v>44978</v>
      </c>
      <c r="D16" s="11" t="s">
        <v>604</v>
      </c>
      <c r="E16" s="15" t="s">
        <v>241</v>
      </c>
      <c r="G16" t="s">
        <v>594</v>
      </c>
      <c r="H16" t="s">
        <v>616</v>
      </c>
    </row>
    <row r="17" spans="2:8" x14ac:dyDescent="0.15">
      <c r="B17" t="s">
        <v>260</v>
      </c>
      <c r="C17" s="11">
        <v>44935</v>
      </c>
      <c r="D17" s="11" t="s">
        <v>593</v>
      </c>
      <c r="E17" s="5">
        <v>230</v>
      </c>
      <c r="G17" t="s">
        <v>617</v>
      </c>
      <c r="H17" t="s">
        <v>618</v>
      </c>
    </row>
    <row r="18" spans="2:8" x14ac:dyDescent="0.15">
      <c r="B18" t="s">
        <v>261</v>
      </c>
      <c r="C18" s="11">
        <v>44929</v>
      </c>
      <c r="D18" s="11" t="s">
        <v>619</v>
      </c>
      <c r="E18" s="5">
        <v>250</v>
      </c>
      <c r="F18" s="12" t="s">
        <v>428</v>
      </c>
      <c r="G18" t="s">
        <v>617</v>
      </c>
      <c r="H18" t="s">
        <v>620</v>
      </c>
    </row>
    <row r="19" spans="2:8" x14ac:dyDescent="0.15">
      <c r="B19" t="s">
        <v>621</v>
      </c>
      <c r="C19" s="11">
        <v>44915</v>
      </c>
      <c r="D19" s="11" t="s">
        <v>622</v>
      </c>
      <c r="E19" s="5">
        <v>9</v>
      </c>
      <c r="G19" t="s">
        <v>594</v>
      </c>
      <c r="H19" t="s">
        <v>623</v>
      </c>
    </row>
    <row r="20" spans="2:8" x14ac:dyDescent="0.15">
      <c r="B20" t="s">
        <v>262</v>
      </c>
      <c r="C20" s="11">
        <v>44901</v>
      </c>
      <c r="D20" s="11" t="s">
        <v>241</v>
      </c>
      <c r="E20" s="5">
        <v>700</v>
      </c>
      <c r="G20" t="s">
        <v>624</v>
      </c>
      <c r="H20" t="s">
        <v>625</v>
      </c>
    </row>
    <row r="21" spans="2:8" x14ac:dyDescent="0.15">
      <c r="B21" t="s">
        <v>263</v>
      </c>
      <c r="C21" s="11">
        <v>44887</v>
      </c>
      <c r="D21" s="11" t="s">
        <v>604</v>
      </c>
      <c r="E21" s="5">
        <v>120</v>
      </c>
      <c r="G21" t="s">
        <v>626</v>
      </c>
      <c r="H21" t="s">
        <v>627</v>
      </c>
    </row>
    <row r="22" spans="2:8" x14ac:dyDescent="0.15">
      <c r="B22" t="s">
        <v>264</v>
      </c>
      <c r="C22" s="11">
        <v>44844</v>
      </c>
      <c r="D22" s="11" t="s">
        <v>593</v>
      </c>
      <c r="E22" s="5">
        <v>100</v>
      </c>
      <c r="G22" t="s">
        <v>108</v>
      </c>
      <c r="H22" t="s">
        <v>628</v>
      </c>
    </row>
    <row r="23" spans="2:8" x14ac:dyDescent="0.15">
      <c r="B23" t="s">
        <v>265</v>
      </c>
      <c r="C23" s="11">
        <v>44843</v>
      </c>
      <c r="D23" s="11" t="s">
        <v>593</v>
      </c>
      <c r="E23" s="5">
        <v>100</v>
      </c>
      <c r="G23" t="s">
        <v>629</v>
      </c>
      <c r="H23" t="s">
        <v>630</v>
      </c>
    </row>
    <row r="24" spans="2:8" x14ac:dyDescent="0.15">
      <c r="B24" t="s">
        <v>266</v>
      </c>
      <c r="C24" s="11">
        <v>44810</v>
      </c>
      <c r="D24" s="11" t="s">
        <v>604</v>
      </c>
      <c r="E24" s="5">
        <v>220</v>
      </c>
      <c r="G24" t="s">
        <v>608</v>
      </c>
      <c r="H24" t="s">
        <v>631</v>
      </c>
    </row>
    <row r="25" spans="2:8" x14ac:dyDescent="0.15">
      <c r="B25" t="s">
        <v>267</v>
      </c>
      <c r="C25" s="11">
        <v>44788</v>
      </c>
      <c r="D25" s="11" t="s">
        <v>593</v>
      </c>
      <c r="E25" s="5">
        <v>110</v>
      </c>
      <c r="G25" t="s">
        <v>594</v>
      </c>
      <c r="H25" t="s">
        <v>632</v>
      </c>
    </row>
    <row r="26" spans="2:8" x14ac:dyDescent="0.15">
      <c r="B26" t="s">
        <v>268</v>
      </c>
      <c r="C26" s="11">
        <v>44763</v>
      </c>
      <c r="D26" s="11" t="s">
        <v>634</v>
      </c>
      <c r="E26" s="5">
        <v>400</v>
      </c>
      <c r="G26" t="s">
        <v>594</v>
      </c>
      <c r="H26" t="s">
        <v>633</v>
      </c>
    </row>
    <row r="27" spans="2:8" x14ac:dyDescent="0.15">
      <c r="B27" t="s">
        <v>269</v>
      </c>
      <c r="C27" s="11">
        <v>44762</v>
      </c>
      <c r="D27" s="11" t="s">
        <v>593</v>
      </c>
      <c r="E27" s="5">
        <v>150</v>
      </c>
      <c r="G27" t="s">
        <v>629</v>
      </c>
      <c r="H27" t="s">
        <v>635</v>
      </c>
    </row>
    <row r="28" spans="2:8" x14ac:dyDescent="0.15">
      <c r="B28" t="s">
        <v>270</v>
      </c>
      <c r="C28" s="11">
        <v>44735</v>
      </c>
      <c r="D28" s="11" t="s">
        <v>593</v>
      </c>
      <c r="E28" s="5">
        <v>100</v>
      </c>
      <c r="G28" t="s">
        <v>594</v>
      </c>
      <c r="H28" t="s">
        <v>636</v>
      </c>
    </row>
    <row r="29" spans="2:8" x14ac:dyDescent="0.15">
      <c r="B29" t="s">
        <v>274</v>
      </c>
      <c r="C29" s="11">
        <v>44728</v>
      </c>
      <c r="D29" s="11" t="s">
        <v>604</v>
      </c>
      <c r="E29" s="5">
        <v>150</v>
      </c>
      <c r="G29" t="s">
        <v>594</v>
      </c>
      <c r="H29" t="s">
        <v>637</v>
      </c>
    </row>
    <row r="30" spans="2:8" x14ac:dyDescent="0.15">
      <c r="B30" t="s">
        <v>273</v>
      </c>
      <c r="C30" s="11">
        <v>44727</v>
      </c>
      <c r="D30" s="11" t="s">
        <v>638</v>
      </c>
      <c r="E30" s="5">
        <v>100</v>
      </c>
      <c r="G30" t="s">
        <v>594</v>
      </c>
      <c r="H30" t="s">
        <v>639</v>
      </c>
    </row>
    <row r="31" spans="2:8" x14ac:dyDescent="0.15">
      <c r="B31" t="s">
        <v>272</v>
      </c>
      <c r="C31" s="11">
        <v>44726</v>
      </c>
      <c r="D31" s="11" t="s">
        <v>638</v>
      </c>
      <c r="E31" s="5">
        <v>80</v>
      </c>
      <c r="G31" t="s">
        <v>594</v>
      </c>
      <c r="H31" t="s">
        <v>640</v>
      </c>
    </row>
    <row r="32" spans="2:8" x14ac:dyDescent="0.15">
      <c r="B32" t="s">
        <v>271</v>
      </c>
      <c r="C32" s="11">
        <v>44726</v>
      </c>
      <c r="D32" s="11" t="s">
        <v>638</v>
      </c>
      <c r="E32" s="5">
        <v>200</v>
      </c>
      <c r="G32" t="s">
        <v>594</v>
      </c>
      <c r="H32" t="s">
        <v>641</v>
      </c>
    </row>
    <row r="33" spans="2:8" x14ac:dyDescent="0.15">
      <c r="B33" t="s">
        <v>275</v>
      </c>
      <c r="C33" s="11">
        <v>44720</v>
      </c>
      <c r="D33" s="5" t="s">
        <v>241</v>
      </c>
      <c r="E33" s="5" t="s">
        <v>241</v>
      </c>
      <c r="G33" t="s">
        <v>594</v>
      </c>
      <c r="H33" t="s">
        <v>642</v>
      </c>
    </row>
    <row r="34" spans="2:8" x14ac:dyDescent="0.15">
      <c r="B34" t="s">
        <v>276</v>
      </c>
      <c r="C34" s="11">
        <v>44720</v>
      </c>
      <c r="D34" s="11" t="s">
        <v>241</v>
      </c>
      <c r="E34" s="5">
        <v>2.5</v>
      </c>
      <c r="G34" t="s">
        <v>643</v>
      </c>
    </row>
    <row r="35" spans="2:8" x14ac:dyDescent="0.15">
      <c r="B35" t="s">
        <v>277</v>
      </c>
      <c r="C35" s="11">
        <v>44720</v>
      </c>
      <c r="D35" s="11" t="s">
        <v>241</v>
      </c>
      <c r="E35" s="5">
        <v>405</v>
      </c>
      <c r="G35" t="s">
        <v>594</v>
      </c>
      <c r="H35" t="s">
        <v>644</v>
      </c>
    </row>
    <row r="36" spans="2:8" x14ac:dyDescent="0.15">
      <c r="B36" t="s">
        <v>278</v>
      </c>
      <c r="C36" s="11">
        <v>44719</v>
      </c>
      <c r="D36" s="11" t="s">
        <v>604</v>
      </c>
      <c r="E36" s="5">
        <v>100</v>
      </c>
      <c r="G36" t="s">
        <v>594</v>
      </c>
      <c r="H36" t="s">
        <v>645</v>
      </c>
    </row>
    <row r="37" spans="2:8" x14ac:dyDescent="0.15">
      <c r="B37" t="s">
        <v>279</v>
      </c>
      <c r="C37" s="11">
        <v>44718</v>
      </c>
      <c r="D37" s="11" t="s">
        <v>241</v>
      </c>
      <c r="E37" s="5">
        <v>100</v>
      </c>
      <c r="G37" t="s">
        <v>594</v>
      </c>
      <c r="H37" t="s">
        <v>646</v>
      </c>
    </row>
    <row r="38" spans="2:8" x14ac:dyDescent="0.15">
      <c r="B38" t="s">
        <v>280</v>
      </c>
      <c r="C38" s="11">
        <v>44713</v>
      </c>
      <c r="D38" s="11" t="s">
        <v>638</v>
      </c>
      <c r="E38" s="5">
        <v>100</v>
      </c>
      <c r="G38" t="s">
        <v>643</v>
      </c>
    </row>
    <row r="39" spans="2:8" x14ac:dyDescent="0.15">
      <c r="B39" t="s">
        <v>281</v>
      </c>
      <c r="C39" s="11">
        <v>44712</v>
      </c>
      <c r="D39" s="11" t="s">
        <v>593</v>
      </c>
      <c r="E39" s="5">
        <v>500</v>
      </c>
      <c r="G39" t="s">
        <v>629</v>
      </c>
      <c r="H39" t="s">
        <v>647</v>
      </c>
    </row>
    <row r="40" spans="2:8" x14ac:dyDescent="0.15">
      <c r="B40" t="s">
        <v>282</v>
      </c>
      <c r="C40" s="11">
        <v>44705</v>
      </c>
      <c r="D40" s="11" t="s">
        <v>604</v>
      </c>
      <c r="E40" s="5">
        <v>150</v>
      </c>
      <c r="G40" t="s">
        <v>594</v>
      </c>
      <c r="H40" t="s">
        <v>648</v>
      </c>
    </row>
    <row r="41" spans="2:8" x14ac:dyDescent="0.15">
      <c r="B41" t="s">
        <v>283</v>
      </c>
      <c r="C41" s="11">
        <v>44691</v>
      </c>
      <c r="D41" s="11" t="s">
        <v>638</v>
      </c>
      <c r="E41" s="5">
        <v>300</v>
      </c>
      <c r="G41" t="s">
        <v>629</v>
      </c>
      <c r="H41" t="s">
        <v>649</v>
      </c>
    </row>
    <row r="42" spans="2:8" x14ac:dyDescent="0.15">
      <c r="B42" t="s">
        <v>284</v>
      </c>
      <c r="C42" s="11">
        <v>44686</v>
      </c>
      <c r="D42" s="11" t="s">
        <v>593</v>
      </c>
      <c r="E42" s="5">
        <v>175</v>
      </c>
      <c r="G42" t="s">
        <v>629</v>
      </c>
      <c r="H42" t="s">
        <v>650</v>
      </c>
    </row>
    <row r="43" spans="2:8" x14ac:dyDescent="0.15">
      <c r="B43" t="s">
        <v>285</v>
      </c>
      <c r="C43" s="11">
        <v>44684</v>
      </c>
      <c r="D43" s="11" t="s">
        <v>604</v>
      </c>
      <c r="E43" s="5">
        <v>60</v>
      </c>
      <c r="G43" t="s">
        <v>594</v>
      </c>
      <c r="H43" t="s">
        <v>651</v>
      </c>
    </row>
    <row r="44" spans="2:8" x14ac:dyDescent="0.15">
      <c r="B44" t="s">
        <v>286</v>
      </c>
      <c r="C44" s="11">
        <v>44677</v>
      </c>
      <c r="D44" s="11" t="s">
        <v>638</v>
      </c>
      <c r="E44" s="5">
        <v>80</v>
      </c>
      <c r="G44" t="s">
        <v>108</v>
      </c>
      <c r="H44" t="s">
        <v>652</v>
      </c>
    </row>
    <row r="45" spans="2:8" x14ac:dyDescent="0.15">
      <c r="B45" t="s">
        <v>287</v>
      </c>
      <c r="C45" s="11">
        <v>44673</v>
      </c>
      <c r="D45" s="11" t="s">
        <v>604</v>
      </c>
      <c r="E45" s="5">
        <v>60</v>
      </c>
      <c r="G45" t="s">
        <v>643</v>
      </c>
    </row>
    <row r="46" spans="2:8" x14ac:dyDescent="0.15">
      <c r="B46" t="s">
        <v>288</v>
      </c>
      <c r="C46" s="11">
        <v>44672</v>
      </c>
      <c r="D46" s="11" t="s">
        <v>638</v>
      </c>
      <c r="E46" s="5">
        <v>400</v>
      </c>
      <c r="G46" t="s">
        <v>629</v>
      </c>
      <c r="H46" t="s">
        <v>653</v>
      </c>
    </row>
    <row r="47" spans="2:8" x14ac:dyDescent="0.15">
      <c r="B47" t="s">
        <v>289</v>
      </c>
      <c r="C47" s="11">
        <v>44670</v>
      </c>
      <c r="D47" s="11" t="s">
        <v>638</v>
      </c>
      <c r="E47" s="5">
        <v>300</v>
      </c>
      <c r="G47" t="s">
        <v>608</v>
      </c>
    </row>
    <row r="48" spans="2:8" x14ac:dyDescent="0.15">
      <c r="B48" s="12" t="s">
        <v>290</v>
      </c>
      <c r="C48" s="13">
        <v>44663</v>
      </c>
      <c r="D48" s="13"/>
      <c r="E48" s="5">
        <v>125</v>
      </c>
    </row>
    <row r="49" spans="2:5" x14ac:dyDescent="0.15">
      <c r="B49" t="s">
        <v>291</v>
      </c>
      <c r="C49" s="11">
        <v>44663</v>
      </c>
      <c r="D49" s="11"/>
      <c r="E49" s="5">
        <v>70</v>
      </c>
    </row>
    <row r="50" spans="2:5" x14ac:dyDescent="0.15">
      <c r="B50" t="s">
        <v>292</v>
      </c>
      <c r="C50" s="11">
        <v>44662</v>
      </c>
      <c r="D50" s="11"/>
      <c r="E50" s="5">
        <v>185</v>
      </c>
    </row>
    <row r="51" spans="2:5" x14ac:dyDescent="0.15">
      <c r="B51" t="s">
        <v>293</v>
      </c>
      <c r="C51" s="11">
        <v>44658</v>
      </c>
      <c r="D51" s="11"/>
      <c r="E51" s="5">
        <v>150</v>
      </c>
    </row>
    <row r="52" spans="2:5" x14ac:dyDescent="0.15">
      <c r="B52" t="s">
        <v>294</v>
      </c>
      <c r="C52" s="11">
        <v>44658</v>
      </c>
      <c r="D52" s="11"/>
      <c r="E52" s="5">
        <v>240</v>
      </c>
    </row>
    <row r="53" spans="2:5" x14ac:dyDescent="0.15">
      <c r="B53" t="s">
        <v>295</v>
      </c>
      <c r="C53" s="11">
        <v>44657</v>
      </c>
      <c r="D53" s="11"/>
      <c r="E53" s="5">
        <v>110</v>
      </c>
    </row>
    <row r="54" spans="2:5" x14ac:dyDescent="0.15">
      <c r="B54" s="12" t="s">
        <v>296</v>
      </c>
      <c r="C54" s="13">
        <v>44656</v>
      </c>
      <c r="D54" s="13"/>
      <c r="E54" s="5">
        <v>150</v>
      </c>
    </row>
    <row r="55" spans="2:5" x14ac:dyDescent="0.15">
      <c r="B55" t="s">
        <v>297</v>
      </c>
      <c r="C55" s="11">
        <v>44656</v>
      </c>
      <c r="D55" s="11"/>
      <c r="E55" s="5">
        <v>300</v>
      </c>
    </row>
    <row r="56" spans="2:5" x14ac:dyDescent="0.15">
      <c r="B56" t="s">
        <v>298</v>
      </c>
      <c r="C56" s="11">
        <v>44650</v>
      </c>
      <c r="D56" s="11"/>
      <c r="E56" s="5">
        <v>100</v>
      </c>
    </row>
    <row r="57" spans="2:5" x14ac:dyDescent="0.15">
      <c r="B57" t="s">
        <v>299</v>
      </c>
      <c r="C57" s="11">
        <v>44644</v>
      </c>
      <c r="D57" s="11"/>
      <c r="E57" s="5">
        <v>65</v>
      </c>
    </row>
    <row r="58" spans="2:5" x14ac:dyDescent="0.15">
      <c r="B58" t="s">
        <v>300</v>
      </c>
      <c r="C58" s="11">
        <v>44642</v>
      </c>
      <c r="D58" s="11"/>
      <c r="E58" s="5">
        <v>150</v>
      </c>
    </row>
    <row r="59" spans="2:5" x14ac:dyDescent="0.15">
      <c r="B59" t="s">
        <v>301</v>
      </c>
      <c r="C59" s="11">
        <v>44641</v>
      </c>
      <c r="D59" s="11"/>
      <c r="E59" s="5">
        <v>115</v>
      </c>
    </row>
    <row r="60" spans="2:5" x14ac:dyDescent="0.15">
      <c r="B60" t="s">
        <v>302</v>
      </c>
      <c r="C60" s="11">
        <v>44641</v>
      </c>
      <c r="D60" s="11"/>
      <c r="E60" s="5">
        <v>40</v>
      </c>
    </row>
    <row r="61" spans="2:5" x14ac:dyDescent="0.15">
      <c r="B61" t="s">
        <v>303</v>
      </c>
      <c r="C61" s="11">
        <v>44630</v>
      </c>
      <c r="D61" s="11"/>
      <c r="E61" s="5">
        <v>240</v>
      </c>
    </row>
    <row r="62" spans="2:5" x14ac:dyDescent="0.15">
      <c r="B62" t="s">
        <v>304</v>
      </c>
      <c r="C62" s="11">
        <v>44627</v>
      </c>
      <c r="D62" s="11"/>
      <c r="E62" s="5">
        <v>250</v>
      </c>
    </row>
    <row r="63" spans="2:5" x14ac:dyDescent="0.15">
      <c r="B63" t="s">
        <v>305</v>
      </c>
      <c r="C63" s="11">
        <v>44621</v>
      </c>
      <c r="D63" s="11"/>
      <c r="E63" s="5" t="s">
        <v>241</v>
      </c>
    </row>
    <row r="64" spans="2:5" x14ac:dyDescent="0.15">
      <c r="B64" t="s">
        <v>306</v>
      </c>
      <c r="C64" s="11">
        <v>44621</v>
      </c>
      <c r="D64" s="11"/>
      <c r="E64" s="5">
        <v>68</v>
      </c>
    </row>
    <row r="65" spans="2:5" x14ac:dyDescent="0.15">
      <c r="B65" t="s">
        <v>307</v>
      </c>
      <c r="C65" s="11">
        <v>44620</v>
      </c>
      <c r="D65" s="11"/>
      <c r="E65" s="5">
        <v>425</v>
      </c>
    </row>
    <row r="66" spans="2:5" x14ac:dyDescent="0.15">
      <c r="B66" t="s">
        <v>308</v>
      </c>
      <c r="C66" s="11">
        <v>44616</v>
      </c>
      <c r="D66" s="11"/>
      <c r="E66" s="5">
        <v>230</v>
      </c>
    </row>
    <row r="67" spans="2:5" x14ac:dyDescent="0.15">
      <c r="B67" t="s">
        <v>309</v>
      </c>
      <c r="C67" s="11">
        <v>44616</v>
      </c>
      <c r="D67" s="11"/>
      <c r="E67" s="5">
        <v>140</v>
      </c>
    </row>
    <row r="68" spans="2:5" x14ac:dyDescent="0.15">
      <c r="B68" t="s">
        <v>310</v>
      </c>
      <c r="C68" s="11">
        <v>44615</v>
      </c>
      <c r="D68" s="11"/>
      <c r="E68" s="5">
        <v>102</v>
      </c>
    </row>
    <row r="69" spans="2:5" x14ac:dyDescent="0.15">
      <c r="B69" t="s">
        <v>311</v>
      </c>
      <c r="C69" s="11">
        <v>44615</v>
      </c>
      <c r="D69" s="11"/>
      <c r="E69" s="5">
        <v>66</v>
      </c>
    </row>
    <row r="70" spans="2:5" x14ac:dyDescent="0.15">
      <c r="B70" t="s">
        <v>312</v>
      </c>
      <c r="C70" s="11">
        <v>44612</v>
      </c>
      <c r="D70" s="11"/>
      <c r="E70" s="5">
        <v>190</v>
      </c>
    </row>
    <row r="71" spans="2:5" x14ac:dyDescent="0.15">
      <c r="B71" t="s">
        <v>313</v>
      </c>
      <c r="C71" s="11">
        <v>44609</v>
      </c>
      <c r="D71" s="11"/>
      <c r="E71" s="5">
        <v>200</v>
      </c>
    </row>
    <row r="72" spans="2:5" x14ac:dyDescent="0.15">
      <c r="B72" t="s">
        <v>314</v>
      </c>
      <c r="C72" s="11">
        <v>44608</v>
      </c>
      <c r="D72" s="11"/>
      <c r="E72" s="5">
        <v>40</v>
      </c>
    </row>
    <row r="73" spans="2:5" x14ac:dyDescent="0.15">
      <c r="B73" t="s">
        <v>315</v>
      </c>
      <c r="C73" s="11">
        <v>44608</v>
      </c>
      <c r="D73" s="11"/>
      <c r="E73" s="5">
        <v>200</v>
      </c>
    </row>
    <row r="74" spans="2:5" x14ac:dyDescent="0.15">
      <c r="B74" t="s">
        <v>316</v>
      </c>
      <c r="C74" s="11">
        <v>44607</v>
      </c>
      <c r="D74" s="11"/>
      <c r="E74" s="5">
        <v>450</v>
      </c>
    </row>
    <row r="75" spans="2:5" x14ac:dyDescent="0.15">
      <c r="B75" t="s">
        <v>317</v>
      </c>
      <c r="C75" s="11">
        <v>44607</v>
      </c>
      <c r="D75" s="11"/>
      <c r="E75" s="5">
        <v>170</v>
      </c>
    </row>
    <row r="76" spans="2:5" x14ac:dyDescent="0.15">
      <c r="B76" t="s">
        <v>318</v>
      </c>
      <c r="C76" s="11">
        <v>44607</v>
      </c>
      <c r="D76" s="11"/>
      <c r="E76" s="5">
        <v>144</v>
      </c>
    </row>
    <row r="77" spans="2:5" x14ac:dyDescent="0.15">
      <c r="B77" t="s">
        <v>319</v>
      </c>
      <c r="C77" s="11">
        <v>44607</v>
      </c>
      <c r="D77" s="11"/>
      <c r="E77" s="5">
        <v>300</v>
      </c>
    </row>
    <row r="78" spans="2:5" x14ac:dyDescent="0.15">
      <c r="B78" t="s">
        <v>320</v>
      </c>
      <c r="C78" s="11">
        <v>44606</v>
      </c>
      <c r="D78" s="11"/>
      <c r="E78" s="5">
        <v>70</v>
      </c>
    </row>
    <row r="79" spans="2:5" x14ac:dyDescent="0.15">
      <c r="B79" t="s">
        <v>321</v>
      </c>
      <c r="C79" s="11">
        <v>44606</v>
      </c>
      <c r="D79" s="11"/>
      <c r="E79" s="5">
        <v>100</v>
      </c>
    </row>
    <row r="80" spans="2:5" x14ac:dyDescent="0.15">
      <c r="B80" t="s">
        <v>322</v>
      </c>
      <c r="C80" s="11">
        <v>44602</v>
      </c>
      <c r="D80" s="11"/>
      <c r="E80" s="5">
        <v>80</v>
      </c>
    </row>
    <row r="81" spans="2:5" x14ac:dyDescent="0.15">
      <c r="B81" t="s">
        <v>323</v>
      </c>
      <c r="C81" s="11">
        <v>44601</v>
      </c>
      <c r="D81" s="11"/>
      <c r="E81" s="5">
        <v>140</v>
      </c>
    </row>
    <row r="82" spans="2:5" x14ac:dyDescent="0.15">
      <c r="B82" t="s">
        <v>324</v>
      </c>
      <c r="C82" s="11">
        <v>44600</v>
      </c>
      <c r="D82" s="11"/>
      <c r="E82" s="5">
        <v>80</v>
      </c>
    </row>
    <row r="83" spans="2:5" x14ac:dyDescent="0.15">
      <c r="B83" t="s">
        <v>325</v>
      </c>
      <c r="C83" s="11">
        <v>44599</v>
      </c>
      <c r="D83" s="11"/>
      <c r="E83" s="5">
        <v>226</v>
      </c>
    </row>
    <row r="84" spans="2:5" x14ac:dyDescent="0.15">
      <c r="B84" s="12" t="s">
        <v>326</v>
      </c>
      <c r="C84" s="13">
        <v>44599</v>
      </c>
      <c r="D84" s="13"/>
      <c r="E84" s="16">
        <v>935</v>
      </c>
    </row>
    <row r="85" spans="2:5" x14ac:dyDescent="0.15">
      <c r="B85" t="s">
        <v>327</v>
      </c>
      <c r="C85" s="11">
        <v>44599</v>
      </c>
      <c r="D85" s="11"/>
      <c r="E85" s="5">
        <v>450</v>
      </c>
    </row>
    <row r="86" spans="2:5" x14ac:dyDescent="0.15">
      <c r="B86" t="s">
        <v>328</v>
      </c>
      <c r="C86" s="11">
        <v>44599</v>
      </c>
      <c r="D86" s="11"/>
      <c r="E86" s="5">
        <v>70</v>
      </c>
    </row>
    <row r="87" spans="2:5" x14ac:dyDescent="0.15">
      <c r="B87" t="s">
        <v>329</v>
      </c>
      <c r="C87" s="11">
        <v>44599</v>
      </c>
      <c r="D87" s="11"/>
      <c r="E87" s="5">
        <v>110</v>
      </c>
    </row>
    <row r="88" spans="2:5" x14ac:dyDescent="0.15">
      <c r="B88" t="s">
        <v>328</v>
      </c>
      <c r="C88" s="11">
        <v>44599</v>
      </c>
      <c r="D88" s="11"/>
      <c r="E88" s="5">
        <v>200</v>
      </c>
    </row>
    <row r="89" spans="2:5" x14ac:dyDescent="0.15">
      <c r="B89" t="s">
        <v>330</v>
      </c>
      <c r="C89" s="11">
        <v>44595</v>
      </c>
      <c r="D89" s="11"/>
      <c r="E89" s="5">
        <v>150</v>
      </c>
    </row>
    <row r="90" spans="2:5" x14ac:dyDescent="0.15">
      <c r="B90" t="s">
        <v>331</v>
      </c>
      <c r="C90" s="11">
        <v>44595</v>
      </c>
      <c r="D90" s="11"/>
      <c r="E90" s="5">
        <v>115</v>
      </c>
    </row>
    <row r="91" spans="2:5" x14ac:dyDescent="0.15">
      <c r="B91" t="s">
        <v>251</v>
      </c>
      <c r="C91" s="11">
        <v>44591</v>
      </c>
      <c r="D91" s="11"/>
      <c r="E91" s="5">
        <v>37</v>
      </c>
    </row>
    <row r="92" spans="2:5" x14ac:dyDescent="0.15">
      <c r="B92" t="s">
        <v>332</v>
      </c>
      <c r="C92" s="11">
        <v>44588</v>
      </c>
      <c r="D92" s="11"/>
      <c r="E92" s="5">
        <v>130</v>
      </c>
    </row>
    <row r="93" spans="2:5" x14ac:dyDescent="0.15">
      <c r="B93" t="s">
        <v>333</v>
      </c>
      <c r="C93" s="11">
        <v>44588</v>
      </c>
      <c r="D93" s="11"/>
      <c r="E93" s="5">
        <v>200</v>
      </c>
    </row>
    <row r="94" spans="2:5" x14ac:dyDescent="0.15">
      <c r="B94" t="s">
        <v>334</v>
      </c>
      <c r="C94" s="11">
        <v>44587</v>
      </c>
      <c r="D94" s="11"/>
      <c r="E94" s="5">
        <v>207</v>
      </c>
    </row>
    <row r="95" spans="2:5" x14ac:dyDescent="0.15">
      <c r="B95" t="s">
        <v>335</v>
      </c>
      <c r="C95" s="11">
        <v>44587</v>
      </c>
      <c r="D95" s="11"/>
      <c r="E95" s="5">
        <v>70</v>
      </c>
    </row>
    <row r="96" spans="2:5" x14ac:dyDescent="0.15">
      <c r="B96" t="s">
        <v>336</v>
      </c>
      <c r="C96" s="11">
        <v>44587</v>
      </c>
      <c r="D96" s="11"/>
      <c r="E96" s="5">
        <v>103</v>
      </c>
    </row>
    <row r="97" spans="2:6" x14ac:dyDescent="0.15">
      <c r="B97" t="s">
        <v>337</v>
      </c>
      <c r="C97" s="11">
        <v>44587</v>
      </c>
      <c r="D97" s="11"/>
      <c r="E97" s="5">
        <v>200</v>
      </c>
    </row>
    <row r="98" spans="2:6" x14ac:dyDescent="0.15">
      <c r="B98" s="12" t="s">
        <v>338</v>
      </c>
      <c r="C98" s="13">
        <v>44587</v>
      </c>
      <c r="D98" s="13"/>
      <c r="E98" s="16">
        <v>400</v>
      </c>
      <c r="F98" s="12" t="s">
        <v>428</v>
      </c>
    </row>
    <row r="99" spans="2:6" x14ac:dyDescent="0.15">
      <c r="B99" t="s">
        <v>339</v>
      </c>
      <c r="C99" s="11">
        <v>44586</v>
      </c>
      <c r="D99" s="11"/>
      <c r="E99" s="5">
        <v>400</v>
      </c>
    </row>
    <row r="100" spans="2:6" x14ac:dyDescent="0.15">
      <c r="B100" t="s">
        <v>340</v>
      </c>
      <c r="C100" s="11">
        <v>44586</v>
      </c>
      <c r="D100" s="11"/>
      <c r="E100" s="5">
        <v>260</v>
      </c>
    </row>
    <row r="101" spans="2:6" x14ac:dyDescent="0.15">
      <c r="B101" t="s">
        <v>341</v>
      </c>
      <c r="C101" s="11">
        <v>44586</v>
      </c>
      <c r="D101" s="11"/>
      <c r="E101" s="5">
        <v>140</v>
      </c>
    </row>
    <row r="102" spans="2:6" x14ac:dyDescent="0.15">
      <c r="B102" t="s">
        <v>342</v>
      </c>
      <c r="C102" s="11">
        <v>44581</v>
      </c>
      <c r="D102" s="11"/>
      <c r="E102" s="5">
        <v>150</v>
      </c>
    </row>
    <row r="103" spans="2:6" x14ac:dyDescent="0.15">
      <c r="B103" t="s">
        <v>343</v>
      </c>
      <c r="C103" s="11">
        <v>44581</v>
      </c>
      <c r="D103" s="11"/>
      <c r="E103" s="5">
        <v>200</v>
      </c>
    </row>
    <row r="104" spans="2:6" x14ac:dyDescent="0.15">
      <c r="B104" s="11" t="s">
        <v>344</v>
      </c>
      <c r="C104" s="11">
        <v>44580</v>
      </c>
      <c r="D104" s="11"/>
      <c r="E104" s="5">
        <v>75</v>
      </c>
    </row>
    <row r="105" spans="2:6" x14ac:dyDescent="0.15">
      <c r="B105" t="s">
        <v>345</v>
      </c>
      <c r="C105" s="11">
        <v>44580</v>
      </c>
      <c r="D105" s="11"/>
      <c r="E105" s="5">
        <v>100</v>
      </c>
    </row>
    <row r="106" spans="2:6" x14ac:dyDescent="0.15">
      <c r="B106" t="s">
        <v>346</v>
      </c>
      <c r="C106" s="11">
        <v>44573</v>
      </c>
      <c r="D106" s="11"/>
      <c r="E106" s="5">
        <v>125</v>
      </c>
    </row>
    <row r="107" spans="2:6" x14ac:dyDescent="0.15">
      <c r="B107" t="s">
        <v>249</v>
      </c>
      <c r="C107" s="11">
        <v>44572</v>
      </c>
      <c r="D107" s="11"/>
      <c r="E107" s="5">
        <v>300</v>
      </c>
    </row>
    <row r="108" spans="2:6" x14ac:dyDescent="0.15">
      <c r="B108" t="s">
        <v>347</v>
      </c>
      <c r="C108" s="11">
        <v>44572</v>
      </c>
      <c r="D108" s="11"/>
      <c r="E108" s="5">
        <v>200</v>
      </c>
    </row>
    <row r="109" spans="2:6" x14ac:dyDescent="0.15">
      <c r="B109" t="s">
        <v>254</v>
      </c>
      <c r="C109" s="11">
        <v>44571</v>
      </c>
      <c r="D109" s="11"/>
      <c r="E109" s="5">
        <v>90</v>
      </c>
    </row>
    <row r="110" spans="2:6" x14ac:dyDescent="0.15">
      <c r="B110" t="s">
        <v>308</v>
      </c>
      <c r="C110" s="11">
        <v>44567</v>
      </c>
      <c r="D110" s="11"/>
      <c r="E110" s="5">
        <v>74</v>
      </c>
    </row>
    <row r="111" spans="2:6" x14ac:dyDescent="0.15">
      <c r="B111" t="s">
        <v>348</v>
      </c>
      <c r="C111" s="11">
        <v>44567</v>
      </c>
      <c r="D111" s="11"/>
      <c r="E111" s="5">
        <v>110</v>
      </c>
    </row>
    <row r="112" spans="2:6" x14ac:dyDescent="0.15">
      <c r="B112" s="11" t="s">
        <v>349</v>
      </c>
      <c r="C112" s="11">
        <v>44558</v>
      </c>
      <c r="D112" s="11"/>
      <c r="E112" s="5">
        <v>110</v>
      </c>
    </row>
    <row r="113" spans="2:6" x14ac:dyDescent="0.15">
      <c r="B113" t="s">
        <v>350</v>
      </c>
      <c r="C113" s="11">
        <v>44550</v>
      </c>
      <c r="D113" s="11"/>
      <c r="E113" s="5">
        <v>140</v>
      </c>
    </row>
    <row r="114" spans="2:6" x14ac:dyDescent="0.15">
      <c r="B114" t="s">
        <v>350</v>
      </c>
      <c r="C114" s="11">
        <v>44550</v>
      </c>
      <c r="D114" s="11"/>
      <c r="E114" s="5">
        <v>185</v>
      </c>
    </row>
    <row r="115" spans="2:6" x14ac:dyDescent="0.15">
      <c r="B115" t="s">
        <v>351</v>
      </c>
      <c r="C115" s="11">
        <v>44550</v>
      </c>
      <c r="D115" s="11"/>
      <c r="E115" s="5">
        <v>228</v>
      </c>
    </row>
    <row r="116" spans="2:6" x14ac:dyDescent="0.15">
      <c r="B116" t="s">
        <v>352</v>
      </c>
      <c r="C116" s="11">
        <v>44547</v>
      </c>
      <c r="D116" s="11"/>
      <c r="E116" s="5">
        <v>37</v>
      </c>
    </row>
    <row r="117" spans="2:6" x14ac:dyDescent="0.15">
      <c r="B117" t="s">
        <v>353</v>
      </c>
      <c r="C117" s="11">
        <v>44546</v>
      </c>
      <c r="D117" s="11"/>
      <c r="E117" s="5" t="s">
        <v>241</v>
      </c>
    </row>
    <row r="118" spans="2:6" x14ac:dyDescent="0.15">
      <c r="B118" t="s">
        <v>354</v>
      </c>
      <c r="C118" s="11">
        <v>44545</v>
      </c>
      <c r="D118" s="11"/>
      <c r="E118" s="5">
        <v>100</v>
      </c>
    </row>
    <row r="119" spans="2:6" x14ac:dyDescent="0.15">
      <c r="B119" t="s">
        <v>355</v>
      </c>
      <c r="C119" s="11">
        <v>44545</v>
      </c>
      <c r="D119" s="11"/>
      <c r="E119" s="5">
        <v>60</v>
      </c>
    </row>
    <row r="120" spans="2:6" x14ac:dyDescent="0.15">
      <c r="B120" t="s">
        <v>356</v>
      </c>
      <c r="C120" s="11">
        <v>44539</v>
      </c>
      <c r="D120" s="11"/>
      <c r="E120" s="5">
        <v>19</v>
      </c>
    </row>
    <row r="121" spans="2:6" x14ac:dyDescent="0.15">
      <c r="B121" t="s">
        <v>357</v>
      </c>
      <c r="C121" s="11">
        <v>44539</v>
      </c>
      <c r="D121" s="11"/>
      <c r="E121" s="5">
        <v>228</v>
      </c>
    </row>
    <row r="122" spans="2:6" x14ac:dyDescent="0.15">
      <c r="B122" t="s">
        <v>358</v>
      </c>
      <c r="C122" s="11">
        <v>44538</v>
      </c>
      <c r="D122" s="11"/>
      <c r="E122" s="5">
        <v>300</v>
      </c>
    </row>
    <row r="123" spans="2:6" x14ac:dyDescent="0.15">
      <c r="B123" t="s">
        <v>359</v>
      </c>
      <c r="C123" s="11">
        <v>44538</v>
      </c>
      <c r="D123" s="11"/>
      <c r="E123" s="5">
        <v>400</v>
      </c>
    </row>
    <row r="124" spans="2:6" x14ac:dyDescent="0.15">
      <c r="B124" t="s">
        <v>360</v>
      </c>
      <c r="C124" s="11">
        <v>44536</v>
      </c>
      <c r="D124" s="11"/>
      <c r="E124" s="5">
        <v>125</v>
      </c>
      <c r="F124" t="s">
        <v>428</v>
      </c>
    </row>
    <row r="125" spans="2:6" x14ac:dyDescent="0.15">
      <c r="B125" t="s">
        <v>361</v>
      </c>
      <c r="C125" s="11">
        <v>44535</v>
      </c>
      <c r="D125" s="11"/>
      <c r="E125" s="5">
        <v>50</v>
      </c>
    </row>
    <row r="126" spans="2:6" x14ac:dyDescent="0.15">
      <c r="B126" s="12" t="s">
        <v>362</v>
      </c>
      <c r="C126" s="13">
        <v>44532</v>
      </c>
      <c r="D126" s="13"/>
      <c r="E126" s="5">
        <v>50</v>
      </c>
    </row>
    <row r="127" spans="2:6" x14ac:dyDescent="0.15">
      <c r="B127" t="s">
        <v>363</v>
      </c>
      <c r="C127" s="11">
        <v>44531</v>
      </c>
      <c r="D127" s="11"/>
      <c r="E127" s="5">
        <v>500</v>
      </c>
    </row>
    <row r="128" spans="2:6" x14ac:dyDescent="0.15">
      <c r="B128" t="s">
        <v>364</v>
      </c>
      <c r="C128" s="11">
        <v>44531</v>
      </c>
      <c r="D128" s="11"/>
      <c r="E128" s="5">
        <v>29</v>
      </c>
    </row>
    <row r="129" spans="2:5" x14ac:dyDescent="0.15">
      <c r="B129" t="s">
        <v>365</v>
      </c>
      <c r="C129" s="11">
        <v>44530</v>
      </c>
      <c r="D129" s="11"/>
      <c r="E129" s="5">
        <v>75</v>
      </c>
    </row>
    <row r="130" spans="2:5" x14ac:dyDescent="0.15">
      <c r="B130" t="s">
        <v>366</v>
      </c>
      <c r="C130" s="11">
        <v>44529</v>
      </c>
      <c r="D130" s="11"/>
      <c r="E130" s="5">
        <v>300</v>
      </c>
    </row>
    <row r="131" spans="2:5" x14ac:dyDescent="0.15">
      <c r="B131" t="s">
        <v>367</v>
      </c>
      <c r="C131" s="11">
        <v>44522</v>
      </c>
      <c r="D131" s="11"/>
      <c r="E131" s="5">
        <v>300</v>
      </c>
    </row>
    <row r="132" spans="2:5" x14ac:dyDescent="0.15">
      <c r="B132" t="s">
        <v>368</v>
      </c>
      <c r="C132" s="11">
        <v>44511</v>
      </c>
      <c r="D132" s="11"/>
      <c r="E132" s="5" t="s">
        <v>241</v>
      </c>
    </row>
    <row r="133" spans="2:5" x14ac:dyDescent="0.15">
      <c r="B133" t="s">
        <v>369</v>
      </c>
      <c r="C133" s="11">
        <v>44510</v>
      </c>
      <c r="D133" s="11"/>
      <c r="E133" s="5">
        <v>150</v>
      </c>
    </row>
    <row r="134" spans="2:5" x14ac:dyDescent="0.15">
      <c r="B134" t="s">
        <v>370</v>
      </c>
      <c r="C134" s="11">
        <v>44509</v>
      </c>
      <c r="D134" s="11"/>
      <c r="E134" s="5">
        <v>105</v>
      </c>
    </row>
    <row r="135" spans="2:5" x14ac:dyDescent="0.15">
      <c r="B135" t="s">
        <v>371</v>
      </c>
      <c r="C135" s="11">
        <v>44509</v>
      </c>
      <c r="D135" s="11"/>
      <c r="E135" s="5">
        <v>50</v>
      </c>
    </row>
    <row r="136" spans="2:5" x14ac:dyDescent="0.15">
      <c r="B136" t="s">
        <v>372</v>
      </c>
      <c r="C136" s="11">
        <v>44509</v>
      </c>
      <c r="D136" s="11"/>
      <c r="E136" s="5">
        <v>200</v>
      </c>
    </row>
    <row r="137" spans="2:5" x14ac:dyDescent="0.15">
      <c r="B137" t="s">
        <v>373</v>
      </c>
      <c r="C137" s="11">
        <v>44504</v>
      </c>
      <c r="D137" s="11"/>
      <c r="E137" s="5">
        <v>150</v>
      </c>
    </row>
    <row r="138" spans="2:5" x14ac:dyDescent="0.15">
      <c r="B138" t="s">
        <v>273</v>
      </c>
      <c r="C138" s="11">
        <v>44504</v>
      </c>
      <c r="D138" s="11"/>
      <c r="E138" s="5">
        <v>85</v>
      </c>
    </row>
    <row r="139" spans="2:5" x14ac:dyDescent="0.15">
      <c r="B139" t="s">
        <v>374</v>
      </c>
      <c r="C139" s="11">
        <v>44503</v>
      </c>
      <c r="D139" s="11"/>
      <c r="E139" s="5">
        <v>150</v>
      </c>
    </row>
    <row r="140" spans="2:5" x14ac:dyDescent="0.15">
      <c r="B140" t="s">
        <v>375</v>
      </c>
      <c r="C140" s="11">
        <v>44502</v>
      </c>
      <c r="D140" s="11"/>
      <c r="E140" s="5">
        <v>75</v>
      </c>
    </row>
    <row r="141" spans="2:5" x14ac:dyDescent="0.15">
      <c r="B141" s="11" t="s">
        <v>376</v>
      </c>
      <c r="C141" s="11">
        <v>44502</v>
      </c>
      <c r="D141" s="11"/>
      <c r="E141" s="5">
        <v>600</v>
      </c>
    </row>
    <row r="142" spans="2:5" x14ac:dyDescent="0.15">
      <c r="B142" t="s">
        <v>377</v>
      </c>
      <c r="C142" s="11">
        <v>44501</v>
      </c>
      <c r="D142" s="11"/>
      <c r="E142" s="5">
        <v>700</v>
      </c>
    </row>
    <row r="143" spans="2:5" x14ac:dyDescent="0.15">
      <c r="B143" t="s">
        <v>378</v>
      </c>
      <c r="C143" s="11">
        <v>44497</v>
      </c>
      <c r="D143" s="11"/>
      <c r="E143" s="5">
        <v>68</v>
      </c>
    </row>
    <row r="144" spans="2:5" x14ac:dyDescent="0.15">
      <c r="B144" t="s">
        <v>379</v>
      </c>
      <c r="C144" s="11">
        <v>44497</v>
      </c>
      <c r="D144" s="11"/>
      <c r="E144" s="5">
        <v>312</v>
      </c>
    </row>
    <row r="145" spans="2:5" x14ac:dyDescent="0.15">
      <c r="B145" t="s">
        <v>380</v>
      </c>
      <c r="C145" s="11">
        <v>44496</v>
      </c>
      <c r="D145" s="11"/>
      <c r="E145" s="5">
        <v>25</v>
      </c>
    </row>
    <row r="146" spans="2:5" x14ac:dyDescent="0.15">
      <c r="B146" t="s">
        <v>256</v>
      </c>
      <c r="C146" s="11">
        <v>44494</v>
      </c>
      <c r="D146" s="11"/>
      <c r="E146" s="5">
        <v>175</v>
      </c>
    </row>
    <row r="147" spans="2:5" x14ac:dyDescent="0.15">
      <c r="B147" t="s">
        <v>381</v>
      </c>
      <c r="C147" s="11">
        <v>44490</v>
      </c>
      <c r="D147" s="11"/>
      <c r="E147" s="5">
        <v>100</v>
      </c>
    </row>
    <row r="148" spans="2:5" x14ac:dyDescent="0.15">
      <c r="B148" t="s">
        <v>382</v>
      </c>
      <c r="C148" s="11">
        <v>44490</v>
      </c>
      <c r="D148" s="11"/>
      <c r="E148" s="5">
        <v>200</v>
      </c>
    </row>
    <row r="149" spans="2:5" x14ac:dyDescent="0.15">
      <c r="B149" t="s">
        <v>383</v>
      </c>
      <c r="C149" s="11">
        <v>44489</v>
      </c>
      <c r="D149" s="11"/>
      <c r="E149" s="5">
        <v>215</v>
      </c>
    </row>
    <row r="150" spans="2:5" x14ac:dyDescent="0.15">
      <c r="B150" t="s">
        <v>384</v>
      </c>
      <c r="C150" s="11">
        <v>44487</v>
      </c>
      <c r="D150" s="11"/>
      <c r="E150" s="5">
        <v>230</v>
      </c>
    </row>
    <row r="151" spans="2:5" x14ac:dyDescent="0.15">
      <c r="B151" t="s">
        <v>260</v>
      </c>
      <c r="C151" s="11">
        <v>44486</v>
      </c>
      <c r="D151" s="11"/>
      <c r="E151" s="5">
        <v>150</v>
      </c>
    </row>
    <row r="152" spans="2:5" x14ac:dyDescent="0.15">
      <c r="B152" t="s">
        <v>385</v>
      </c>
      <c r="C152" s="11">
        <v>44482</v>
      </c>
      <c r="D152" s="11"/>
      <c r="E152" s="5">
        <v>400</v>
      </c>
    </row>
    <row r="153" spans="2:5" x14ac:dyDescent="0.15">
      <c r="B153" t="s">
        <v>386</v>
      </c>
      <c r="C153" s="11">
        <v>44481</v>
      </c>
      <c r="D153" s="11"/>
      <c r="E153" s="5">
        <v>300</v>
      </c>
    </row>
    <row r="154" spans="2:5" x14ac:dyDescent="0.15">
      <c r="B154" t="s">
        <v>387</v>
      </c>
      <c r="C154" s="11">
        <v>44480</v>
      </c>
      <c r="D154" s="11"/>
      <c r="E154" s="5">
        <v>60</v>
      </c>
    </row>
    <row r="155" spans="2:5" x14ac:dyDescent="0.15">
      <c r="B155" t="s">
        <v>388</v>
      </c>
      <c r="C155" s="11">
        <v>44477</v>
      </c>
      <c r="D155" s="11"/>
      <c r="E155" s="5">
        <v>1200</v>
      </c>
    </row>
    <row r="156" spans="2:5" x14ac:dyDescent="0.15">
      <c r="B156" t="s">
        <v>306</v>
      </c>
      <c r="C156" s="11">
        <v>44476</v>
      </c>
      <c r="D156" s="11"/>
      <c r="E156" s="5">
        <v>50</v>
      </c>
    </row>
    <row r="157" spans="2:5" x14ac:dyDescent="0.15">
      <c r="B157" t="s">
        <v>389</v>
      </c>
      <c r="C157" s="11">
        <v>44476</v>
      </c>
      <c r="D157" s="11"/>
      <c r="E157" s="5">
        <v>400</v>
      </c>
    </row>
    <row r="158" spans="2:5" x14ac:dyDescent="0.15">
      <c r="B158" t="s">
        <v>390</v>
      </c>
      <c r="C158" s="11">
        <v>44475</v>
      </c>
      <c r="D158" s="11"/>
      <c r="E158" s="5">
        <v>219</v>
      </c>
    </row>
    <row r="159" spans="2:5" x14ac:dyDescent="0.15">
      <c r="B159" t="s">
        <v>245</v>
      </c>
      <c r="C159" s="11">
        <v>44475</v>
      </c>
      <c r="D159" s="11"/>
      <c r="E159" s="5">
        <v>130</v>
      </c>
    </row>
    <row r="160" spans="2:5" x14ac:dyDescent="0.15">
      <c r="B160" t="s">
        <v>391</v>
      </c>
      <c r="C160" s="11">
        <v>44470</v>
      </c>
      <c r="D160" s="11"/>
      <c r="E160" s="5">
        <v>75</v>
      </c>
    </row>
    <row r="161" spans="2:5" x14ac:dyDescent="0.15">
      <c r="B161" t="s">
        <v>392</v>
      </c>
      <c r="C161" s="11">
        <v>44469</v>
      </c>
      <c r="D161" s="11"/>
      <c r="E161" s="5">
        <v>570</v>
      </c>
    </row>
    <row r="162" spans="2:5" x14ac:dyDescent="0.15">
      <c r="B162" s="12" t="s">
        <v>393</v>
      </c>
      <c r="C162" s="13">
        <v>44469</v>
      </c>
      <c r="D162" s="13"/>
      <c r="E162" s="16">
        <v>115</v>
      </c>
    </row>
    <row r="163" spans="2:5" x14ac:dyDescent="0.15">
      <c r="B163" t="s">
        <v>350</v>
      </c>
      <c r="C163" s="11">
        <v>44469</v>
      </c>
      <c r="D163" s="11"/>
      <c r="E163" s="5">
        <v>200</v>
      </c>
    </row>
    <row r="164" spans="2:5" x14ac:dyDescent="0.15">
      <c r="B164" t="s">
        <v>394</v>
      </c>
      <c r="C164" s="11">
        <v>44468</v>
      </c>
      <c r="D164" s="11"/>
      <c r="E164" s="5">
        <v>200</v>
      </c>
    </row>
    <row r="165" spans="2:5" x14ac:dyDescent="0.15">
      <c r="B165" t="s">
        <v>395</v>
      </c>
      <c r="C165" s="11">
        <v>44462</v>
      </c>
      <c r="D165" s="11"/>
      <c r="E165" s="5">
        <v>200</v>
      </c>
    </row>
    <row r="166" spans="2:5" x14ac:dyDescent="0.15">
      <c r="B166" t="s">
        <v>396</v>
      </c>
      <c r="C166" s="11">
        <v>44461</v>
      </c>
      <c r="D166" s="11"/>
      <c r="E166" s="5">
        <v>100</v>
      </c>
    </row>
    <row r="167" spans="2:5" x14ac:dyDescent="0.15">
      <c r="B167" t="s">
        <v>397</v>
      </c>
      <c r="C167" s="11">
        <v>44461</v>
      </c>
      <c r="D167" s="11"/>
      <c r="E167" s="5">
        <v>178</v>
      </c>
    </row>
    <row r="168" spans="2:5" x14ac:dyDescent="0.15">
      <c r="B168" t="s">
        <v>398</v>
      </c>
      <c r="C168" s="11">
        <v>44461</v>
      </c>
      <c r="D168" s="11"/>
      <c r="E168" s="5">
        <v>61</v>
      </c>
    </row>
    <row r="169" spans="2:5" x14ac:dyDescent="0.15">
      <c r="B169" t="s">
        <v>399</v>
      </c>
      <c r="C169" s="11">
        <v>44461</v>
      </c>
      <c r="D169" s="11"/>
      <c r="E169" s="5">
        <v>400</v>
      </c>
    </row>
    <row r="170" spans="2:5" x14ac:dyDescent="0.15">
      <c r="B170" t="s">
        <v>334</v>
      </c>
      <c r="C170" s="11">
        <v>44460</v>
      </c>
      <c r="D170" s="11"/>
      <c r="E170" s="5">
        <v>155</v>
      </c>
    </row>
    <row r="171" spans="2:5" x14ac:dyDescent="0.15">
      <c r="B171" t="s">
        <v>351</v>
      </c>
      <c r="C171" s="11">
        <v>44459</v>
      </c>
      <c r="D171" s="11"/>
      <c r="E171" s="5">
        <v>340</v>
      </c>
    </row>
    <row r="172" spans="2:5" x14ac:dyDescent="0.15">
      <c r="B172" t="s">
        <v>400</v>
      </c>
      <c r="C172" s="11">
        <v>44454</v>
      </c>
      <c r="D172" s="11"/>
      <c r="E172" s="5">
        <v>177</v>
      </c>
    </row>
    <row r="173" spans="2:5" x14ac:dyDescent="0.15">
      <c r="B173" t="s">
        <v>401</v>
      </c>
      <c r="C173" s="11">
        <v>44454</v>
      </c>
      <c r="D173" s="11"/>
      <c r="E173" s="5">
        <v>125</v>
      </c>
    </row>
    <row r="174" spans="2:5" x14ac:dyDescent="0.15">
      <c r="B174" t="s">
        <v>402</v>
      </c>
      <c r="C174" s="11">
        <v>44454</v>
      </c>
      <c r="D174" s="11"/>
      <c r="E174" s="5">
        <v>200</v>
      </c>
    </row>
    <row r="175" spans="2:5" x14ac:dyDescent="0.15">
      <c r="B175" t="s">
        <v>403</v>
      </c>
      <c r="C175" s="11">
        <v>44453</v>
      </c>
      <c r="D175" s="11"/>
      <c r="E175" s="5">
        <v>100</v>
      </c>
    </row>
    <row r="176" spans="2:5" x14ac:dyDescent="0.15">
      <c r="B176" t="s">
        <v>404</v>
      </c>
      <c r="C176" s="11">
        <v>44453</v>
      </c>
      <c r="D176" s="11"/>
      <c r="E176" s="5">
        <v>125</v>
      </c>
    </row>
    <row r="177" spans="2:5" x14ac:dyDescent="0.15">
      <c r="B177" t="s">
        <v>405</v>
      </c>
      <c r="C177" s="11">
        <v>44453</v>
      </c>
      <c r="D177" s="11"/>
      <c r="E177" s="5">
        <v>225</v>
      </c>
    </row>
    <row r="178" spans="2:5" x14ac:dyDescent="0.15">
      <c r="B178" t="s">
        <v>406</v>
      </c>
      <c r="C178" s="11">
        <v>44453</v>
      </c>
      <c r="D178" s="11"/>
      <c r="E178" s="5">
        <v>100</v>
      </c>
    </row>
    <row r="179" spans="2:5" x14ac:dyDescent="0.15">
      <c r="B179" t="s">
        <v>407</v>
      </c>
      <c r="C179" s="11">
        <v>44452</v>
      </c>
      <c r="D179" s="11"/>
      <c r="E179" s="5">
        <v>140</v>
      </c>
    </row>
    <row r="180" spans="2:5" x14ac:dyDescent="0.15">
      <c r="B180" t="s">
        <v>408</v>
      </c>
      <c r="C180" s="11">
        <v>44448</v>
      </c>
      <c r="D180" s="11"/>
      <c r="E180" s="5">
        <v>220</v>
      </c>
    </row>
    <row r="181" spans="2:5" x14ac:dyDescent="0.15">
      <c r="B181" t="s">
        <v>409</v>
      </c>
      <c r="C181" s="11">
        <v>44441</v>
      </c>
      <c r="D181" s="11"/>
      <c r="E181" s="5">
        <v>100</v>
      </c>
    </row>
    <row r="182" spans="2:5" x14ac:dyDescent="0.15">
      <c r="B182" t="s">
        <v>410</v>
      </c>
      <c r="C182" s="11">
        <v>44439</v>
      </c>
      <c r="D182" s="11"/>
      <c r="E182" s="5">
        <v>75</v>
      </c>
    </row>
    <row r="183" spans="2:5" x14ac:dyDescent="0.15">
      <c r="B183" t="s">
        <v>411</v>
      </c>
      <c r="C183" s="11">
        <v>44438</v>
      </c>
      <c r="D183" s="11"/>
      <c r="E183" s="5">
        <v>200</v>
      </c>
    </row>
    <row r="184" spans="2:5" x14ac:dyDescent="0.15">
      <c r="B184" t="s">
        <v>412</v>
      </c>
      <c r="C184" s="11">
        <v>44435</v>
      </c>
      <c r="D184" s="11"/>
      <c r="E184" s="5">
        <v>122</v>
      </c>
    </row>
    <row r="185" spans="2:5" x14ac:dyDescent="0.15">
      <c r="B185" t="s">
        <v>413</v>
      </c>
      <c r="C185" s="11">
        <v>44434</v>
      </c>
      <c r="D185" s="11"/>
      <c r="E185" s="5">
        <v>130</v>
      </c>
    </row>
    <row r="186" spans="2:5" x14ac:dyDescent="0.15">
      <c r="B186" t="s">
        <v>414</v>
      </c>
      <c r="C186" s="11">
        <v>44433</v>
      </c>
      <c r="D186" s="11"/>
      <c r="E186" s="5">
        <v>100</v>
      </c>
    </row>
    <row r="187" spans="2:5" x14ac:dyDescent="0.15">
      <c r="B187" t="s">
        <v>415</v>
      </c>
      <c r="C187" s="11">
        <v>44431</v>
      </c>
      <c r="D187" s="11"/>
      <c r="E187" s="5">
        <v>400</v>
      </c>
    </row>
    <row r="188" spans="2:5" x14ac:dyDescent="0.15">
      <c r="B188" t="s">
        <v>416</v>
      </c>
      <c r="C188" s="11">
        <v>44428</v>
      </c>
      <c r="D188" s="11"/>
      <c r="E188" s="5">
        <v>450</v>
      </c>
    </row>
    <row r="189" spans="2:5" x14ac:dyDescent="0.15">
      <c r="B189" t="s">
        <v>366</v>
      </c>
      <c r="C189" s="11">
        <v>44427</v>
      </c>
      <c r="D189" s="11"/>
      <c r="E189" s="5">
        <v>1000</v>
      </c>
    </row>
    <row r="190" spans="2:5" x14ac:dyDescent="0.15">
      <c r="B190" t="s">
        <v>417</v>
      </c>
      <c r="C190" s="11">
        <v>44425</v>
      </c>
      <c r="D190" s="11"/>
      <c r="E190" s="5">
        <v>160</v>
      </c>
    </row>
    <row r="191" spans="2:5" x14ac:dyDescent="0.15">
      <c r="B191" t="s">
        <v>418</v>
      </c>
      <c r="C191" s="11">
        <v>44424</v>
      </c>
      <c r="D191" s="11"/>
      <c r="E191" s="5">
        <v>220</v>
      </c>
    </row>
    <row r="192" spans="2:5" x14ac:dyDescent="0.15">
      <c r="B192" t="s">
        <v>419</v>
      </c>
      <c r="C192" s="11">
        <v>44424</v>
      </c>
      <c r="D192" s="11"/>
      <c r="E192" s="5">
        <v>120</v>
      </c>
    </row>
    <row r="193" spans="2:5" x14ac:dyDescent="0.15">
      <c r="B193" t="s">
        <v>420</v>
      </c>
      <c r="C193" s="11">
        <v>44421</v>
      </c>
      <c r="D193" s="11"/>
      <c r="E193" s="5">
        <v>750</v>
      </c>
    </row>
    <row r="194" spans="2:5" x14ac:dyDescent="0.15">
      <c r="B194" t="s">
        <v>421</v>
      </c>
      <c r="C194" s="11">
        <v>44420</v>
      </c>
      <c r="D194" s="11"/>
      <c r="E194" s="5">
        <v>430</v>
      </c>
    </row>
    <row r="195" spans="2:5" x14ac:dyDescent="0.15">
      <c r="B195" t="s">
        <v>262</v>
      </c>
      <c r="C195" s="11">
        <v>44418</v>
      </c>
      <c r="D195" s="11"/>
      <c r="E195" s="5">
        <v>325</v>
      </c>
    </row>
    <row r="196" spans="2:5" x14ac:dyDescent="0.15">
      <c r="B196" t="s">
        <v>422</v>
      </c>
      <c r="C196" s="11">
        <v>44417</v>
      </c>
      <c r="D196" s="11"/>
      <c r="E196" s="5">
        <v>1500</v>
      </c>
    </row>
    <row r="197" spans="2:5" x14ac:dyDescent="0.15">
      <c r="B197" t="s">
        <v>423</v>
      </c>
      <c r="C197" s="11">
        <v>44413</v>
      </c>
      <c r="D197" s="11"/>
      <c r="E197" s="5">
        <v>100</v>
      </c>
    </row>
    <row r="198" spans="2:5" x14ac:dyDescent="0.15">
      <c r="B198" t="s">
        <v>424</v>
      </c>
      <c r="C198" s="11">
        <v>44412</v>
      </c>
      <c r="D198" s="11"/>
      <c r="E198" s="5">
        <v>200</v>
      </c>
    </row>
    <row r="199" spans="2:5" x14ac:dyDescent="0.15">
      <c r="B199" t="s">
        <v>425</v>
      </c>
      <c r="C199" s="11">
        <v>44409</v>
      </c>
      <c r="D199" s="11"/>
      <c r="E199" s="5">
        <v>440</v>
      </c>
    </row>
    <row r="200" spans="2:5" x14ac:dyDescent="0.15">
      <c r="B200" t="s">
        <v>350</v>
      </c>
      <c r="C200" s="11">
        <v>44408</v>
      </c>
      <c r="D200" s="11"/>
      <c r="E200" s="5">
        <v>160</v>
      </c>
    </row>
    <row r="201" spans="2:5" x14ac:dyDescent="0.15">
      <c r="B201" t="s">
        <v>426</v>
      </c>
      <c r="C201" s="11">
        <v>44407</v>
      </c>
      <c r="D201" s="11"/>
      <c r="E201" s="5">
        <v>1000</v>
      </c>
    </row>
    <row r="202" spans="2:5" x14ac:dyDescent="0.15">
      <c r="B202" t="s">
        <v>427</v>
      </c>
      <c r="C202" s="11">
        <v>44407</v>
      </c>
      <c r="D202" s="11"/>
      <c r="E202" s="5">
        <v>250</v>
      </c>
    </row>
    <row r="203" spans="2:5" x14ac:dyDescent="0.15">
      <c r="B203" t="s">
        <v>429</v>
      </c>
      <c r="C203" s="11">
        <v>44405</v>
      </c>
      <c r="D203" s="11"/>
      <c r="E203" s="5">
        <v>180</v>
      </c>
    </row>
    <row r="204" spans="2:5" x14ac:dyDescent="0.15">
      <c r="B204" t="s">
        <v>430</v>
      </c>
      <c r="C204" s="11">
        <v>44405</v>
      </c>
      <c r="D204" s="11"/>
      <c r="E204" s="5">
        <v>105</v>
      </c>
    </row>
    <row r="205" spans="2:5" x14ac:dyDescent="0.15">
      <c r="B205" t="s">
        <v>431</v>
      </c>
      <c r="C205" s="11">
        <v>44404</v>
      </c>
      <c r="D205" s="11"/>
      <c r="E205" s="5">
        <v>200</v>
      </c>
    </row>
    <row r="206" spans="2:5" x14ac:dyDescent="0.15">
      <c r="B206" t="s">
        <v>432</v>
      </c>
      <c r="C206" s="11">
        <v>44403</v>
      </c>
      <c r="D206" s="11"/>
      <c r="E206" s="5">
        <v>75</v>
      </c>
    </row>
    <row r="207" spans="2:5" x14ac:dyDescent="0.15">
      <c r="B207" t="s">
        <v>433</v>
      </c>
      <c r="C207" s="11">
        <v>44398</v>
      </c>
      <c r="D207" s="11"/>
      <c r="E207" s="5">
        <v>100</v>
      </c>
    </row>
    <row r="208" spans="2:5" x14ac:dyDescent="0.15">
      <c r="B208" t="s">
        <v>434</v>
      </c>
      <c r="C208" s="11">
        <v>44398</v>
      </c>
      <c r="D208" s="11"/>
      <c r="E208" s="5">
        <v>35</v>
      </c>
    </row>
    <row r="209" spans="2:6" x14ac:dyDescent="0.15">
      <c r="B209" s="12" t="s">
        <v>338</v>
      </c>
      <c r="C209" s="13">
        <v>44397</v>
      </c>
      <c r="D209" s="13"/>
      <c r="E209" s="16">
        <v>1000</v>
      </c>
      <c r="F209" s="12" t="s">
        <v>428</v>
      </c>
    </row>
    <row r="210" spans="2:6" x14ac:dyDescent="0.15">
      <c r="B210" t="s">
        <v>279</v>
      </c>
      <c r="C210" s="11">
        <v>44396</v>
      </c>
      <c r="D210" s="11"/>
      <c r="E210" s="5">
        <v>200</v>
      </c>
    </row>
    <row r="211" spans="2:6" x14ac:dyDescent="0.15">
      <c r="B211" t="s">
        <v>349</v>
      </c>
      <c r="C211" s="11">
        <v>44395</v>
      </c>
      <c r="D211" s="11"/>
      <c r="E211" s="5">
        <v>75</v>
      </c>
    </row>
    <row r="212" spans="2:6" x14ac:dyDescent="0.15">
      <c r="B212" t="s">
        <v>435</v>
      </c>
      <c r="C212" s="11">
        <v>44392</v>
      </c>
      <c r="D212" s="11"/>
      <c r="E212" s="5">
        <v>150</v>
      </c>
    </row>
    <row r="213" spans="2:6" x14ac:dyDescent="0.15">
      <c r="B213" t="s">
        <v>436</v>
      </c>
      <c r="C213" s="11">
        <v>44392</v>
      </c>
      <c r="D213" s="11"/>
      <c r="E213" s="5">
        <v>800</v>
      </c>
    </row>
    <row r="214" spans="2:6" x14ac:dyDescent="0.15">
      <c r="B214" t="s">
        <v>437</v>
      </c>
      <c r="C214" s="11">
        <v>44392</v>
      </c>
      <c r="D214" s="11"/>
      <c r="E214" s="5">
        <v>1700</v>
      </c>
    </row>
    <row r="215" spans="2:6" x14ac:dyDescent="0.15">
      <c r="B215" t="s">
        <v>438</v>
      </c>
      <c r="C215" s="11">
        <v>44391</v>
      </c>
      <c r="D215" s="11"/>
      <c r="E215" s="5">
        <v>150</v>
      </c>
    </row>
    <row r="216" spans="2:6" x14ac:dyDescent="0.15">
      <c r="B216" t="s">
        <v>439</v>
      </c>
      <c r="C216" s="11">
        <v>44391</v>
      </c>
      <c r="D216" s="11"/>
      <c r="E216" s="5">
        <v>275</v>
      </c>
    </row>
    <row r="217" spans="2:6" x14ac:dyDescent="0.15">
      <c r="B217" t="s">
        <v>440</v>
      </c>
      <c r="C217" s="11">
        <v>44390</v>
      </c>
      <c r="D217" s="11"/>
      <c r="E217" s="5">
        <v>100</v>
      </c>
    </row>
    <row r="218" spans="2:6" x14ac:dyDescent="0.15">
      <c r="B218" t="s">
        <v>441</v>
      </c>
      <c r="C218" s="11">
        <v>44389</v>
      </c>
      <c r="D218" s="11"/>
      <c r="E218" s="5">
        <v>3600</v>
      </c>
    </row>
    <row r="219" spans="2:6" x14ac:dyDescent="0.15">
      <c r="B219" t="s">
        <v>442</v>
      </c>
      <c r="C219" s="11">
        <v>44389</v>
      </c>
      <c r="D219" s="11"/>
      <c r="E219" s="5">
        <v>450</v>
      </c>
    </row>
    <row r="220" spans="2:6" x14ac:dyDescent="0.15">
      <c r="B220" t="s">
        <v>443</v>
      </c>
      <c r="C220" s="11">
        <v>44385</v>
      </c>
      <c r="D220" s="11"/>
      <c r="E220" s="5">
        <v>215</v>
      </c>
    </row>
    <row r="221" spans="2:6" x14ac:dyDescent="0.15">
      <c r="B221" t="s">
        <v>444</v>
      </c>
      <c r="C221" s="11">
        <v>44384</v>
      </c>
      <c r="D221" s="11"/>
      <c r="E221" s="5">
        <v>75</v>
      </c>
    </row>
    <row r="222" spans="2:6" x14ac:dyDescent="0.15">
      <c r="B222" t="s">
        <v>445</v>
      </c>
      <c r="C222" s="11">
        <v>44384</v>
      </c>
      <c r="D222" s="11"/>
      <c r="E222" s="5">
        <v>100</v>
      </c>
    </row>
    <row r="223" spans="2:6" x14ac:dyDescent="0.15">
      <c r="B223" t="s">
        <v>446</v>
      </c>
      <c r="C223" s="11">
        <v>44384</v>
      </c>
      <c r="D223" s="11"/>
      <c r="E223" s="5">
        <v>235</v>
      </c>
    </row>
    <row r="224" spans="2:6" x14ac:dyDescent="0.15">
      <c r="B224" t="s">
        <v>447</v>
      </c>
      <c r="C224" s="11">
        <v>44382</v>
      </c>
      <c r="D224" s="11"/>
      <c r="E224" s="5">
        <v>115</v>
      </c>
    </row>
    <row r="225" spans="2:5" x14ac:dyDescent="0.15">
      <c r="B225" t="s">
        <v>283</v>
      </c>
      <c r="C225" s="11">
        <v>44378</v>
      </c>
      <c r="D225" s="11"/>
      <c r="E225" s="5">
        <v>415</v>
      </c>
    </row>
    <row r="226" spans="2:5" x14ac:dyDescent="0.15">
      <c r="B226" t="s">
        <v>448</v>
      </c>
      <c r="C226" s="11">
        <v>44377</v>
      </c>
      <c r="D226" s="11"/>
      <c r="E226" s="5">
        <v>40</v>
      </c>
    </row>
    <row r="227" spans="2:5" x14ac:dyDescent="0.15">
      <c r="B227" t="s">
        <v>449</v>
      </c>
      <c r="C227" s="11">
        <v>44376</v>
      </c>
      <c r="D227" s="11"/>
      <c r="E227" s="5">
        <v>220</v>
      </c>
    </row>
    <row r="228" spans="2:5" x14ac:dyDescent="0.15">
      <c r="B228" t="s">
        <v>247</v>
      </c>
      <c r="C228" s="11">
        <v>44375</v>
      </c>
      <c r="D228" s="11"/>
      <c r="E228" s="5">
        <v>450</v>
      </c>
    </row>
    <row r="229" spans="2:5" x14ac:dyDescent="0.15">
      <c r="B229" t="s">
        <v>249</v>
      </c>
      <c r="C229" s="11">
        <v>44369</v>
      </c>
      <c r="D229" s="11"/>
      <c r="E229" s="5">
        <v>210</v>
      </c>
    </row>
    <row r="230" spans="2:5" x14ac:dyDescent="0.15">
      <c r="B230" t="s">
        <v>304</v>
      </c>
      <c r="C230" s="11">
        <v>44368</v>
      </c>
      <c r="D230" s="11"/>
      <c r="E230" s="5">
        <v>210</v>
      </c>
    </row>
    <row r="231" spans="2:5" x14ac:dyDescent="0.15">
      <c r="B231" s="12" t="s">
        <v>450</v>
      </c>
      <c r="C231" s="13">
        <v>44363</v>
      </c>
      <c r="D231" s="13"/>
      <c r="E231" s="16">
        <v>140</v>
      </c>
    </row>
    <row r="232" spans="2:5" x14ac:dyDescent="0.15">
      <c r="B232" t="s">
        <v>451</v>
      </c>
      <c r="C232" s="11">
        <v>44362</v>
      </c>
      <c r="D232" s="11"/>
      <c r="E232" s="5">
        <v>360</v>
      </c>
    </row>
    <row r="233" spans="2:5" x14ac:dyDescent="0.15">
      <c r="B233" t="s">
        <v>452</v>
      </c>
      <c r="C233" s="11">
        <v>44362</v>
      </c>
      <c r="D233" s="11"/>
      <c r="E233" s="5">
        <v>210</v>
      </c>
    </row>
    <row r="234" spans="2:5" x14ac:dyDescent="0.15">
      <c r="B234" t="s">
        <v>453</v>
      </c>
      <c r="C234" s="11">
        <v>44362</v>
      </c>
      <c r="D234" s="11"/>
      <c r="E234" s="5">
        <v>170</v>
      </c>
    </row>
    <row r="235" spans="2:5" x14ac:dyDescent="0.15">
      <c r="B235" t="s">
        <v>454</v>
      </c>
      <c r="C235" s="11">
        <v>44357</v>
      </c>
      <c r="D235" s="11"/>
      <c r="E235" s="5">
        <v>300</v>
      </c>
    </row>
    <row r="236" spans="2:5" x14ac:dyDescent="0.15">
      <c r="B236" s="12" t="s">
        <v>455</v>
      </c>
      <c r="C236" s="13">
        <v>44357</v>
      </c>
      <c r="D236" s="13"/>
      <c r="E236" s="16">
        <v>220</v>
      </c>
    </row>
    <row r="237" spans="2:5" x14ac:dyDescent="0.15">
      <c r="B237" t="s">
        <v>456</v>
      </c>
      <c r="C237" s="11">
        <v>44357</v>
      </c>
      <c r="D237" s="11"/>
      <c r="E237" s="5">
        <v>639</v>
      </c>
    </row>
    <row r="238" spans="2:5" x14ac:dyDescent="0.15">
      <c r="B238" t="s">
        <v>457</v>
      </c>
      <c r="C238" s="11">
        <v>44355</v>
      </c>
      <c r="D238" s="11"/>
      <c r="E238" s="5">
        <v>90</v>
      </c>
    </row>
    <row r="239" spans="2:5" x14ac:dyDescent="0.15">
      <c r="B239" t="s">
        <v>458</v>
      </c>
      <c r="C239" s="11">
        <v>44354</v>
      </c>
      <c r="D239" s="11"/>
      <c r="E239" s="5">
        <v>400</v>
      </c>
    </row>
    <row r="240" spans="2:5" x14ac:dyDescent="0.15">
      <c r="B240" t="s">
        <v>459</v>
      </c>
      <c r="C240" s="11">
        <v>44351</v>
      </c>
      <c r="D240" s="11"/>
      <c r="E240" s="5" t="s">
        <v>241</v>
      </c>
    </row>
    <row r="241" spans="2:5" x14ac:dyDescent="0.15">
      <c r="B241" t="s">
        <v>460</v>
      </c>
      <c r="C241" s="11">
        <v>44351</v>
      </c>
      <c r="D241" s="11"/>
      <c r="E241" s="5">
        <v>350</v>
      </c>
    </row>
    <row r="242" spans="2:5" x14ac:dyDescent="0.15">
      <c r="B242" t="s">
        <v>461</v>
      </c>
      <c r="C242" s="11">
        <v>44342</v>
      </c>
      <c r="D242" s="11"/>
      <c r="E242" s="5">
        <v>775</v>
      </c>
    </row>
    <row r="243" spans="2:5" x14ac:dyDescent="0.15">
      <c r="B243" t="s">
        <v>268</v>
      </c>
      <c r="C243" s="11">
        <v>44341</v>
      </c>
      <c r="D243" s="11"/>
      <c r="E243" s="5">
        <v>500</v>
      </c>
    </row>
    <row r="244" spans="2:5" x14ac:dyDescent="0.15">
      <c r="B244" t="s">
        <v>462</v>
      </c>
      <c r="C244" s="11">
        <v>44340</v>
      </c>
      <c r="D244" s="11"/>
      <c r="E244" s="5">
        <v>250</v>
      </c>
    </row>
    <row r="245" spans="2:5" x14ac:dyDescent="0.15">
      <c r="B245" t="s">
        <v>463</v>
      </c>
      <c r="C245" s="11">
        <v>44340</v>
      </c>
      <c r="D245" s="11"/>
      <c r="E245" s="5">
        <v>175</v>
      </c>
    </row>
    <row r="246" spans="2:5" x14ac:dyDescent="0.15">
      <c r="B246" t="s">
        <v>464</v>
      </c>
      <c r="C246" s="11">
        <v>44335</v>
      </c>
      <c r="D246" s="11"/>
      <c r="E246" s="5">
        <v>150</v>
      </c>
    </row>
    <row r="247" spans="2:5" x14ac:dyDescent="0.15">
      <c r="B247" t="s">
        <v>465</v>
      </c>
      <c r="C247" s="11">
        <v>44334</v>
      </c>
      <c r="D247" s="11"/>
      <c r="E247" s="5">
        <v>260</v>
      </c>
    </row>
    <row r="248" spans="2:5" x14ac:dyDescent="0.15">
      <c r="B248" t="s">
        <v>466</v>
      </c>
      <c r="C248" s="11">
        <v>44328</v>
      </c>
      <c r="D248" s="11"/>
      <c r="E248" s="5">
        <v>330</v>
      </c>
    </row>
    <row r="249" spans="2:5" x14ac:dyDescent="0.15">
      <c r="B249" t="s">
        <v>467</v>
      </c>
      <c r="C249" s="11">
        <v>44328</v>
      </c>
      <c r="D249" s="11"/>
      <c r="E249" s="5" t="s">
        <v>241</v>
      </c>
    </row>
    <row r="250" spans="2:5" x14ac:dyDescent="0.15">
      <c r="B250" t="s">
        <v>468</v>
      </c>
      <c r="C250" s="11">
        <v>44327</v>
      </c>
      <c r="D250" s="11"/>
      <c r="E250" s="5">
        <v>260</v>
      </c>
    </row>
    <row r="251" spans="2:5" x14ac:dyDescent="0.15">
      <c r="B251" t="s">
        <v>469</v>
      </c>
      <c r="C251" s="11">
        <v>44327</v>
      </c>
      <c r="D251" s="11"/>
      <c r="E251" s="5">
        <v>70</v>
      </c>
    </row>
    <row r="252" spans="2:5" x14ac:dyDescent="0.15">
      <c r="B252" t="s">
        <v>470</v>
      </c>
      <c r="C252" s="11">
        <v>44327</v>
      </c>
      <c r="D252" s="11"/>
      <c r="E252" s="5">
        <v>1000</v>
      </c>
    </row>
    <row r="253" spans="2:5" x14ac:dyDescent="0.15">
      <c r="B253" t="s">
        <v>471</v>
      </c>
      <c r="C253" s="11">
        <v>44320</v>
      </c>
      <c r="D253" s="11"/>
      <c r="E253" s="5">
        <v>75</v>
      </c>
    </row>
    <row r="254" spans="2:5" x14ac:dyDescent="0.15">
      <c r="B254" t="s">
        <v>472</v>
      </c>
      <c r="C254" s="11">
        <v>44320</v>
      </c>
      <c r="D254" s="11"/>
      <c r="E254" s="5">
        <v>280</v>
      </c>
    </row>
    <row r="255" spans="2:5" x14ac:dyDescent="0.15">
      <c r="B255" t="s">
        <v>473</v>
      </c>
      <c r="C255" s="11">
        <v>44306</v>
      </c>
      <c r="D255" s="11"/>
      <c r="E255" s="5">
        <v>225</v>
      </c>
    </row>
    <row r="256" spans="2:5" x14ac:dyDescent="0.15">
      <c r="B256" t="s">
        <v>474</v>
      </c>
      <c r="C256" s="11">
        <v>44302</v>
      </c>
      <c r="D256" s="11"/>
      <c r="E256" s="5">
        <v>80</v>
      </c>
    </row>
    <row r="257" spans="2:5" x14ac:dyDescent="0.15">
      <c r="B257" t="s">
        <v>475</v>
      </c>
      <c r="C257" s="11">
        <v>44299</v>
      </c>
      <c r="D257" s="11"/>
      <c r="E257" s="5">
        <v>189</v>
      </c>
    </row>
    <row r="258" spans="2:5" x14ac:dyDescent="0.15">
      <c r="B258" t="s">
        <v>476</v>
      </c>
      <c r="C258" s="11">
        <v>44299</v>
      </c>
      <c r="D258" s="11"/>
      <c r="E258" s="5">
        <v>220</v>
      </c>
    </row>
    <row r="259" spans="2:5" x14ac:dyDescent="0.15">
      <c r="B259" s="12" t="s">
        <v>477</v>
      </c>
      <c r="C259" s="13">
        <v>44299</v>
      </c>
      <c r="D259" s="13"/>
      <c r="E259" s="16">
        <v>676</v>
      </c>
    </row>
    <row r="260" spans="2:5" x14ac:dyDescent="0.15">
      <c r="B260" t="s">
        <v>478</v>
      </c>
      <c r="C260" s="11">
        <v>44296</v>
      </c>
      <c r="D260" s="11"/>
      <c r="E260" s="5">
        <v>30</v>
      </c>
    </row>
    <row r="261" spans="2:5" x14ac:dyDescent="0.15">
      <c r="B261" t="s">
        <v>479</v>
      </c>
      <c r="C261" s="11">
        <v>44294</v>
      </c>
      <c r="D261" s="11"/>
      <c r="E261" s="5">
        <v>500</v>
      </c>
    </row>
    <row r="262" spans="2:5" x14ac:dyDescent="0.15">
      <c r="B262" t="s">
        <v>480</v>
      </c>
      <c r="C262" s="11">
        <v>44294</v>
      </c>
      <c r="D262" s="11"/>
      <c r="E262" s="5">
        <v>160</v>
      </c>
    </row>
    <row r="263" spans="2:5" x14ac:dyDescent="0.15">
      <c r="B263" t="s">
        <v>481</v>
      </c>
      <c r="C263" s="11">
        <v>44294</v>
      </c>
      <c r="D263" s="11"/>
      <c r="E263" s="5">
        <v>223</v>
      </c>
    </row>
    <row r="264" spans="2:5" x14ac:dyDescent="0.15">
      <c r="B264" t="s">
        <v>482</v>
      </c>
      <c r="C264" s="11">
        <v>44293</v>
      </c>
      <c r="D264" s="11"/>
      <c r="E264" s="5">
        <v>640</v>
      </c>
    </row>
    <row r="265" spans="2:5" x14ac:dyDescent="0.15">
      <c r="B265" t="s">
        <v>483</v>
      </c>
      <c r="C265" s="11">
        <v>44293</v>
      </c>
      <c r="D265" s="11"/>
      <c r="E265" s="5">
        <v>110</v>
      </c>
    </row>
    <row r="266" spans="2:5" x14ac:dyDescent="0.15">
      <c r="B266" t="s">
        <v>484</v>
      </c>
      <c r="C266" s="11">
        <v>44293</v>
      </c>
      <c r="D266" s="11"/>
      <c r="E266" s="5">
        <v>150</v>
      </c>
    </row>
    <row r="267" spans="2:5" x14ac:dyDescent="0.15">
      <c r="B267" s="11" t="s">
        <v>485</v>
      </c>
      <c r="C267" s="11">
        <v>44292</v>
      </c>
      <c r="D267" s="11"/>
      <c r="E267" s="5">
        <v>210</v>
      </c>
    </row>
    <row r="268" spans="2:5" x14ac:dyDescent="0.15">
      <c r="B268" t="s">
        <v>486</v>
      </c>
      <c r="C268" s="11">
        <v>44292</v>
      </c>
      <c r="D268" s="11"/>
      <c r="E268" s="5">
        <v>100</v>
      </c>
    </row>
    <row r="269" spans="2:5" x14ac:dyDescent="0.15">
      <c r="B269" t="s">
        <v>392</v>
      </c>
      <c r="C269" s="11">
        <v>44291</v>
      </c>
      <c r="D269" s="11"/>
      <c r="E269" s="5">
        <v>300</v>
      </c>
    </row>
    <row r="270" spans="2:5" x14ac:dyDescent="0.15">
      <c r="B270" t="s">
        <v>487</v>
      </c>
      <c r="C270" s="11">
        <v>44286</v>
      </c>
      <c r="D270" s="11"/>
      <c r="E270" s="5">
        <v>110</v>
      </c>
    </row>
    <row r="271" spans="2:5" x14ac:dyDescent="0.15">
      <c r="B271" t="s">
        <v>294</v>
      </c>
      <c r="C271" s="11">
        <v>44286</v>
      </c>
      <c r="D271" s="11"/>
      <c r="E271" s="5">
        <v>210</v>
      </c>
    </row>
    <row r="272" spans="2:5" x14ac:dyDescent="0.15">
      <c r="B272" t="s">
        <v>488</v>
      </c>
      <c r="C272" s="11">
        <v>44285</v>
      </c>
      <c r="D272" s="11"/>
      <c r="E272" s="5">
        <v>100</v>
      </c>
    </row>
    <row r="273" spans="2:5" x14ac:dyDescent="0.15">
      <c r="B273" t="s">
        <v>426</v>
      </c>
      <c r="C273" s="11">
        <v>44278</v>
      </c>
      <c r="D273" s="11"/>
      <c r="E273" s="5">
        <v>1200</v>
      </c>
    </row>
    <row r="274" spans="2:5" x14ac:dyDescent="0.15">
      <c r="B274" t="s">
        <v>489</v>
      </c>
      <c r="C274" s="11">
        <v>44271</v>
      </c>
      <c r="D274" s="11"/>
      <c r="E274" s="5">
        <v>300</v>
      </c>
    </row>
    <row r="275" spans="2:5" x14ac:dyDescent="0.15">
      <c r="B275" t="s">
        <v>490</v>
      </c>
      <c r="C275" s="11">
        <v>44270</v>
      </c>
      <c r="D275" s="11"/>
      <c r="E275" s="5">
        <v>400</v>
      </c>
    </row>
    <row r="276" spans="2:5" x14ac:dyDescent="0.15">
      <c r="B276" t="s">
        <v>255</v>
      </c>
      <c r="C276" s="11">
        <v>44270</v>
      </c>
      <c r="D276" s="11"/>
      <c r="E276" s="5">
        <v>525</v>
      </c>
    </row>
    <row r="277" spans="2:5" x14ac:dyDescent="0.15">
      <c r="B277" t="s">
        <v>491</v>
      </c>
      <c r="C277" s="11">
        <v>44267</v>
      </c>
      <c r="D277" s="11"/>
      <c r="E277" s="5">
        <v>204</v>
      </c>
    </row>
    <row r="278" spans="2:5" x14ac:dyDescent="0.15">
      <c r="B278" t="s">
        <v>492</v>
      </c>
      <c r="C278" s="11">
        <v>44266</v>
      </c>
      <c r="D278" s="11"/>
      <c r="E278" s="5">
        <v>225</v>
      </c>
    </row>
    <row r="279" spans="2:5" x14ac:dyDescent="0.15">
      <c r="B279" t="s">
        <v>491</v>
      </c>
      <c r="C279" s="11">
        <v>44266</v>
      </c>
      <c r="D279" s="11"/>
      <c r="E279" s="5">
        <v>200</v>
      </c>
    </row>
    <row r="280" spans="2:5" x14ac:dyDescent="0.15">
      <c r="B280" t="s">
        <v>363</v>
      </c>
      <c r="C280" s="11">
        <v>44264</v>
      </c>
      <c r="D280" s="11"/>
      <c r="E280" s="5">
        <v>110</v>
      </c>
    </row>
    <row r="281" spans="2:5" x14ac:dyDescent="0.15">
      <c r="B281" t="s">
        <v>493</v>
      </c>
      <c r="C281" s="11">
        <v>44251</v>
      </c>
      <c r="D281" s="11"/>
      <c r="E281" s="5">
        <v>135</v>
      </c>
    </row>
    <row r="282" spans="2:5" x14ac:dyDescent="0.15">
      <c r="B282" t="s">
        <v>494</v>
      </c>
      <c r="C282" s="11">
        <v>44244</v>
      </c>
      <c r="D282" s="11"/>
      <c r="E282" s="5">
        <v>150</v>
      </c>
    </row>
    <row r="283" spans="2:5" x14ac:dyDescent="0.15">
      <c r="B283" t="s">
        <v>495</v>
      </c>
      <c r="C283" s="11">
        <v>44222</v>
      </c>
      <c r="D283" s="11"/>
      <c r="E283" s="5">
        <v>200</v>
      </c>
    </row>
    <row r="284" spans="2:5" x14ac:dyDescent="0.15">
      <c r="B284" t="s">
        <v>496</v>
      </c>
      <c r="C284" s="11">
        <v>44217</v>
      </c>
      <c r="D284" s="11"/>
      <c r="E284" s="5">
        <v>140</v>
      </c>
    </row>
    <row r="285" spans="2:5" x14ac:dyDescent="0.15">
      <c r="B285" t="s">
        <v>289</v>
      </c>
      <c r="C285" s="11">
        <v>44208</v>
      </c>
      <c r="D285" s="11"/>
      <c r="E285" s="5">
        <v>230</v>
      </c>
    </row>
    <row r="286" spans="2:5" x14ac:dyDescent="0.15">
      <c r="B286" t="s">
        <v>497</v>
      </c>
      <c r="C286" s="11">
        <v>44206</v>
      </c>
      <c r="D286" s="11"/>
      <c r="E286" s="5">
        <v>360</v>
      </c>
    </row>
    <row r="287" spans="2:5" x14ac:dyDescent="0.15">
      <c r="B287" t="s">
        <v>498</v>
      </c>
      <c r="C287" s="11">
        <v>44193</v>
      </c>
      <c r="D287" s="11"/>
      <c r="E287" s="5">
        <v>1600</v>
      </c>
    </row>
    <row r="288" spans="2:5" x14ac:dyDescent="0.15">
      <c r="B288" t="s">
        <v>340</v>
      </c>
      <c r="C288" s="11">
        <v>44183</v>
      </c>
      <c r="D288" s="11"/>
      <c r="E288" s="5">
        <v>225</v>
      </c>
    </row>
    <row r="289" spans="2:6" x14ac:dyDescent="0.15">
      <c r="B289" s="12" t="s">
        <v>360</v>
      </c>
      <c r="C289" s="13">
        <v>44173</v>
      </c>
      <c r="D289" s="13"/>
      <c r="E289" s="16">
        <v>80</v>
      </c>
      <c r="F289" s="12" t="s">
        <v>428</v>
      </c>
    </row>
    <row r="290" spans="2:6" x14ac:dyDescent="0.15">
      <c r="B290" t="s">
        <v>383</v>
      </c>
      <c r="C290" s="11">
        <v>44166</v>
      </c>
      <c r="D290" s="11"/>
      <c r="E290" s="5">
        <v>114</v>
      </c>
    </row>
    <row r="291" spans="2:6" x14ac:dyDescent="0.15">
      <c r="B291" t="s">
        <v>499</v>
      </c>
      <c r="C291" s="11">
        <v>44159</v>
      </c>
      <c r="D291" s="11"/>
      <c r="E291" s="5">
        <v>1700</v>
      </c>
    </row>
    <row r="292" spans="2:6" x14ac:dyDescent="0.15">
      <c r="B292" t="s">
        <v>423</v>
      </c>
      <c r="C292" s="11">
        <v>44161</v>
      </c>
      <c r="D292" s="11"/>
      <c r="E292" s="5">
        <v>100</v>
      </c>
    </row>
    <row r="293" spans="2:6" x14ac:dyDescent="0.15">
      <c r="B293" t="s">
        <v>500</v>
      </c>
      <c r="C293" s="11">
        <v>44151</v>
      </c>
      <c r="D293" s="11"/>
      <c r="E293" s="5">
        <v>171.42857142857142</v>
      </c>
    </row>
    <row r="294" spans="2:6" x14ac:dyDescent="0.15">
      <c r="B294" t="s">
        <v>501</v>
      </c>
      <c r="C294" s="11">
        <v>44148</v>
      </c>
      <c r="D294" s="11"/>
      <c r="E294" s="5">
        <v>55</v>
      </c>
    </row>
    <row r="295" spans="2:6" x14ac:dyDescent="0.15">
      <c r="B295" t="s">
        <v>256</v>
      </c>
      <c r="C295" s="11">
        <v>44145</v>
      </c>
      <c r="D295" s="11"/>
      <c r="E295" s="5">
        <v>250</v>
      </c>
    </row>
    <row r="296" spans="2:6" x14ac:dyDescent="0.15">
      <c r="B296" t="s">
        <v>376</v>
      </c>
      <c r="C296" s="11">
        <v>44144</v>
      </c>
      <c r="D296" s="11"/>
      <c r="E296" s="5">
        <v>500</v>
      </c>
    </row>
    <row r="297" spans="2:6" x14ac:dyDescent="0.15">
      <c r="B297" t="s">
        <v>502</v>
      </c>
      <c r="C297" s="11">
        <v>44141</v>
      </c>
      <c r="D297" s="11"/>
      <c r="E297" s="5">
        <v>180</v>
      </c>
    </row>
    <row r="298" spans="2:6" x14ac:dyDescent="0.15">
      <c r="B298" t="s">
        <v>503</v>
      </c>
      <c r="C298" s="11">
        <v>44133</v>
      </c>
      <c r="D298" s="11"/>
      <c r="E298" s="5">
        <v>120</v>
      </c>
    </row>
    <row r="299" spans="2:6" x14ac:dyDescent="0.15">
      <c r="B299" t="s">
        <v>411</v>
      </c>
      <c r="C299" s="11">
        <v>44132</v>
      </c>
      <c r="D299" s="11"/>
      <c r="E299" s="5">
        <v>100</v>
      </c>
    </row>
    <row r="300" spans="2:6" x14ac:dyDescent="0.15">
      <c r="B300" t="s">
        <v>504</v>
      </c>
      <c r="C300" s="11">
        <v>44131</v>
      </c>
      <c r="D300" s="11"/>
      <c r="E300" s="5">
        <v>120</v>
      </c>
    </row>
    <row r="301" spans="2:6" x14ac:dyDescent="0.15">
      <c r="B301" t="s">
        <v>505</v>
      </c>
      <c r="C301" s="11">
        <v>44118</v>
      </c>
      <c r="D301" s="11"/>
      <c r="E301" s="5">
        <v>140</v>
      </c>
    </row>
    <row r="302" spans="2:6" x14ac:dyDescent="0.15">
      <c r="B302" t="s">
        <v>339</v>
      </c>
      <c r="C302" s="11">
        <v>44118</v>
      </c>
      <c r="D302" s="11"/>
      <c r="E302" s="5">
        <v>140</v>
      </c>
    </row>
    <row r="303" spans="2:6" x14ac:dyDescent="0.15">
      <c r="B303" t="s">
        <v>426</v>
      </c>
      <c r="C303" s="11">
        <v>44112</v>
      </c>
      <c r="D303" s="11"/>
      <c r="E303" s="5">
        <v>378</v>
      </c>
    </row>
    <row r="304" spans="2:6" x14ac:dyDescent="0.15">
      <c r="B304" s="11" t="s">
        <v>506</v>
      </c>
      <c r="C304" s="11">
        <v>44105</v>
      </c>
      <c r="D304" s="11"/>
      <c r="E304" s="5">
        <v>400</v>
      </c>
    </row>
    <row r="305" spans="2:5" x14ac:dyDescent="0.15">
      <c r="B305" t="s">
        <v>507</v>
      </c>
      <c r="C305" s="11">
        <v>44102</v>
      </c>
      <c r="D305" s="11"/>
      <c r="E305" s="5">
        <v>68</v>
      </c>
    </row>
    <row r="306" spans="2:5" x14ac:dyDescent="0.15">
      <c r="B306" t="s">
        <v>508</v>
      </c>
      <c r="C306" s="11">
        <v>44102</v>
      </c>
      <c r="D306" s="11"/>
      <c r="E306" s="5">
        <v>319</v>
      </c>
    </row>
    <row r="307" spans="2:5" x14ac:dyDescent="0.15">
      <c r="B307" t="s">
        <v>509</v>
      </c>
      <c r="C307" s="11">
        <v>44082</v>
      </c>
      <c r="D307" s="11"/>
      <c r="E307" s="5">
        <v>300</v>
      </c>
    </row>
    <row r="308" spans="2:5" x14ac:dyDescent="0.15">
      <c r="B308" t="s">
        <v>510</v>
      </c>
      <c r="C308" s="11">
        <v>44077</v>
      </c>
      <c r="D308" s="11"/>
      <c r="E308" s="5">
        <v>100</v>
      </c>
    </row>
    <row r="309" spans="2:5" x14ac:dyDescent="0.15">
      <c r="B309" t="s">
        <v>425</v>
      </c>
      <c r="C309" s="11">
        <v>44076</v>
      </c>
      <c r="D309" s="11"/>
      <c r="E309" s="5">
        <v>150</v>
      </c>
    </row>
    <row r="310" spans="2:5" x14ac:dyDescent="0.15">
      <c r="B310" t="s">
        <v>511</v>
      </c>
      <c r="C310" s="11">
        <v>44042</v>
      </c>
      <c r="D310" s="11"/>
      <c r="E310" s="5">
        <v>260</v>
      </c>
    </row>
    <row r="311" spans="2:5" x14ac:dyDescent="0.15">
      <c r="B311" t="s">
        <v>512</v>
      </c>
      <c r="C311" s="11">
        <v>44034</v>
      </c>
      <c r="D311" s="11"/>
      <c r="E311" s="5">
        <v>135</v>
      </c>
    </row>
    <row r="312" spans="2:5" x14ac:dyDescent="0.15">
      <c r="B312" t="s">
        <v>513</v>
      </c>
      <c r="C312" s="11">
        <v>44019</v>
      </c>
      <c r="D312" s="11"/>
      <c r="E312" s="5">
        <f>50+80</f>
        <v>130</v>
      </c>
    </row>
    <row r="313" spans="2:5" x14ac:dyDescent="0.15">
      <c r="B313" t="s">
        <v>498</v>
      </c>
      <c r="C313" s="11">
        <v>44011</v>
      </c>
      <c r="D313" s="11"/>
      <c r="E313" s="5">
        <v>750</v>
      </c>
    </row>
    <row r="314" spans="2:5" x14ac:dyDescent="0.15">
      <c r="B314" t="s">
        <v>514</v>
      </c>
      <c r="C314" s="11">
        <v>43980</v>
      </c>
      <c r="D314" s="11"/>
      <c r="E314" s="5">
        <v>500</v>
      </c>
    </row>
    <row r="315" spans="2:5" x14ac:dyDescent="0.15">
      <c r="B315" t="s">
        <v>454</v>
      </c>
      <c r="C315" s="11">
        <v>43957</v>
      </c>
      <c r="D315" s="11"/>
      <c r="E315" s="5">
        <v>200</v>
      </c>
    </row>
    <row r="316" spans="2:5" x14ac:dyDescent="0.15">
      <c r="B316" t="s">
        <v>515</v>
      </c>
      <c r="C316" s="11">
        <v>43948</v>
      </c>
      <c r="D316" s="11"/>
      <c r="E316" s="5">
        <v>36</v>
      </c>
    </row>
    <row r="317" spans="2:5" x14ac:dyDescent="0.15">
      <c r="B317" t="s">
        <v>516</v>
      </c>
      <c r="C317" s="11">
        <v>43930</v>
      </c>
      <c r="D317" s="11"/>
      <c r="E317" s="5">
        <v>250</v>
      </c>
    </row>
    <row r="318" spans="2:5" x14ac:dyDescent="0.15">
      <c r="B318" t="s">
        <v>517</v>
      </c>
      <c r="C318" s="11">
        <v>43895</v>
      </c>
      <c r="D318" s="11"/>
      <c r="E318" s="5">
        <v>2400</v>
      </c>
    </row>
    <row r="319" spans="2:5" x14ac:dyDescent="0.15">
      <c r="B319" t="s">
        <v>518</v>
      </c>
      <c r="C319" s="11">
        <v>43895</v>
      </c>
      <c r="D319" s="11"/>
      <c r="E319" s="5">
        <f>500+500</f>
        <v>1000</v>
      </c>
    </row>
    <row r="320" spans="2:5" x14ac:dyDescent="0.15">
      <c r="B320" t="s">
        <v>519</v>
      </c>
      <c r="C320" s="11">
        <v>43885</v>
      </c>
      <c r="D320" s="11"/>
      <c r="E320" s="5">
        <v>100</v>
      </c>
    </row>
    <row r="321" spans="2:5" x14ac:dyDescent="0.15">
      <c r="B321" t="s">
        <v>520</v>
      </c>
      <c r="C321" s="11">
        <v>43885</v>
      </c>
      <c r="D321" s="11"/>
      <c r="E321" s="5">
        <v>165</v>
      </c>
    </row>
    <row r="322" spans="2:5" x14ac:dyDescent="0.15">
      <c r="B322" t="s">
        <v>521</v>
      </c>
      <c r="C322" s="11">
        <v>43868</v>
      </c>
      <c r="D322" s="11"/>
      <c r="E322" s="5">
        <v>150</v>
      </c>
    </row>
    <row r="323" spans="2:5" x14ac:dyDescent="0.15">
      <c r="B323" t="s">
        <v>333</v>
      </c>
      <c r="C323" s="11">
        <v>43860</v>
      </c>
      <c r="D323" s="11"/>
      <c r="E323" s="5">
        <v>250</v>
      </c>
    </row>
    <row r="324" spans="2:5" x14ac:dyDescent="0.15">
      <c r="B324" t="s">
        <v>288</v>
      </c>
      <c r="C324" s="11">
        <v>43852</v>
      </c>
      <c r="D324" s="11"/>
      <c r="E324" s="5">
        <v>161</v>
      </c>
    </row>
    <row r="325" spans="2:5" x14ac:dyDescent="0.15">
      <c r="B325" t="s">
        <v>522</v>
      </c>
      <c r="C325" s="11">
        <v>43851</v>
      </c>
      <c r="D325" s="11"/>
      <c r="E325" s="5">
        <v>263</v>
      </c>
    </row>
    <row r="326" spans="2:5" x14ac:dyDescent="0.15">
      <c r="B326" t="s">
        <v>523</v>
      </c>
      <c r="C326" s="11">
        <v>43819</v>
      </c>
      <c r="D326" s="11"/>
      <c r="E326" s="5">
        <v>275</v>
      </c>
    </row>
    <row r="327" spans="2:5" x14ac:dyDescent="0.15">
      <c r="B327" t="s">
        <v>524</v>
      </c>
      <c r="C327" s="11">
        <v>43794</v>
      </c>
      <c r="D327" s="11"/>
      <c r="E327" s="5">
        <v>1000</v>
      </c>
    </row>
    <row r="328" spans="2:5" x14ac:dyDescent="0.15">
      <c r="B328" t="s">
        <v>525</v>
      </c>
      <c r="C328" s="11">
        <v>43791</v>
      </c>
      <c r="D328" s="11"/>
      <c r="E328" s="5">
        <v>290</v>
      </c>
    </row>
    <row r="329" spans="2:5" x14ac:dyDescent="0.15">
      <c r="B329" t="s">
        <v>526</v>
      </c>
      <c r="C329" s="11">
        <v>43779</v>
      </c>
      <c r="D329" s="11"/>
      <c r="E329" s="5">
        <v>15</v>
      </c>
    </row>
    <row r="330" spans="2:5" x14ac:dyDescent="0.15">
      <c r="B330" t="s">
        <v>527</v>
      </c>
      <c r="C330" s="11">
        <v>43766</v>
      </c>
      <c r="D330" s="11"/>
      <c r="E330" s="5">
        <v>655</v>
      </c>
    </row>
    <row r="331" spans="2:5" x14ac:dyDescent="0.15">
      <c r="B331" t="s">
        <v>501</v>
      </c>
      <c r="C331" s="11">
        <v>43696</v>
      </c>
      <c r="D331" s="11"/>
      <c r="E331" s="5">
        <v>70</v>
      </c>
    </row>
    <row r="332" spans="2:5" x14ac:dyDescent="0.15">
      <c r="B332" t="s">
        <v>414</v>
      </c>
      <c r="C332" s="11">
        <v>43691</v>
      </c>
      <c r="D332" s="11"/>
      <c r="E332" s="5">
        <v>110</v>
      </c>
    </row>
    <row r="333" spans="2:5" x14ac:dyDescent="0.15">
      <c r="B333" t="s">
        <v>426</v>
      </c>
      <c r="C333" s="11">
        <v>43685</v>
      </c>
      <c r="D333" s="11"/>
      <c r="E333" s="5">
        <v>750</v>
      </c>
    </row>
    <row r="334" spans="2:5" x14ac:dyDescent="0.15">
      <c r="B334" t="s">
        <v>529</v>
      </c>
      <c r="C334" s="11">
        <v>43684</v>
      </c>
      <c r="D334" s="11"/>
      <c r="E334" s="5">
        <v>200</v>
      </c>
    </row>
    <row r="335" spans="2:5" x14ac:dyDescent="0.15">
      <c r="B335" t="s">
        <v>530</v>
      </c>
      <c r="C335" s="11">
        <v>43676</v>
      </c>
      <c r="D335" s="11"/>
      <c r="E335" s="5">
        <v>370</v>
      </c>
    </row>
    <row r="336" spans="2:5" x14ac:dyDescent="0.15">
      <c r="B336" t="s">
        <v>427</v>
      </c>
      <c r="C336" s="11">
        <v>43671</v>
      </c>
      <c r="D336" s="11"/>
      <c r="E336" s="5">
        <v>300</v>
      </c>
    </row>
    <row r="337" spans="2:5" x14ac:dyDescent="0.15">
      <c r="B337" t="s">
        <v>340</v>
      </c>
      <c r="C337" s="11">
        <v>43656</v>
      </c>
      <c r="D337" s="11"/>
      <c r="E337" s="5">
        <v>231</v>
      </c>
    </row>
    <row r="338" spans="2:5" x14ac:dyDescent="0.15">
      <c r="B338" t="s">
        <v>531</v>
      </c>
      <c r="C338" s="11">
        <v>43643</v>
      </c>
      <c r="D338" s="11"/>
      <c r="E338" s="5">
        <v>200</v>
      </c>
    </row>
    <row r="339" spans="2:5" x14ac:dyDescent="0.15">
      <c r="B339" t="s">
        <v>472</v>
      </c>
      <c r="C339" s="11">
        <v>43633</v>
      </c>
      <c r="D339" s="11"/>
      <c r="E339" s="5">
        <v>210</v>
      </c>
    </row>
    <row r="340" spans="2:5" x14ac:dyDescent="0.15">
      <c r="B340" t="s">
        <v>449</v>
      </c>
      <c r="C340" s="11">
        <v>43628</v>
      </c>
      <c r="D340" s="11"/>
      <c r="E340" s="5">
        <v>300</v>
      </c>
    </row>
    <row r="341" spans="2:5" x14ac:dyDescent="0.15">
      <c r="B341" t="s">
        <v>532</v>
      </c>
      <c r="C341" s="11">
        <v>43609</v>
      </c>
      <c r="D341" s="11"/>
      <c r="E341" s="5">
        <v>600</v>
      </c>
    </row>
    <row r="342" spans="2:5" x14ac:dyDescent="0.15">
      <c r="B342" t="s">
        <v>503</v>
      </c>
      <c r="C342" s="11">
        <v>43601</v>
      </c>
      <c r="D342" s="11"/>
      <c r="E342" s="5">
        <v>484</v>
      </c>
    </row>
    <row r="343" spans="2:5" x14ac:dyDescent="0.15">
      <c r="B343" t="s">
        <v>501</v>
      </c>
      <c r="C343" s="11">
        <v>43600</v>
      </c>
      <c r="D343" s="11"/>
      <c r="E343" s="5">
        <v>220</v>
      </c>
    </row>
    <row r="344" spans="2:5" x14ac:dyDescent="0.15">
      <c r="B344" t="s">
        <v>527</v>
      </c>
      <c r="C344" s="11">
        <v>43598</v>
      </c>
      <c r="D344" s="11"/>
      <c r="E344" s="5">
        <v>800</v>
      </c>
    </row>
    <row r="345" spans="2:5" x14ac:dyDescent="0.15">
      <c r="B345" t="s">
        <v>528</v>
      </c>
      <c r="C345" s="11">
        <v>43592</v>
      </c>
      <c r="D345" s="11"/>
      <c r="E345" s="5">
        <v>1200</v>
      </c>
    </row>
    <row r="346" spans="2:5" x14ac:dyDescent="0.15">
      <c r="B346" t="s">
        <v>533</v>
      </c>
      <c r="C346" s="11">
        <v>43585</v>
      </c>
      <c r="D346" s="11"/>
      <c r="E346" s="5">
        <v>1000</v>
      </c>
    </row>
    <row r="347" spans="2:5" x14ac:dyDescent="0.15">
      <c r="B347" t="s">
        <v>534</v>
      </c>
      <c r="C347" s="11">
        <v>43574</v>
      </c>
      <c r="D347" s="11"/>
      <c r="E347" s="5">
        <v>1000</v>
      </c>
    </row>
    <row r="348" spans="2:5" x14ac:dyDescent="0.15">
      <c r="B348" t="s">
        <v>495</v>
      </c>
      <c r="C348" s="11">
        <v>43564</v>
      </c>
      <c r="D348" s="11"/>
      <c r="E348" s="5">
        <v>225</v>
      </c>
    </row>
    <row r="349" spans="2:5" x14ac:dyDescent="0.15">
      <c r="B349" t="s">
        <v>535</v>
      </c>
      <c r="C349" s="11">
        <v>43548</v>
      </c>
      <c r="D349" s="11"/>
      <c r="E349" s="5">
        <v>413</v>
      </c>
    </row>
    <row r="350" spans="2:5" x14ac:dyDescent="0.15">
      <c r="B350" t="s">
        <v>536</v>
      </c>
      <c r="C350" s="11">
        <v>43544</v>
      </c>
      <c r="D350" s="11"/>
      <c r="E350" s="5">
        <v>300</v>
      </c>
    </row>
    <row r="351" spans="2:5" x14ac:dyDescent="0.15">
      <c r="B351" t="s">
        <v>537</v>
      </c>
      <c r="C351" s="11">
        <v>43530</v>
      </c>
      <c r="D351" s="11"/>
      <c r="E351" s="5">
        <v>1500</v>
      </c>
    </row>
    <row r="352" spans="2:5" x14ac:dyDescent="0.15">
      <c r="B352" t="s">
        <v>538</v>
      </c>
      <c r="C352" s="11">
        <v>43530</v>
      </c>
      <c r="D352" s="11"/>
      <c r="E352" s="5">
        <v>1700</v>
      </c>
    </row>
    <row r="353" spans="2:6" x14ac:dyDescent="0.15">
      <c r="B353" t="s">
        <v>454</v>
      </c>
      <c r="C353" s="11">
        <v>43524</v>
      </c>
      <c r="D353" s="11"/>
      <c r="E353" s="5">
        <v>1500</v>
      </c>
    </row>
    <row r="354" spans="2:6" x14ac:dyDescent="0.15">
      <c r="B354" s="11" t="s">
        <v>326</v>
      </c>
      <c r="C354" s="11">
        <v>43517</v>
      </c>
      <c r="D354" s="11"/>
      <c r="E354" s="5">
        <v>1000</v>
      </c>
    </row>
    <row r="355" spans="2:6" x14ac:dyDescent="0.15">
      <c r="B355" t="s">
        <v>532</v>
      </c>
      <c r="C355" s="11">
        <v>43517</v>
      </c>
      <c r="D355" s="11"/>
      <c r="E355" s="5">
        <v>400</v>
      </c>
    </row>
    <row r="356" spans="2:6" x14ac:dyDescent="0.15">
      <c r="B356" t="s">
        <v>376</v>
      </c>
      <c r="C356" s="11">
        <v>43507</v>
      </c>
      <c r="D356" s="11"/>
      <c r="E356" s="5">
        <v>940</v>
      </c>
    </row>
    <row r="357" spans="2:6" x14ac:dyDescent="0.15">
      <c r="B357" t="s">
        <v>539</v>
      </c>
      <c r="C357" s="11">
        <v>43504</v>
      </c>
      <c r="D357" s="11"/>
      <c r="E357" s="5">
        <v>440</v>
      </c>
    </row>
    <row r="358" spans="2:6" x14ac:dyDescent="0.15">
      <c r="B358" t="s">
        <v>540</v>
      </c>
      <c r="C358" s="11">
        <v>43497</v>
      </c>
      <c r="D358" s="11"/>
      <c r="E358" s="5">
        <v>200</v>
      </c>
    </row>
    <row r="359" spans="2:6" x14ac:dyDescent="0.15">
      <c r="B359" t="s">
        <v>521</v>
      </c>
      <c r="C359" s="11">
        <v>43487</v>
      </c>
      <c r="D359" s="11"/>
      <c r="E359" s="5">
        <v>150</v>
      </c>
    </row>
    <row r="360" spans="2:6" x14ac:dyDescent="0.15">
      <c r="B360" t="s">
        <v>496</v>
      </c>
      <c r="C360" s="11">
        <v>43487</v>
      </c>
      <c r="D360" s="11"/>
      <c r="E360" s="5">
        <v>100</v>
      </c>
    </row>
    <row r="361" spans="2:6" x14ac:dyDescent="0.15">
      <c r="B361" t="s">
        <v>541</v>
      </c>
      <c r="C361" s="11">
        <v>43497</v>
      </c>
      <c r="D361" s="11"/>
      <c r="E361" s="5">
        <v>328</v>
      </c>
      <c r="F361" t="s">
        <v>542</v>
      </c>
    </row>
    <row r="362" spans="2:6" x14ac:dyDescent="0.15">
      <c r="B362" t="s">
        <v>543</v>
      </c>
      <c r="C362" s="11">
        <v>43454</v>
      </c>
      <c r="D362" s="11"/>
      <c r="E362" s="5">
        <v>400</v>
      </c>
    </row>
    <row r="363" spans="2:6" x14ac:dyDescent="0.15">
      <c r="B363" t="s">
        <v>544</v>
      </c>
      <c r="C363" s="11">
        <v>43454</v>
      </c>
      <c r="D363" s="11"/>
      <c r="E363" s="5">
        <v>385</v>
      </c>
    </row>
    <row r="364" spans="2:6" x14ac:dyDescent="0.15">
      <c r="B364" t="s">
        <v>545</v>
      </c>
      <c r="C364" s="11">
        <v>43453</v>
      </c>
      <c r="D364" s="11"/>
      <c r="E364" s="5">
        <v>500</v>
      </c>
    </row>
    <row r="365" spans="2:6" x14ac:dyDescent="0.15">
      <c r="B365" t="s">
        <v>509</v>
      </c>
      <c r="C365" s="11">
        <v>43447</v>
      </c>
      <c r="D365" s="11"/>
      <c r="E365" s="5">
        <v>400</v>
      </c>
    </row>
    <row r="366" spans="2:6" x14ac:dyDescent="0.15">
      <c r="B366" t="s">
        <v>546</v>
      </c>
      <c r="C366" s="11">
        <v>43438</v>
      </c>
      <c r="D366" s="11"/>
      <c r="E366" s="5">
        <v>800</v>
      </c>
    </row>
    <row r="367" spans="2:6" x14ac:dyDescent="0.15">
      <c r="B367" t="s">
        <v>547</v>
      </c>
      <c r="C367" s="11">
        <v>43437</v>
      </c>
      <c r="D367" s="11"/>
      <c r="E367" s="5" t="s">
        <v>241</v>
      </c>
    </row>
    <row r="368" spans="2:6" x14ac:dyDescent="0.15">
      <c r="B368" t="s">
        <v>548</v>
      </c>
      <c r="C368" s="11">
        <v>43425</v>
      </c>
      <c r="D368" s="11"/>
      <c r="E368" s="5">
        <v>1100</v>
      </c>
    </row>
    <row r="369" spans="2:6" x14ac:dyDescent="0.15">
      <c r="B369" t="s">
        <v>549</v>
      </c>
      <c r="C369" s="11">
        <v>43424</v>
      </c>
      <c r="D369" s="11"/>
      <c r="E369" s="5">
        <v>2000</v>
      </c>
    </row>
    <row r="370" spans="2:6" x14ac:dyDescent="0.15">
      <c r="B370" t="s">
        <v>525</v>
      </c>
      <c r="C370" s="11">
        <v>43419</v>
      </c>
      <c r="D370" s="11"/>
      <c r="E370" s="5">
        <v>300</v>
      </c>
    </row>
    <row r="371" spans="2:6" x14ac:dyDescent="0.15">
      <c r="B371" t="s">
        <v>550</v>
      </c>
      <c r="C371" s="11">
        <v>43417</v>
      </c>
      <c r="D371" s="11"/>
      <c r="E371" s="5">
        <v>200</v>
      </c>
    </row>
    <row r="372" spans="2:6" x14ac:dyDescent="0.15">
      <c r="B372" t="s">
        <v>551</v>
      </c>
      <c r="C372" s="11">
        <v>43412</v>
      </c>
      <c r="D372" s="11"/>
      <c r="E372" s="5">
        <v>4000</v>
      </c>
    </row>
    <row r="373" spans="2:6" x14ac:dyDescent="0.15">
      <c r="B373" t="s">
        <v>552</v>
      </c>
      <c r="C373" s="11">
        <v>43409</v>
      </c>
      <c r="D373" s="11"/>
      <c r="E373" s="5">
        <v>1100</v>
      </c>
    </row>
    <row r="374" spans="2:6" x14ac:dyDescent="0.15">
      <c r="B374" t="s">
        <v>553</v>
      </c>
      <c r="C374" s="11">
        <v>43406</v>
      </c>
      <c r="D374" s="11"/>
      <c r="E374" s="5">
        <v>375</v>
      </c>
    </row>
    <row r="375" spans="2:6" x14ac:dyDescent="0.15">
      <c r="B375" t="s">
        <v>554</v>
      </c>
      <c r="C375" s="11">
        <v>43398</v>
      </c>
      <c r="D375" s="11"/>
      <c r="E375" s="5">
        <v>3000</v>
      </c>
    </row>
    <row r="376" spans="2:6" x14ac:dyDescent="0.15">
      <c r="B376" t="s">
        <v>555</v>
      </c>
      <c r="C376" s="11">
        <v>43389</v>
      </c>
      <c r="D376" s="11"/>
      <c r="E376" s="5">
        <v>111</v>
      </c>
    </row>
    <row r="377" spans="2:6" x14ac:dyDescent="0.15">
      <c r="B377" t="s">
        <v>536</v>
      </c>
      <c r="C377" s="11">
        <v>43370</v>
      </c>
      <c r="D377" s="11"/>
      <c r="E377" s="5">
        <v>400</v>
      </c>
    </row>
    <row r="378" spans="2:6" x14ac:dyDescent="0.15">
      <c r="B378" t="s">
        <v>530</v>
      </c>
      <c r="C378" s="11">
        <v>43370</v>
      </c>
      <c r="D378" s="11"/>
      <c r="E378" s="5">
        <v>400</v>
      </c>
    </row>
    <row r="379" spans="2:6" x14ac:dyDescent="0.15">
      <c r="B379" t="s">
        <v>491</v>
      </c>
      <c r="C379" s="11">
        <v>43368</v>
      </c>
      <c r="D379" s="11"/>
      <c r="E379" s="5">
        <v>800</v>
      </c>
    </row>
    <row r="380" spans="2:6" x14ac:dyDescent="0.15">
      <c r="B380" t="s">
        <v>556</v>
      </c>
      <c r="C380" s="11">
        <v>43353</v>
      </c>
      <c r="D380" s="11"/>
      <c r="E380" s="5">
        <v>1000</v>
      </c>
      <c r="F380" t="s">
        <v>557</v>
      </c>
    </row>
    <row r="381" spans="2:6" x14ac:dyDescent="0.15">
      <c r="B381" s="11" t="s">
        <v>558</v>
      </c>
      <c r="C381" s="11">
        <v>43333</v>
      </c>
      <c r="D381" s="11"/>
      <c r="E381" s="5">
        <v>427</v>
      </c>
      <c r="F381" t="s">
        <v>559</v>
      </c>
    </row>
    <row r="382" spans="2:6" x14ac:dyDescent="0.15">
      <c r="B382" t="s">
        <v>505</v>
      </c>
      <c r="C382" s="11">
        <v>43333</v>
      </c>
      <c r="D382" s="11"/>
      <c r="E382" s="5">
        <v>300</v>
      </c>
    </row>
    <row r="383" spans="2:6" x14ac:dyDescent="0.15">
      <c r="B383" t="s">
        <v>560</v>
      </c>
      <c r="C383" s="11">
        <v>43332</v>
      </c>
      <c r="D383" s="11"/>
      <c r="E383" s="5" t="s">
        <v>241</v>
      </c>
    </row>
    <row r="384" spans="2:6" x14ac:dyDescent="0.15">
      <c r="B384" s="11" t="s">
        <v>561</v>
      </c>
      <c r="C384" s="11">
        <v>43312</v>
      </c>
      <c r="D384" s="11"/>
      <c r="E384" s="5">
        <v>240</v>
      </c>
    </row>
    <row r="385" spans="2:6" x14ac:dyDescent="0.15">
      <c r="B385" t="s">
        <v>562</v>
      </c>
      <c r="C385" s="11">
        <v>43307</v>
      </c>
      <c r="D385" s="11"/>
      <c r="E385" s="5">
        <v>500</v>
      </c>
    </row>
    <row r="386" spans="2:6" x14ac:dyDescent="0.15">
      <c r="B386" t="s">
        <v>563</v>
      </c>
      <c r="C386" s="11">
        <v>43299</v>
      </c>
      <c r="D386" s="11"/>
      <c r="E386" s="5">
        <v>121</v>
      </c>
    </row>
    <row r="387" spans="2:6" x14ac:dyDescent="0.15">
      <c r="B387" t="s">
        <v>516</v>
      </c>
      <c r="C387" s="11">
        <v>43262</v>
      </c>
      <c r="D387" s="11"/>
      <c r="E387" s="5">
        <v>250</v>
      </c>
    </row>
    <row r="388" spans="2:6" x14ac:dyDescent="0.15">
      <c r="B388" t="s">
        <v>564</v>
      </c>
      <c r="C388" s="11">
        <v>43253</v>
      </c>
      <c r="D388" s="11"/>
      <c r="E388" s="5">
        <v>445</v>
      </c>
    </row>
    <row r="389" spans="2:6" x14ac:dyDescent="0.15">
      <c r="B389" t="s">
        <v>528</v>
      </c>
      <c r="C389" s="11">
        <v>43251</v>
      </c>
      <c r="D389" s="11"/>
      <c r="E389" s="5">
        <v>2000</v>
      </c>
    </row>
    <row r="390" spans="2:6" x14ac:dyDescent="0.15">
      <c r="B390" t="s">
        <v>513</v>
      </c>
      <c r="C390" s="11">
        <v>43221</v>
      </c>
      <c r="D390" s="11"/>
      <c r="E390" s="5">
        <v>200</v>
      </c>
    </row>
    <row r="391" spans="2:6" x14ac:dyDescent="0.15">
      <c r="B391" t="s">
        <v>565</v>
      </c>
      <c r="C391" s="11">
        <v>43220</v>
      </c>
      <c r="D391" s="11"/>
      <c r="E391" s="5">
        <v>40.5</v>
      </c>
    </row>
    <row r="392" spans="2:6" x14ac:dyDescent="0.15">
      <c r="B392" t="s">
        <v>566</v>
      </c>
      <c r="C392" s="11">
        <v>43216</v>
      </c>
      <c r="D392" s="11"/>
      <c r="E392" s="5">
        <v>50</v>
      </c>
      <c r="F392" t="s">
        <v>557</v>
      </c>
    </row>
    <row r="393" spans="2:6" x14ac:dyDescent="0.15">
      <c r="B393" t="s">
        <v>499</v>
      </c>
      <c r="C393" s="11">
        <v>43214</v>
      </c>
      <c r="D393" s="11"/>
      <c r="E393" s="5">
        <v>1900</v>
      </c>
    </row>
    <row r="394" spans="2:6" x14ac:dyDescent="0.15">
      <c r="B394" t="s">
        <v>501</v>
      </c>
      <c r="C394" s="11">
        <v>43175</v>
      </c>
      <c r="D394" s="11"/>
      <c r="E394" s="5">
        <v>40</v>
      </c>
    </row>
    <row r="395" spans="2:6" x14ac:dyDescent="0.15">
      <c r="B395" t="s">
        <v>532</v>
      </c>
      <c r="C395" s="11">
        <v>43160</v>
      </c>
      <c r="D395" s="11"/>
      <c r="E395" s="5">
        <v>535</v>
      </c>
      <c r="F395" t="s">
        <v>557</v>
      </c>
    </row>
    <row r="396" spans="2:6" x14ac:dyDescent="0.15">
      <c r="B396" t="s">
        <v>567</v>
      </c>
      <c r="C396" s="11">
        <v>43134</v>
      </c>
      <c r="D396" s="11"/>
      <c r="E396" s="5">
        <v>1200</v>
      </c>
    </row>
    <row r="397" spans="2:6" x14ac:dyDescent="0.15">
      <c r="B397" t="s">
        <v>568</v>
      </c>
      <c r="C397" s="11">
        <v>43133</v>
      </c>
      <c r="D397" s="11"/>
      <c r="E397" s="5">
        <v>650</v>
      </c>
    </row>
    <row r="398" spans="2:6" x14ac:dyDescent="0.15">
      <c r="B398" t="s">
        <v>569</v>
      </c>
      <c r="C398" s="11">
        <v>43130</v>
      </c>
      <c r="D398" s="11"/>
      <c r="E398" s="5">
        <v>300</v>
      </c>
    </row>
    <row r="399" spans="2:6" x14ac:dyDescent="0.15">
      <c r="B399" t="s">
        <v>570</v>
      </c>
      <c r="C399" s="11">
        <v>43124</v>
      </c>
      <c r="D399" s="11"/>
      <c r="E399" s="5">
        <v>865</v>
      </c>
    </row>
    <row r="400" spans="2:6" x14ac:dyDescent="0.15">
      <c r="B400" t="s">
        <v>511</v>
      </c>
      <c r="C400" s="11">
        <v>43115</v>
      </c>
      <c r="D400" s="11"/>
      <c r="E400" s="5">
        <v>470</v>
      </c>
    </row>
    <row r="401" spans="2:6" x14ac:dyDescent="0.15">
      <c r="B401" t="s">
        <v>571</v>
      </c>
      <c r="C401" s="11">
        <v>43097</v>
      </c>
      <c r="D401" s="11"/>
      <c r="E401" s="5">
        <f>7700+1300</f>
        <v>9000</v>
      </c>
      <c r="F401" t="s">
        <v>557</v>
      </c>
    </row>
    <row r="402" spans="2:6" x14ac:dyDescent="0.15">
      <c r="B402" t="s">
        <v>530</v>
      </c>
      <c r="C402" s="11">
        <v>43076</v>
      </c>
      <c r="D402" s="11"/>
      <c r="E402" s="5">
        <v>400</v>
      </c>
    </row>
    <row r="403" spans="2:6" x14ac:dyDescent="0.15">
      <c r="B403" t="s">
        <v>572</v>
      </c>
      <c r="C403" s="11">
        <v>43018</v>
      </c>
      <c r="D403" s="11"/>
      <c r="E403" s="5">
        <v>93</v>
      </c>
    </row>
    <row r="404" spans="2:6" x14ac:dyDescent="0.15">
      <c r="B404" t="s">
        <v>573</v>
      </c>
      <c r="C404" s="11">
        <v>43018</v>
      </c>
      <c r="D404" s="11"/>
      <c r="E404" s="5">
        <v>164</v>
      </c>
    </row>
    <row r="405" spans="2:6" x14ac:dyDescent="0.15">
      <c r="B405" t="s">
        <v>574</v>
      </c>
      <c r="C405" s="11">
        <v>43010</v>
      </c>
      <c r="D405" s="11"/>
      <c r="E405" s="5">
        <v>1100</v>
      </c>
    </row>
    <row r="406" spans="2:6" x14ac:dyDescent="0.15">
      <c r="B406" t="s">
        <v>575</v>
      </c>
      <c r="C406" s="11">
        <v>43009</v>
      </c>
      <c r="D406" s="11"/>
      <c r="E406" s="5">
        <v>400</v>
      </c>
    </row>
    <row r="407" spans="2:6" x14ac:dyDescent="0.15">
      <c r="B407" t="s">
        <v>558</v>
      </c>
      <c r="C407" s="11">
        <v>42995</v>
      </c>
      <c r="D407" s="11"/>
      <c r="E407" s="5">
        <v>412.7</v>
      </c>
      <c r="F407" t="s">
        <v>559</v>
      </c>
    </row>
    <row r="408" spans="2:6" x14ac:dyDescent="0.15">
      <c r="B408" t="s">
        <v>491</v>
      </c>
      <c r="C408" s="11">
        <v>42985</v>
      </c>
      <c r="D408" s="11"/>
      <c r="E408" s="5">
        <v>260</v>
      </c>
    </row>
    <row r="409" spans="2:6" x14ac:dyDescent="0.15">
      <c r="B409" t="s">
        <v>262</v>
      </c>
      <c r="C409" s="11">
        <v>42984</v>
      </c>
      <c r="D409" s="11"/>
      <c r="E409" s="5">
        <v>1000</v>
      </c>
    </row>
    <row r="410" spans="2:6" x14ac:dyDescent="0.15">
      <c r="B410" s="12" t="s">
        <v>261</v>
      </c>
      <c r="C410" s="13">
        <v>42972</v>
      </c>
      <c r="D410" s="13"/>
      <c r="E410" s="16">
        <v>4400</v>
      </c>
      <c r="F410" s="12" t="s">
        <v>428</v>
      </c>
    </row>
    <row r="411" spans="2:6" x14ac:dyDescent="0.15">
      <c r="B411" t="s">
        <v>441</v>
      </c>
      <c r="C411" s="11">
        <v>42957</v>
      </c>
      <c r="D411" s="11"/>
      <c r="E411" s="5">
        <f>1500+1000</f>
        <v>2500</v>
      </c>
      <c r="F411" t="s">
        <v>557</v>
      </c>
    </row>
    <row r="412" spans="2:6" x14ac:dyDescent="0.15">
      <c r="B412" t="s">
        <v>550</v>
      </c>
      <c r="C412" s="11">
        <v>42956</v>
      </c>
      <c r="D412" s="11"/>
      <c r="E412" s="5">
        <v>1100</v>
      </c>
      <c r="F412" t="s">
        <v>557</v>
      </c>
    </row>
    <row r="413" spans="2:6" x14ac:dyDescent="0.15">
      <c r="B413" t="s">
        <v>576</v>
      </c>
      <c r="C413" s="11">
        <v>42950</v>
      </c>
      <c r="D413" s="11"/>
      <c r="E413" s="5">
        <v>250</v>
      </c>
    </row>
    <row r="414" spans="2:6" x14ac:dyDescent="0.15">
      <c r="B414" t="s">
        <v>562</v>
      </c>
      <c r="C414" s="11">
        <v>42943</v>
      </c>
      <c r="D414" s="11"/>
      <c r="E414" s="5">
        <v>500</v>
      </c>
    </row>
    <row r="415" spans="2:6" x14ac:dyDescent="0.15">
      <c r="B415" t="s">
        <v>537</v>
      </c>
      <c r="C415" s="11">
        <v>42940</v>
      </c>
      <c r="D415" s="11"/>
      <c r="E415" s="5">
        <v>2000</v>
      </c>
    </row>
    <row r="416" spans="2:6" x14ac:dyDescent="0.15">
      <c r="B416" t="s">
        <v>339</v>
      </c>
      <c r="C416" s="11">
        <v>42935</v>
      </c>
      <c r="D416" s="11"/>
      <c r="E416" s="5">
        <v>200</v>
      </c>
    </row>
    <row r="417" spans="2:6" x14ac:dyDescent="0.15">
      <c r="B417" t="s">
        <v>577</v>
      </c>
      <c r="C417" s="11">
        <v>42935</v>
      </c>
      <c r="D417" s="11"/>
      <c r="E417" s="5">
        <v>159</v>
      </c>
    </row>
    <row r="418" spans="2:6" x14ac:dyDescent="0.15">
      <c r="B418" t="s">
        <v>515</v>
      </c>
      <c r="C418" s="11">
        <v>42935</v>
      </c>
      <c r="D418" s="11"/>
      <c r="E418" s="5">
        <v>114</v>
      </c>
    </row>
    <row r="419" spans="2:6" x14ac:dyDescent="0.15">
      <c r="B419" t="s">
        <v>578</v>
      </c>
      <c r="C419" s="11">
        <v>42886</v>
      </c>
      <c r="D419" s="11"/>
      <c r="E419" s="15" t="s">
        <v>241</v>
      </c>
    </row>
    <row r="420" spans="2:6" x14ac:dyDescent="0.15">
      <c r="B420" t="s">
        <v>579</v>
      </c>
      <c r="C420" s="11">
        <v>42879</v>
      </c>
      <c r="D420" s="11"/>
      <c r="E420" s="5">
        <v>4000</v>
      </c>
    </row>
    <row r="421" spans="2:6" x14ac:dyDescent="0.15">
      <c r="B421" s="14" t="s">
        <v>580</v>
      </c>
      <c r="C421" s="11">
        <v>42879</v>
      </c>
      <c r="D421" s="11"/>
      <c r="E421" s="5">
        <v>100</v>
      </c>
    </row>
    <row r="422" spans="2:6" x14ac:dyDescent="0.15">
      <c r="B422" t="s">
        <v>581</v>
      </c>
      <c r="C422" s="11">
        <v>42866</v>
      </c>
      <c r="D422" s="11"/>
      <c r="E422" s="5">
        <v>502</v>
      </c>
    </row>
    <row r="423" spans="2:6" x14ac:dyDescent="0.15">
      <c r="B423" t="s">
        <v>582</v>
      </c>
      <c r="C423" s="11">
        <v>42866</v>
      </c>
      <c r="D423" s="11"/>
      <c r="E423" s="5">
        <v>360</v>
      </c>
      <c r="F423" t="s">
        <v>557</v>
      </c>
    </row>
    <row r="424" spans="2:6" x14ac:dyDescent="0.15">
      <c r="B424" t="s">
        <v>574</v>
      </c>
      <c r="C424" s="11">
        <v>42792</v>
      </c>
      <c r="D424" s="11"/>
      <c r="E424" s="5">
        <v>330</v>
      </c>
    </row>
    <row r="425" spans="2:6" x14ac:dyDescent="0.15">
      <c r="B425" t="s">
        <v>583</v>
      </c>
      <c r="C425" s="11">
        <v>42790</v>
      </c>
      <c r="D425" s="11"/>
      <c r="E425" s="5">
        <v>100</v>
      </c>
    </row>
    <row r="426" spans="2:6" x14ac:dyDescent="0.15">
      <c r="B426" t="s">
        <v>541</v>
      </c>
      <c r="C426" s="11">
        <v>42741</v>
      </c>
      <c r="D426" s="11"/>
      <c r="E426" s="5">
        <v>150</v>
      </c>
      <c r="F426" t="s">
        <v>557</v>
      </c>
    </row>
    <row r="427" spans="2:6" x14ac:dyDescent="0.15">
      <c r="B427" t="s">
        <v>583</v>
      </c>
      <c r="C427" s="11">
        <v>42491</v>
      </c>
      <c r="D427" s="11"/>
      <c r="E427" s="5">
        <v>30</v>
      </c>
    </row>
    <row r="428" spans="2:6" x14ac:dyDescent="0.15">
      <c r="B428" t="s">
        <v>566</v>
      </c>
      <c r="C428" s="11">
        <v>42417</v>
      </c>
      <c r="D428" s="11"/>
      <c r="E428" s="5">
        <v>75</v>
      </c>
    </row>
    <row r="429" spans="2:6" x14ac:dyDescent="0.15">
      <c r="B429" t="s">
        <v>501</v>
      </c>
      <c r="C429" s="11">
        <v>42334</v>
      </c>
      <c r="D429" s="11"/>
      <c r="E429" s="5">
        <v>120</v>
      </c>
    </row>
    <row r="430" spans="2:6" x14ac:dyDescent="0.15">
      <c r="B430" t="s">
        <v>584</v>
      </c>
      <c r="C430" s="11">
        <v>40707</v>
      </c>
      <c r="D430" s="11"/>
      <c r="E430" s="5">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baseColWidth="10" defaultColWidth="8.83203125" defaultRowHeight="13" x14ac:dyDescent="0.15"/>
  <cols>
    <col min="1" max="1" width="5" bestFit="1" customWidth="1"/>
    <col min="2" max="2" width="20" bestFit="1" customWidth="1"/>
    <col min="3" max="3" width="12.5" bestFit="1" customWidth="1"/>
    <col min="4" max="4" width="12.83203125" customWidth="1"/>
  </cols>
  <sheetData>
    <row r="1" spans="1:10" x14ac:dyDescent="0.15">
      <c r="A1" t="s">
        <v>81</v>
      </c>
    </row>
    <row r="2" spans="1:10" x14ac:dyDescent="0.15">
      <c r="B2" t="s">
        <v>252</v>
      </c>
      <c r="C2" t="s">
        <v>253</v>
      </c>
      <c r="D2" t="s">
        <v>588</v>
      </c>
      <c r="E2" s="6" t="s">
        <v>590</v>
      </c>
      <c r="F2" t="s">
        <v>585</v>
      </c>
      <c r="G2" t="s">
        <v>586</v>
      </c>
      <c r="H2" t="s">
        <v>587</v>
      </c>
      <c r="J2" t="s">
        <v>758</v>
      </c>
    </row>
    <row r="3" spans="1:10" x14ac:dyDescent="0.15">
      <c r="B3" t="s">
        <v>759</v>
      </c>
      <c r="C3" s="11">
        <v>45399</v>
      </c>
      <c r="D3" t="s">
        <v>760</v>
      </c>
      <c r="E3">
        <v>150</v>
      </c>
      <c r="G3" t="s">
        <v>594</v>
      </c>
      <c r="H3" t="s">
        <v>803</v>
      </c>
    </row>
    <row r="4" spans="1:10" x14ac:dyDescent="0.15">
      <c r="B4" t="s">
        <v>761</v>
      </c>
      <c r="C4" s="11">
        <v>45393</v>
      </c>
      <c r="D4" t="s">
        <v>604</v>
      </c>
      <c r="E4">
        <v>30</v>
      </c>
      <c r="G4" t="s">
        <v>594</v>
      </c>
      <c r="H4" t="s">
        <v>805</v>
      </c>
    </row>
    <row r="5" spans="1:10" x14ac:dyDescent="0.15">
      <c r="B5" t="s">
        <v>762</v>
      </c>
      <c r="C5" s="11">
        <v>45392</v>
      </c>
      <c r="D5" t="s">
        <v>604</v>
      </c>
      <c r="E5">
        <v>100</v>
      </c>
      <c r="G5" t="s">
        <v>600</v>
      </c>
      <c r="H5" t="s">
        <v>635</v>
      </c>
    </row>
    <row r="6" spans="1:10" x14ac:dyDescent="0.15">
      <c r="B6" t="s">
        <v>763</v>
      </c>
      <c r="C6" s="11">
        <v>45391</v>
      </c>
      <c r="D6" t="s">
        <v>638</v>
      </c>
      <c r="E6">
        <v>300</v>
      </c>
      <c r="G6" t="s">
        <v>594</v>
      </c>
      <c r="H6" t="s">
        <v>806</v>
      </c>
    </row>
    <row r="7" spans="1:10" x14ac:dyDescent="0.15">
      <c r="B7" t="s">
        <v>764</v>
      </c>
      <c r="C7" s="11">
        <v>45390</v>
      </c>
      <c r="D7" t="s">
        <v>638</v>
      </c>
      <c r="E7">
        <v>88</v>
      </c>
      <c r="G7" t="s">
        <v>594</v>
      </c>
      <c r="H7" t="s">
        <v>807</v>
      </c>
    </row>
    <row r="8" spans="1:10" x14ac:dyDescent="0.15">
      <c r="B8" t="s">
        <v>765</v>
      </c>
      <c r="C8" s="11">
        <v>45386</v>
      </c>
      <c r="D8" t="s">
        <v>622</v>
      </c>
      <c r="E8">
        <v>0</v>
      </c>
      <c r="G8" t="s">
        <v>594</v>
      </c>
      <c r="H8" t="s">
        <v>808</v>
      </c>
    </row>
    <row r="9" spans="1:10" x14ac:dyDescent="0.15">
      <c r="B9" t="s">
        <v>766</v>
      </c>
      <c r="C9" s="11">
        <v>45379</v>
      </c>
      <c r="D9" t="s">
        <v>596</v>
      </c>
      <c r="E9">
        <v>25</v>
      </c>
      <c r="G9" t="s">
        <v>594</v>
      </c>
      <c r="H9" t="s">
        <v>806</v>
      </c>
    </row>
    <row r="10" spans="1:10" x14ac:dyDescent="0.15">
      <c r="B10" t="s">
        <v>767</v>
      </c>
      <c r="C10" s="11">
        <v>45378</v>
      </c>
      <c r="D10" t="s">
        <v>596</v>
      </c>
      <c r="E10">
        <v>25</v>
      </c>
      <c r="G10" t="s">
        <v>594</v>
      </c>
      <c r="H10" t="s">
        <v>811</v>
      </c>
    </row>
    <row r="11" spans="1:10" x14ac:dyDescent="0.15">
      <c r="B11" t="s">
        <v>768</v>
      </c>
      <c r="C11" s="11">
        <v>45373</v>
      </c>
      <c r="D11" t="s">
        <v>622</v>
      </c>
      <c r="E11">
        <v>4</v>
      </c>
      <c r="G11" t="s">
        <v>594</v>
      </c>
      <c r="H11" t="s">
        <v>809</v>
      </c>
    </row>
    <row r="12" spans="1:10" x14ac:dyDescent="0.15">
      <c r="B12" t="s">
        <v>769</v>
      </c>
      <c r="C12" s="11">
        <v>45372</v>
      </c>
      <c r="D12" t="s">
        <v>596</v>
      </c>
      <c r="E12">
        <v>80</v>
      </c>
      <c r="G12" t="s">
        <v>594</v>
      </c>
      <c r="H12" t="s">
        <v>810</v>
      </c>
    </row>
    <row r="13" spans="1:10" x14ac:dyDescent="0.15">
      <c r="B13" t="s">
        <v>770</v>
      </c>
      <c r="C13" s="11">
        <v>45371</v>
      </c>
      <c r="D13" t="s">
        <v>622</v>
      </c>
      <c r="E13">
        <v>7.6</v>
      </c>
      <c r="G13" t="s">
        <v>594</v>
      </c>
      <c r="H13" t="s">
        <v>812</v>
      </c>
    </row>
    <row r="14" spans="1:10" x14ac:dyDescent="0.15">
      <c r="B14" t="s">
        <v>771</v>
      </c>
      <c r="C14" s="11">
        <v>45371</v>
      </c>
      <c r="D14" t="s">
        <v>622</v>
      </c>
      <c r="E14">
        <v>18</v>
      </c>
      <c r="G14" t="s">
        <v>594</v>
      </c>
      <c r="H14" t="s">
        <v>813</v>
      </c>
    </row>
    <row r="15" spans="1:10" x14ac:dyDescent="0.15">
      <c r="B15" t="s">
        <v>772</v>
      </c>
      <c r="C15" s="11">
        <v>45370</v>
      </c>
      <c r="D15" t="s">
        <v>804</v>
      </c>
      <c r="E15">
        <v>7</v>
      </c>
      <c r="G15" t="s">
        <v>594</v>
      </c>
      <c r="H15" t="s">
        <v>814</v>
      </c>
    </row>
    <row r="16" spans="1:10" x14ac:dyDescent="0.15">
      <c r="B16" t="s">
        <v>773</v>
      </c>
      <c r="C16" s="11">
        <v>45369</v>
      </c>
      <c r="D16" t="s">
        <v>622</v>
      </c>
      <c r="E16">
        <v>2.5</v>
      </c>
      <c r="G16" t="s">
        <v>594</v>
      </c>
      <c r="H16" t="s">
        <v>816</v>
      </c>
    </row>
    <row r="17" spans="2:8" x14ac:dyDescent="0.15">
      <c r="B17" t="s">
        <v>774</v>
      </c>
      <c r="C17" s="11">
        <v>45363</v>
      </c>
      <c r="D17" t="s">
        <v>622</v>
      </c>
      <c r="E17">
        <v>70</v>
      </c>
      <c r="G17" t="s">
        <v>594</v>
      </c>
      <c r="H17" t="s">
        <v>635</v>
      </c>
    </row>
    <row r="18" spans="2:8" x14ac:dyDescent="0.15">
      <c r="B18" t="s">
        <v>775</v>
      </c>
      <c r="C18" s="11">
        <v>45362</v>
      </c>
      <c r="D18" t="s">
        <v>804</v>
      </c>
      <c r="E18">
        <v>2.4</v>
      </c>
      <c r="G18" t="s">
        <v>594</v>
      </c>
      <c r="H18" t="s">
        <v>817</v>
      </c>
    </row>
    <row r="19" spans="2:8" x14ac:dyDescent="0.15">
      <c r="B19" t="s">
        <v>776</v>
      </c>
      <c r="C19" s="11">
        <v>45356</v>
      </c>
      <c r="D19" t="s">
        <v>622</v>
      </c>
      <c r="E19">
        <v>6</v>
      </c>
      <c r="G19" t="s">
        <v>594</v>
      </c>
      <c r="H19" t="s">
        <v>818</v>
      </c>
    </row>
    <row r="20" spans="2:8" x14ac:dyDescent="0.15">
      <c r="B20" t="s">
        <v>777</v>
      </c>
      <c r="C20" s="11">
        <v>45356</v>
      </c>
      <c r="D20" t="s">
        <v>622</v>
      </c>
      <c r="E20">
        <v>3.5</v>
      </c>
      <c r="G20" t="s">
        <v>594</v>
      </c>
      <c r="H20" t="s">
        <v>819</v>
      </c>
    </row>
    <row r="21" spans="2:8" x14ac:dyDescent="0.15">
      <c r="B21" t="s">
        <v>778</v>
      </c>
      <c r="C21" s="11">
        <v>45349</v>
      </c>
      <c r="D21" t="s">
        <v>593</v>
      </c>
      <c r="E21">
        <v>203.2</v>
      </c>
      <c r="G21" t="s">
        <v>594</v>
      </c>
      <c r="H21" t="s">
        <v>820</v>
      </c>
    </row>
    <row r="22" spans="2:8" x14ac:dyDescent="0.15">
      <c r="B22" t="s">
        <v>779</v>
      </c>
      <c r="C22" s="11">
        <v>45348</v>
      </c>
      <c r="D22" t="s">
        <v>604</v>
      </c>
      <c r="E22">
        <v>43</v>
      </c>
      <c r="G22" t="s">
        <v>600</v>
      </c>
      <c r="H22" t="s">
        <v>635</v>
      </c>
    </row>
    <row r="23" spans="2:8" x14ac:dyDescent="0.15">
      <c r="B23" t="s">
        <v>780</v>
      </c>
      <c r="C23" s="11">
        <v>45348</v>
      </c>
      <c r="D23" t="s">
        <v>804</v>
      </c>
      <c r="E23">
        <v>3</v>
      </c>
    </row>
    <row r="24" spans="2:8" x14ac:dyDescent="0.15">
      <c r="B24" t="s">
        <v>781</v>
      </c>
      <c r="C24" s="11">
        <v>45337</v>
      </c>
      <c r="D24" t="s">
        <v>596</v>
      </c>
      <c r="E24">
        <v>25</v>
      </c>
    </row>
    <row r="25" spans="2:8" x14ac:dyDescent="0.15">
      <c r="B25" t="s">
        <v>782</v>
      </c>
      <c r="C25" s="11">
        <v>45336</v>
      </c>
      <c r="D25" t="s">
        <v>815</v>
      </c>
      <c r="E25">
        <v>4</v>
      </c>
    </row>
    <row r="26" spans="2:8" x14ac:dyDescent="0.15">
      <c r="B26" t="s">
        <v>783</v>
      </c>
      <c r="C26" s="11">
        <v>45335</v>
      </c>
      <c r="E26">
        <v>110</v>
      </c>
    </row>
    <row r="27" spans="2:8" x14ac:dyDescent="0.15">
      <c r="B27" t="s">
        <v>784</v>
      </c>
      <c r="C27" s="11">
        <v>45335</v>
      </c>
      <c r="E27">
        <v>35</v>
      </c>
    </row>
    <row r="28" spans="2:8" x14ac:dyDescent="0.15">
      <c r="B28" t="s">
        <v>785</v>
      </c>
      <c r="C28" s="11">
        <v>45335</v>
      </c>
      <c r="D28" t="s">
        <v>622</v>
      </c>
      <c r="E28">
        <v>6</v>
      </c>
    </row>
    <row r="29" spans="2:8" x14ac:dyDescent="0.15">
      <c r="B29" t="s">
        <v>786</v>
      </c>
      <c r="C29" s="11">
        <v>45330</v>
      </c>
      <c r="D29" t="s">
        <v>638</v>
      </c>
      <c r="E29">
        <v>45</v>
      </c>
    </row>
    <row r="30" spans="2:8" x14ac:dyDescent="0.15">
      <c r="B30" t="s">
        <v>787</v>
      </c>
      <c r="C30" s="11">
        <v>45329</v>
      </c>
      <c r="D30" t="s">
        <v>622</v>
      </c>
      <c r="E30">
        <v>5</v>
      </c>
    </row>
    <row r="31" spans="2:8" x14ac:dyDescent="0.15">
      <c r="B31" t="s">
        <v>788</v>
      </c>
      <c r="C31" s="11">
        <v>45323</v>
      </c>
      <c r="D31" t="s">
        <v>638</v>
      </c>
      <c r="E31">
        <v>100</v>
      </c>
    </row>
    <row r="32" spans="2:8" x14ac:dyDescent="0.15">
      <c r="B32" t="s">
        <v>245</v>
      </c>
      <c r="C32" s="11">
        <v>45322</v>
      </c>
    </row>
    <row r="33" spans="2:3" x14ac:dyDescent="0.15">
      <c r="B33" t="s">
        <v>789</v>
      </c>
      <c r="C33" s="11">
        <v>45322</v>
      </c>
    </row>
    <row r="34" spans="2:3" x14ac:dyDescent="0.15">
      <c r="B34" t="s">
        <v>790</v>
      </c>
      <c r="C34" s="11">
        <v>45314</v>
      </c>
    </row>
    <row r="35" spans="2:3" x14ac:dyDescent="0.15">
      <c r="B35" t="s">
        <v>791</v>
      </c>
      <c r="C35" s="11">
        <v>45314</v>
      </c>
    </row>
    <row r="36" spans="2:3" x14ac:dyDescent="0.15">
      <c r="B36" t="s">
        <v>792</v>
      </c>
      <c r="C36" s="11">
        <v>45314</v>
      </c>
    </row>
    <row r="37" spans="2:3" x14ac:dyDescent="0.15">
      <c r="B37" t="s">
        <v>793</v>
      </c>
      <c r="C37" s="11">
        <v>45313</v>
      </c>
    </row>
    <row r="38" spans="2:3" x14ac:dyDescent="0.15">
      <c r="B38" t="s">
        <v>794</v>
      </c>
      <c r="C38" s="11">
        <v>45308</v>
      </c>
    </row>
    <row r="39" spans="2:3" x14ac:dyDescent="0.15">
      <c r="B39" t="s">
        <v>795</v>
      </c>
      <c r="C39" s="11">
        <v>45307</v>
      </c>
    </row>
    <row r="40" spans="2:3" x14ac:dyDescent="0.15">
      <c r="B40" t="s">
        <v>796</v>
      </c>
      <c r="C40" s="11">
        <v>45288</v>
      </c>
    </row>
    <row r="41" spans="2:3" x14ac:dyDescent="0.15">
      <c r="B41" t="s">
        <v>797</v>
      </c>
      <c r="C41" s="11">
        <v>45280</v>
      </c>
    </row>
    <row r="42" spans="2:3" x14ac:dyDescent="0.15">
      <c r="B42" t="s">
        <v>798</v>
      </c>
      <c r="C42" s="11">
        <v>45279</v>
      </c>
    </row>
    <row r="43" spans="2:3" x14ac:dyDescent="0.15">
      <c r="B43" t="s">
        <v>799</v>
      </c>
      <c r="C43" s="11">
        <v>45271</v>
      </c>
    </row>
    <row r="44" spans="2:3" x14ac:dyDescent="0.15">
      <c r="B44" t="s">
        <v>800</v>
      </c>
      <c r="C44" s="11">
        <v>45265</v>
      </c>
    </row>
    <row r="45" spans="2:3" x14ac:dyDescent="0.15">
      <c r="B45" t="s">
        <v>801</v>
      </c>
      <c r="C45" s="11">
        <v>45259</v>
      </c>
    </row>
    <row r="46" spans="2:3" x14ac:dyDescent="0.15">
      <c r="B46" t="s">
        <v>802</v>
      </c>
    </row>
    <row r="49" spans="2:6" x14ac:dyDescent="0.15">
      <c r="B49" t="s">
        <v>532</v>
      </c>
      <c r="C49" s="11">
        <v>42451</v>
      </c>
      <c r="D49" t="s">
        <v>638</v>
      </c>
      <c r="E49">
        <v>127</v>
      </c>
      <c r="F49" t="s">
        <v>821</v>
      </c>
    </row>
    <row r="50" spans="2:6" x14ac:dyDescent="0.15">
      <c r="B50" t="s">
        <v>582</v>
      </c>
      <c r="C50" s="11">
        <v>42376</v>
      </c>
      <c r="D50" t="s">
        <v>593</v>
      </c>
      <c r="E50">
        <v>100</v>
      </c>
    </row>
    <row r="51" spans="2:6" x14ac:dyDescent="0.15">
      <c r="B51" t="s">
        <v>822</v>
      </c>
      <c r="C51" s="11">
        <v>42214</v>
      </c>
      <c r="D51" t="s">
        <v>604</v>
      </c>
      <c r="E51">
        <v>250</v>
      </c>
      <c r="F51" t="s">
        <v>823</v>
      </c>
    </row>
    <row r="52" spans="2:6" x14ac:dyDescent="0.15">
      <c r="B52" t="s">
        <v>824</v>
      </c>
      <c r="C52" s="11">
        <v>42183</v>
      </c>
      <c r="D52" t="s">
        <v>589</v>
      </c>
      <c r="E52">
        <v>1500</v>
      </c>
      <c r="F52" t="s">
        <v>821</v>
      </c>
    </row>
    <row r="53" spans="2:6" x14ac:dyDescent="0.15">
      <c r="B53" t="s">
        <v>825</v>
      </c>
      <c r="C53" s="11">
        <v>42156</v>
      </c>
      <c r="D53" t="s">
        <v>589</v>
      </c>
      <c r="E53">
        <v>80</v>
      </c>
    </row>
    <row r="54" spans="2:6" x14ac:dyDescent="0.15">
      <c r="B54" t="s">
        <v>532</v>
      </c>
      <c r="C54" s="11">
        <v>42089</v>
      </c>
      <c r="D54" t="s">
        <v>604</v>
      </c>
      <c r="E54">
        <v>40</v>
      </c>
      <c r="F54" t="s">
        <v>821</v>
      </c>
    </row>
    <row r="55" spans="2:6" x14ac:dyDescent="0.15">
      <c r="B55" t="s">
        <v>826</v>
      </c>
      <c r="C55" s="11">
        <v>42017</v>
      </c>
      <c r="D55" t="s">
        <v>638</v>
      </c>
      <c r="E55">
        <v>220</v>
      </c>
      <c r="F55" t="s">
        <v>821</v>
      </c>
    </row>
    <row r="56" spans="2:6" x14ac:dyDescent="0.15">
      <c r="B56" t="s">
        <v>827</v>
      </c>
      <c r="C56" s="11">
        <v>42013</v>
      </c>
      <c r="D56" t="s">
        <v>634</v>
      </c>
      <c r="E56">
        <v>80</v>
      </c>
      <c r="F56" t="s">
        <v>821</v>
      </c>
    </row>
    <row r="57" spans="2:6" x14ac:dyDescent="0.15">
      <c r="B57" t="s">
        <v>828</v>
      </c>
      <c r="C57" s="11">
        <v>41975</v>
      </c>
      <c r="D57" t="s">
        <v>638</v>
      </c>
      <c r="E57">
        <v>70</v>
      </c>
    </row>
    <row r="58" spans="2:6" x14ac:dyDescent="0.15">
      <c r="B58" t="s">
        <v>829</v>
      </c>
      <c r="C58" s="11">
        <v>41912</v>
      </c>
      <c r="D58" t="s">
        <v>604</v>
      </c>
      <c r="E58">
        <v>50</v>
      </c>
      <c r="F58" t="s">
        <v>821</v>
      </c>
    </row>
    <row r="59" spans="2:6" x14ac:dyDescent="0.15">
      <c r="B59" t="s">
        <v>830</v>
      </c>
      <c r="C59" s="11">
        <v>41799</v>
      </c>
      <c r="D59" t="s">
        <v>589</v>
      </c>
      <c r="E59">
        <v>75</v>
      </c>
      <c r="F59" t="s">
        <v>821</v>
      </c>
    </row>
    <row r="60" spans="2:6" x14ac:dyDescent="0.15">
      <c r="B60" t="s">
        <v>549</v>
      </c>
      <c r="C60" s="11">
        <v>41787</v>
      </c>
      <c r="E60">
        <v>100</v>
      </c>
      <c r="F60" t="s">
        <v>821</v>
      </c>
    </row>
    <row r="61" spans="2:6" x14ac:dyDescent="0.15">
      <c r="B61" t="s">
        <v>532</v>
      </c>
      <c r="C61" s="11">
        <v>41781</v>
      </c>
      <c r="D61" t="s">
        <v>596</v>
      </c>
      <c r="E61">
        <v>17.3</v>
      </c>
      <c r="F61" t="s">
        <v>821</v>
      </c>
    </row>
    <row r="62" spans="2:6" x14ac:dyDescent="0.15">
      <c r="B62" t="s">
        <v>824</v>
      </c>
      <c r="C62" s="11">
        <v>41575</v>
      </c>
      <c r="D62" t="s">
        <v>638</v>
      </c>
      <c r="E62">
        <v>200</v>
      </c>
      <c r="F62" t="s">
        <v>821</v>
      </c>
    </row>
    <row r="63" spans="2:6" x14ac:dyDescent="0.15">
      <c r="B63" t="s">
        <v>831</v>
      </c>
      <c r="C63" s="11">
        <v>41456</v>
      </c>
      <c r="D63" t="s">
        <v>604</v>
      </c>
      <c r="E63">
        <v>52</v>
      </c>
      <c r="F63" t="s">
        <v>823</v>
      </c>
    </row>
    <row r="64" spans="2:6" x14ac:dyDescent="0.15">
      <c r="B64" t="s">
        <v>826</v>
      </c>
      <c r="C64" s="11">
        <v>41368</v>
      </c>
      <c r="D64" t="s">
        <v>596</v>
      </c>
      <c r="E64">
        <v>8.5</v>
      </c>
      <c r="F64" t="s">
        <v>821</v>
      </c>
    </row>
    <row r="65" spans="2:6" x14ac:dyDescent="0.15">
      <c r="B65" t="s">
        <v>832</v>
      </c>
      <c r="C65" s="11">
        <v>41218</v>
      </c>
      <c r="D65" t="s">
        <v>589</v>
      </c>
      <c r="E65">
        <v>35</v>
      </c>
      <c r="F65" t="s">
        <v>821</v>
      </c>
    </row>
    <row r="66" spans="2:6" x14ac:dyDescent="0.15">
      <c r="B66" t="s">
        <v>828</v>
      </c>
      <c r="C66" s="11">
        <v>41099</v>
      </c>
      <c r="D66" t="s">
        <v>604</v>
      </c>
      <c r="E66">
        <v>20</v>
      </c>
    </row>
    <row r="67" spans="2:6" x14ac:dyDescent="0.15">
      <c r="B67" t="s">
        <v>827</v>
      </c>
      <c r="C67" s="11">
        <v>41058</v>
      </c>
      <c r="D67" t="s">
        <v>589</v>
      </c>
      <c r="E67">
        <v>42</v>
      </c>
      <c r="F67" t="s">
        <v>821</v>
      </c>
    </row>
    <row r="68" spans="2:6" x14ac:dyDescent="0.15">
      <c r="B68" t="s">
        <v>833</v>
      </c>
      <c r="C68" s="11">
        <v>41004</v>
      </c>
      <c r="D68" t="s">
        <v>604</v>
      </c>
      <c r="E68">
        <v>50</v>
      </c>
      <c r="F68" t="s">
        <v>823</v>
      </c>
    </row>
    <row r="69" spans="2:6" x14ac:dyDescent="0.15">
      <c r="B69" s="11" t="s">
        <v>828</v>
      </c>
      <c r="C69" s="11">
        <v>40948</v>
      </c>
      <c r="D69" t="s">
        <v>596</v>
      </c>
      <c r="E69">
        <v>18</v>
      </c>
    </row>
    <row r="70" spans="2:6" x14ac:dyDescent="0.15">
      <c r="B70" t="s">
        <v>834</v>
      </c>
      <c r="C70" s="11">
        <v>40834</v>
      </c>
      <c r="D70" t="s">
        <v>604</v>
      </c>
      <c r="E70">
        <v>250</v>
      </c>
      <c r="F70" t="s">
        <v>821</v>
      </c>
    </row>
    <row r="71" spans="2:6" x14ac:dyDescent="0.15">
      <c r="B71" t="s">
        <v>824</v>
      </c>
      <c r="C71" s="11">
        <v>40749</v>
      </c>
      <c r="D71" t="s">
        <v>604</v>
      </c>
      <c r="E71">
        <v>112</v>
      </c>
      <c r="F71" t="s">
        <v>821</v>
      </c>
    </row>
    <row r="72" spans="2:6" x14ac:dyDescent="0.15">
      <c r="B72" t="s">
        <v>835</v>
      </c>
      <c r="C72" s="11">
        <v>40744</v>
      </c>
      <c r="D72" t="s">
        <v>604</v>
      </c>
      <c r="E72">
        <v>17.5</v>
      </c>
      <c r="F72" t="s">
        <v>821</v>
      </c>
    </row>
    <row r="73" spans="2:6" x14ac:dyDescent="0.15">
      <c r="B73" t="s">
        <v>831</v>
      </c>
      <c r="C73" s="11">
        <v>40641</v>
      </c>
      <c r="D73" t="s">
        <v>596</v>
      </c>
      <c r="E73">
        <v>8</v>
      </c>
      <c r="F73" t="s">
        <v>823</v>
      </c>
    </row>
    <row r="74" spans="2:6" x14ac:dyDescent="0.15">
      <c r="B74" t="s">
        <v>828</v>
      </c>
      <c r="C74" s="11">
        <v>40630</v>
      </c>
      <c r="D74" t="s">
        <v>622</v>
      </c>
      <c r="E74">
        <v>2</v>
      </c>
    </row>
    <row r="75" spans="2:6" x14ac:dyDescent="0.15">
      <c r="B75" t="s">
        <v>824</v>
      </c>
      <c r="C75" s="11">
        <v>40492</v>
      </c>
      <c r="D75" t="s">
        <v>596</v>
      </c>
      <c r="E75">
        <v>7.2</v>
      </c>
      <c r="F75" t="s">
        <v>821</v>
      </c>
    </row>
    <row r="76" spans="2:6" x14ac:dyDescent="0.15">
      <c r="B76" t="s">
        <v>835</v>
      </c>
      <c r="C76" s="11">
        <v>40112</v>
      </c>
      <c r="D76" t="s">
        <v>596</v>
      </c>
      <c r="E76">
        <v>7.8</v>
      </c>
      <c r="F76" t="s">
        <v>821</v>
      </c>
    </row>
    <row r="77" spans="2:6" x14ac:dyDescent="0.15">
      <c r="B77" t="s">
        <v>824</v>
      </c>
      <c r="C77" s="11">
        <v>39904</v>
      </c>
      <c r="D77" t="s">
        <v>622</v>
      </c>
      <c r="E77">
        <v>0.6</v>
      </c>
      <c r="F77" t="s">
        <v>821</v>
      </c>
    </row>
    <row r="78" spans="2:6" x14ac:dyDescent="0.15">
      <c r="B78" t="s">
        <v>834</v>
      </c>
      <c r="C78" s="11">
        <v>39776</v>
      </c>
      <c r="D78" t="s">
        <v>596</v>
      </c>
      <c r="E78">
        <v>6</v>
      </c>
      <c r="F78" t="s">
        <v>821</v>
      </c>
    </row>
    <row r="79" spans="2:6" x14ac:dyDescent="0.15">
      <c r="B79" t="s">
        <v>836</v>
      </c>
      <c r="C79" s="11">
        <v>39678</v>
      </c>
      <c r="D79" t="s">
        <v>638</v>
      </c>
      <c r="E79">
        <v>27</v>
      </c>
      <c r="F79" t="s">
        <v>821</v>
      </c>
    </row>
    <row r="80" spans="2:6" x14ac:dyDescent="0.15">
      <c r="B80" t="s">
        <v>837</v>
      </c>
      <c r="C80" s="11">
        <v>39616</v>
      </c>
      <c r="D80" t="s">
        <v>593</v>
      </c>
      <c r="E80">
        <v>53</v>
      </c>
      <c r="F80" t="s">
        <v>823</v>
      </c>
    </row>
    <row r="81" spans="2:6" x14ac:dyDescent="0.15">
      <c r="B81" t="s">
        <v>838</v>
      </c>
      <c r="C81" s="11">
        <v>39286</v>
      </c>
      <c r="D81" t="s">
        <v>604</v>
      </c>
      <c r="E81">
        <v>12</v>
      </c>
    </row>
    <row r="82" spans="2:6" x14ac:dyDescent="0.15">
      <c r="B82" t="s">
        <v>836</v>
      </c>
      <c r="C82" s="11">
        <v>39258</v>
      </c>
      <c r="D82" t="s">
        <v>604</v>
      </c>
      <c r="E82">
        <v>18</v>
      </c>
      <c r="F82" t="s">
        <v>821</v>
      </c>
    </row>
    <row r="83" spans="2:6" x14ac:dyDescent="0.15">
      <c r="B83" t="s">
        <v>848</v>
      </c>
      <c r="C83" s="11">
        <v>39387</v>
      </c>
      <c r="D83" t="s">
        <v>604</v>
      </c>
      <c r="E83">
        <v>16</v>
      </c>
    </row>
    <row r="84" spans="2:6" x14ac:dyDescent="0.15">
      <c r="B84" t="s">
        <v>836</v>
      </c>
      <c r="C84" s="11">
        <v>38869</v>
      </c>
      <c r="D84" t="s">
        <v>596</v>
      </c>
      <c r="E84">
        <v>10</v>
      </c>
      <c r="F84" t="s">
        <v>821</v>
      </c>
    </row>
    <row r="85" spans="2:6" x14ac:dyDescent="0.15">
      <c r="B85" t="s">
        <v>838</v>
      </c>
      <c r="C85" s="11">
        <v>38679</v>
      </c>
      <c r="D85" t="s">
        <v>596</v>
      </c>
      <c r="E85">
        <v>5</v>
      </c>
    </row>
    <row r="86" spans="2:6" x14ac:dyDescent="0.15">
      <c r="B86" t="s">
        <v>847</v>
      </c>
      <c r="C86" s="11">
        <v>38657</v>
      </c>
      <c r="D86" t="s">
        <v>596</v>
      </c>
      <c r="E86">
        <v>3.5</v>
      </c>
      <c r="F86" t="s">
        <v>823</v>
      </c>
    </row>
    <row r="87" spans="2:6" x14ac:dyDescent="0.15">
      <c r="B87" t="s">
        <v>846</v>
      </c>
      <c r="C87" s="11">
        <v>38078</v>
      </c>
      <c r="D87" t="s">
        <v>638</v>
      </c>
      <c r="E87">
        <v>7</v>
      </c>
    </row>
    <row r="88" spans="2:6" x14ac:dyDescent="0.15">
      <c r="B88" t="s">
        <v>837</v>
      </c>
      <c r="C88" s="11">
        <v>37926</v>
      </c>
      <c r="D88" t="s">
        <v>596</v>
      </c>
      <c r="E88">
        <v>4.7</v>
      </c>
      <c r="F88" t="s">
        <v>821</v>
      </c>
    </row>
    <row r="89" spans="2:6" x14ac:dyDescent="0.15">
      <c r="B89" t="s">
        <v>846</v>
      </c>
      <c r="C89" s="11">
        <v>37803</v>
      </c>
      <c r="D89" t="s">
        <v>604</v>
      </c>
      <c r="E89">
        <v>8.5</v>
      </c>
    </row>
    <row r="90" spans="2:6" x14ac:dyDescent="0.15">
      <c r="B90" t="s">
        <v>846</v>
      </c>
      <c r="C90" s="11">
        <v>37561</v>
      </c>
      <c r="D90" t="s">
        <v>596</v>
      </c>
      <c r="E90">
        <v>3.8</v>
      </c>
    </row>
    <row r="91" spans="2:6" x14ac:dyDescent="0.15">
      <c r="B91" t="s">
        <v>845</v>
      </c>
      <c r="C91" s="11">
        <v>36621</v>
      </c>
      <c r="D91" t="s">
        <v>638</v>
      </c>
      <c r="E91">
        <v>100</v>
      </c>
      <c r="F91" t="s">
        <v>821</v>
      </c>
    </row>
    <row r="92" spans="2:6" x14ac:dyDescent="0.15">
      <c r="B92" t="s">
        <v>844</v>
      </c>
      <c r="C92" s="11">
        <v>36318</v>
      </c>
      <c r="D92" t="s">
        <v>596</v>
      </c>
      <c r="E92">
        <v>25</v>
      </c>
      <c r="F92" t="s">
        <v>821</v>
      </c>
    </row>
    <row r="93" spans="2:6" x14ac:dyDescent="0.15">
      <c r="B93" t="s">
        <v>843</v>
      </c>
      <c r="C93" s="11">
        <v>36161</v>
      </c>
      <c r="D93" t="s">
        <v>622</v>
      </c>
      <c r="F93" t="s">
        <v>821</v>
      </c>
    </row>
    <row r="94" spans="2:6" x14ac:dyDescent="0.15">
      <c r="B94" t="s">
        <v>842</v>
      </c>
      <c r="C94" s="11">
        <v>34790</v>
      </c>
      <c r="D94" t="s">
        <v>596</v>
      </c>
      <c r="E94">
        <v>2</v>
      </c>
      <c r="F94" t="s">
        <v>821</v>
      </c>
    </row>
    <row r="95" spans="2:6" x14ac:dyDescent="0.15">
      <c r="B95" t="s">
        <v>841</v>
      </c>
      <c r="C95" s="11">
        <v>33970</v>
      </c>
      <c r="D95" t="s">
        <v>622</v>
      </c>
      <c r="F95" t="s">
        <v>821</v>
      </c>
    </row>
    <row r="96" spans="2:6" x14ac:dyDescent="0.15">
      <c r="B96" t="s">
        <v>840</v>
      </c>
      <c r="C96" s="11">
        <v>30286</v>
      </c>
      <c r="D96" t="s">
        <v>596</v>
      </c>
      <c r="E96">
        <v>2</v>
      </c>
      <c r="F96" t="s">
        <v>821</v>
      </c>
    </row>
    <row r="97" spans="2:6" x14ac:dyDescent="0.15">
      <c r="B97" t="s">
        <v>839</v>
      </c>
      <c r="C97" s="11">
        <v>28614</v>
      </c>
      <c r="D97" t="s">
        <v>622</v>
      </c>
      <c r="E97">
        <v>0.15</v>
      </c>
      <c r="F97" t="s">
        <v>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baseColWidth="10" defaultColWidth="8.83203125" defaultRowHeight="13" x14ac:dyDescent="0.15"/>
  <cols>
    <col min="1" max="1" width="5" bestFit="1" customWidth="1"/>
    <col min="3" max="3" width="12.5" bestFit="1" customWidth="1"/>
  </cols>
  <sheetData>
    <row r="1" spans="1:8" x14ac:dyDescent="0.15">
      <c r="A1" t="s">
        <v>81</v>
      </c>
    </row>
    <row r="2" spans="1:8" x14ac:dyDescent="0.15">
      <c r="B2" t="s">
        <v>252</v>
      </c>
      <c r="C2" t="s">
        <v>253</v>
      </c>
      <c r="D2" t="s">
        <v>588</v>
      </c>
      <c r="E2" s="6" t="s">
        <v>590</v>
      </c>
      <c r="F2" t="s">
        <v>585</v>
      </c>
      <c r="G2" t="s">
        <v>586</v>
      </c>
      <c r="H2"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Hedge</vt:lpstr>
      <vt:lpstr>VC</vt:lpstr>
      <vt:lpstr>Private Equity</vt:lpstr>
      <vt:lpstr>Long Only</vt:lpstr>
      <vt:lpstr>SoftBank</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2024-05-16T17:56:31Z</dcterms:modified>
</cp:coreProperties>
</file>