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084F7D9-6CA1-4839-A9D9-68BA48FA097A}" xr6:coauthVersionLast="47" xr6:coauthVersionMax="47" xr10:uidLastSave="{00000000-0000-0000-0000-000000000000}"/>
  <bookViews>
    <workbookView xWindow="24720" yWindow="75" windowWidth="26460" windowHeight="20880" activeTab="1" xr2:uid="{79CAE26F-8736-4C5E-9FC6-A2D7A01B056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M6" i="2"/>
  <c r="I13" i="2"/>
  <c r="M13" i="2"/>
  <c r="I8" i="2"/>
  <c r="I10" i="2" s="1"/>
  <c r="M8" i="2"/>
  <c r="M10" i="2" s="1"/>
  <c r="M14" i="2" s="1"/>
  <c r="M16" i="2" s="1"/>
  <c r="M18" i="2" s="1"/>
  <c r="M19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L7" i="1"/>
  <c r="L5" i="1"/>
  <c r="L4" i="1"/>
  <c r="I14" i="2" l="1"/>
  <c r="I16" i="2" s="1"/>
  <c r="I18" i="2" s="1"/>
  <c r="I19" i="2" s="1"/>
</calcChain>
</file>

<file path=xl/sharedStrings.xml><?xml version="1.0" encoding="utf-8"?>
<sst xmlns="http://schemas.openxmlformats.org/spreadsheetml/2006/main" count="54" uniqueCount="46">
  <si>
    <t>Price</t>
  </si>
  <si>
    <t>Shares</t>
  </si>
  <si>
    <t>MC</t>
  </si>
  <si>
    <t>Cash</t>
  </si>
  <si>
    <t>Debt</t>
  </si>
  <si>
    <t>EV</t>
  </si>
  <si>
    <t>Q322</t>
  </si>
  <si>
    <t>Main</t>
  </si>
  <si>
    <t>Products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</si>
  <si>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</si>
  <si>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</si>
  <si>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</si>
  <si>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</si>
  <si>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</si>
  <si>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</si>
  <si>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</si>
  <si>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</si>
  <si>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</si>
  <si>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</si>
  <si>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</si>
  <si>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</si>
  <si>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</si>
  <si>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</si>
  <si>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</si>
  <si>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</si>
  <si>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</si>
  <si>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</si>
  <si>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</si>
  <si>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</si>
  <si>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</si>
  <si>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</si>
  <si>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</si>
  <si>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EPS</t>
  </si>
  <si>
    <t>Brand</t>
  </si>
  <si>
    <t>Exondys 51 (eteplirsen)</t>
  </si>
  <si>
    <t>Vyondys 53 (golodirsen)</t>
  </si>
  <si>
    <t>Amondys 45 (casimersen)</t>
  </si>
  <si>
    <t>SRP-5051</t>
  </si>
  <si>
    <t>SRP-9001</t>
  </si>
  <si>
    <t>SRP-9003</t>
  </si>
  <si>
    <t>Indication</t>
  </si>
  <si>
    <t>DMD</t>
  </si>
  <si>
    <t>LGMD</t>
  </si>
  <si>
    <t>Exondys</t>
  </si>
  <si>
    <t>Amondys</t>
  </si>
  <si>
    <t>Vyondys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</si>
</sst>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32657</xdr:colOff>
      <xdr:row>0</xdr:row>
      <xdr:rowOff>48986</xdr:rowOff>
    </xdr:from>
    <xdr:to>
      <xdr:col>13</xdr:col>
      <xdr:colOff>32657</xdr:colOff>
      <xdr:row>34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AA2842-3DB5-5772-0865-577E12737ED3}"/>
            </a:ext>
          </a:extLst>
        </xdr:cNvPr>
        <xdr:cNvCxnSpPr/>
      </xdr:nvCxnSpPr>
      <xdr:spPr>
        <a:xfrm>
          <a:off x="8278586" y="48986"/>
          <a:ext cx="0" cy="5121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BD77-B28E-481D-8F32-5A036EE3467C}">
  <dimension ref="B2:M11"/>
  <sheetViews>
    <sheetView zoomScale="175" zoomScaleNormal="175" workbookViewId="0">
      <selection activeCell="F3" sqref="F3"/>
    </sheetView>
  </sheetViews>
  <sheetFormatPr defaultRowHeight="12.75" x14ac:dyDescent="0.2"/>
  <cols>
    <col min="1" max="1" width="2.5703125" customWidth="1"/>
    <col min="2" max="2" width="23.140625" customWidth="1"/>
  </cols>
  <sheetData>
    <row r="2" spans="2:13" x14ac:dyDescent="0.2">
      <c r="B2" s="15" t="s">
        <v>33</v>
      </c>
      <c r="C2" s="16" t="s">
        <v>40</v>
      </c>
      <c r="D2" s="16"/>
      <c r="E2" s="16"/>
      <c r="F2" s="16"/>
      <c r="G2" s="16"/>
      <c r="H2" s="16"/>
      <c r="I2" s="17"/>
      <c r="K2" t="s">
        <v>0</v>
      </c>
      <c r="L2" s="1">
        <v>119</v>
      </c>
    </row>
    <row r="3" spans="2:13" x14ac:dyDescent="0.2">
      <c r="B3" s="9" t="s">
        <v>34</v>
      </c>
      <c r="C3" s="10" t="s">
        <v>41</v>
      </c>
      <c r="D3" s="10"/>
      <c r="E3" s="10"/>
      <c r="F3" s="10"/>
      <c r="G3" s="10"/>
      <c r="H3" s="10"/>
      <c r="I3" s="11"/>
      <c r="K3" t="s">
        <v>1</v>
      </c>
      <c r="L3" s="2">
        <v>87.782576000000006</v>
      </c>
      <c r="M3" s="3" t="s">
        <v>6</v>
      </c>
    </row>
    <row r="4" spans="2:13" x14ac:dyDescent="0.2">
      <c r="B4" s="9" t="s">
        <v>35</v>
      </c>
      <c r="C4" s="10" t="s">
        <v>41</v>
      </c>
      <c r="D4" s="10"/>
      <c r="E4" s="10"/>
      <c r="F4" s="10"/>
      <c r="G4" s="10"/>
      <c r="H4" s="10"/>
      <c r="I4" s="11"/>
      <c r="K4" t="s">
        <v>2</v>
      </c>
      <c r="L4" s="2">
        <f>+L2*L3</f>
        <v>10446.126544000001</v>
      </c>
    </row>
    <row r="5" spans="2:13" x14ac:dyDescent="0.2">
      <c r="B5" s="9" t="s">
        <v>36</v>
      </c>
      <c r="C5" s="18" t="s">
        <v>41</v>
      </c>
      <c r="D5" s="10"/>
      <c r="E5" s="10"/>
      <c r="F5" s="10"/>
      <c r="G5" s="10"/>
      <c r="H5" s="10"/>
      <c r="I5" s="11"/>
      <c r="K5" t="s">
        <v>3</v>
      </c>
      <c r="L5" s="2">
        <f>1038.624+1033.86</f>
        <v>2072.4839999999999</v>
      </c>
      <c r="M5" s="3" t="s">
        <v>6</v>
      </c>
    </row>
    <row r="6" spans="2:13" x14ac:dyDescent="0.2">
      <c r="B6" s="15"/>
      <c r="C6" s="16"/>
      <c r="D6" s="16"/>
      <c r="E6" s="16"/>
      <c r="F6" s="16"/>
      <c r="G6" s="16"/>
      <c r="H6" s="16"/>
      <c r="I6" s="17"/>
      <c r="K6" t="s">
        <v>4</v>
      </c>
      <c r="L6" s="2">
        <v>1542.77</v>
      </c>
      <c r="M6" s="3" t="s">
        <v>6</v>
      </c>
    </row>
    <row r="7" spans="2:13" x14ac:dyDescent="0.2">
      <c r="B7" s="9" t="s">
        <v>37</v>
      </c>
      <c r="C7" s="18" t="s">
        <v>41</v>
      </c>
      <c r="D7" s="10"/>
      <c r="E7" s="10"/>
      <c r="F7" s="10"/>
      <c r="G7" s="10"/>
      <c r="H7" s="10"/>
      <c r="I7" s="11"/>
      <c r="K7" t="s">
        <v>5</v>
      </c>
      <c r="L7" s="2">
        <f>+L4-L5+L6</f>
        <v>9916.4125440000007</v>
      </c>
    </row>
    <row r="8" spans="2:13" x14ac:dyDescent="0.2">
      <c r="B8" s="9" t="s">
        <v>38</v>
      </c>
      <c r="C8" s="18" t="s">
        <v>41</v>
      </c>
      <c r="D8" s="10"/>
      <c r="E8" s="10"/>
      <c r="F8" s="10"/>
      <c r="G8" s="10"/>
      <c r="H8" s="10"/>
      <c r="I8" s="11"/>
    </row>
    <row r="9" spans="2:13" x14ac:dyDescent="0.2">
      <c r="B9" s="9" t="s">
        <v>39</v>
      </c>
      <c r="C9" s="18" t="s">
        <v>42</v>
      </c>
      <c r="D9" s="10"/>
      <c r="E9" s="10"/>
      <c r="F9" s="10"/>
      <c r="G9" s="10"/>
      <c r="H9" s="10"/>
      <c r="I9" s="11"/>
    </row>
    <row r="10" spans="2:13" x14ac:dyDescent="0.2">
      <c r="B10" s="9"/>
      <c r="C10" s="10"/>
      <c r="D10" s="10"/>
      <c r="E10" s="10"/>
      <c r="F10" s="10"/>
      <c r="G10" s="10"/>
      <c r="H10" s="10"/>
      <c r="I10" s="11"/>
    </row>
    <row r="11" spans="2:13" x14ac:dyDescent="0.2">
      <c r="B11" s="12"/>
      <c r="C11" s="13"/>
      <c r="D11" s="13"/>
      <c r="E11" s="13"/>
      <c r="F11" s="13"/>
      <c r="G11" s="13"/>
      <c r="H11" s="13"/>
      <c r="I1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2201-9B97-4447-A1A2-DF8707285205}">
  <dimension ref="A1:AK20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37" x14ac:dyDescent="0.2">
      <c r="A1" s="4" t="s">
        <v>7</v>
      </c>
    </row>
    <row r="2" spans="1:37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T2">
        <v>2010</v>
      </c>
      <c r="U2">
        <f>+T2+1</f>
        <v>2011</v>
      </c>
      <c r="V2">
        <f t="shared" ref="V2:AK2" si="0">+U2+1</f>
        <v>2012</v>
      </c>
      <c r="W2">
        <f t="shared" si="0"/>
        <v>2013</v>
      </c>
      <c r="X2">
        <f t="shared" si="0"/>
        <v>2014</v>
      </c>
      <c r="Y2">
        <f t="shared" si="0"/>
        <v>2015</v>
      </c>
      <c r="Z2">
        <f t="shared" si="0"/>
        <v>2016</v>
      </c>
      <c r="AA2">
        <f t="shared" si="0"/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</row>
    <row r="3" spans="1:37" s="2" customFormat="1" x14ac:dyDescent="0.2">
      <c r="B3" s="19" t="s">
        <v>43</v>
      </c>
      <c r="C3" s="5"/>
      <c r="D3" s="5"/>
      <c r="E3" s="5"/>
      <c r="F3" s="5"/>
      <c r="G3" s="5"/>
      <c r="H3" s="5"/>
      <c r="I3" s="5">
        <v>115.598</v>
      </c>
      <c r="J3" s="5"/>
      <c r="K3" s="5"/>
      <c r="L3" s="5"/>
      <c r="M3" s="5">
        <v>122.262</v>
      </c>
      <c r="N3" s="5"/>
    </row>
    <row r="4" spans="1:37" s="2" customFormat="1" x14ac:dyDescent="0.2">
      <c r="B4" s="2" t="s">
        <v>44</v>
      </c>
      <c r="C4" s="5"/>
      <c r="D4" s="5"/>
      <c r="E4" s="5"/>
      <c r="F4" s="5"/>
      <c r="G4" s="5"/>
      <c r="H4" s="5"/>
      <c r="I4" s="5">
        <v>26.655000000000001</v>
      </c>
      <c r="J4" s="5"/>
      <c r="K4" s="5"/>
      <c r="L4" s="5"/>
      <c r="M4" s="5">
        <v>54.893000000000001</v>
      </c>
      <c r="N4" s="5"/>
    </row>
    <row r="5" spans="1:37" s="2" customFormat="1" x14ac:dyDescent="0.2">
      <c r="B5" s="2" t="s">
        <v>45</v>
      </c>
      <c r="C5" s="5"/>
      <c r="D5" s="5"/>
      <c r="E5" s="5"/>
      <c r="F5" s="5"/>
      <c r="G5" s="5"/>
      <c r="H5" s="5"/>
      <c r="I5" s="5">
        <v>24.658000000000001</v>
      </c>
      <c r="J5" s="5"/>
      <c r="K5" s="5"/>
      <c r="L5" s="5"/>
      <c r="M5" s="5">
        <v>30.619</v>
      </c>
      <c r="N5" s="5"/>
    </row>
    <row r="6" spans="1:37" s="2" customFormat="1" x14ac:dyDescent="0.2">
      <c r="B6" s="2" t="s">
        <v>8</v>
      </c>
      <c r="C6" s="5"/>
      <c r="D6" s="5"/>
      <c r="E6" s="5"/>
      <c r="F6" s="5"/>
      <c r="G6" s="5"/>
      <c r="H6" s="5"/>
      <c r="I6" s="5">
        <f>+I5+I4+I3</f>
        <v>166.911</v>
      </c>
      <c r="J6" s="5"/>
      <c r="K6" s="5"/>
      <c r="L6" s="5"/>
      <c r="M6" s="5">
        <f>+M5+M4+M3</f>
        <v>207.774</v>
      </c>
      <c r="N6" s="5"/>
    </row>
    <row r="7" spans="1:37" s="2" customFormat="1" x14ac:dyDescent="0.2">
      <c r="B7" s="2" t="s">
        <v>9</v>
      </c>
      <c r="C7" s="5"/>
      <c r="D7" s="5"/>
      <c r="E7" s="5"/>
      <c r="F7" s="5"/>
      <c r="G7" s="5"/>
      <c r="H7" s="5"/>
      <c r="I7" s="5">
        <v>22.495000000000001</v>
      </c>
      <c r="J7" s="5"/>
      <c r="K7" s="5"/>
      <c r="L7" s="5"/>
      <c r="M7" s="5">
        <v>22.495000000000001</v>
      </c>
      <c r="N7" s="5"/>
    </row>
    <row r="8" spans="1:37" s="6" customFormat="1" x14ac:dyDescent="0.2">
      <c r="B8" s="6" t="s">
        <v>10</v>
      </c>
      <c r="C8" s="7"/>
      <c r="D8" s="7"/>
      <c r="E8" s="7"/>
      <c r="F8" s="7"/>
      <c r="G8" s="7"/>
      <c r="H8" s="7"/>
      <c r="I8" s="7">
        <f>+I6+I7</f>
        <v>189.40600000000001</v>
      </c>
      <c r="J8" s="7"/>
      <c r="K8" s="7"/>
      <c r="L8" s="7"/>
      <c r="M8" s="7">
        <f>+M6+M7</f>
        <v>230.26900000000001</v>
      </c>
      <c r="N8" s="7"/>
    </row>
    <row r="9" spans="1:37" s="2" customFormat="1" x14ac:dyDescent="0.2">
      <c r="B9" s="2" t="s">
        <v>24</v>
      </c>
      <c r="C9" s="5"/>
      <c r="D9" s="5"/>
      <c r="E9" s="5"/>
      <c r="F9" s="5"/>
      <c r="G9" s="5"/>
      <c r="H9" s="5"/>
      <c r="I9" s="5">
        <v>23.443999999999999</v>
      </c>
      <c r="J9" s="5"/>
      <c r="K9" s="5"/>
      <c r="L9" s="5"/>
      <c r="M9" s="5">
        <v>39.951999999999998</v>
      </c>
      <c r="N9" s="5"/>
    </row>
    <row r="10" spans="1:37" s="2" customFormat="1" x14ac:dyDescent="0.2">
      <c r="B10" s="2" t="s">
        <v>25</v>
      </c>
      <c r="C10" s="5"/>
      <c r="D10" s="5"/>
      <c r="E10" s="5"/>
      <c r="F10" s="5"/>
      <c r="G10" s="5"/>
      <c r="H10" s="5"/>
      <c r="I10" s="5">
        <f>+I8-I9</f>
        <v>165.96200000000002</v>
      </c>
      <c r="J10" s="5"/>
      <c r="K10" s="5"/>
      <c r="L10" s="5"/>
      <c r="M10" s="5">
        <f>+M8-M9</f>
        <v>190.31700000000001</v>
      </c>
      <c r="N10" s="5"/>
    </row>
    <row r="11" spans="1:37" s="2" customFormat="1" x14ac:dyDescent="0.2">
      <c r="B11" s="2" t="s">
        <v>26</v>
      </c>
      <c r="C11" s="5"/>
      <c r="D11" s="5"/>
      <c r="E11" s="5"/>
      <c r="F11" s="5"/>
      <c r="G11" s="5"/>
      <c r="H11" s="5"/>
      <c r="I11" s="5">
        <v>139.11500000000001</v>
      </c>
      <c r="J11" s="5"/>
      <c r="K11" s="5"/>
      <c r="L11" s="5"/>
      <c r="M11" s="5">
        <v>216.70699999999999</v>
      </c>
      <c r="N11" s="5"/>
    </row>
    <row r="12" spans="1:37" s="2" customFormat="1" x14ac:dyDescent="0.2">
      <c r="B12" s="2" t="s">
        <v>27</v>
      </c>
      <c r="C12" s="5"/>
      <c r="D12" s="5"/>
      <c r="E12" s="5"/>
      <c r="F12" s="5"/>
      <c r="G12" s="5"/>
      <c r="H12" s="5"/>
      <c r="I12" s="5">
        <v>61.127000000000002</v>
      </c>
      <c r="J12" s="5"/>
      <c r="K12" s="5"/>
      <c r="L12" s="5"/>
      <c r="M12" s="5">
        <v>104.78700000000001</v>
      </c>
      <c r="N12" s="5"/>
    </row>
    <row r="13" spans="1:37" s="2" customFormat="1" x14ac:dyDescent="0.2">
      <c r="B13" s="2" t="s">
        <v>22</v>
      </c>
      <c r="C13" s="5"/>
      <c r="D13" s="5"/>
      <c r="E13" s="5"/>
      <c r="F13" s="5"/>
      <c r="G13" s="5"/>
      <c r="H13" s="5"/>
      <c r="I13" s="5">
        <f>+I11+I12</f>
        <v>200.24200000000002</v>
      </c>
      <c r="J13" s="5"/>
      <c r="K13" s="5"/>
      <c r="L13" s="5"/>
      <c r="M13" s="5">
        <f>+M11+M12</f>
        <v>321.49400000000003</v>
      </c>
      <c r="N13" s="5"/>
    </row>
    <row r="14" spans="1:37" s="2" customFormat="1" x14ac:dyDescent="0.2">
      <c r="B14" s="2" t="s">
        <v>23</v>
      </c>
      <c r="C14" s="5"/>
      <c r="D14" s="5"/>
      <c r="E14" s="5"/>
      <c r="F14" s="5"/>
      <c r="G14" s="5"/>
      <c r="H14" s="5"/>
      <c r="I14" s="5">
        <f>+I10-I13</f>
        <v>-34.28</v>
      </c>
      <c r="J14" s="5"/>
      <c r="K14" s="5"/>
      <c r="L14" s="5"/>
      <c r="M14" s="5">
        <f>+M10-M13</f>
        <v>-131.17700000000002</v>
      </c>
      <c r="N14" s="5"/>
    </row>
    <row r="15" spans="1:37" s="2" customFormat="1" x14ac:dyDescent="0.2">
      <c r="B15" s="2" t="s">
        <v>28</v>
      </c>
      <c r="C15" s="5"/>
      <c r="D15" s="5"/>
      <c r="E15" s="5"/>
      <c r="F15" s="5"/>
      <c r="G15" s="5"/>
      <c r="H15" s="5"/>
      <c r="I15" s="5">
        <v>-20.649000000000001</v>
      </c>
      <c r="J15" s="5"/>
      <c r="K15" s="5"/>
      <c r="L15" s="5"/>
      <c r="M15" s="5">
        <v>-6.3220000000000001</v>
      </c>
      <c r="N15" s="5"/>
    </row>
    <row r="16" spans="1:37" s="2" customFormat="1" x14ac:dyDescent="0.2">
      <c r="B16" s="2" t="s">
        <v>29</v>
      </c>
      <c r="C16" s="5"/>
      <c r="D16" s="5"/>
      <c r="E16" s="5"/>
      <c r="F16" s="5"/>
      <c r="G16" s="5"/>
      <c r="H16" s="5"/>
      <c r="I16" s="5">
        <f>+I14+I15</f>
        <v>-54.929000000000002</v>
      </c>
      <c r="J16" s="5"/>
      <c r="K16" s="5"/>
      <c r="L16" s="5"/>
      <c r="M16" s="5">
        <f>+M14+M15</f>
        <v>-137.49900000000002</v>
      </c>
      <c r="N16" s="5"/>
    </row>
    <row r="17" spans="2:14" s="2" customFormat="1" x14ac:dyDescent="0.2">
      <c r="B17" s="2" t="s">
        <v>30</v>
      </c>
      <c r="C17" s="5"/>
      <c r="D17" s="5"/>
      <c r="E17" s="5"/>
      <c r="F17" s="5"/>
      <c r="G17" s="5"/>
      <c r="H17" s="5"/>
      <c r="I17" s="5">
        <v>0</v>
      </c>
      <c r="J17" s="5"/>
      <c r="K17" s="5"/>
      <c r="L17" s="5"/>
      <c r="M17" s="5">
        <v>0</v>
      </c>
      <c r="N17" s="5"/>
    </row>
    <row r="18" spans="2:14" s="2" customFormat="1" x14ac:dyDescent="0.2">
      <c r="B18" s="2" t="s">
        <v>31</v>
      </c>
      <c r="C18" s="5"/>
      <c r="D18" s="5"/>
      <c r="E18" s="5"/>
      <c r="F18" s="5"/>
      <c r="G18" s="5"/>
      <c r="H18" s="5"/>
      <c r="I18" s="5">
        <f>+I16-I17</f>
        <v>-54.929000000000002</v>
      </c>
      <c r="J18" s="5"/>
      <c r="K18" s="5"/>
      <c r="L18" s="5"/>
      <c r="M18" s="5">
        <f>+M16-M17</f>
        <v>-137.49900000000002</v>
      </c>
      <c r="N18" s="5"/>
    </row>
    <row r="19" spans="2:14" x14ac:dyDescent="0.2">
      <c r="B19" s="2" t="s">
        <v>32</v>
      </c>
      <c r="I19" s="8">
        <f>+I18/I20</f>
        <v>-0.68764396594892341</v>
      </c>
      <c r="M19" s="8">
        <f>+M18/M20</f>
        <v>-1.5691217419089791</v>
      </c>
    </row>
    <row r="20" spans="2:14" s="2" customFormat="1" x14ac:dyDescent="0.2">
      <c r="B20" s="2" t="s">
        <v>1</v>
      </c>
      <c r="C20" s="5"/>
      <c r="D20" s="5"/>
      <c r="E20" s="5"/>
      <c r="F20" s="5"/>
      <c r="G20" s="5"/>
      <c r="H20" s="5"/>
      <c r="I20" s="5">
        <v>79.88</v>
      </c>
      <c r="J20" s="5"/>
      <c r="K20" s="5"/>
      <c r="L20" s="5"/>
      <c r="M20" s="5">
        <v>87.628</v>
      </c>
      <c r="N20" s="5"/>
    </row>
  </sheetData>
  <hyperlinks>
    <hyperlink ref="A1" location="Main!A1" display="Main" xr:uid="{618990CD-8051-4997-8A20-CDF52FC6BCF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2023-02-04T19:19:41Z</dcterms:created>
  <dcterms:modified xsi:type="dcterms:W3CDTF">2023-02-04T19:29:43Z</dcterms:modified>
</cp:coreProperties>
</file>