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36f2c20f629cbc/N A S T A V A/A - Predmeti/KMM/KMM 2023/Excel vježbe 2023/"/>
    </mc:Choice>
  </mc:AlternateContent>
  <xr:revisionPtr revIDLastSave="0" documentId="8_{CBA73F84-458B-4234-853B-20D88F173362}" xr6:coauthVersionLast="36" xr6:coauthVersionMax="36" xr10:uidLastSave="{00000000-0000-0000-0000-000000000000}"/>
  <bookViews>
    <workbookView xWindow="-105" yWindow="-105" windowWidth="23250" windowHeight="12600" activeTab="1" xr2:uid="{CB6DB775-7C01-4E7F-92E0-AE582E6DEAB9}"/>
  </bookViews>
  <sheets>
    <sheet name="Bing i kiosci" sheetId="1" r:id="rId1"/>
    <sheet name="Prodaja novina" sheetId="2" r:id="rId2"/>
  </sheets>
  <definedNames>
    <definedName name="NC">'Prodaja novina'!$E$1</definedName>
    <definedName name="PC">'Prodaja novina'!$E$2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D30" i="1"/>
  <c r="D28" i="1"/>
  <c r="E28" i="1"/>
  <c r="C28" i="1"/>
  <c r="D8" i="1"/>
  <c r="D17" i="1"/>
  <c r="E8" i="1"/>
  <c r="E17" i="1"/>
  <c r="C8" i="1"/>
  <c r="C17" i="1"/>
  <c r="J5" i="1"/>
  <c r="K5" i="1"/>
  <c r="I5" i="1"/>
  <c r="M6" i="2"/>
  <c r="M10" i="2"/>
  <c r="M11" i="2"/>
  <c r="M12" i="2"/>
  <c r="M13" i="2"/>
  <c r="M14" i="2"/>
  <c r="M15" i="2"/>
  <c r="M16" i="2"/>
  <c r="M9" i="2"/>
  <c r="M8" i="2"/>
  <c r="F8" i="2"/>
  <c r="G8" i="2"/>
  <c r="H8" i="2"/>
  <c r="I8" i="2"/>
  <c r="J8" i="2"/>
  <c r="K8" i="2"/>
  <c r="L8" i="2"/>
  <c r="F9" i="2"/>
  <c r="G9" i="2"/>
  <c r="H9" i="2"/>
  <c r="I9" i="2"/>
  <c r="J9" i="2"/>
  <c r="K9" i="2"/>
  <c r="L9" i="2"/>
  <c r="F10" i="2"/>
  <c r="G10" i="2"/>
  <c r="H10" i="2"/>
  <c r="I10" i="2"/>
  <c r="J10" i="2"/>
  <c r="K10" i="2"/>
  <c r="L10" i="2"/>
  <c r="F11" i="2"/>
  <c r="G11" i="2"/>
  <c r="H11" i="2"/>
  <c r="I11" i="2"/>
  <c r="J11" i="2"/>
  <c r="K11" i="2"/>
  <c r="L11" i="2"/>
  <c r="F12" i="2"/>
  <c r="G12" i="2"/>
  <c r="H12" i="2"/>
  <c r="I12" i="2"/>
  <c r="J12" i="2"/>
  <c r="K12" i="2"/>
  <c r="L12" i="2"/>
  <c r="F13" i="2"/>
  <c r="G13" i="2"/>
  <c r="H13" i="2"/>
  <c r="I13" i="2"/>
  <c r="J13" i="2"/>
  <c r="K13" i="2"/>
  <c r="L13" i="2"/>
  <c r="F14" i="2"/>
  <c r="G14" i="2"/>
  <c r="H14" i="2"/>
  <c r="I14" i="2"/>
  <c r="J14" i="2"/>
  <c r="K14" i="2"/>
  <c r="L14" i="2"/>
  <c r="F15" i="2"/>
  <c r="G15" i="2"/>
  <c r="H15" i="2"/>
  <c r="I15" i="2"/>
  <c r="J15" i="2"/>
  <c r="K15" i="2"/>
  <c r="L15" i="2"/>
  <c r="F16" i="2"/>
  <c r="G16" i="2"/>
  <c r="H16" i="2"/>
  <c r="I16" i="2"/>
  <c r="J16" i="2"/>
  <c r="K16" i="2"/>
  <c r="L16" i="2"/>
  <c r="D8" i="2"/>
  <c r="D9" i="2"/>
  <c r="D10" i="2"/>
  <c r="D11" i="2"/>
  <c r="D12" i="2"/>
  <c r="D13" i="2"/>
  <c r="D14" i="2"/>
  <c r="D15" i="2"/>
  <c r="D16" i="2"/>
  <c r="E16" i="2"/>
  <c r="E13" i="2"/>
  <c r="E14" i="2"/>
  <c r="E15" i="2"/>
  <c r="E8" i="2"/>
  <c r="E9" i="2"/>
  <c r="E10" i="2"/>
  <c r="E11" i="2"/>
  <c r="E12" i="2"/>
  <c r="F25" i="1"/>
  <c r="F26" i="1"/>
  <c r="D31" i="1"/>
  <c r="D27" i="1"/>
  <c r="E27" i="1"/>
  <c r="C27" i="1"/>
  <c r="F15" i="1"/>
  <c r="F16" i="1"/>
  <c r="F14" i="1"/>
  <c r="F17" i="1"/>
  <c r="F5" i="1"/>
  <c r="F8" i="1"/>
  <c r="F7" i="1"/>
  <c r="F6" i="1"/>
  <c r="D3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Profesor Vern</author>
  </authors>
  <commentList>
    <comment ref="F13" authorId="0" shapeId="0" xr:uid="{92F70FE0-A555-465F-8BFB-23EA95C19A29}">
      <text>
        <r>
          <rPr>
            <b/>
            <sz val="9"/>
            <color indexed="81"/>
            <rFont val="Tahoma"/>
            <family val="2"/>
            <charset val="238"/>
          </rPr>
          <t>Profesor Vern:</t>
        </r>
        <r>
          <rPr>
            <sz val="9"/>
            <color indexed="81"/>
            <rFont val="Tahoma"/>
            <family val="2"/>
            <charset val="238"/>
          </rPr>
          <t xml:space="preserve">
Koristimo SUMPRODUCT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Profesor Vern</author>
  </authors>
  <commentList>
    <comment ref="F6" authorId="0" shapeId="0" xr:uid="{525FC6B0-9DAA-481D-B6C9-29136D0C35E3}">
      <text>
        <r>
          <rPr>
            <b/>
            <sz val="9"/>
            <color indexed="81"/>
            <rFont val="Tahoma"/>
            <family val="2"/>
            <charset val="238"/>
          </rPr>
          <t>Profesor Vern:</t>
        </r>
        <r>
          <rPr>
            <sz val="9"/>
            <color indexed="81"/>
            <rFont val="Tahoma"/>
            <family val="2"/>
            <charset val="238"/>
          </rPr>
          <t xml:space="preserve">
Vjerojatnost da će sutrašnja potražnja biti 18 primjeraka je 12%, itd</t>
        </r>
      </text>
    </comment>
  </commentList>
</comments>
</file>

<file path=xl/sharedStrings.xml><?xml version="1.0" encoding="utf-8"?>
<sst xmlns="http://schemas.openxmlformats.org/spreadsheetml/2006/main" count="55" uniqueCount="34">
  <si>
    <t>Opcije</t>
  </si>
  <si>
    <t>Velika potražnja</t>
  </si>
  <si>
    <t>Osrednja potražnja</t>
  </si>
  <si>
    <t>Mala potražnja</t>
  </si>
  <si>
    <t>Veliki kiosk</t>
  </si>
  <si>
    <t>Mali kiosk</t>
  </si>
  <si>
    <t>Ništa</t>
  </si>
  <si>
    <t>Vjerojatnost</t>
  </si>
  <si>
    <t>EMV</t>
  </si>
  <si>
    <t>Izračun očekivane vrijednosti</t>
  </si>
  <si>
    <t>Moguće situacije (stanja)</t>
  </si>
  <si>
    <t>Pomoću SUMPRODUCT funkcije:</t>
  </si>
  <si>
    <t>Očekivana vrijednost potpune informacije</t>
  </si>
  <si>
    <t>Najbolji ishodi</t>
  </si>
  <si>
    <t>EMV s PI</t>
  </si>
  <si>
    <t>Max EMV</t>
  </si>
  <si>
    <t>EVPI</t>
  </si>
  <si>
    <t>Potražnja za novinama i pripadajuće vjerojatnosti</t>
  </si>
  <si>
    <t>Opcije narudžbe (kom)</t>
  </si>
  <si>
    <t>Opcija 1</t>
  </si>
  <si>
    <t>Opcija 2</t>
  </si>
  <si>
    <t>Opcija 3</t>
  </si>
  <si>
    <t>Opcija 4</t>
  </si>
  <si>
    <t>Opcija 5</t>
  </si>
  <si>
    <t>Opcija 6</t>
  </si>
  <si>
    <t>Opcija 7</t>
  </si>
  <si>
    <t>Opcija 8</t>
  </si>
  <si>
    <t>Opcija 9</t>
  </si>
  <si>
    <t>Nabavna cijena</t>
  </si>
  <si>
    <t>Prodajna cijena</t>
  </si>
  <si>
    <t>Dobit=Prihod - Troškovi</t>
  </si>
  <si>
    <t>Troškovi=Broj naručenih * NC</t>
  </si>
  <si>
    <t>Prihod= MIN(Potražnja;Broj naručenih)*PC</t>
  </si>
  <si>
    <t>Različiti nizovi vjerojatnosti za tri navedena stanja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</si>
</sst>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#,##0\ &quot;kn&quot;;[Red]\-#,##0\ &quot;kn&quot;"/>
    <numFmt numFmtId="8" formatCode="#,##0.00\ &quot;kn&quot;;[Red]\-#,##0.00\ &quot;kn&quot;"/>
    <numFmt numFmtId="164" formatCode="_-* #,##0.00\ [$kn-41A]_-;\-* #,##0.00\ [$kn-41A]_-;_-* &quot;-&quot;??\ [$kn-41A]_-;_-@_-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9"/>
      <color indexed="81"/>
      <name val="Tahoma"/>
      <family val="2"/>
      <charset val="238"/>
    </font>
    <font>
      <b/>
      <sz val="9"/>
      <color indexed="81"/>
      <name val="Tahoma"/>
      <family val="2"/>
      <charset val="238"/>
    </font>
    <font>
      <sz val="18"/>
      <name val="Arial"/>
      <family val="2"/>
      <charset val="238"/>
    </font>
    <font>
      <b/>
      <sz val="12"/>
      <color rgb="FF000000"/>
      <name val="Calibri"/>
      <family val="2"/>
      <charset val="238"/>
    </font>
    <font>
      <sz val="12"/>
      <color rgb="FF000000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b/>
      <sz val="11"/>
      <color rgb="FFC00000"/>
      <name val="Calibri"/>
      <family val="2"/>
      <charset val="238"/>
      <scheme val="minor"/>
    </font>
    <font>
      <sz val="11"/>
      <color theme="4" tint="-0.249977111117893"/>
      <name val="Calibri"/>
      <family val="2"/>
      <charset val="238"/>
    </font>
    <font>
      <sz val="11"/>
      <color rgb="FFC00000"/>
      <name val="Calibri"/>
      <family val="2"/>
      <charset val="238"/>
    </font>
    <font>
      <b/>
      <sz val="11"/>
      <name val="Calibri"/>
      <family val="2"/>
    </font>
    <font>
      <b/>
      <sz val="11"/>
      <color rgb="FF0070C0"/>
      <name val="Calibri"/>
      <family val="2"/>
      <scheme val="minor"/>
    </font>
    <font>
      <sz val="11"/>
      <color rgb="FF0070C0"/>
      <name val="Calibri"/>
      <family val="2"/>
      <charset val="238"/>
    </font>
    <font>
      <b/>
      <sz val="11"/>
      <color rgb="FF0070C0"/>
      <name val="Calibri"/>
      <family val="2"/>
      <charset val="238"/>
      <scheme val="minor"/>
    </font>
    <font>
      <sz val="11"/>
      <color rgb="FFC000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EDEDE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double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9" fontId="11" fillId="0" borderId="0" applyFont="0" applyFill="0" applyBorder="0" applyAlignment="0" applyProtection="0"/>
  </cellStyleXfs>
  <cellXfs count="55">
    <xf numFmtId="0" fontId="0" fillId="0" borderId="0" xfId="0"/>
    <xf numFmtId="0" fontId="2" fillId="0" borderId="1" xfId="0" applyFont="1" applyBorder="1" applyAlignment="1">
      <alignment horizontal="left" vertical="center" wrapText="1" indent="1" readingOrder="1"/>
    </xf>
    <xf numFmtId="0" fontId="3" fillId="0" borderId="2" xfId="0" applyFont="1" applyBorder="1" applyAlignment="1">
      <alignment horizontal="left" vertical="center" wrapText="1" indent="1" readingOrder="1"/>
    </xf>
    <xf numFmtId="0" fontId="2" fillId="0" borderId="3" xfId="0" applyFont="1" applyBorder="1" applyAlignment="1">
      <alignment horizontal="left" vertical="center" wrapText="1" indent="1" readingOrder="1"/>
    </xf>
    <xf numFmtId="3" fontId="2" fillId="0" borderId="3" xfId="0" applyNumberFormat="1" applyFont="1" applyBorder="1" applyAlignment="1">
      <alignment horizontal="center" vertical="center" wrapText="1" readingOrder="1"/>
    </xf>
    <xf numFmtId="0" fontId="2" fillId="0" borderId="0" xfId="0" applyFont="1" applyAlignment="1">
      <alignment horizontal="left" vertical="center" wrapText="1" indent="1" readingOrder="1"/>
    </xf>
    <xf numFmtId="3" fontId="2" fillId="0" borderId="0" xfId="0" applyNumberFormat="1" applyFont="1" applyAlignment="1">
      <alignment horizontal="center" vertical="center" wrapText="1" readingOrder="1"/>
    </xf>
    <xf numFmtId="0" fontId="2" fillId="0" borderId="4" xfId="0" applyFont="1" applyBorder="1" applyAlignment="1">
      <alignment horizontal="left" vertical="center" wrapText="1" indent="1" readingOrder="1"/>
    </xf>
    <xf numFmtId="0" fontId="2" fillId="0" borderId="4" xfId="0" applyFont="1" applyBorder="1" applyAlignment="1">
      <alignment horizontal="center" vertical="center" wrapText="1" readingOrder="1"/>
    </xf>
    <xf numFmtId="0" fontId="2" fillId="0" borderId="5" xfId="0" applyFont="1" applyBorder="1" applyAlignment="1">
      <alignment horizontal="left" vertical="center" wrapText="1" indent="1" readingOrder="1"/>
    </xf>
    <xf numFmtId="0" fontId="1" fillId="0" borderId="0" xfId="0" applyFont="1"/>
    <xf numFmtId="2" fontId="2" fillId="0" borderId="5" xfId="0" applyNumberFormat="1" applyFont="1" applyBorder="1" applyAlignment="1">
      <alignment horizontal="center" vertical="center" wrapText="1" readingOrder="1"/>
    </xf>
    <xf numFmtId="0" fontId="5" fillId="3" borderId="4" xfId="0" applyFont="1" applyFill="1" applyBorder="1" applyAlignment="1">
      <alignment horizontal="left" vertical="center" wrapText="1" indent="1" readingOrder="1"/>
    </xf>
    <xf numFmtId="3" fontId="2" fillId="3" borderId="4" xfId="0" applyNumberFormat="1" applyFont="1" applyFill="1" applyBorder="1" applyAlignment="1">
      <alignment horizontal="center" vertical="center" wrapText="1" readingOrder="1"/>
    </xf>
    <xf numFmtId="0" fontId="0" fillId="0" borderId="0" xfId="0" applyAlignment="1">
      <alignment horizontal="right"/>
    </xf>
    <xf numFmtId="0" fontId="0" fillId="0" borderId="6" xfId="0" applyBorder="1" applyAlignment="1">
      <alignment horizontal="right"/>
    </xf>
    <xf numFmtId="3" fontId="0" fillId="0" borderId="6" xfId="0" applyNumberFormat="1" applyBorder="1"/>
    <xf numFmtId="0" fontId="8" fillId="0" borderId="0" xfId="0" applyFont="1" applyAlignment="1">
      <alignment horizontal="center" wrapText="1"/>
    </xf>
    <xf numFmtId="0" fontId="9" fillId="4" borderId="4" xfId="0" applyFont="1" applyFill="1" applyBorder="1" applyAlignment="1">
      <alignment horizontal="center" wrapText="1" readingOrder="1"/>
    </xf>
    <xf numFmtId="0" fontId="10" fillId="5" borderId="7" xfId="0" applyFont="1" applyFill="1" applyBorder="1" applyAlignment="1">
      <alignment horizontal="center" wrapText="1" readingOrder="1"/>
    </xf>
    <xf numFmtId="0" fontId="10" fillId="5" borderId="8" xfId="0" applyFont="1" applyFill="1" applyBorder="1" applyAlignment="1">
      <alignment horizontal="center" wrapText="1" readingOrder="1"/>
    </xf>
    <xf numFmtId="0" fontId="10" fillId="5" borderId="0" xfId="0" applyFont="1" applyFill="1" applyAlignment="1">
      <alignment horizontal="center" wrapText="1" readingOrder="1"/>
    </xf>
    <xf numFmtId="0" fontId="10" fillId="5" borderId="9" xfId="0" applyFont="1" applyFill="1" applyBorder="1" applyAlignment="1">
      <alignment horizontal="center" wrapText="1" readingOrder="1"/>
    </xf>
    <xf numFmtId="0" fontId="10" fillId="5" borderId="4" xfId="0" applyFont="1" applyFill="1" applyBorder="1" applyAlignment="1">
      <alignment horizontal="center" wrapText="1" readingOrder="1"/>
    </xf>
    <xf numFmtId="0" fontId="10" fillId="5" borderId="10" xfId="0" applyFont="1" applyFill="1" applyBorder="1" applyAlignment="1">
      <alignment horizontal="center" wrapText="1" readingOrder="1"/>
    </xf>
    <xf numFmtId="9" fontId="10" fillId="4" borderId="0" xfId="1" applyFont="1" applyFill="1" applyAlignment="1">
      <alignment horizontal="center" wrapText="1" readingOrder="1"/>
    </xf>
    <xf numFmtId="164" fontId="0" fillId="0" borderId="0" xfId="0" applyNumberFormat="1"/>
    <xf numFmtId="6" fontId="10" fillId="6" borderId="0" xfId="0" applyNumberFormat="1" applyFont="1" applyFill="1" applyAlignment="1">
      <alignment horizontal="center" wrapText="1" readingOrder="1"/>
    </xf>
    <xf numFmtId="6" fontId="10" fillId="6" borderId="6" xfId="0" applyNumberFormat="1" applyFont="1" applyFill="1" applyBorder="1" applyAlignment="1">
      <alignment horizontal="center" wrapText="1" readingOrder="1"/>
    </xf>
    <xf numFmtId="8" fontId="10" fillId="6" borderId="0" xfId="0" applyNumberFormat="1" applyFont="1" applyFill="1" applyAlignment="1">
      <alignment horizontal="center" wrapText="1" readingOrder="1"/>
    </xf>
    <xf numFmtId="0" fontId="12" fillId="0" borderId="6" xfId="0" applyFont="1" applyBorder="1" applyAlignment="1">
      <alignment horizontal="center"/>
    </xf>
    <xf numFmtId="8" fontId="10" fillId="6" borderId="6" xfId="0" applyNumberFormat="1" applyFont="1" applyFill="1" applyBorder="1" applyAlignment="1">
      <alignment horizontal="center" wrapText="1" readingOrder="1"/>
    </xf>
    <xf numFmtId="9" fontId="0" fillId="0" borderId="0" xfId="0" applyNumberFormat="1"/>
    <xf numFmtId="0" fontId="4" fillId="2" borderId="1" xfId="0" applyFont="1" applyFill="1" applyBorder="1" applyAlignment="1">
      <alignment horizontal="center" vertical="center" wrapText="1" readingOrder="1"/>
    </xf>
    <xf numFmtId="0" fontId="3" fillId="2" borderId="1" xfId="0" applyFont="1" applyFill="1" applyBorder="1" applyAlignment="1">
      <alignment horizontal="center" vertical="center" wrapText="1" readingOrder="1"/>
    </xf>
    <xf numFmtId="0" fontId="9" fillId="4" borderId="0" xfId="0" applyFont="1" applyFill="1" applyAlignment="1">
      <alignment horizontal="center" wrapText="1" readingOrder="1"/>
    </xf>
    <xf numFmtId="0" fontId="9" fillId="5" borderId="0" xfId="0" applyFont="1" applyFill="1" applyAlignment="1">
      <alignment horizontal="center" vertical="center" wrapText="1" readingOrder="1"/>
    </xf>
    <xf numFmtId="0" fontId="9" fillId="5" borderId="4" xfId="0" applyFont="1" applyFill="1" applyBorder="1" applyAlignment="1">
      <alignment horizontal="center" vertical="center" wrapText="1" readingOrder="1"/>
    </xf>
    <xf numFmtId="0" fontId="0" fillId="0" borderId="0" xfId="0" applyAlignment="1">
      <alignment horizontal="center"/>
    </xf>
    <xf numFmtId="0" fontId="0" fillId="7" borderId="0" xfId="0" applyFill="1" applyAlignment="1">
      <alignment vertical="center"/>
    </xf>
    <xf numFmtId="2" fontId="0" fillId="0" borderId="0" xfId="0" applyNumberFormat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 readingOrder="1"/>
    </xf>
    <xf numFmtId="2" fontId="13" fillId="0" borderId="5" xfId="0" applyNumberFormat="1" applyFont="1" applyBorder="1" applyAlignment="1">
      <alignment horizontal="center" vertical="center" wrapText="1" readingOrder="1"/>
    </xf>
    <xf numFmtId="0" fontId="14" fillId="2" borderId="2" xfId="0" applyFont="1" applyFill="1" applyBorder="1" applyAlignment="1">
      <alignment horizontal="center" vertical="center" wrapText="1" readingOrder="1"/>
    </xf>
    <xf numFmtId="3" fontId="15" fillId="0" borderId="3" xfId="0" applyNumberFormat="1" applyFont="1" applyBorder="1" applyAlignment="1">
      <alignment horizontal="center" vertical="center" wrapText="1" readingOrder="1"/>
    </xf>
    <xf numFmtId="3" fontId="15" fillId="0" borderId="0" xfId="0" applyNumberFormat="1" applyFont="1" applyAlignment="1">
      <alignment horizontal="center" vertical="center" wrapText="1" readingOrder="1"/>
    </xf>
    <xf numFmtId="0" fontId="15" fillId="0" borderId="4" xfId="0" applyFont="1" applyBorder="1" applyAlignment="1">
      <alignment horizontal="center" vertical="center" wrapText="1" readingOrder="1"/>
    </xf>
    <xf numFmtId="0" fontId="16" fillId="0" borderId="0" xfId="0" applyFont="1"/>
    <xf numFmtId="0" fontId="17" fillId="0" borderId="0" xfId="0" applyFont="1" applyFill="1" applyBorder="1" applyAlignment="1">
      <alignment horizontal="left" vertical="center" wrapText="1" readingOrder="1"/>
    </xf>
    <xf numFmtId="0" fontId="18" fillId="0" borderId="0" xfId="0" applyFont="1"/>
    <xf numFmtId="3" fontId="17" fillId="0" borderId="0" xfId="0" applyNumberFormat="1" applyFont="1" applyFill="1" applyBorder="1" applyAlignment="1">
      <alignment horizontal="center" vertical="center" wrapText="1" readingOrder="1"/>
    </xf>
    <xf numFmtId="3" fontId="17" fillId="0" borderId="0" xfId="0" applyNumberFormat="1" applyFont="1" applyAlignment="1">
      <alignment horizontal="center" vertical="center" wrapText="1" readingOrder="1"/>
    </xf>
    <xf numFmtId="0" fontId="17" fillId="0" borderId="0" xfId="0" applyFont="1" applyFill="1" applyBorder="1" applyAlignment="1">
      <alignment horizontal="center" vertical="center" wrapText="1" readingOrder="1"/>
    </xf>
    <xf numFmtId="3" fontId="19" fillId="0" borderId="0" xfId="0" applyNumberFormat="1" applyFont="1"/>
    <xf numFmtId="3" fontId="0" fillId="0" borderId="0" xfId="0" applyNumberFormat="1" applyBorder="1"/>
  </cellXfs>
  <cellStyles count="2">
    <cellStyle name="Normal" xfId="0" builtinId="0"/>
    <cellStyle name="Percent" xfId="1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480060</xdr:colOff>
      <xdr:row>1</xdr:row>
      <xdr:rowOff>167640</xdr:rowOff>
    </xdr:from>
    <xdr:to>
      <xdr:col>19</xdr:col>
      <xdr:colOff>243840</xdr:colOff>
      <xdr:row>9</xdr:row>
      <xdr:rowOff>107950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7F3A96C-D71B-46E0-9725-ADFCFDA50150}"/>
            </a:ext>
          </a:extLst>
        </xdr:cNvPr>
        <xdr:cNvSpPr txBox="1"/>
      </xdr:nvSpPr>
      <xdr:spPr>
        <a:xfrm>
          <a:off x="9014460" y="408940"/>
          <a:ext cx="2811780" cy="187071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r-HR" sz="1100"/>
            <a:t>Prodavač</a:t>
          </a:r>
          <a:r>
            <a:rPr lang="hr-HR" sz="1100" baseline="0"/>
            <a:t> novina treba donijeti odluku o količini narudžbe za sutra. Novine koje ne proda, mora baciti. Iz iskustva zna vjerojatnosti za mogući broj prodanih novina (potražnju).</a:t>
          </a:r>
        </a:p>
        <a:p>
          <a:r>
            <a:rPr lang="hr-HR" sz="1100" baseline="0"/>
            <a:t>Primjenit će metodu maksimalne očekivane vrijednosti (EMV) da odabere jednu od opcija, tj. da odluči koliko novina naručiti.</a:t>
          </a:r>
          <a:endParaRPr lang="hr-HR" sz="1100"/>
        </a:p>
      </xdr:txBody>
    </xdr:sp>
    <xdr:clientData/>
  </xdr:twoCellAnchor>
  <xdr:twoCellAnchor>
    <xdr:from>
      <xdr:col>2</xdr:col>
      <xdr:colOff>636</xdr:colOff>
      <xdr:row>23</xdr:row>
      <xdr:rowOff>8891</xdr:rowOff>
    </xdr:from>
    <xdr:to>
      <xdr:col>8</xdr:col>
      <xdr:colOff>214313</xdr:colOff>
      <xdr:row>28</xdr:row>
      <xdr:rowOff>87314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B373201-5CA5-4E8D-A3CD-FC95F79603D5}"/>
            </a:ext>
          </a:extLst>
        </xdr:cNvPr>
        <xdr:cNvSpPr txBox="1"/>
      </xdr:nvSpPr>
      <xdr:spPr>
        <a:xfrm>
          <a:off x="1223011" y="5485766"/>
          <a:ext cx="3880802" cy="1269048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hr-HR" sz="1100"/>
            <a:t>PITANJA</a:t>
          </a:r>
        </a:p>
        <a:p>
          <a:endParaRPr lang="hr-HR" sz="1100"/>
        </a:p>
        <a:p>
          <a:r>
            <a:rPr lang="hr-HR" sz="1100"/>
            <a:t>1) Što bi se dogodilo s privlačnošću</a:t>
          </a:r>
          <a:r>
            <a:rPr lang="hr-HR" sz="1100" baseline="0"/>
            <a:t> opcije 7, ako bismo vjerojatnosti potražnje procijenili drugačije - tako da povećamo vjerojatnosti potražnje 23 i 24, a smanjimo za 16 i 17?</a:t>
          </a:r>
          <a:endParaRPr lang="hr-H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6491A-D549-43D1-85C1-E2AF2C73FA35}">
  <dimension ref="A1:K32"/>
  <sheetViews>
    <sheetView showGridLines="0" topLeftCell="A21" zoomScale="120" zoomScaleNormal="120" workbookViewId="0">
      <selection activeCell="C32" sqref="C32"/>
    </sheetView>
  </sheetViews>
  <sheetFormatPr defaultColWidth="14.5703125" defaultRowHeight="21" customHeight="1" x14ac:dyDescent="0.25"/>
  <cols>
    <col min="1" max="1" width="6.140625" customWidth="1"/>
    <col min="2" max="2" width="14.140625" customWidth="1"/>
    <col min="3" max="6" width="13.140625" customWidth="1"/>
    <col min="8" max="8" width="8.42578125" customWidth="1"/>
    <col min="9" max="12" width="11.85546875" customWidth="1"/>
  </cols>
  <sheetData>
    <row r="1" spans="1:11" ht="21" customHeight="1" x14ac:dyDescent="0.25">
      <c r="A1" s="10"/>
      <c r="B1" s="49" t="s">
        <v>9</v>
      </c>
    </row>
    <row r="3" spans="1:11" ht="21" customHeight="1" x14ac:dyDescent="0.25">
      <c r="B3" s="1"/>
      <c r="C3" s="33" t="s">
        <v>10</v>
      </c>
      <c r="D3" s="34"/>
      <c r="E3" s="34"/>
    </row>
    <row r="4" spans="1:11" ht="30.75" customHeight="1" thickBot="1" x14ac:dyDescent="0.3">
      <c r="B4" s="2" t="s">
        <v>0</v>
      </c>
      <c r="C4" s="41" t="s">
        <v>1</v>
      </c>
      <c r="D4" s="41" t="s">
        <v>2</v>
      </c>
      <c r="E4" s="41" t="s">
        <v>3</v>
      </c>
      <c r="F4" s="43" t="s">
        <v>8</v>
      </c>
      <c r="H4" s="39" t="s">
        <v>33</v>
      </c>
      <c r="I4" s="39"/>
      <c r="J4" s="39"/>
      <c r="K4" s="39"/>
    </row>
    <row r="5" spans="1:11" ht="21" customHeight="1" x14ac:dyDescent="0.25">
      <c r="B5" s="3" t="s">
        <v>4</v>
      </c>
      <c r="C5" s="4">
        <v>50000</v>
      </c>
      <c r="D5" s="4">
        <v>20000</v>
      </c>
      <c r="E5" s="4">
        <v>-40000</v>
      </c>
      <c r="F5" s="4">
        <f>C5*C$8+D5*D$8+E5*E$8</f>
        <v>9999.9999999999964</v>
      </c>
      <c r="H5" s="50">
        <v>1</v>
      </c>
      <c r="I5" s="40">
        <f>1/3</f>
        <v>0.33333333333333331</v>
      </c>
      <c r="J5" s="40">
        <f t="shared" ref="J5:K5" si="0">1/3</f>
        <v>0.33333333333333331</v>
      </c>
      <c r="K5" s="40">
        <f t="shared" si="0"/>
        <v>0.33333333333333331</v>
      </c>
    </row>
    <row r="6" spans="1:11" ht="21" customHeight="1" x14ac:dyDescent="0.25">
      <c r="B6" s="5" t="s">
        <v>5</v>
      </c>
      <c r="C6" s="6">
        <v>20000</v>
      </c>
      <c r="D6" s="6">
        <v>10000</v>
      </c>
      <c r="E6" s="6">
        <v>-12000</v>
      </c>
      <c r="F6" s="6">
        <f t="shared" ref="F6:F7" si="1">C6*C$8+D6*D$8+E6*E$8</f>
        <v>6000</v>
      </c>
      <c r="H6" s="51">
        <v>2</v>
      </c>
      <c r="I6" s="40">
        <v>0.2</v>
      </c>
      <c r="J6" s="40">
        <v>0.4</v>
      </c>
      <c r="K6" s="40">
        <v>0.4</v>
      </c>
    </row>
    <row r="7" spans="1:11" ht="21" customHeight="1" thickBot="1" x14ac:dyDescent="0.3">
      <c r="B7" s="7" t="s">
        <v>6</v>
      </c>
      <c r="C7" s="8">
        <v>0</v>
      </c>
      <c r="D7" s="8">
        <v>0</v>
      </c>
      <c r="E7" s="8">
        <v>0</v>
      </c>
      <c r="F7" s="8">
        <f t="shared" si="1"/>
        <v>0</v>
      </c>
      <c r="H7" s="52">
        <v>3</v>
      </c>
      <c r="I7" s="40">
        <v>0.4</v>
      </c>
      <c r="J7" s="40">
        <v>0.4</v>
      </c>
      <c r="K7" s="40">
        <v>0.2</v>
      </c>
    </row>
    <row r="8" spans="1:11" ht="21" customHeight="1" thickTop="1" x14ac:dyDescent="0.25">
      <c r="B8" s="9" t="s">
        <v>7</v>
      </c>
      <c r="C8" s="42">
        <f>1/3</f>
        <v>0.33333333333333331</v>
      </c>
      <c r="D8" s="42">
        <f t="shared" ref="D8:E8" si="2">1/3</f>
        <v>0.33333333333333331</v>
      </c>
      <c r="E8" s="42">
        <f t="shared" si="2"/>
        <v>0.33333333333333331</v>
      </c>
      <c r="F8" s="11">
        <f>SUM(C8:E8)</f>
        <v>1</v>
      </c>
      <c r="H8" s="50">
        <v>4</v>
      </c>
      <c r="I8" s="40">
        <v>0.25</v>
      </c>
      <c r="J8" s="40">
        <v>0.5</v>
      </c>
      <c r="K8" s="40">
        <v>0.25</v>
      </c>
    </row>
    <row r="10" spans="1:11" ht="21" customHeight="1" x14ac:dyDescent="0.25">
      <c r="B10" s="48" t="s">
        <v>11</v>
      </c>
      <c r="C10" s="48"/>
      <c r="D10" s="48"/>
      <c r="E10" s="48"/>
      <c r="F10" s="48"/>
    </row>
    <row r="12" spans="1:11" ht="21" customHeight="1" x14ac:dyDescent="0.25">
      <c r="B12" s="1"/>
      <c r="C12" s="33" t="s">
        <v>10</v>
      </c>
      <c r="D12" s="34"/>
      <c r="E12" s="34"/>
    </row>
    <row r="13" spans="1:11" ht="35.25" customHeight="1" thickBot="1" x14ac:dyDescent="0.3">
      <c r="B13" s="2" t="s">
        <v>0</v>
      </c>
      <c r="C13" s="41" t="s">
        <v>1</v>
      </c>
      <c r="D13" s="41" t="s">
        <v>2</v>
      </c>
      <c r="E13" s="41" t="s">
        <v>3</v>
      </c>
      <c r="F13" s="43" t="s">
        <v>8</v>
      </c>
    </row>
    <row r="14" spans="1:11" ht="21" customHeight="1" x14ac:dyDescent="0.25">
      <c r="B14" s="3" t="s">
        <v>4</v>
      </c>
      <c r="C14" s="4">
        <v>50000</v>
      </c>
      <c r="D14" s="4">
        <v>20000</v>
      </c>
      <c r="E14" s="4">
        <v>-40000</v>
      </c>
      <c r="F14" s="4">
        <f>SUMPRODUCT(C14:E14,C$17:E$17)</f>
        <v>9999.9999999999964</v>
      </c>
    </row>
    <row r="15" spans="1:11" ht="21" customHeight="1" x14ac:dyDescent="0.25">
      <c r="B15" s="5" t="s">
        <v>5</v>
      </c>
      <c r="C15" s="6">
        <v>20000</v>
      </c>
      <c r="D15" s="6">
        <v>10000</v>
      </c>
      <c r="E15" s="6">
        <v>-12000</v>
      </c>
      <c r="F15" s="6">
        <f t="shared" ref="F15:F16" si="3">SUMPRODUCT(C15:E15,C$17:E$17)</f>
        <v>6000</v>
      </c>
    </row>
    <row r="16" spans="1:11" ht="21" customHeight="1" thickBot="1" x14ac:dyDescent="0.3">
      <c r="B16" s="7" t="s">
        <v>6</v>
      </c>
      <c r="C16" s="8">
        <v>0</v>
      </c>
      <c r="D16" s="8">
        <v>0</v>
      </c>
      <c r="E16" s="8">
        <v>0</v>
      </c>
      <c r="F16" s="8">
        <f t="shared" si="3"/>
        <v>0</v>
      </c>
    </row>
    <row r="17" spans="2:6" ht="21" customHeight="1" thickTop="1" x14ac:dyDescent="0.25">
      <c r="B17" s="9" t="s">
        <v>7</v>
      </c>
      <c r="C17" s="42">
        <f>C8</f>
        <v>0.33333333333333331</v>
      </c>
      <c r="D17" s="42">
        <f t="shared" ref="D17:E17" si="4">D8</f>
        <v>0.33333333333333331</v>
      </c>
      <c r="E17" s="42">
        <f t="shared" si="4"/>
        <v>0.33333333333333331</v>
      </c>
      <c r="F17" s="11">
        <f>SUM(C17:E17)</f>
        <v>1</v>
      </c>
    </row>
    <row r="20" spans="2:6" ht="21" customHeight="1" x14ac:dyDescent="0.25">
      <c r="B20" s="47" t="s">
        <v>12</v>
      </c>
    </row>
    <row r="22" spans="2:6" ht="21" customHeight="1" x14ac:dyDescent="0.25">
      <c r="B22" s="1"/>
      <c r="C22" s="33" t="s">
        <v>10</v>
      </c>
      <c r="D22" s="34"/>
      <c r="E22" s="34"/>
    </row>
    <row r="23" spans="2:6" ht="33" customHeight="1" thickBot="1" x14ac:dyDescent="0.3">
      <c r="B23" s="2" t="s">
        <v>0</v>
      </c>
      <c r="C23" s="41" t="s">
        <v>1</v>
      </c>
      <c r="D23" s="41" t="s">
        <v>2</v>
      </c>
      <c r="E23" s="41" t="s">
        <v>3</v>
      </c>
      <c r="F23" s="43" t="s">
        <v>8</v>
      </c>
    </row>
    <row r="24" spans="2:6" ht="21" customHeight="1" x14ac:dyDescent="0.25">
      <c r="B24" s="3" t="s">
        <v>4</v>
      </c>
      <c r="C24" s="4">
        <v>50000</v>
      </c>
      <c r="D24" s="4">
        <v>20000</v>
      </c>
      <c r="E24" s="4">
        <v>-40000</v>
      </c>
      <c r="F24" s="44">
        <f>SUMPRODUCT(C24:E24,C$28:E$28)</f>
        <v>9999.9999999999964</v>
      </c>
    </row>
    <row r="25" spans="2:6" ht="21" customHeight="1" x14ac:dyDescent="0.25">
      <c r="B25" s="5" t="s">
        <v>5</v>
      </c>
      <c r="C25" s="6">
        <v>20000</v>
      </c>
      <c r="D25" s="6">
        <v>10000</v>
      </c>
      <c r="E25" s="6">
        <v>-12000</v>
      </c>
      <c r="F25" s="45">
        <f t="shared" ref="F25:F26" si="5">SUMPRODUCT(C25:E25,C$28:E$28)</f>
        <v>6000</v>
      </c>
    </row>
    <row r="26" spans="2:6" ht="21" customHeight="1" x14ac:dyDescent="0.25">
      <c r="B26" s="7" t="s">
        <v>6</v>
      </c>
      <c r="C26" s="8">
        <v>0</v>
      </c>
      <c r="D26" s="8">
        <v>0</v>
      </c>
      <c r="E26" s="8">
        <v>0</v>
      </c>
      <c r="F26" s="46">
        <f t="shared" si="5"/>
        <v>0</v>
      </c>
    </row>
    <row r="27" spans="2:6" ht="28.5" customHeight="1" thickBot="1" x14ac:dyDescent="0.3">
      <c r="B27" s="12" t="s">
        <v>13</v>
      </c>
      <c r="C27" s="13">
        <f>MAX(C24:C26)</f>
        <v>50000</v>
      </c>
      <c r="D27" s="13">
        <f t="shared" ref="D27:E27" si="6">MAX(D24:D26)</f>
        <v>20000</v>
      </c>
      <c r="E27" s="13">
        <f t="shared" si="6"/>
        <v>0</v>
      </c>
    </row>
    <row r="28" spans="2:6" ht="21" customHeight="1" thickTop="1" x14ac:dyDescent="0.25">
      <c r="B28" s="9" t="s">
        <v>7</v>
      </c>
      <c r="C28" s="42">
        <f>C8</f>
        <v>0.33333333333333331</v>
      </c>
      <c r="D28" s="42">
        <f t="shared" ref="D28:E28" si="7">D8</f>
        <v>0.33333333333333331</v>
      </c>
      <c r="E28" s="42">
        <f t="shared" si="7"/>
        <v>0.33333333333333331</v>
      </c>
    </row>
    <row r="30" spans="2:6" ht="21" customHeight="1" x14ac:dyDescent="0.25">
      <c r="C30" s="14" t="s">
        <v>14</v>
      </c>
      <c r="D30" s="54">
        <f>SUMPRODUCT(C27:E27,C28:E28)</f>
        <v>23333.333333333328</v>
      </c>
    </row>
    <row r="31" spans="2:6" ht="21" customHeight="1" x14ac:dyDescent="0.25">
      <c r="C31" s="15" t="s">
        <v>15</v>
      </c>
      <c r="D31" s="16">
        <f>MAX(F24:F26)</f>
        <v>9999.9999999999964</v>
      </c>
    </row>
    <row r="32" spans="2:6" ht="21" customHeight="1" x14ac:dyDescent="0.25">
      <c r="C32" s="14" t="s">
        <v>16</v>
      </c>
      <c r="D32" s="53">
        <f>D30-D31</f>
        <v>13333.333333333332</v>
      </c>
    </row>
  </sheetData>
  <mergeCells count="4">
    <mergeCell ref="C3:E3"/>
    <mergeCell ref="B10:F10"/>
    <mergeCell ref="C12:E12"/>
    <mergeCell ref="C22:E22"/>
  </mergeCells>
  <conditionalFormatting sqref="F14:F16">
    <cfRule type="top10" dxfId="1" priority="1" rank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B9CE6-2697-44B6-9EAB-7F6EA547B6F6}">
  <dimension ref="B1:M22"/>
  <sheetViews>
    <sheetView tabSelected="1" zoomScale="120" zoomScaleNormal="120" workbookViewId="0">
      <selection activeCell="E1" sqref="E1"/>
    </sheetView>
  </sheetViews>
  <sheetFormatPr defaultRowHeight="19.149999999999999" customHeight="1" x14ac:dyDescent="0.25"/>
  <cols>
    <col min="13" max="13" width="14" customWidth="1"/>
  </cols>
  <sheetData>
    <row r="1" spans="2:13" ht="19.149999999999999" customHeight="1" x14ac:dyDescent="0.25">
      <c r="C1" s="38" t="s">
        <v>28</v>
      </c>
      <c r="D1" s="38"/>
      <c r="E1" s="26">
        <v>3</v>
      </c>
    </row>
    <row r="2" spans="2:13" ht="19.149999999999999" customHeight="1" x14ac:dyDescent="0.25">
      <c r="C2" s="38" t="s">
        <v>29</v>
      </c>
      <c r="D2" s="38"/>
      <c r="E2" s="26">
        <v>5</v>
      </c>
    </row>
    <row r="5" spans="2:13" ht="19.149999999999999" customHeight="1" x14ac:dyDescent="0.35">
      <c r="B5" s="17"/>
      <c r="C5" s="17"/>
      <c r="D5" s="35" t="s">
        <v>17</v>
      </c>
      <c r="E5" s="35"/>
      <c r="F5" s="35"/>
      <c r="G5" s="35"/>
      <c r="H5" s="35"/>
      <c r="I5" s="35"/>
      <c r="J5" s="35"/>
      <c r="K5" s="35"/>
      <c r="L5" s="35"/>
    </row>
    <row r="6" spans="2:13" ht="19.149999999999999" customHeight="1" x14ac:dyDescent="0.25">
      <c r="B6" s="36" t="s">
        <v>18</v>
      </c>
      <c r="C6" s="36"/>
      <c r="D6" s="25">
        <v>0.05</v>
      </c>
      <c r="E6" s="25">
        <v>0.1</v>
      </c>
      <c r="F6" s="25">
        <v>0.12</v>
      </c>
      <c r="G6" s="25">
        <v>0.12</v>
      </c>
      <c r="H6" s="25">
        <v>0.1</v>
      </c>
      <c r="I6" s="25">
        <v>0.2</v>
      </c>
      <c r="J6" s="25">
        <v>0.14000000000000001</v>
      </c>
      <c r="K6" s="25">
        <v>0.12</v>
      </c>
      <c r="L6" s="25">
        <v>0.05</v>
      </c>
      <c r="M6" s="32">
        <f>SUM(D6:L6)</f>
        <v>1</v>
      </c>
    </row>
    <row r="7" spans="2:13" ht="19.149999999999999" customHeight="1" x14ac:dyDescent="0.25">
      <c r="B7" s="37"/>
      <c r="C7" s="37"/>
      <c r="D7" s="18">
        <v>16</v>
      </c>
      <c r="E7" s="18">
        <v>17</v>
      </c>
      <c r="F7" s="18">
        <v>18</v>
      </c>
      <c r="G7" s="18">
        <v>19</v>
      </c>
      <c r="H7" s="18">
        <v>20</v>
      </c>
      <c r="I7" s="18">
        <v>21</v>
      </c>
      <c r="J7" s="18">
        <v>22</v>
      </c>
      <c r="K7" s="18">
        <v>23</v>
      </c>
      <c r="L7" s="18">
        <v>24</v>
      </c>
      <c r="M7" s="30" t="s">
        <v>8</v>
      </c>
    </row>
    <row r="8" spans="2:13" ht="19.149999999999999" customHeight="1" x14ac:dyDescent="0.25">
      <c r="B8" s="19" t="s">
        <v>19</v>
      </c>
      <c r="C8" s="20">
        <v>16</v>
      </c>
      <c r="D8" s="27">
        <f t="shared" ref="D8:L16" si="0">MIN(D$7,$C8)*PC-$C8*NC</f>
        <v>32</v>
      </c>
      <c r="E8" s="27">
        <f t="shared" si="0"/>
        <v>32</v>
      </c>
      <c r="F8" s="27">
        <f t="shared" si="0"/>
        <v>32</v>
      </c>
      <c r="G8" s="27">
        <f t="shared" si="0"/>
        <v>32</v>
      </c>
      <c r="H8" s="27">
        <f t="shared" si="0"/>
        <v>32</v>
      </c>
      <c r="I8" s="27">
        <f t="shared" si="0"/>
        <v>32</v>
      </c>
      <c r="J8" s="27">
        <f t="shared" si="0"/>
        <v>32</v>
      </c>
      <c r="K8" s="27">
        <f t="shared" si="0"/>
        <v>32</v>
      </c>
      <c r="L8" s="27">
        <f t="shared" si="0"/>
        <v>32</v>
      </c>
      <c r="M8" s="29">
        <f>SUMPRODUCT($D$6:$L$6,D8:L8)</f>
        <v>32</v>
      </c>
    </row>
    <row r="9" spans="2:13" ht="19.149999999999999" customHeight="1" x14ac:dyDescent="0.25">
      <c r="B9" s="21" t="s">
        <v>20</v>
      </c>
      <c r="C9" s="22">
        <v>17</v>
      </c>
      <c r="D9" s="27">
        <f t="shared" si="0"/>
        <v>29</v>
      </c>
      <c r="E9" s="27">
        <f t="shared" si="0"/>
        <v>34</v>
      </c>
      <c r="F9" s="27">
        <f t="shared" si="0"/>
        <v>34</v>
      </c>
      <c r="G9" s="27">
        <f t="shared" si="0"/>
        <v>34</v>
      </c>
      <c r="H9" s="27">
        <f t="shared" si="0"/>
        <v>34</v>
      </c>
      <c r="I9" s="27">
        <f t="shared" si="0"/>
        <v>34</v>
      </c>
      <c r="J9" s="27">
        <f t="shared" si="0"/>
        <v>34</v>
      </c>
      <c r="K9" s="27">
        <f t="shared" si="0"/>
        <v>34</v>
      </c>
      <c r="L9" s="27">
        <f t="shared" si="0"/>
        <v>34</v>
      </c>
      <c r="M9" s="29">
        <f>SUMPRODUCT($D$6:$L$6,D9:L9)</f>
        <v>33.750000000000007</v>
      </c>
    </row>
    <row r="10" spans="2:13" ht="19.149999999999999" customHeight="1" x14ac:dyDescent="0.25">
      <c r="B10" s="21" t="s">
        <v>21</v>
      </c>
      <c r="C10" s="22">
        <v>18</v>
      </c>
      <c r="D10" s="27">
        <f t="shared" si="0"/>
        <v>26</v>
      </c>
      <c r="E10" s="27">
        <f t="shared" si="0"/>
        <v>31</v>
      </c>
      <c r="F10" s="27">
        <f t="shared" si="0"/>
        <v>36</v>
      </c>
      <c r="G10" s="27">
        <f t="shared" si="0"/>
        <v>36</v>
      </c>
      <c r="H10" s="27">
        <f t="shared" si="0"/>
        <v>36</v>
      </c>
      <c r="I10" s="27">
        <f t="shared" si="0"/>
        <v>36</v>
      </c>
      <c r="J10" s="27">
        <f t="shared" si="0"/>
        <v>36</v>
      </c>
      <c r="K10" s="27">
        <f t="shared" si="0"/>
        <v>36</v>
      </c>
      <c r="L10" s="27">
        <f t="shared" si="0"/>
        <v>36</v>
      </c>
      <c r="M10" s="29">
        <f t="shared" ref="M10:M16" si="1">SUMPRODUCT($D$6:$L$6,D10:L10)</f>
        <v>35</v>
      </c>
    </row>
    <row r="11" spans="2:13" ht="19.149999999999999" customHeight="1" x14ac:dyDescent="0.25">
      <c r="B11" s="21" t="s">
        <v>22</v>
      </c>
      <c r="C11" s="22">
        <v>19</v>
      </c>
      <c r="D11" s="27">
        <f t="shared" si="0"/>
        <v>23</v>
      </c>
      <c r="E11" s="27">
        <f t="shared" si="0"/>
        <v>28</v>
      </c>
      <c r="F11" s="27">
        <f t="shared" si="0"/>
        <v>33</v>
      </c>
      <c r="G11" s="27">
        <f t="shared" si="0"/>
        <v>38</v>
      </c>
      <c r="H11" s="27">
        <f t="shared" si="0"/>
        <v>38</v>
      </c>
      <c r="I11" s="27">
        <f t="shared" si="0"/>
        <v>38</v>
      </c>
      <c r="J11" s="27">
        <f t="shared" si="0"/>
        <v>38</v>
      </c>
      <c r="K11" s="27">
        <f t="shared" si="0"/>
        <v>38</v>
      </c>
      <c r="L11" s="27">
        <f t="shared" si="0"/>
        <v>38</v>
      </c>
      <c r="M11" s="29">
        <f t="shared" si="1"/>
        <v>35.65</v>
      </c>
    </row>
    <row r="12" spans="2:13" ht="19.149999999999999" customHeight="1" x14ac:dyDescent="0.25">
      <c r="B12" s="21" t="s">
        <v>23</v>
      </c>
      <c r="C12" s="22">
        <v>20</v>
      </c>
      <c r="D12" s="27">
        <f t="shared" si="0"/>
        <v>20</v>
      </c>
      <c r="E12" s="27">
        <f t="shared" si="0"/>
        <v>25</v>
      </c>
      <c r="F12" s="27">
        <f t="shared" si="0"/>
        <v>30</v>
      </c>
      <c r="G12" s="27">
        <f t="shared" si="0"/>
        <v>35</v>
      </c>
      <c r="H12" s="27">
        <f t="shared" si="0"/>
        <v>40</v>
      </c>
      <c r="I12" s="27">
        <f t="shared" si="0"/>
        <v>40</v>
      </c>
      <c r="J12" s="27">
        <f t="shared" si="0"/>
        <v>40</v>
      </c>
      <c r="K12" s="27">
        <f t="shared" si="0"/>
        <v>40</v>
      </c>
      <c r="L12" s="27">
        <f t="shared" si="0"/>
        <v>40</v>
      </c>
      <c r="M12" s="29">
        <f t="shared" si="1"/>
        <v>35.700000000000003</v>
      </c>
    </row>
    <row r="13" spans="2:13" ht="19.149999999999999" customHeight="1" x14ac:dyDescent="0.25">
      <c r="B13" s="21" t="s">
        <v>24</v>
      </c>
      <c r="C13" s="22">
        <v>21</v>
      </c>
      <c r="D13" s="27">
        <f t="shared" si="0"/>
        <v>17</v>
      </c>
      <c r="E13" s="27">
        <f t="shared" si="0"/>
        <v>22</v>
      </c>
      <c r="F13" s="27">
        <f t="shared" si="0"/>
        <v>27</v>
      </c>
      <c r="G13" s="27">
        <f t="shared" si="0"/>
        <v>32</v>
      </c>
      <c r="H13" s="27">
        <f t="shared" si="0"/>
        <v>37</v>
      </c>
      <c r="I13" s="27">
        <f t="shared" si="0"/>
        <v>42</v>
      </c>
      <c r="J13" s="27">
        <f t="shared" si="0"/>
        <v>42</v>
      </c>
      <c r="K13" s="27">
        <f t="shared" si="0"/>
        <v>42</v>
      </c>
      <c r="L13" s="27">
        <f t="shared" si="0"/>
        <v>42</v>
      </c>
      <c r="M13" s="29">
        <f t="shared" si="1"/>
        <v>35.25</v>
      </c>
    </row>
    <row r="14" spans="2:13" ht="19.149999999999999" customHeight="1" x14ac:dyDescent="0.25">
      <c r="B14" s="21" t="s">
        <v>25</v>
      </c>
      <c r="C14" s="22">
        <v>22</v>
      </c>
      <c r="D14" s="27">
        <f t="shared" si="0"/>
        <v>14</v>
      </c>
      <c r="E14" s="27">
        <f t="shared" si="0"/>
        <v>19</v>
      </c>
      <c r="F14" s="27">
        <f t="shared" si="0"/>
        <v>24</v>
      </c>
      <c r="G14" s="27">
        <f t="shared" si="0"/>
        <v>29</v>
      </c>
      <c r="H14" s="27">
        <f t="shared" si="0"/>
        <v>34</v>
      </c>
      <c r="I14" s="27">
        <f t="shared" si="0"/>
        <v>39</v>
      </c>
      <c r="J14" s="27">
        <f t="shared" si="0"/>
        <v>44</v>
      </c>
      <c r="K14" s="27">
        <f t="shared" si="0"/>
        <v>44</v>
      </c>
      <c r="L14" s="27">
        <f t="shared" si="0"/>
        <v>44</v>
      </c>
      <c r="M14" s="29">
        <f t="shared" si="1"/>
        <v>33.800000000000004</v>
      </c>
    </row>
    <row r="15" spans="2:13" ht="19.149999999999999" customHeight="1" x14ac:dyDescent="0.25">
      <c r="B15" s="21" t="s">
        <v>26</v>
      </c>
      <c r="C15" s="22">
        <v>23</v>
      </c>
      <c r="D15" s="27">
        <f t="shared" si="0"/>
        <v>11</v>
      </c>
      <c r="E15" s="27">
        <f t="shared" si="0"/>
        <v>16</v>
      </c>
      <c r="F15" s="27">
        <f t="shared" si="0"/>
        <v>21</v>
      </c>
      <c r="G15" s="27">
        <f t="shared" si="0"/>
        <v>26</v>
      </c>
      <c r="H15" s="27">
        <f t="shared" si="0"/>
        <v>31</v>
      </c>
      <c r="I15" s="27">
        <f t="shared" si="0"/>
        <v>36</v>
      </c>
      <c r="J15" s="27">
        <f t="shared" si="0"/>
        <v>41</v>
      </c>
      <c r="K15" s="27">
        <f t="shared" si="0"/>
        <v>46</v>
      </c>
      <c r="L15" s="27">
        <f t="shared" si="0"/>
        <v>46</v>
      </c>
      <c r="M15" s="29">
        <f t="shared" si="1"/>
        <v>31.65</v>
      </c>
    </row>
    <row r="16" spans="2:13" ht="19.149999999999999" customHeight="1" x14ac:dyDescent="0.25">
      <c r="B16" s="23" t="s">
        <v>27</v>
      </c>
      <c r="C16" s="24">
        <v>24</v>
      </c>
      <c r="D16" s="28">
        <f t="shared" si="0"/>
        <v>8</v>
      </c>
      <c r="E16" s="28">
        <f t="shared" si="0"/>
        <v>13</v>
      </c>
      <c r="F16" s="28">
        <f t="shared" si="0"/>
        <v>18</v>
      </c>
      <c r="G16" s="28">
        <f t="shared" si="0"/>
        <v>23</v>
      </c>
      <c r="H16" s="28">
        <f t="shared" si="0"/>
        <v>28</v>
      </c>
      <c r="I16" s="28">
        <f t="shared" si="0"/>
        <v>33</v>
      </c>
      <c r="J16" s="28">
        <f t="shared" si="0"/>
        <v>38</v>
      </c>
      <c r="K16" s="28">
        <f t="shared" si="0"/>
        <v>43</v>
      </c>
      <c r="L16" s="28">
        <f t="shared" si="0"/>
        <v>48</v>
      </c>
      <c r="M16" s="31">
        <f t="shared" si="1"/>
        <v>28.9</v>
      </c>
    </row>
    <row r="19" spans="3:3" ht="19.149999999999999" customHeight="1" x14ac:dyDescent="0.25">
      <c r="C19" t="s">
        <v>30</v>
      </c>
    </row>
    <row r="21" spans="3:3" ht="19.149999999999999" customHeight="1" x14ac:dyDescent="0.25">
      <c r="C21" t="s">
        <v>32</v>
      </c>
    </row>
    <row r="22" spans="3:3" ht="19.149999999999999" customHeight="1" x14ac:dyDescent="0.25">
      <c r="C22" t="s">
        <v>31</v>
      </c>
    </row>
  </sheetData>
  <mergeCells count="4">
    <mergeCell ref="D5:L5"/>
    <mergeCell ref="B6:C7"/>
    <mergeCell ref="C1:D1"/>
    <mergeCell ref="C2:D2"/>
  </mergeCells>
  <conditionalFormatting sqref="M8:M16">
    <cfRule type="top10" dxfId="0" priority="1" rank="1"/>
  </conditionalFormatting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Bing i kiosci</vt:lpstr>
      <vt:lpstr>Prodaja novina</vt:lpstr>
      <vt:lpstr>NC</vt:lpstr>
      <vt:lpstr>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Profesor Vern</dc:creator>
  <cp:lastModifiedBy>Joško Meter</cp:lastModifiedBy>
  <dcterms:created xsi:type="dcterms:W3CDTF">2020-10-16T15:55:50Z</dcterms:created>
  <dcterms:modified xsi:type="dcterms:W3CDTF">2023-03-10T15:58:17Z</dcterms:modified>
</cp:coreProperties>
</file>