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filterPrivacy="1" defaultThemeVersion="124226"/>
  <xr:revisionPtr revIDLastSave="4" documentId="13_ncr:1_{1E1083B7-BC65-4FD0-A883-A14D05A96948}" xr6:coauthVersionLast="36" xr6:coauthVersionMax="45" xr10:uidLastSave="{17A3C65C-A9A1-49BF-A395-C59AA1EF7D47}"/>
  <bookViews>
    <workbookView xWindow="-105" yWindow="-105" windowWidth="23250" windowHeight="12600" tabRatio="807" activeTab="14" xr2:uid="{00000000-000D-0000-FFFF-FFFF00000000}"/>
  </bookViews>
  <sheets>
    <sheet name="Sadrzaj" sheetId="29" r:id="rId1"/>
    <sheet name="Zad1" sheetId="58" r:id="rId2"/>
    <sheet name="Zad2" sheetId="59" r:id="rId3"/>
    <sheet name="Zad3" sheetId="60" r:id="rId4"/>
    <sheet name="Sensitivity Report 1" sheetId="81" r:id="rId5"/>
    <sheet name="Zad4" sheetId="62" r:id="rId6"/>
    <sheet name="Zad5" sheetId="64" r:id="rId7"/>
    <sheet name="Zad6" sheetId="65" r:id="rId8"/>
    <sheet name="Zad7" sheetId="66" r:id="rId9"/>
    <sheet name="Zad8" sheetId="67" r:id="rId10"/>
    <sheet name="Zad9" sheetId="68" r:id="rId11"/>
    <sheet name="Zad10" sheetId="69" r:id="rId12"/>
    <sheet name="Zad11" sheetId="70" r:id="rId13"/>
    <sheet name="Zad12" sheetId="71" r:id="rId14"/>
    <sheet name="Zad13" sheetId="72" r:id="rId15"/>
    <sheet name="Zad14" sheetId="73" r:id="rId16"/>
    <sheet name="Zad15" sheetId="74" r:id="rId17"/>
    <sheet name="Zad16" sheetId="75" r:id="rId18"/>
    <sheet name="Zad17" sheetId="76" r:id="rId19"/>
    <sheet name="Zad18" sheetId="77" r:id="rId20"/>
    <sheet name="Zad19" sheetId="78" r:id="rId21"/>
    <sheet name="Zad20" sheetId="79" r:id="rId22"/>
    <sheet name="Zad21" sheetId="80" r:id="rId23"/>
  </sheets>
  <externalReferences>
    <externalReference r:id="rId24"/>
  </externalReferences>
  <definedNames>
    <definedName name="isporuceno" localSheetId="11">#REF!</definedName>
    <definedName name="isporuceno">#REF!</definedName>
    <definedName name="Plan">Zad2!$B$9:$C$9</definedName>
    <definedName name="plan_isporuke">'[1]PT1 (R)'!$C$23:$G$25</definedName>
    <definedName name="PlanZ4">Zad4!$C$11:$F$11</definedName>
    <definedName name="solver_adj" localSheetId="1" hidden="1">Zad1!$B$8:$C$8</definedName>
    <definedName name="solver_adj" localSheetId="11" hidden="1">Zad10!$D$19:$E$21</definedName>
    <definedName name="solver_adj" localSheetId="2" hidden="1">Zad2!$B$9:$C$9</definedName>
    <definedName name="solver_adj" localSheetId="22" hidden="1">Zad21!$B$6:$C$6</definedName>
    <definedName name="solver_cvg" localSheetId="1"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19" hidden="1">0.0001</definedName>
    <definedName name="solver_cvg" localSheetId="20" hidden="1">0.0001</definedName>
    <definedName name="solver_cvg" localSheetId="2" hidden="1">0.0001</definedName>
    <definedName name="solver_cvg" localSheetId="21" hidden="1">0.0001</definedName>
    <definedName name="solver_cvg" localSheetId="22" hidden="1">0.0001</definedName>
    <definedName name="solver_cvg" localSheetId="3"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drv" localSheetId="1" hidden="1">1</definedName>
    <definedName name="solver_drv" localSheetId="11" hidden="1">1</definedName>
    <definedName name="solver_drv" localSheetId="12" hidden="1">1</definedName>
    <definedName name="solver_drv" localSheetId="13" hidden="1">2</definedName>
    <definedName name="solver_drv" localSheetId="14" hidden="1">1</definedName>
    <definedName name="solver_drv" localSheetId="15" hidden="1">1</definedName>
    <definedName name="solver_drv" localSheetId="16" hidden="1">1</definedName>
    <definedName name="solver_drv" localSheetId="17" hidden="1">2</definedName>
    <definedName name="solver_drv" localSheetId="18" hidden="1">1</definedName>
    <definedName name="solver_drv" localSheetId="19" hidden="1">1</definedName>
    <definedName name="solver_drv" localSheetId="20" hidden="1">2</definedName>
    <definedName name="solver_drv" localSheetId="2" hidden="1">2</definedName>
    <definedName name="solver_drv" localSheetId="21" hidden="1">2</definedName>
    <definedName name="solver_drv" localSheetId="22" hidden="1">1</definedName>
    <definedName name="solver_drv" localSheetId="3" hidden="1">1</definedName>
    <definedName name="solver_drv" localSheetId="5" hidden="1">2</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eng" localSheetId="1" hidden="1">2</definedName>
    <definedName name="solver_eng" localSheetId="11" hidden="1">2</definedName>
    <definedName name="solver_eng" localSheetId="12" hidden="1">2</definedName>
    <definedName name="solver_eng" localSheetId="13" hidden="1">1</definedName>
    <definedName name="solver_eng" localSheetId="14" hidden="1">1</definedName>
    <definedName name="solver_eng" localSheetId="15" hidden="1">2</definedName>
    <definedName name="solver_eng" localSheetId="16" hidden="1">2</definedName>
    <definedName name="solver_eng" localSheetId="17" hidden="1">1</definedName>
    <definedName name="solver_eng" localSheetId="18" hidden="1">2</definedName>
    <definedName name="solver_eng" localSheetId="19" hidden="1">2</definedName>
    <definedName name="solver_eng" localSheetId="20" hidden="1">2</definedName>
    <definedName name="solver_eng" localSheetId="2" hidden="1">2</definedName>
    <definedName name="solver_eng" localSheetId="21" hidden="1">2</definedName>
    <definedName name="solver_eng" localSheetId="22" hidden="1">2</definedName>
    <definedName name="solver_eng" localSheetId="3" hidden="1">2</definedName>
    <definedName name="solver_eng" localSheetId="5" hidden="1">2</definedName>
    <definedName name="solver_eng" localSheetId="6" hidden="1">2</definedName>
    <definedName name="solver_eng" localSheetId="7" hidden="1">1</definedName>
    <definedName name="solver_eng" localSheetId="8" hidden="1">2</definedName>
    <definedName name="solver_eng" localSheetId="9" hidden="1">1</definedName>
    <definedName name="solver_eng" localSheetId="10" hidden="1">2</definedName>
    <definedName name="solver_est" localSheetId="1"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19" hidden="1">1</definedName>
    <definedName name="solver_est" localSheetId="20" hidden="1">1</definedName>
    <definedName name="solver_est" localSheetId="2" hidden="1">1</definedName>
    <definedName name="solver_est" localSheetId="21" hidden="1">1</definedName>
    <definedName name="solver_est" localSheetId="22" hidden="1">1</definedName>
    <definedName name="solver_est" localSheetId="3"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itr" localSheetId="1" hidden="1">100</definedName>
    <definedName name="solver_itr" localSheetId="11" hidden="1">2147483647</definedName>
    <definedName name="solver_itr" localSheetId="12"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19" hidden="1">2147483647</definedName>
    <definedName name="solver_itr" localSheetId="20" hidden="1">2147483647</definedName>
    <definedName name="solver_itr" localSheetId="2" hidden="1">2147483647</definedName>
    <definedName name="solver_itr" localSheetId="21" hidden="1">2147483647</definedName>
    <definedName name="solver_itr" localSheetId="22" hidden="1">2147483647</definedName>
    <definedName name="solver_itr" localSheetId="3" hidden="1">2147483647</definedName>
    <definedName name="solver_itr" localSheetId="5" hidden="1">2147483647</definedName>
    <definedName name="solver_itr" localSheetId="6" hidden="1">100</definedName>
    <definedName name="solver_itr" localSheetId="7" hidden="1">2147483647</definedName>
    <definedName name="solver_itr" localSheetId="8" hidden="1">2147483647</definedName>
    <definedName name="solver_itr" localSheetId="9" hidden="1">2147483647</definedName>
    <definedName name="solver_itr" localSheetId="10" hidden="1">100</definedName>
    <definedName name="solver_lhs0" localSheetId="5" hidden="1">Zad4!$F$10</definedName>
    <definedName name="solver_lhs1" localSheetId="1" hidden="1">Zad1!$B$13:$B$15</definedName>
    <definedName name="solver_lhs1" localSheetId="11" hidden="1">Zad10!$D$22:$E$22</definedName>
    <definedName name="solver_lhs1" localSheetId="12" hidden="1">Zad11!$B$11:$G$14</definedName>
    <definedName name="solver_lhs1" localSheetId="13" hidden="1">Zad12!$C$22:$H$33</definedName>
    <definedName name="solver_lhs1" localSheetId="14" hidden="1">Zad13!#REF!</definedName>
    <definedName name="solver_lhs1" localSheetId="15" hidden="1">Zad14!$B$21:$B$24</definedName>
    <definedName name="solver_lhs1" localSheetId="16" hidden="1">Zad15!$C$11:$C$13</definedName>
    <definedName name="solver_lhs1" localSheetId="17" hidden="1">Zad16!$C$18:$E$18</definedName>
    <definedName name="solver_lhs1" localSheetId="18" hidden="1">Zad17!$B$11</definedName>
    <definedName name="solver_lhs1" localSheetId="19" hidden="1">Zad18!$C$9:$F$9</definedName>
    <definedName name="solver_lhs1" localSheetId="20" hidden="1">Zad19!$B$13:$E$15</definedName>
    <definedName name="solver_lhs1" localSheetId="2" hidden="1">Zad2!$B$18:$B$20</definedName>
    <definedName name="solver_lhs1" localSheetId="21" hidden="1">Zad20!$C$12</definedName>
    <definedName name="solver_lhs1" localSheetId="22" hidden="1">Zad21!$B$15:$B$16</definedName>
    <definedName name="solver_lhs1" localSheetId="3" hidden="1">Zad3!$B$12:$B$14</definedName>
    <definedName name="solver_lhs1" localSheetId="5" hidden="1">Zad4!$C$18:$C$22</definedName>
    <definedName name="solver_lhs1" localSheetId="6" hidden="1">Zad5!$B$21:$E$23</definedName>
    <definedName name="solver_lhs1" localSheetId="7" hidden="1">Zad6!$C$11:$F$13</definedName>
    <definedName name="solver_lhs1" localSheetId="8" hidden="1">Zad7!$C$22:$H$22</definedName>
    <definedName name="solver_lhs1" localSheetId="9" hidden="1">Zad8!$C$20</definedName>
    <definedName name="solver_lhs1" localSheetId="10" hidden="1">Zad9!$C$12:$L$12</definedName>
    <definedName name="solver_lhs2" localSheetId="1" hidden="1">Zad1!$B$15</definedName>
    <definedName name="solver_lhs2" localSheetId="11" hidden="1">Zad10!$F$19:$F$21</definedName>
    <definedName name="solver_lhs2" localSheetId="12" hidden="1">Zad11!$B$15:$G$15</definedName>
    <definedName name="solver_lhs2" localSheetId="13" hidden="1">Zad12!$C$34:$H$34</definedName>
    <definedName name="solver_lhs2" localSheetId="14" hidden="1">Zad13!#REF!</definedName>
    <definedName name="solver_lhs2" localSheetId="15" hidden="1">Zad14!$C$25:$J$25</definedName>
    <definedName name="solver_lhs2" localSheetId="16" hidden="1">Zad15!$D$14:$H$14</definedName>
    <definedName name="solver_lhs2" localSheetId="17" hidden="1">Zad16!$F$15:$F$17</definedName>
    <definedName name="solver_lhs2" localSheetId="18" hidden="1">Zad17!$B$11:$B$12</definedName>
    <definedName name="solver_lhs2" localSheetId="19" hidden="1">Zad18!$H$5:$H$8</definedName>
    <definedName name="solver_lhs2" localSheetId="20" hidden="1">Zad19!$B$16:$E$16</definedName>
    <definedName name="solver_lhs2" localSheetId="2" hidden="1">Zad2!$B$16</definedName>
    <definedName name="solver_lhs2" localSheetId="21" hidden="1">Zad20!$C$15</definedName>
    <definedName name="solver_lhs2" localSheetId="5" hidden="1">Zad4!$C$23</definedName>
    <definedName name="solver_lhs2" localSheetId="6" hidden="1">Zad5!$B$24:$E$24</definedName>
    <definedName name="solver_lhs2" localSheetId="7" hidden="1">Zad6!$C$14:$F$14</definedName>
    <definedName name="solver_lhs2" localSheetId="8" hidden="1">Zad7!$C$27:$C$28</definedName>
    <definedName name="solver_lhs2" localSheetId="9" hidden="1">Zad8!$E$18:$E$19</definedName>
    <definedName name="solver_lhs2" localSheetId="10" hidden="1">Zad9!$C$19:$C$24</definedName>
    <definedName name="solver_lhs3" localSheetId="1" hidden="1">Zad1!$B$15</definedName>
    <definedName name="solver_lhs3" localSheetId="12" hidden="1">Zad11!$I$11:$I$14</definedName>
    <definedName name="solver_lhs3" localSheetId="13" hidden="1">Zad12!$C$34:$H$34</definedName>
    <definedName name="solver_lhs3" localSheetId="16" hidden="1">Zad15!#REF!</definedName>
    <definedName name="solver_lhs3" localSheetId="18" hidden="1">Zad17!$B$12</definedName>
    <definedName name="solver_lhs3" localSheetId="19" hidden="1">Zad18!$H$5:$H$8</definedName>
    <definedName name="solver_lhs3" localSheetId="20" hidden="1">Zad19!$D$14</definedName>
    <definedName name="solver_lhs3" localSheetId="2" hidden="1">Zad2!$B$17</definedName>
    <definedName name="solver_lhs3" localSheetId="21" hidden="1">Zad20!$C$16</definedName>
    <definedName name="solver_lhs3" localSheetId="5" hidden="1">Zad4!$C$24</definedName>
    <definedName name="solver_lhs3" localSheetId="6" hidden="1">Zad5!$F$21:$F$23</definedName>
    <definedName name="solver_lhs3" localSheetId="7" hidden="1">Zad6!$G$11:$G$13</definedName>
    <definedName name="solver_lhs3" localSheetId="9" hidden="1">Zad8!$G$10:$G$11</definedName>
    <definedName name="solver_lhs3" localSheetId="10" hidden="1">Zad9!$C$23:$C$24</definedName>
    <definedName name="solver_lhs4" localSheetId="13" hidden="1">Zad12!$I$22:$I$33</definedName>
    <definedName name="solver_lhs4" localSheetId="18" hidden="1">Zad17!$B$16</definedName>
    <definedName name="solver_lhs4" localSheetId="20" hidden="1">Zad19!$F$22:$F$24</definedName>
    <definedName name="solver_lhs4" localSheetId="21" hidden="1">Zad20!$C$16</definedName>
    <definedName name="solver_lhs4" localSheetId="5" hidden="1">Zad4!#REF!</definedName>
    <definedName name="solver_lhs4" localSheetId="9" hidden="1">Zad8!$H$10:$H$11</definedName>
    <definedName name="solver_lhs4" localSheetId="10" hidden="1">Zad9!$C$12:$L$12</definedName>
    <definedName name="solver_lhs5" localSheetId="21" hidden="1">Zad20!$C$17</definedName>
    <definedName name="solver_lhs5" localSheetId="9" hidden="1">Zad8!$E$18:$E$19</definedName>
    <definedName name="solver_lhs6" localSheetId="21" hidden="1">Zad20!$C$29</definedName>
    <definedName name="solver_lhs6" localSheetId="9" hidden="1">Zad8!$H$10:$H$11</definedName>
    <definedName name="solver_lhs7" localSheetId="9" hidden="1">Zad8!$H$10:$H$11</definedName>
    <definedName name="solver_lin" localSheetId="1" hidden="1">1</definedName>
    <definedName name="solver_lin" localSheetId="6" hidden="1">1</definedName>
    <definedName name="solver_lin" localSheetId="10" hidden="1">1</definedName>
    <definedName name="solver_mip" localSheetId="1"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19" hidden="1">2147483647</definedName>
    <definedName name="solver_mip" localSheetId="20" hidden="1">2147483647</definedName>
    <definedName name="solver_mip" localSheetId="2" hidden="1">2</definedName>
    <definedName name="solver_mip" localSheetId="21" hidden="1">2147483647</definedName>
    <definedName name="solver_mip" localSheetId="22" hidden="1">2147483647</definedName>
    <definedName name="solver_mip" localSheetId="3"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ni" localSheetId="1"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19" hidden="1">30</definedName>
    <definedName name="solver_mni" localSheetId="20" hidden="1">30</definedName>
    <definedName name="solver_mni" localSheetId="2" hidden="1">30</definedName>
    <definedName name="solver_mni" localSheetId="21" hidden="1">30</definedName>
    <definedName name="solver_mni" localSheetId="22" hidden="1">30</definedName>
    <definedName name="solver_mni" localSheetId="3"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rt" localSheetId="1"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19" hidden="1">0.075</definedName>
    <definedName name="solver_mrt" localSheetId="20" hidden="1">0.075</definedName>
    <definedName name="solver_mrt" localSheetId="2" hidden="1">0.075</definedName>
    <definedName name="solver_mrt" localSheetId="21" hidden="1">0.075</definedName>
    <definedName name="solver_mrt" localSheetId="22" hidden="1">0.075</definedName>
    <definedName name="solver_mrt" localSheetId="3"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sl" localSheetId="1"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19" hidden="1">2</definedName>
    <definedName name="solver_msl" localSheetId="20" hidden="1">2</definedName>
    <definedName name="solver_msl" localSheetId="2" hidden="1">2</definedName>
    <definedName name="solver_msl" localSheetId="21" hidden="1">2</definedName>
    <definedName name="solver_msl" localSheetId="22" hidden="1">2</definedName>
    <definedName name="solver_msl" localSheetId="3"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neg" localSheetId="1"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6" hidden="1">1</definedName>
    <definedName name="solver_neg" localSheetId="17" hidden="1">1</definedName>
    <definedName name="solver_neg" localSheetId="18" hidden="1">1</definedName>
    <definedName name="solver_neg" localSheetId="19" hidden="1">1</definedName>
    <definedName name="solver_neg" localSheetId="20" hidden="1">1</definedName>
    <definedName name="solver_neg" localSheetId="2" hidden="1">1</definedName>
    <definedName name="solver_neg" localSheetId="21" hidden="1">1</definedName>
    <definedName name="solver_neg" localSheetId="22" hidden="1">1</definedName>
    <definedName name="solver_neg" localSheetId="3"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od" localSheetId="1"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19" hidden="1">2147483647</definedName>
    <definedName name="solver_nod" localSheetId="20" hidden="1">2147483647</definedName>
    <definedName name="solver_nod" localSheetId="2" hidden="1">2147483647</definedName>
    <definedName name="solver_nod" localSheetId="21" hidden="1">2147483647</definedName>
    <definedName name="solver_nod" localSheetId="22" hidden="1">2147483647</definedName>
    <definedName name="solver_nod" localSheetId="3"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um" localSheetId="1" hidden="1">1</definedName>
    <definedName name="solver_num" localSheetId="11" hidden="1">2</definedName>
    <definedName name="solver_num" localSheetId="12" hidden="1">0</definedName>
    <definedName name="solver_num" localSheetId="13" hidden="1">0</definedName>
    <definedName name="solver_num" localSheetId="14" hidden="1">0</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19" hidden="1">0</definedName>
    <definedName name="solver_num" localSheetId="20" hidden="1">0</definedName>
    <definedName name="solver_num" localSheetId="2" hidden="1">1</definedName>
    <definedName name="solver_num" localSheetId="21" hidden="1">0</definedName>
    <definedName name="solver_num" localSheetId="22" hidden="1">1</definedName>
    <definedName name="solver_num" localSheetId="3" hidden="1">0</definedName>
    <definedName name="solver_num" localSheetId="5" hidden="1">0</definedName>
    <definedName name="solver_num" localSheetId="6" hidden="1">0</definedName>
    <definedName name="solver_num" localSheetId="7" hidden="1">0</definedName>
    <definedName name="solver_num" localSheetId="8" hidden="1">0</definedName>
    <definedName name="solver_num" localSheetId="9" hidden="1">0</definedName>
    <definedName name="solver_num" localSheetId="10" hidden="1">0</definedName>
    <definedName name="solver_nwt" localSheetId="1"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19" hidden="1">1</definedName>
    <definedName name="solver_nwt" localSheetId="20" hidden="1">1</definedName>
    <definedName name="solver_nwt" localSheetId="2" hidden="1">1</definedName>
    <definedName name="solver_nwt" localSheetId="21" hidden="1">1</definedName>
    <definedName name="solver_nwt" localSheetId="22" hidden="1">1</definedName>
    <definedName name="solver_nwt" localSheetId="3"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opt" localSheetId="1" hidden="1">Zad1!$B$10</definedName>
    <definedName name="solver_opt" localSheetId="11" hidden="1">Zad10!$D$25</definedName>
    <definedName name="solver_opt" localSheetId="2" hidden="1">Zad2!$B$11</definedName>
    <definedName name="solver_opt" localSheetId="22" hidden="1">Zad21!$B$10</definedName>
    <definedName name="solver_pre" localSheetId="1" hidden="1">0.000001</definedName>
    <definedName name="solver_pre" localSheetId="11" hidden="1">0.000001</definedName>
    <definedName name="solver_pre" localSheetId="12" hidden="1">0.000001</definedName>
    <definedName name="solver_pre" localSheetId="13" hidden="1">0.000001</definedName>
    <definedName name="solver_pre" localSheetId="14"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19" hidden="1">0.000001</definedName>
    <definedName name="solver_pre" localSheetId="20" hidden="1">0.000001</definedName>
    <definedName name="solver_pre" localSheetId="2" hidden="1">0.000001</definedName>
    <definedName name="solver_pre" localSheetId="21" hidden="1">0.000001</definedName>
    <definedName name="solver_pre" localSheetId="22" hidden="1">0.000001</definedName>
    <definedName name="solver_pre" localSheetId="3"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rbv" localSheetId="1" hidden="1">2</definedName>
    <definedName name="solver_rbv" localSheetId="11" hidden="1">1</definedName>
    <definedName name="solver_rbv" localSheetId="12" hidden="1">1</definedName>
    <definedName name="solver_rbv" localSheetId="13" hidden="1">2</definedName>
    <definedName name="solver_rbv" localSheetId="14" hidden="1">1</definedName>
    <definedName name="solver_rbv" localSheetId="15" hidden="1">1</definedName>
    <definedName name="solver_rbv" localSheetId="16" hidden="1">1</definedName>
    <definedName name="solver_rbv" localSheetId="17" hidden="1">2</definedName>
    <definedName name="solver_rbv" localSheetId="18" hidden="1">1</definedName>
    <definedName name="solver_rbv" localSheetId="19" hidden="1">1</definedName>
    <definedName name="solver_rbv" localSheetId="20" hidden="1">2</definedName>
    <definedName name="solver_rbv" localSheetId="2" hidden="1">2</definedName>
    <definedName name="solver_rbv" localSheetId="21" hidden="1">2</definedName>
    <definedName name="solver_rbv" localSheetId="22" hidden="1">1</definedName>
    <definedName name="solver_rbv" localSheetId="3" hidden="1">1</definedName>
    <definedName name="solver_rbv" localSheetId="5" hidden="1">2</definedName>
    <definedName name="solver_rbv" localSheetId="6" hidden="1">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el0" localSheetId="5" hidden="1">3</definedName>
    <definedName name="solver_rel1" localSheetId="1" hidden="1">1</definedName>
    <definedName name="solver_rel1" localSheetId="11" hidden="1">1</definedName>
    <definedName name="solver_rel1" localSheetId="12" hidden="1">5</definedName>
    <definedName name="solver_rel1" localSheetId="13" hidden="1">5</definedName>
    <definedName name="solver_rel1" localSheetId="14" hidden="1">5</definedName>
    <definedName name="solver_rel1" localSheetId="15" hidden="1">4</definedName>
    <definedName name="solver_rel1" localSheetId="16" hidden="1">1</definedName>
    <definedName name="solver_rel1" localSheetId="17" hidden="1">1</definedName>
    <definedName name="solver_rel1" localSheetId="18" hidden="1">3</definedName>
    <definedName name="solver_rel1" localSheetId="19" hidden="1">1</definedName>
    <definedName name="solver_rel1" localSheetId="20" hidden="1">5</definedName>
    <definedName name="solver_rel1" localSheetId="2" hidden="1">1</definedName>
    <definedName name="solver_rel1" localSheetId="21" hidden="1">1</definedName>
    <definedName name="solver_rel1" localSheetId="22" hidden="1">1</definedName>
    <definedName name="solver_rel1" localSheetId="3" hidden="1">1</definedName>
    <definedName name="solver_rel1" localSheetId="5" hidden="1">1</definedName>
    <definedName name="solver_rel1" localSheetId="6" hidden="1">4</definedName>
    <definedName name="solver_rel1" localSheetId="7" hidden="1">4</definedName>
    <definedName name="solver_rel1" localSheetId="8" hidden="1">1</definedName>
    <definedName name="solver_rel1" localSheetId="9" hidden="1">1</definedName>
    <definedName name="solver_rel1" localSheetId="10" hidden="1">4</definedName>
    <definedName name="solver_rel2" localSheetId="1" hidden="1">1</definedName>
    <definedName name="solver_rel2" localSheetId="11" hidden="1">1</definedName>
    <definedName name="solver_rel2" localSheetId="12" hidden="1">1</definedName>
    <definedName name="solver_rel2" localSheetId="13" hidden="1">1</definedName>
    <definedName name="solver_rel2" localSheetId="14" hidden="1">1</definedName>
    <definedName name="solver_rel2" localSheetId="15" hidden="1">3</definedName>
    <definedName name="solver_rel2" localSheetId="16" hidden="1">3</definedName>
    <definedName name="solver_rel2" localSheetId="17" hidden="1">1</definedName>
    <definedName name="solver_rel2" localSheetId="18" hidden="1">4</definedName>
    <definedName name="solver_rel2" localSheetId="19" hidden="1">4</definedName>
    <definedName name="solver_rel2" localSheetId="20" hidden="1">2</definedName>
    <definedName name="solver_rel2" localSheetId="2" hidden="1">1</definedName>
    <definedName name="solver_rel2" localSheetId="21" hidden="1">1</definedName>
    <definedName name="solver_rel2" localSheetId="5" hidden="1">3</definedName>
    <definedName name="solver_rel2" localSheetId="6" hidden="1">2</definedName>
    <definedName name="solver_rel2" localSheetId="7" hidden="1">2</definedName>
    <definedName name="solver_rel2" localSheetId="8" hidden="1">1</definedName>
    <definedName name="solver_rel2" localSheetId="9" hidden="1">1</definedName>
    <definedName name="solver_rel2" localSheetId="10" hidden="1">1</definedName>
    <definedName name="solver_rel3" localSheetId="1" hidden="1">1</definedName>
    <definedName name="solver_rel3" localSheetId="12" hidden="1">2</definedName>
    <definedName name="solver_rel3" localSheetId="13" hidden="1">3</definedName>
    <definedName name="solver_rel3" localSheetId="16" hidden="1">2</definedName>
    <definedName name="solver_rel3" localSheetId="18" hidden="1">1</definedName>
    <definedName name="solver_rel3" localSheetId="19" hidden="1">3</definedName>
    <definedName name="solver_rel3" localSheetId="20" hidden="1">2</definedName>
    <definedName name="solver_rel3" localSheetId="2" hidden="1">1</definedName>
    <definedName name="solver_rel3" localSheetId="21" hidden="1">3</definedName>
    <definedName name="solver_rel3" localSheetId="5" hidden="1">3</definedName>
    <definedName name="solver_rel3" localSheetId="6" hidden="1">1</definedName>
    <definedName name="solver_rel3" localSheetId="7" hidden="1">2</definedName>
    <definedName name="solver_rel3" localSheetId="9" hidden="1">1</definedName>
    <definedName name="solver_rel3" localSheetId="10" hidden="1">1</definedName>
    <definedName name="solver_rel4" localSheetId="13" hidden="1">2</definedName>
    <definedName name="solver_rel4" localSheetId="18" hidden="1">1</definedName>
    <definedName name="solver_rel4" localSheetId="20" hidden="1">1</definedName>
    <definedName name="solver_rel4" localSheetId="21" hidden="1">3</definedName>
    <definedName name="solver_rel4" localSheetId="5" hidden="1">1</definedName>
    <definedName name="solver_rel4" localSheetId="9" hidden="1">3</definedName>
    <definedName name="solver_rel4" localSheetId="10" hidden="1">3</definedName>
    <definedName name="solver_rel5" localSheetId="21" hidden="1">1</definedName>
    <definedName name="solver_rel5" localSheetId="9" hidden="1">1</definedName>
    <definedName name="solver_rel6" localSheetId="21" hidden="1">1</definedName>
    <definedName name="solver_rel6" localSheetId="9" hidden="1">2</definedName>
    <definedName name="solver_rel7" localSheetId="9" hidden="1">2</definedName>
    <definedName name="solver_rhs0" localSheetId="5" hidden="1">Zad4!#REF!</definedName>
    <definedName name="solver_rhs1" localSheetId="1" hidden="1">Zad1!$D$13:$D$15</definedName>
    <definedName name="solver_rhs1" localSheetId="11" hidden="1">Zad10!$D$23:$E$23</definedName>
    <definedName name="solver_rhs1" localSheetId="12" hidden="1">binary</definedName>
    <definedName name="solver_rhs1" localSheetId="13" hidden="1">binary</definedName>
    <definedName name="solver_rhs1" localSheetId="14" hidden="1">binarni</definedName>
    <definedName name="solver_rhs1" localSheetId="15" hidden="1">integer</definedName>
    <definedName name="solver_rhs1" localSheetId="16" hidden="1">Zad15!$C$4:$C$6</definedName>
    <definedName name="solver_rhs1" localSheetId="17" hidden="1">Zad16!$C$19:$E$19</definedName>
    <definedName name="solver_rhs1" localSheetId="18" hidden="1">Zad17!$E$4</definedName>
    <definedName name="solver_rhs1" localSheetId="19" hidden="1">Zad18!$C$12:$C$15</definedName>
    <definedName name="solver_rhs1" localSheetId="20" hidden="1">binary</definedName>
    <definedName name="solver_rhs1" localSheetId="2" hidden="1">Zad2!$D$18:$D$20</definedName>
    <definedName name="solver_rhs1" localSheetId="21" hidden="1">Zad20!$E$32</definedName>
    <definedName name="solver_rhs1" localSheetId="22" hidden="1">Zad21!$D$15:$D$16</definedName>
    <definedName name="solver_rhs1" localSheetId="3" hidden="1">Zad3!$D$12:$D$14</definedName>
    <definedName name="solver_rhs1" localSheetId="5" hidden="1">Zad4!$E$18:$E$22</definedName>
    <definedName name="solver_rhs1" localSheetId="6" hidden="1">integer</definedName>
    <definedName name="solver_rhs1" localSheetId="7" hidden="1">integer</definedName>
    <definedName name="solver_rhs1" localSheetId="8" hidden="1">Zad7!$C$16:$H$16</definedName>
    <definedName name="solver_rhs1" localSheetId="9" hidden="1">Zad8!$E$10</definedName>
    <definedName name="solver_rhs1" localSheetId="10" hidden="1">integer</definedName>
    <definedName name="solver_rhs2" localSheetId="1" hidden="1">Zad1!$D$5</definedName>
    <definedName name="solver_rhs2" localSheetId="11" hidden="1">Zad10!$G$19:$G$21</definedName>
    <definedName name="solver_rhs2" localSheetId="12" hidden="1">Zad11!$B$16:$G$16</definedName>
    <definedName name="solver_rhs2" localSheetId="13" hidden="1">Zad12!$C$36:$H$36</definedName>
    <definedName name="solver_rhs2" localSheetId="14" hidden="1">Zad13!#REF!</definedName>
    <definedName name="solver_rhs2" localSheetId="15" hidden="1">Zad14!$C$27:$J$27</definedName>
    <definedName name="solver_rhs2" localSheetId="16" hidden="1">Zad15!$D$7:$H$7</definedName>
    <definedName name="solver_rhs2" localSheetId="17" hidden="1">Zad16!$G$15:$G$17</definedName>
    <definedName name="solver_rhs2" localSheetId="18" hidden="1">integer</definedName>
    <definedName name="solver_rhs2" localSheetId="19" hidden="1">integer</definedName>
    <definedName name="solver_rhs2" localSheetId="20" hidden="1">Zad19!$B$17:$E$17</definedName>
    <definedName name="solver_rhs2" localSheetId="2" hidden="1">Zad2!$D$16</definedName>
    <definedName name="solver_rhs2" localSheetId="21" hidden="1">Zad20!$E$34</definedName>
    <definedName name="solver_rhs2" localSheetId="5" hidden="1">Zad4!$E$23</definedName>
    <definedName name="solver_rhs2" localSheetId="6" hidden="1">Zad5!$B$17:$E$17</definedName>
    <definedName name="solver_rhs2" localSheetId="7" hidden="1">Zad6!$C$8:$F$8</definedName>
    <definedName name="solver_rhs2" localSheetId="8" hidden="1">Zad7!$E$27:$E$28</definedName>
    <definedName name="solver_rhs2" localSheetId="9" hidden="1">Zad8!$E$14:$E$15</definedName>
    <definedName name="solver_rhs2" localSheetId="10" hidden="1">Zad9!$E$19:$E$24</definedName>
    <definedName name="solver_rhs3" localSheetId="1" hidden="1">Zad1!$D$5</definedName>
    <definedName name="solver_rhs3" localSheetId="12" hidden="1">Zad11!$J$11:$J$14</definedName>
    <definedName name="solver_rhs3" localSheetId="13" hidden="1">Zad12!$C$35:$H$35</definedName>
    <definedName name="solver_rhs3" localSheetId="16" hidden="1">Zad15!$G$4:$G$6</definedName>
    <definedName name="solver_rhs3" localSheetId="18" hidden="1">Zad17!$F$5</definedName>
    <definedName name="solver_rhs3" localSheetId="19" hidden="1">Zad18!$F$12:$F$15</definedName>
    <definedName name="solver_rhs3" localSheetId="20" hidden="1">0</definedName>
    <definedName name="solver_rhs3" localSheetId="2" hidden="1">Zad2!$D$17</definedName>
    <definedName name="solver_rhs3" localSheetId="21" hidden="1">Zad20!$E$31</definedName>
    <definedName name="solver_rhs3" localSheetId="5" hidden="1">Zad4!$E$24</definedName>
    <definedName name="solver_rhs3" localSheetId="6" hidden="1">Zad5!$F$14:$F$16</definedName>
    <definedName name="solver_rhs3" localSheetId="7" hidden="1">Zad6!$G$5:$G$7</definedName>
    <definedName name="solver_rhs3" localSheetId="9" hidden="1">Zad8!$D$10:$D$11</definedName>
    <definedName name="solver_rhs3" localSheetId="10" hidden="1">Zad9!$E$23:$E$24</definedName>
    <definedName name="solver_rhs4" localSheetId="13" hidden="1">Zad12!$J$22:$J$33</definedName>
    <definedName name="solver_rhs4" localSheetId="18" hidden="1">Zad17!$B$7</definedName>
    <definedName name="solver_rhs4" localSheetId="20" hidden="1">Zad19!$F$4:$F$6</definedName>
    <definedName name="solver_rhs4" localSheetId="21" hidden="1">Zad20!$E$34</definedName>
    <definedName name="solver_rhs4" localSheetId="5" hidden="1">Zad4!#REF!</definedName>
    <definedName name="solver_rhs4" localSheetId="9" hidden="1">Zad8!$C$10:$C$11</definedName>
    <definedName name="solver_rhs4" localSheetId="10" hidden="1">0</definedName>
    <definedName name="solver_rhs5" localSheetId="21" hidden="1">Zad20!$C$18</definedName>
    <definedName name="solver_rhs5" localSheetId="9" hidden="1">Zad8!$E$14:$E$15</definedName>
    <definedName name="solver_rhs6" localSheetId="21" hidden="1">Zad20!$E$33</definedName>
    <definedName name="solver_rhs6" localSheetId="9" hidden="1">Zad8!$C$10:$C$11</definedName>
    <definedName name="solver_rhs7" localSheetId="9" hidden="1">Zad8!$C$10:$C$11</definedName>
    <definedName name="solver_rlx" localSheetId="1"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19" hidden="1">2</definedName>
    <definedName name="solver_rlx" localSheetId="20" hidden="1">2</definedName>
    <definedName name="solver_rlx" localSheetId="2" hidden="1">2</definedName>
    <definedName name="solver_rlx" localSheetId="21" hidden="1">2</definedName>
    <definedName name="solver_rlx" localSheetId="22" hidden="1">2</definedName>
    <definedName name="solver_rlx" localSheetId="3" hidden="1">2</definedName>
    <definedName name="solver_rlx" localSheetId="5" hidden="1">2</definedName>
    <definedName name="solver_rlx" localSheetId="6" hidden="1">1</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sd" localSheetId="1"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19" hidden="1">0</definedName>
    <definedName name="solver_rsd" localSheetId="20" hidden="1">0</definedName>
    <definedName name="solver_rsd" localSheetId="2" hidden="1">0</definedName>
    <definedName name="solver_rsd" localSheetId="21" hidden="1">0</definedName>
    <definedName name="solver_rsd" localSheetId="22" hidden="1">0</definedName>
    <definedName name="solver_rsd" localSheetId="3"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scl" localSheetId="1" hidden="1">2</definedName>
    <definedName name="solver_scl" localSheetId="11" hidden="1">1</definedName>
    <definedName name="solver_scl" localSheetId="12" hidden="1">1</definedName>
    <definedName name="solver_scl" localSheetId="13" hidden="1">2</definedName>
    <definedName name="solver_scl" localSheetId="14" hidden="1">1</definedName>
    <definedName name="solver_scl" localSheetId="15" hidden="1">1</definedName>
    <definedName name="solver_scl" localSheetId="16" hidden="1">1</definedName>
    <definedName name="solver_scl" localSheetId="17" hidden="1">2</definedName>
    <definedName name="solver_scl" localSheetId="18" hidden="1">1</definedName>
    <definedName name="solver_scl" localSheetId="19" hidden="1">1</definedName>
    <definedName name="solver_scl" localSheetId="20" hidden="1">2</definedName>
    <definedName name="solver_scl" localSheetId="2" hidden="1">2</definedName>
    <definedName name="solver_scl" localSheetId="21" hidden="1">2</definedName>
    <definedName name="solver_scl" localSheetId="22" hidden="1">1</definedName>
    <definedName name="solver_scl" localSheetId="3" hidden="1">1</definedName>
    <definedName name="solver_scl" localSheetId="5" hidden="1">2</definedName>
    <definedName name="solver_scl" localSheetId="6" hidden="1">2</definedName>
    <definedName name="solver_scl" localSheetId="7" hidden="1">1</definedName>
    <definedName name="solver_scl" localSheetId="8" hidden="1">1</definedName>
    <definedName name="solver_scl" localSheetId="9" hidden="1">1</definedName>
    <definedName name="solver_scl" localSheetId="10" hidden="1">2</definedName>
    <definedName name="solver_sho" localSheetId="1"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19" hidden="1">2</definedName>
    <definedName name="solver_sho" localSheetId="20" hidden="1">2</definedName>
    <definedName name="solver_sho" localSheetId="2" hidden="1">2</definedName>
    <definedName name="solver_sho" localSheetId="21" hidden="1">2</definedName>
    <definedName name="solver_sho" localSheetId="22" hidden="1">2</definedName>
    <definedName name="solver_sho" localSheetId="3"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sz" localSheetId="1"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19" hidden="1">100</definedName>
    <definedName name="solver_ssz" localSheetId="20" hidden="1">100</definedName>
    <definedName name="solver_ssz" localSheetId="2" hidden="1">100</definedName>
    <definedName name="solver_ssz" localSheetId="21" hidden="1">100</definedName>
    <definedName name="solver_ssz" localSheetId="22" hidden="1">100</definedName>
    <definedName name="solver_ssz" localSheetId="3"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tim" localSheetId="1" hidden="1">100</definedName>
    <definedName name="solver_tim" localSheetId="11" hidden="1">2147483647</definedName>
    <definedName name="solver_tim" localSheetId="12"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19" hidden="1">2147483647</definedName>
    <definedName name="solver_tim" localSheetId="20" hidden="1">2147483647</definedName>
    <definedName name="solver_tim" localSheetId="2" hidden="1">2147483647</definedName>
    <definedName name="solver_tim" localSheetId="21" hidden="1">2147483647</definedName>
    <definedName name="solver_tim" localSheetId="22" hidden="1">2147483647</definedName>
    <definedName name="solver_tim" localSheetId="3" hidden="1">2147483647</definedName>
    <definedName name="solver_tim" localSheetId="5" hidden="1">2147483647</definedName>
    <definedName name="solver_tim" localSheetId="6" hidden="1">1000</definedName>
    <definedName name="solver_tim" localSheetId="7" hidden="1">2147483647</definedName>
    <definedName name="solver_tim" localSheetId="8" hidden="1">2147483647</definedName>
    <definedName name="solver_tim" localSheetId="9" hidden="1">2147483647</definedName>
    <definedName name="solver_tim" localSheetId="10" hidden="1">100</definedName>
    <definedName name="solver_tol" localSheetId="1" hidden="1">0.05</definedName>
    <definedName name="solver_tol" localSheetId="11" hidden="1">0.01</definedName>
    <definedName name="solver_tol" localSheetId="12" hidden="1">0.01</definedName>
    <definedName name="solver_tol" localSheetId="13" hidden="1">0.01</definedName>
    <definedName name="solver_tol" localSheetId="14"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19" hidden="1">0.01</definedName>
    <definedName name="solver_tol" localSheetId="20" hidden="1">0.01</definedName>
    <definedName name="solver_tol" localSheetId="2" hidden="1">0.01</definedName>
    <definedName name="solver_tol" localSheetId="21" hidden="1">0.01</definedName>
    <definedName name="solver_tol" localSheetId="22" hidden="1">0.01</definedName>
    <definedName name="solver_tol" localSheetId="3" hidden="1">0.01</definedName>
    <definedName name="solver_tol" localSheetId="5" hidden="1">0.01</definedName>
    <definedName name="solver_tol" localSheetId="6" hidden="1">0.05</definedName>
    <definedName name="solver_tol" localSheetId="7" hidden="1">0.01</definedName>
    <definedName name="solver_tol" localSheetId="8" hidden="1">0.01</definedName>
    <definedName name="solver_tol" localSheetId="9" hidden="1">0.01</definedName>
    <definedName name="solver_tol" localSheetId="10" hidden="1">0.05</definedName>
    <definedName name="solver_typ" localSheetId="1" hidden="1">1</definedName>
    <definedName name="solver_typ" localSheetId="11" hidden="1">1</definedName>
    <definedName name="solver_typ" localSheetId="12" hidden="1">1</definedName>
    <definedName name="solver_typ" localSheetId="13" hidden="1">1</definedName>
    <definedName name="solver_typ" localSheetId="14" hidden="1">1</definedName>
    <definedName name="solver_typ" localSheetId="15" hidden="1">1</definedName>
    <definedName name="solver_typ" localSheetId="16" hidden="1">1</definedName>
    <definedName name="solver_typ" localSheetId="17" hidden="1">1</definedName>
    <definedName name="solver_typ" localSheetId="18" hidden="1">1</definedName>
    <definedName name="solver_typ" localSheetId="19" hidden="1">1</definedName>
    <definedName name="solver_typ" localSheetId="20" hidden="1">1</definedName>
    <definedName name="solver_typ" localSheetId="2" hidden="1">1</definedName>
    <definedName name="solver_typ" localSheetId="21" hidden="1">1</definedName>
    <definedName name="solver_typ" localSheetId="22" hidden="1">1</definedName>
    <definedName name="solver_typ" localSheetId="3" hidden="1">1</definedName>
    <definedName name="solver_typ" localSheetId="5" hidden="1">1</definedName>
    <definedName name="solver_typ" localSheetId="6" hidden="1">1</definedName>
    <definedName name="solver_typ" localSheetId="7" hidden="1">1</definedName>
    <definedName name="solver_typ" localSheetId="8" hidden="1">1</definedName>
    <definedName name="solver_typ" localSheetId="9" hidden="1">1</definedName>
    <definedName name="solver_typ" localSheetId="10" hidden="1">1</definedName>
    <definedName name="solver_val" localSheetId="1"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6" hidden="1">0</definedName>
    <definedName name="solver_val" localSheetId="17" hidden="1">0</definedName>
    <definedName name="solver_val" localSheetId="18" hidden="1">0</definedName>
    <definedName name="solver_val" localSheetId="19" hidden="1">0</definedName>
    <definedName name="solver_val" localSheetId="20" hidden="1">0</definedName>
    <definedName name="solver_val" localSheetId="2" hidden="1">0</definedName>
    <definedName name="solver_val" localSheetId="21" hidden="1">0</definedName>
    <definedName name="solver_val" localSheetId="22" hidden="1">0</definedName>
    <definedName name="solver_val" localSheetId="3"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er" localSheetId="1"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19" hidden="1">3</definedName>
    <definedName name="solver_ver" localSheetId="20" hidden="1">3</definedName>
    <definedName name="solver_ver" localSheetId="2" hidden="1">3</definedName>
    <definedName name="solver_ver" localSheetId="21" hidden="1">3</definedName>
    <definedName name="solver_ver" localSheetId="22" hidden="1">3</definedName>
    <definedName name="solver_ver" localSheetId="3"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troskovi">#REF!</definedName>
    <definedName name="troskovi_prijevoza">'[1]PT1 (R)'!$C$17:$G$19</definedName>
  </definedNames>
  <calcPr calcId="191029" concurrentCalc="0"/>
</workbook>
</file>

<file path=xl/calcChain.xml><?xml version="1.0" encoding="utf-8"?>
<calcChain xmlns="http://schemas.openxmlformats.org/spreadsheetml/2006/main">
  <c r="D25" i="69" l="1"/>
  <c r="F20" i="69"/>
  <c r="F21" i="69"/>
  <c r="F19" i="69"/>
  <c r="E22" i="69"/>
  <c r="D22" i="69"/>
  <c r="E13" i="69"/>
  <c r="E14" i="69"/>
  <c r="E12" i="69"/>
  <c r="D13" i="69"/>
  <c r="D14" i="69"/>
  <c r="D12" i="69"/>
  <c r="E8" i="69"/>
  <c r="E7" i="69"/>
  <c r="D8" i="69"/>
  <c r="D7" i="69"/>
  <c r="B16" i="80"/>
  <c r="E16" i="80"/>
  <c r="B15" i="80"/>
  <c r="E15" i="80"/>
  <c r="B10" i="80"/>
  <c r="C5" i="58"/>
  <c r="B5"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 authorId="0" shapeId="0" xr:uid="{7B616438-EE4C-483A-9355-3B0ABE5A1154}">
      <text>
        <r>
          <rPr>
            <b/>
            <sz val="9"/>
            <color indexed="81"/>
            <rFont val="Tahoma"/>
            <family val="2"/>
            <charset val="238"/>
          </rPr>
          <t>Author:</t>
        </r>
        <r>
          <rPr>
            <sz val="9"/>
            <color indexed="81"/>
            <rFont val="Tahoma"/>
            <family val="2"/>
            <charset val="238"/>
          </rPr>
          <t xml:space="preserve">
Ćelije s varijablama čiju najbolju kombinaciju moramo pronaći. Tu kombinaciju nazivamo "optimalno rješenje"</t>
        </r>
      </text>
    </comment>
    <comment ref="B10" authorId="0" shapeId="0" xr:uid="{2A6AE792-3770-42E8-8BA5-1118A7FB0EB5}">
      <text>
        <r>
          <rPr>
            <b/>
            <sz val="9"/>
            <color indexed="81"/>
            <rFont val="Tahoma"/>
            <family val="2"/>
            <charset val="238"/>
          </rPr>
          <t>Author:</t>
        </r>
        <r>
          <rPr>
            <sz val="9"/>
            <color indexed="81"/>
            <rFont val="Tahoma"/>
            <family val="2"/>
            <charset val="238"/>
          </rPr>
          <t xml:space="preserve">
Ćelija u kojoj je vrijednost "funkcije cilja"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8" authorId="0" shapeId="0" xr:uid="{F74F042F-B29C-4EC1-ABB4-3A601F44ED50}">
      <text>
        <r>
          <rPr>
            <b/>
            <sz val="9"/>
            <color indexed="81"/>
            <rFont val="Tahoma"/>
            <family val="2"/>
          </rPr>
          <t>Author:</t>
        </r>
        <r>
          <rPr>
            <sz val="9"/>
            <color indexed="81"/>
            <rFont val="Tahoma"/>
            <family val="2"/>
          </rPr>
          <t xml:space="preserve">
Koeficijenti funkcije cilja, tj. Doprinosi dobiti za svaki proizvod</t>
        </r>
      </text>
    </comment>
  </commentList>
</comments>
</file>

<file path=xl/sharedStrings.xml><?xml version="1.0" encoding="utf-8"?>
<sst xmlns="http://schemas.openxmlformats.org/spreadsheetml/2006/main" count="439" uniqueCount="320">
  <si>
    <t>Građevinska poduzeća</t>
  </si>
  <si>
    <t>Objekti</t>
  </si>
  <si>
    <t>A</t>
  </si>
  <si>
    <t>B</t>
  </si>
  <si>
    <t>C</t>
  </si>
  <si>
    <t>D</t>
  </si>
  <si>
    <t>E</t>
  </si>
  <si>
    <t>F</t>
  </si>
  <si>
    <t>Cijena prijevoza  od kamenoloma do pojedinog skaldišta</t>
  </si>
  <si>
    <t>Kamenolom</t>
  </si>
  <si>
    <t>Kapacitet</t>
  </si>
  <si>
    <t>S1</t>
  </si>
  <si>
    <t>S2</t>
  </si>
  <si>
    <t>S3</t>
  </si>
  <si>
    <t>S4</t>
  </si>
  <si>
    <t>S5</t>
  </si>
  <si>
    <t>K1</t>
  </si>
  <si>
    <t>K2</t>
  </si>
  <si>
    <t>K3</t>
  </si>
  <si>
    <t>Potrebno</t>
  </si>
  <si>
    <t>Proizvod</t>
  </si>
  <si>
    <t>Ugradnja žica</t>
  </si>
  <si>
    <t>Bušenje</t>
  </si>
  <si>
    <t>Sastavljanje</t>
  </si>
  <si>
    <t>Kontrola</t>
  </si>
  <si>
    <t>Jedinična dobit</t>
  </si>
  <si>
    <t xml:space="preserve">XJ201 </t>
  </si>
  <si>
    <t xml:space="preserve">XM897 </t>
  </si>
  <si>
    <t xml:space="preserve">TR29 </t>
  </si>
  <si>
    <t xml:space="preserve">BR788 </t>
  </si>
  <si>
    <t xml:space="preserve"> Odjel </t>
  </si>
  <si>
    <t xml:space="preserve">Kapaciteti u satima </t>
  </si>
  <si>
    <t xml:space="preserve">Proizvod </t>
  </si>
  <si>
    <t xml:space="preserve">Minimalna količina proizvodnje </t>
  </si>
  <si>
    <t xml:space="preserve">Ugradnja žica </t>
  </si>
  <si>
    <t xml:space="preserve">Bušenje </t>
  </si>
  <si>
    <t xml:space="preserve">Sastavljanje </t>
  </si>
  <si>
    <t xml:space="preserve">Kontrola </t>
  </si>
  <si>
    <t>Dobit</t>
  </si>
  <si>
    <t>Proizvodi i pripadajući jedinični troškovi</t>
  </si>
  <si>
    <t>Dnevni kapacitet tvornice</t>
  </si>
  <si>
    <t>Tvornica</t>
  </si>
  <si>
    <t>P1</t>
  </si>
  <si>
    <t>P2</t>
  </si>
  <si>
    <t>P3</t>
  </si>
  <si>
    <t>P4</t>
  </si>
  <si>
    <t>T1</t>
  </si>
  <si>
    <t>T2</t>
  </si>
  <si>
    <t>T3</t>
  </si>
  <si>
    <t>Dnevna potražnja</t>
  </si>
  <si>
    <t>Matrica studentskih želja</t>
  </si>
  <si>
    <t>Z1</t>
  </si>
  <si>
    <t>Z2</t>
  </si>
  <si>
    <t>Z3</t>
  </si>
  <si>
    <t>Z4</t>
  </si>
  <si>
    <t>Z5</t>
  </si>
  <si>
    <t>Z6</t>
  </si>
  <si>
    <t>S6</t>
  </si>
  <si>
    <t>S7</t>
  </si>
  <si>
    <t>S8</t>
  </si>
  <si>
    <t>S9</t>
  </si>
  <si>
    <t>S10</t>
  </si>
  <si>
    <t>S11</t>
  </si>
  <si>
    <t>S12</t>
  </si>
  <si>
    <t>Vrsta kredita</t>
  </si>
  <si>
    <t>Godišnji prinos</t>
  </si>
  <si>
    <t>Gotovinski kredit</t>
  </si>
  <si>
    <t>Kredit za opremanje stana</t>
  </si>
  <si>
    <t>Kredit za kupnju automobila</t>
  </si>
  <si>
    <t>Kredit za kupnju druge nekretnine</t>
  </si>
  <si>
    <t>Kredit za kupnju prve nekretnine</t>
  </si>
  <si>
    <t>Regija</t>
  </si>
  <si>
    <t>Trošak po nedostajućem milijunu litara</t>
  </si>
  <si>
    <t>Sjeverna Kalifornija</t>
  </si>
  <si>
    <t>Središnja Kalifornija</t>
  </si>
  <si>
    <t>Južna Kalifornija</t>
  </si>
  <si>
    <t>Troškovi isporuke (po 1.000.000 litara</t>
  </si>
  <si>
    <t>Sjeverna</t>
  </si>
  <si>
    <t>Središnja</t>
  </si>
  <si>
    <t>Južna</t>
  </si>
  <si>
    <t>Potražnja</t>
  </si>
  <si>
    <t>20-24h</t>
  </si>
  <si>
    <t>12-16h</t>
  </si>
  <si>
    <t>08-12h</t>
  </si>
  <si>
    <t>00-04h</t>
  </si>
  <si>
    <t>16-20h</t>
  </si>
  <si>
    <t>04-08h</t>
  </si>
  <si>
    <t>Potrebno operatera</t>
  </si>
  <si>
    <t>Vrijeme</t>
  </si>
  <si>
    <t>Neto sadašnja vrijednost (NPV)</t>
  </si>
  <si>
    <t>Troškovi u 1. godini</t>
  </si>
  <si>
    <t>Troškovi u 2. godini</t>
  </si>
  <si>
    <t>Projekt 1</t>
  </si>
  <si>
    <t>Projekt 2</t>
  </si>
  <si>
    <t>Projekt 3</t>
  </si>
  <si>
    <t>Projekt 4</t>
  </si>
  <si>
    <t>Projekt 5</t>
  </si>
  <si>
    <t>Projekt 6</t>
  </si>
  <si>
    <t>Projekt 7</t>
  </si>
  <si>
    <t>Projekt 8</t>
  </si>
  <si>
    <t>Projekt 9</t>
  </si>
  <si>
    <t>Proizvod A</t>
  </si>
  <si>
    <t>Proizvod B</t>
  </si>
  <si>
    <t>Stroj 1</t>
  </si>
  <si>
    <t>Stroj 2</t>
  </si>
  <si>
    <t>Doprinos dobiti</t>
  </si>
  <si>
    <t>Proizvod C</t>
  </si>
  <si>
    <t>Proizvod D</t>
  </si>
  <si>
    <t>Str. Obrada</t>
  </si>
  <si>
    <t>Troškovi zaliha</t>
  </si>
  <si>
    <t>Max. Potražnja</t>
  </si>
  <si>
    <t>Min. Proizvodnja</t>
  </si>
  <si>
    <t>Slavonija</t>
  </si>
  <si>
    <t>Središnja hrvatska</t>
  </si>
  <si>
    <t>Istra i kvarner</t>
  </si>
  <si>
    <t>Dalmacija</t>
  </si>
  <si>
    <t>Dnevni kapacitet</t>
  </si>
  <si>
    <t>Muć gornji</t>
  </si>
  <si>
    <t>Gračac</t>
  </si>
  <si>
    <t>Donji Miholjac</t>
  </si>
  <si>
    <t>Vrijeme vožnje od terminala do utovarnog mjesta</t>
  </si>
  <si>
    <t>Terminal</t>
  </si>
  <si>
    <t>U1</t>
  </si>
  <si>
    <t>U2</t>
  </si>
  <si>
    <t>U3</t>
  </si>
  <si>
    <t>U4</t>
  </si>
  <si>
    <t>P5</t>
  </si>
  <si>
    <t>P6</t>
  </si>
  <si>
    <t>Potreban rad</t>
  </si>
  <si>
    <t>Potrebno sirovine</t>
  </si>
  <si>
    <t>Jedinična cijena</t>
  </si>
  <si>
    <t>Jedinični varijabilni trošak</t>
  </si>
  <si>
    <t>Jedinični doprinos dobiti</t>
  </si>
  <si>
    <t>Minimalni oktanski broj</t>
  </si>
  <si>
    <t>Maksimalni tlak isparivosti</t>
  </si>
  <si>
    <t>Maksimalna potražnja</t>
  </si>
  <si>
    <t>Prodajna cijena po barelu</t>
  </si>
  <si>
    <t>Avionsko gorivo</t>
  </si>
  <si>
    <t>Automobilsko gorivo</t>
  </si>
  <si>
    <t>Neograničena</t>
  </si>
  <si>
    <t>Raspoložive sirovine</t>
  </si>
  <si>
    <t>Oktanski broj</t>
  </si>
  <si>
    <t>Tlak isparivosti</t>
  </si>
  <si>
    <t>Raspoloživa količina (barela)</t>
  </si>
  <si>
    <t>Benzin TIP1</t>
  </si>
  <si>
    <t>Benzin TIP2</t>
  </si>
  <si>
    <t>Proizvodi</t>
  </si>
  <si>
    <t>Tehnološki postupci</t>
  </si>
  <si>
    <t>Grupa strojeva 1</t>
  </si>
  <si>
    <t>Grupa strojeva 2</t>
  </si>
  <si>
    <t>Grupa strojeva 3</t>
  </si>
  <si>
    <t>El. energija</t>
  </si>
  <si>
    <t>Dozvoljene količine</t>
  </si>
  <si>
    <t>Dobit po jedinici</t>
  </si>
  <si>
    <t>Poliranje</t>
  </si>
  <si>
    <t>Miješanje</t>
  </si>
  <si>
    <t>Rezanje</t>
  </si>
  <si>
    <t>Odjel</t>
  </si>
  <si>
    <r>
      <t>S</t>
    </r>
    <r>
      <rPr>
        <vertAlign val="subscript"/>
        <sz val="11"/>
        <color theme="1"/>
        <rFont val="Calibri"/>
        <family val="2"/>
        <charset val="238"/>
        <scheme val="minor"/>
      </rPr>
      <t>3</t>
    </r>
    <r>
      <rPr>
        <sz val="11"/>
        <color theme="1"/>
        <rFont val="Calibri"/>
        <family val="2"/>
        <charset val="238"/>
        <scheme val="minor"/>
      </rPr>
      <t/>
    </r>
  </si>
  <si>
    <r>
      <t>S</t>
    </r>
    <r>
      <rPr>
        <vertAlign val="subscript"/>
        <sz val="11"/>
        <color theme="1"/>
        <rFont val="Calibri"/>
        <family val="2"/>
        <charset val="238"/>
        <scheme val="minor"/>
      </rPr>
      <t>2</t>
    </r>
    <r>
      <rPr>
        <sz val="11"/>
        <color theme="1"/>
        <rFont val="Calibri"/>
        <family val="2"/>
        <charset val="238"/>
        <scheme val="minor"/>
      </rPr>
      <t/>
    </r>
  </si>
  <si>
    <r>
      <t>S</t>
    </r>
    <r>
      <rPr>
        <vertAlign val="subscript"/>
        <sz val="11"/>
        <color theme="1"/>
        <rFont val="Calibri"/>
        <family val="2"/>
        <charset val="238"/>
        <scheme val="minor"/>
      </rPr>
      <t>1</t>
    </r>
  </si>
  <si>
    <t>Sirovina</t>
  </si>
  <si>
    <t>Zaliha sirovina</t>
  </si>
  <si>
    <t>Potrebno sirovine po jedinici</t>
  </si>
  <si>
    <t>Vrsta zadatka</t>
  </si>
  <si>
    <t>Link</t>
  </si>
  <si>
    <t>Opis</t>
  </si>
  <si>
    <t>ZAD1</t>
  </si>
  <si>
    <t>ZAD2</t>
  </si>
  <si>
    <t>ZAD3</t>
  </si>
  <si>
    <t>ZAD4</t>
  </si>
  <si>
    <t>ZAD5</t>
  </si>
  <si>
    <t>ZAD6</t>
  </si>
  <si>
    <t>ZAD7</t>
  </si>
  <si>
    <t>ZAD8</t>
  </si>
  <si>
    <t>ZAD9</t>
  </si>
  <si>
    <t>ZAD10</t>
  </si>
  <si>
    <t>ZAD11</t>
  </si>
  <si>
    <t>ZAD12</t>
  </si>
  <si>
    <t>ZAD13</t>
  </si>
  <si>
    <t>ZAD14</t>
  </si>
  <si>
    <t>ZAD15</t>
  </si>
  <si>
    <t>Zad1</t>
  </si>
  <si>
    <t>Zad2</t>
  </si>
  <si>
    <t>Zad3</t>
  </si>
  <si>
    <t>Zad4</t>
  </si>
  <si>
    <t>Zad5</t>
  </si>
  <si>
    <t>Zad6</t>
  </si>
  <si>
    <t>Zad7</t>
  </si>
  <si>
    <t>Zad8</t>
  </si>
  <si>
    <t>Zad9</t>
  </si>
  <si>
    <t>Zad10</t>
  </si>
  <si>
    <t>Zad11</t>
  </si>
  <si>
    <t>Zad12</t>
  </si>
  <si>
    <t>Zad13</t>
  </si>
  <si>
    <t>Zad14</t>
  </si>
  <si>
    <t>Zad15</t>
  </si>
  <si>
    <t>Problem proizvodnje</t>
  </si>
  <si>
    <t>Dva proizvoda, tri postupka (rezanje, miješanje, poliranje)</t>
  </si>
  <si>
    <t>Dva proizvoda, tri sirovine</t>
  </si>
  <si>
    <t>Dva proizvoda, dva stroja</t>
  </si>
  <si>
    <t>Proizvodi A,B,C,D. Uključeni i troškovi zaliha</t>
  </si>
  <si>
    <t>Transportni problem</t>
  </si>
  <si>
    <t>Povratak na sadržaj</t>
  </si>
  <si>
    <t>Oznaka</t>
  </si>
  <si>
    <t>Zahtjevnost</t>
  </si>
  <si>
    <t>Farmaceutska kompanija, 6 proizvoda</t>
  </si>
  <si>
    <t>Rafinerija, automobilsko i avionsko gorivo</t>
  </si>
  <si>
    <t>Problem smjese</t>
  </si>
  <si>
    <t>4 proizvoda, 3 grupe strojeva, 2 tehnologije</t>
  </si>
  <si>
    <t>Berba grožđa po datumima</t>
  </si>
  <si>
    <t>Problem asignacije</t>
  </si>
  <si>
    <t>Dodjeljivanje seminarskih zadataka</t>
  </si>
  <si>
    <t>Odabir portfelja projekata</t>
  </si>
  <si>
    <t>Raspoređivanje operatera za tel. rezervacije po smjenama</t>
  </si>
  <si>
    <t>Kamenolomi i skladišta</t>
  </si>
  <si>
    <t>Porijeklo</t>
  </si>
  <si>
    <t>JM</t>
  </si>
  <si>
    <t>W. Winston</t>
  </si>
  <si>
    <t>IB</t>
  </si>
  <si>
    <t>Proizvodnja lijeka u 3 tvornice, distribucija u 4 regije</t>
  </si>
  <si>
    <t>EKS</t>
  </si>
  <si>
    <t>QAM Bonini, Hausman, Bierman</t>
  </si>
  <si>
    <t>Pomorski fakultet Rijeka</t>
  </si>
  <si>
    <t>Odabir izvođača za izgradnju 4 hotela</t>
  </si>
  <si>
    <t>Hotel 1</t>
  </si>
  <si>
    <t>Hotel 2</t>
  </si>
  <si>
    <t>Hotel 3</t>
  </si>
  <si>
    <t>Hotel 4</t>
  </si>
  <si>
    <t>Kaminonski prijevoz, 3 terminala, 4 utovarna mjesta, prazni hod</t>
  </si>
  <si>
    <t>Nazoiv projekta</t>
  </si>
  <si>
    <t>Ograničenje kapaciteta</t>
  </si>
  <si>
    <t>Prihod po jedinici</t>
  </si>
  <si>
    <t>Zad16</t>
  </si>
  <si>
    <t>ZAD16</t>
  </si>
  <si>
    <t>Distribucija vode (Kalifornija)</t>
  </si>
  <si>
    <t>Zad17</t>
  </si>
  <si>
    <t>ZAD17</t>
  </si>
  <si>
    <t>Plan oglašavanja (TV ili tematski časopis)</t>
  </si>
  <si>
    <t>Zad18</t>
  </si>
  <si>
    <t>ZAD18</t>
  </si>
  <si>
    <t>Bing d.o.o. (ugradnja žica, bušenje, sastavljanje i kontrola.)</t>
  </si>
  <si>
    <t>Zad19</t>
  </si>
  <si>
    <t>ZAD19</t>
  </si>
  <si>
    <t>Dodijeljivanje tvornica proizvodima</t>
  </si>
  <si>
    <t>Problem proračuna</t>
  </si>
  <si>
    <t>Zad20</t>
  </si>
  <si>
    <t>ZAD20</t>
  </si>
  <si>
    <t>Budžetiranje, portfelj zajmova (ŠKZ Superhik)</t>
  </si>
  <si>
    <t>Plan proizvodnje</t>
  </si>
  <si>
    <t>Stolova</t>
  </si>
  <si>
    <t>Stolica</t>
  </si>
  <si>
    <t>Ograničenja</t>
  </si>
  <si>
    <t>Stolarski kapacitet</t>
  </si>
  <si>
    <t>Utrošeno</t>
  </si>
  <si>
    <t>Raspoloživo</t>
  </si>
  <si>
    <t>Kap. bruš. i bojanja</t>
  </si>
  <si>
    <t>Stol</t>
  </si>
  <si>
    <t>Bojanje i bruš.</t>
  </si>
  <si>
    <t>Stol. radovi</t>
  </si>
  <si>
    <t>Utrošak kapaciteta po jedinici</t>
  </si>
  <si>
    <t>&lt;=</t>
  </si>
  <si>
    <t>Preostalo kapaciteta</t>
  </si>
  <si>
    <t>Zad21</t>
  </si>
  <si>
    <t>ZAD21</t>
  </si>
  <si>
    <t>Stolovi i stolice primjer s nastave</t>
  </si>
  <si>
    <t>B. Render QAM</t>
  </si>
  <si>
    <t>Plan proizvodnje:</t>
  </si>
  <si>
    <t>Dobit:</t>
  </si>
  <si>
    <t>Uvjeti tj. ograničenja:</t>
  </si>
  <si>
    <t>Prihod</t>
  </si>
  <si>
    <t>Plan berbe</t>
  </si>
  <si>
    <t>Bijelo</t>
  </si>
  <si>
    <t>Crno</t>
  </si>
  <si>
    <t>Cijene po datumima</t>
  </si>
  <si>
    <t>Slatkoća po datumima</t>
  </si>
  <si>
    <t>Ubrano</t>
  </si>
  <si>
    <t>Ubrano po danu</t>
  </si>
  <si>
    <t>kapacitet berača</t>
  </si>
  <si>
    <t>Microsoft Excel 16.0 Sensitivity Report</t>
  </si>
  <si>
    <t>Worksheet: [KMM optimizacija (1-20) N.xlsx]Zad4</t>
  </si>
  <si>
    <t>Report Created: 4.12.2020. 18:09:05</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</si>
  <si>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</si>
  <si>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</si>
  <si>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</si>
  <si>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</si>
  <si>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</si>
  <si>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</si>
  <si>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</si>
  <si>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</si>
  <si>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</si>
  <si>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</si>
  <si>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</si>
  <si>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</si>
  <si>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</si>
  <si>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</si>
  <si>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</si>
  <si>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</si>
  <si>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</si>
  <si>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$C$11</t>
  </si>
  <si>
    <t>Plan proizvodnje: Proizvod A</t>
  </si>
  <si>
    <t>$D$11</t>
  </si>
  <si>
    <t>Plan proizvodnje: Proizvod B</t>
  </si>
  <si>
    <t>$E$11</t>
  </si>
  <si>
    <t>Plan proizvodnje: Proizvod C</t>
  </si>
  <si>
    <t>$F$11</t>
  </si>
  <si>
    <t>Plan proizvodnje: Proizvod D</t>
  </si>
  <si>
    <t>$C$18</t>
  </si>
  <si>
    <t>Str. obrada Utrošeno</t>
  </si>
  <si>
    <t>$C$19</t>
  </si>
  <si>
    <t>Sastavljanje Utrošeno</t>
  </si>
  <si>
    <t>$C$20</t>
  </si>
  <si>
    <t>Troškovi zaliha Utrošeno</t>
  </si>
  <si>
    <t>$C$21</t>
  </si>
  <si>
    <t>Proizvod A Utrošeno</t>
  </si>
  <si>
    <t>$C$22</t>
  </si>
  <si>
    <t>Proizvod C Utrošeno</t>
  </si>
  <si>
    <t>$C$23</t>
  </si>
  <si>
    <t>Proizvod D Utrošeno</t>
  </si>
  <si>
    <t>Sveučilište VERN, ITM menadžment       Predmet: Kvantitativne metode u menadžmentu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</si>
</sst>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kn&quot;_-;\-* #,##0.00\ &quot;kn&quot;_-;_-* &quot;-&quot;??\ &quot;kn&quot;_-;_-@_-"/>
    <numFmt numFmtId="43" formatCode="_-* #,##0.00\ _k_n_-;\-* #,##0.00\ _k_n_-;_-* &quot;-&quot;??\ _k_n_-;_-@_-"/>
    <numFmt numFmtId="164" formatCode="_-* #,##0\ &quot;kn&quot;_-;\-* #,##0\ &quot;kn&quot;_-;_-* &quot;-&quot;??\ &quot;kn&quot;_-;_-@_-"/>
    <numFmt numFmtId="165" formatCode="[$$-1009]#,##0"/>
    <numFmt numFmtId="166" formatCode="_-* #,##0\ [$kn-41A]_-;\-* #,##0\ [$kn-41A]_-;_-* &quot;-&quot;??\ [$kn-41A]_-;_-@_-"/>
    <numFmt numFmtId="167" formatCode="#,##0.00\ [$€-407]"/>
    <numFmt numFmtId="168" formatCode="_-* #,##0.00\ [$kn-41A]_-;\-* #,##0.00\ [$kn-41A]_-;_-* &quot;-&quot;??\ [$kn-41A]_-;_-@_-"/>
  </numFmts>
  <fonts count="3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theme="1"/>
      <name val="Arial"/>
      <family val="2"/>
      <charset val="238"/>
    </font>
    <font>
      <sz val="11"/>
      <color theme="1"/>
      <name val="Calibri"/>
      <family val="2"/>
      <charset val="238"/>
      <scheme val="minor"/>
    </font>
    <font>
      <sz val="11"/>
      <color theme="1"/>
      <name val="Calibri"/>
      <family val="2"/>
      <charset val="238"/>
      <scheme val="minor"/>
    </font>
    <font>
      <sz val="11"/>
      <color theme="1"/>
      <name val="Calibri"/>
      <family val="2"/>
      <scheme val="minor"/>
    </font>
    <font>
      <b/>
      <sz val="11"/>
      <color theme="1"/>
      <name val="Calibri"/>
      <family val="2"/>
      <charset val="238"/>
      <scheme val="minor"/>
    </font>
    <font>
      <u/>
      <sz val="11"/>
      <color theme="10"/>
      <name val="Calibri"/>
      <family val="2"/>
    </font>
    <font>
      <sz val="11"/>
      <color theme="1"/>
      <name val="Times New Roman"/>
      <family val="1"/>
      <charset val="238"/>
    </font>
    <font>
      <sz val="11"/>
      <color theme="1"/>
      <name val="Calibri"/>
      <family val="2"/>
      <charset val="238"/>
      <scheme val="minor"/>
    </font>
    <font>
      <sz val="10"/>
      <color theme="1"/>
      <name val="Calibri"/>
      <family val="2"/>
      <charset val="238"/>
      <scheme val="minor"/>
    </font>
    <font>
      <sz val="9"/>
      <color rgb="FFC00000"/>
      <name val="Calibri"/>
      <family val="2"/>
      <charset val="238"/>
      <scheme val="minor"/>
    </font>
    <font>
      <sz val="11"/>
      <color rgb="FFC00000"/>
      <name val="Calibri"/>
      <family val="2"/>
      <charset val="238"/>
      <scheme val="minor"/>
    </font>
    <font>
      <b/>
      <sz val="10"/>
      <name val="Arial"/>
      <family val="2"/>
    </font>
    <font>
      <b/>
      <sz val="10"/>
      <name val="Arial"/>
      <family val="2"/>
      <charset val="238"/>
    </font>
    <font>
      <sz val="10"/>
      <name val="Arial"/>
      <family val="2"/>
      <charset val="238"/>
    </font>
    <font>
      <sz val="9"/>
      <color theme="1"/>
      <name val="Calibri"/>
      <family val="2"/>
      <charset val="238"/>
      <scheme val="minor"/>
    </font>
    <font>
      <b/>
      <sz val="10"/>
      <color theme="1"/>
      <name val="Arial"/>
      <family val="2"/>
      <charset val="238"/>
    </font>
    <font>
      <sz val="9"/>
      <name val="Arial"/>
      <family val="2"/>
      <charset val="238"/>
    </font>
    <font>
      <sz val="9"/>
      <color theme="1"/>
      <name val="Calibri"/>
      <family val="2"/>
      <scheme val="minor"/>
    </font>
    <font>
      <sz val="11"/>
      <name val="Calibri"/>
      <family val="2"/>
      <scheme val="minor"/>
    </font>
    <font>
      <sz val="8"/>
      <color theme="1"/>
      <name val="Calibri"/>
      <family val="2"/>
      <scheme val="minor"/>
    </font>
    <font>
      <vertAlign val="subscript"/>
      <sz val="11"/>
      <color theme="1"/>
      <name val="Calibri"/>
      <family val="2"/>
      <charset val="238"/>
      <scheme val="minor"/>
    </font>
    <font>
      <sz val="10"/>
      <color theme="1"/>
      <name val="Calibri Light"/>
      <family val="2"/>
      <charset val="238"/>
    </font>
    <font>
      <sz val="8"/>
      <color theme="1"/>
      <name val="Calibri Light"/>
      <family val="2"/>
      <charset val="238"/>
    </font>
    <font>
      <b/>
      <sz val="10"/>
      <color theme="1"/>
      <name val="Calibri Light"/>
      <family val="2"/>
      <charset val="238"/>
    </font>
    <font>
      <sz val="9"/>
      <color theme="1"/>
      <name val="Calibri Light"/>
      <family val="2"/>
      <charset val="238"/>
    </font>
    <font>
      <sz val="10"/>
      <name val="Calibri Light"/>
      <family val="2"/>
      <charset val="238"/>
    </font>
    <font>
      <u/>
      <sz val="11"/>
      <color theme="10"/>
      <name val="Calibri Light"/>
      <family val="2"/>
      <charset val="238"/>
    </font>
    <font>
      <b/>
      <sz val="11"/>
      <color theme="1"/>
      <name val="Calibri"/>
      <family val="2"/>
      <scheme val="minor"/>
    </font>
    <font>
      <sz val="10"/>
      <color theme="1"/>
      <name val="Calibri Light"/>
      <family val="2"/>
    </font>
    <font>
      <sz val="9"/>
      <color theme="1"/>
      <name val="Calibri Light"/>
      <family val="2"/>
    </font>
    <font>
      <sz val="9"/>
      <color indexed="81"/>
      <name val="Tahoma"/>
      <family val="2"/>
      <charset val="238"/>
    </font>
    <font>
      <b/>
      <sz val="9"/>
      <color indexed="81"/>
      <name val="Tahoma"/>
      <family val="2"/>
      <charset val="238"/>
    </font>
    <font>
      <b/>
      <sz val="11"/>
      <color rgb="FFC00000"/>
      <name val="Calibri"/>
      <family val="2"/>
      <scheme val="minor"/>
    </font>
    <font>
      <b/>
      <sz val="11"/>
      <color indexed="18"/>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CCFF99"/>
        <bgColor indexed="64"/>
      </patternFill>
    </fill>
  </fills>
  <borders count="70">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diagonal/>
    </border>
    <border>
      <left/>
      <right style="thin">
        <color auto="1"/>
      </right>
      <top/>
      <bottom/>
      <diagonal/>
    </border>
    <border>
      <left style="thin">
        <color auto="1"/>
      </left>
      <right/>
      <top style="thin">
        <color indexed="64"/>
      </top>
      <bottom/>
      <diagonal/>
    </border>
    <border>
      <left style="thin">
        <color auto="1"/>
      </left>
      <right/>
      <top/>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right/>
      <top style="thin">
        <color theme="0" tint="-0.14993743705557422"/>
      </top>
      <bottom style="thin">
        <color theme="0" tint="-0.14996795556505021"/>
      </bottom>
      <diagonal/>
    </border>
    <border>
      <left/>
      <right style="thin">
        <color theme="0" tint="-0.14993743705557422"/>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24994659260841701"/>
      </top>
      <bottom style="double">
        <color indexed="64"/>
      </bottom>
      <diagonal/>
    </border>
    <border>
      <left style="thin">
        <color theme="0" tint="-0.14996795556505021"/>
      </left>
      <right style="thin">
        <color theme="0" tint="-0.14996795556505021"/>
      </right>
      <top style="thin">
        <color theme="0" tint="-0.24994659260841701"/>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style="thin">
        <color theme="0" tint="-0.14996795556505021"/>
      </left>
      <right style="thin">
        <color theme="0" tint="-0.14993743705557422"/>
      </right>
      <top style="thin">
        <color theme="0" tint="-0.24994659260841701"/>
      </top>
      <bottom style="double">
        <color indexed="64"/>
      </bottom>
      <diagonal/>
    </border>
    <border>
      <left style="thin">
        <color theme="0" tint="-0.24994659260841701"/>
      </left>
      <right style="thin">
        <color theme="0" tint="-0.24994659260841701"/>
      </right>
      <top style="thin">
        <color theme="0" tint="-0.24994659260841701"/>
      </top>
      <bottom style="double">
        <color indexed="64"/>
      </bottom>
      <diagonal/>
    </border>
    <border>
      <left style="thin">
        <color theme="0" tint="-0.24994659260841701"/>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14996795556505021"/>
      </left>
      <right style="thin">
        <color theme="0" tint="-0.14993743705557422"/>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double">
        <color indexed="64"/>
      </top>
      <bottom style="thin">
        <color theme="0" tint="-0.24994659260841701"/>
      </bottom>
      <diagonal/>
    </border>
    <border>
      <left/>
      <right style="thin">
        <color theme="0" tint="-0.24994659260841701"/>
      </right>
      <top style="double">
        <color indexed="64"/>
      </top>
      <bottom style="thin">
        <color theme="0" tint="-0.24994659260841701"/>
      </bottom>
      <diagonal/>
    </border>
    <border>
      <left style="thin">
        <color theme="0" tint="-0.14996795556505021"/>
      </left>
      <right style="thin">
        <color theme="0" tint="-0.14993743705557422"/>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right/>
      <top style="thin">
        <color indexed="64"/>
      </top>
      <bottom style="medium">
        <color indexed="64"/>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double">
        <color indexed="64"/>
      </bottom>
      <diagonal/>
    </border>
    <border>
      <left/>
      <right/>
      <top/>
      <bottom style="medium">
        <color indexed="64"/>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C00000"/>
      </left>
      <right style="medium">
        <color rgb="FFC00000"/>
      </right>
      <top style="medium">
        <color rgb="FFC00000"/>
      </top>
      <bottom style="medium">
        <color rgb="FFC00000"/>
      </bottom>
      <diagonal/>
    </border>
    <border>
      <left/>
      <right/>
      <top style="thin">
        <color indexed="64"/>
      </top>
      <bottom style="medium">
        <color rgb="FF00B050"/>
      </bottom>
      <diagonal/>
    </border>
    <border>
      <left style="medium">
        <color rgb="FF00B050"/>
      </left>
      <right style="thin">
        <color auto="1"/>
      </right>
      <top style="medium">
        <color rgb="FF00B050"/>
      </top>
      <bottom style="thin">
        <color indexed="64"/>
      </bottom>
      <diagonal/>
    </border>
    <border>
      <left style="thin">
        <color auto="1"/>
      </left>
      <right style="medium">
        <color rgb="FF00B050"/>
      </right>
      <top style="medium">
        <color rgb="FF00B050"/>
      </top>
      <bottom style="thin">
        <color indexed="64"/>
      </bottom>
      <diagonal/>
    </border>
    <border>
      <left style="medium">
        <color rgb="FF00B050"/>
      </left>
      <right style="thin">
        <color auto="1"/>
      </right>
      <top style="thin">
        <color indexed="64"/>
      </top>
      <bottom style="thin">
        <color indexed="64"/>
      </bottom>
      <diagonal/>
    </border>
    <border>
      <left style="thin">
        <color auto="1"/>
      </left>
      <right style="medium">
        <color rgb="FF00B050"/>
      </right>
      <top style="thin">
        <color indexed="64"/>
      </top>
      <bottom style="thin">
        <color indexed="64"/>
      </bottom>
      <diagonal/>
    </border>
    <border>
      <left style="medium">
        <color rgb="FF00B050"/>
      </left>
      <right style="thin">
        <color auto="1"/>
      </right>
      <top style="thin">
        <color indexed="64"/>
      </top>
      <bottom style="medium">
        <color rgb="FF00B050"/>
      </bottom>
      <diagonal/>
    </border>
    <border>
      <left style="thin">
        <color auto="1"/>
      </left>
      <right style="medium">
        <color rgb="FF00B050"/>
      </right>
      <top style="thin">
        <color indexed="64"/>
      </top>
      <bottom style="medium">
        <color rgb="FF00B050"/>
      </bottom>
      <diagonal/>
    </border>
    <border>
      <left style="medium">
        <color rgb="FF009900"/>
      </left>
      <right/>
      <top style="medium">
        <color rgb="FF009900"/>
      </top>
      <bottom style="medium">
        <color rgb="FF009900"/>
      </bottom>
      <diagonal/>
    </border>
    <border>
      <left/>
      <right/>
      <top style="medium">
        <color rgb="FF009900"/>
      </top>
      <bottom style="medium">
        <color rgb="FF009900"/>
      </bottom>
      <diagonal/>
    </border>
    <border>
      <left/>
      <right style="medium">
        <color rgb="FF009900"/>
      </right>
      <top style="medium">
        <color rgb="FF009900"/>
      </top>
      <bottom style="medium">
        <color rgb="FF009900"/>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8">
    <xf numFmtId="0" fontId="0" fillId="0" borderId="0"/>
    <xf numFmtId="44" fontId="6" fillId="0" borderId="0" applyFont="0" applyFill="0" applyBorder="0" applyAlignment="0" applyProtection="0"/>
    <xf numFmtId="0" fontId="8" fillId="0" borderId="0" applyNumberFormat="0" applyFill="0" applyBorder="0" applyAlignment="0" applyProtection="0">
      <alignment vertical="top"/>
      <protection locked="0"/>
    </xf>
    <xf numFmtId="0" fontId="10" fillId="0" borderId="0"/>
    <xf numFmtId="44" fontId="10" fillId="0" borderId="0" applyFont="0" applyFill="0" applyBorder="0" applyAlignment="0" applyProtection="0"/>
    <xf numFmtId="9" fontId="6" fillId="0" borderId="0" applyFont="0" applyFill="0" applyBorder="0" applyAlignment="0" applyProtection="0"/>
    <xf numFmtId="0" fontId="6" fillId="0" borderId="0"/>
    <xf numFmtId="43" fontId="6" fillId="0" borderId="0" applyFont="0" applyFill="0" applyBorder="0" applyAlignment="0" applyProtection="0"/>
    <xf numFmtId="0" fontId="10" fillId="0" borderId="0"/>
    <xf numFmtId="44" fontId="10" fillId="0" borderId="0" applyFont="0" applyFill="0" applyBorder="0" applyAlignment="0" applyProtection="0"/>
    <xf numFmtId="44" fontId="6" fillId="0" borderId="0" applyFont="0" applyFill="0" applyBorder="0" applyAlignment="0" applyProtection="0"/>
    <xf numFmtId="0" fontId="16" fillId="0" borderId="0"/>
    <xf numFmtId="0" fontId="5" fillId="0" borderId="0"/>
    <xf numFmtId="44" fontId="5" fillId="0" borderId="0" applyFont="0" applyFill="0" applyBorder="0" applyAlignment="0" applyProtection="0"/>
    <xf numFmtId="0" fontId="4" fillId="0" borderId="0"/>
    <xf numFmtId="44" fontId="4" fillId="0" borderId="0" applyFont="0" applyFill="0" applyBorder="0" applyAlignment="0" applyProtection="0"/>
    <xf numFmtId="0" fontId="4" fillId="0" borderId="0"/>
    <xf numFmtId="44" fontId="4" fillId="0" borderId="0" applyFont="0" applyFill="0" applyBorder="0" applyAlignment="0" applyProtection="0"/>
  </cellStyleXfs>
  <cellXfs count="275">
    <xf numFmtId="0" fontId="0" fillId="0" borderId="0" xfId="0"/>
    <xf numFmtId="0" fontId="0" fillId="2" borderId="1" xfId="0" applyFill="1" applyBorder="1" applyAlignment="1">
      <alignment horizontal="center" vertical="center"/>
    </xf>
    <xf numFmtId="0" fontId="0" fillId="0" borderId="0" xfId="0" applyAlignment="1">
      <alignment horizontal="center" vertical="center"/>
    </xf>
    <xf numFmtId="0" fontId="7" fillId="2"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2" borderId="7" xfId="0" applyFill="1" applyBorder="1" applyAlignment="1">
      <alignment horizontal="center" vertical="center"/>
    </xf>
    <xf numFmtId="0" fontId="8" fillId="0" borderId="0" xfId="2" quotePrefix="1" applyAlignment="1" applyProtection="1">
      <alignment horizontal="left" vertical="center" inden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left" vertical="center" indent="1"/>
    </xf>
    <xf numFmtId="0" fontId="0" fillId="0" borderId="11" xfId="0" applyFill="1" applyBorder="1" applyAlignment="1">
      <alignment vertical="center" wrapText="1"/>
    </xf>
    <xf numFmtId="0" fontId="9" fillId="0" borderId="0" xfId="0" applyFont="1" applyBorder="1" applyAlignment="1">
      <alignment horizontal="center" vertical="center" wrapText="1"/>
    </xf>
    <xf numFmtId="3" fontId="7" fillId="4" borderId="15" xfId="0" applyNumberFormat="1" applyFont="1" applyFill="1" applyBorder="1" applyAlignment="1">
      <alignment horizontal="center" vertical="center"/>
    </xf>
    <xf numFmtId="3" fontId="0" fillId="5" borderId="15" xfId="0" applyNumberFormat="1" applyFill="1" applyBorder="1" applyAlignment="1">
      <alignment horizontal="center" vertical="center"/>
    </xf>
    <xf numFmtId="0" fontId="7" fillId="3" borderId="16" xfId="0" applyFont="1" applyFill="1" applyBorder="1" applyAlignment="1">
      <alignment horizontal="center" vertical="center" wrapText="1"/>
    </xf>
    <xf numFmtId="0" fontId="0" fillId="5" borderId="0" xfId="0" applyFill="1" applyAlignment="1">
      <alignment horizontal="center" vertical="center"/>
    </xf>
    <xf numFmtId="0" fontId="7" fillId="8" borderId="15" xfId="6" applyFont="1" applyFill="1" applyBorder="1" applyAlignment="1">
      <alignment horizontal="center" vertical="center"/>
    </xf>
    <xf numFmtId="0" fontId="6" fillId="5" borderId="15" xfId="6" applyFill="1" applyBorder="1" applyAlignment="1">
      <alignment horizontal="left" vertical="center" indent="1"/>
    </xf>
    <xf numFmtId="9" fontId="0" fillId="5" borderId="38" xfId="5" applyFont="1" applyFill="1" applyBorder="1" applyAlignment="1">
      <alignment horizontal="center" vertical="center"/>
    </xf>
    <xf numFmtId="0" fontId="6" fillId="5" borderId="0" xfId="6" applyFill="1" applyBorder="1" applyAlignment="1">
      <alignment horizontal="center" vertical="center"/>
    </xf>
    <xf numFmtId="0" fontId="6" fillId="0" borderId="0" xfId="6" applyAlignment="1">
      <alignment horizontal="left" vertical="center" indent="1"/>
    </xf>
    <xf numFmtId="0" fontId="6" fillId="0" borderId="0" xfId="6" applyAlignment="1">
      <alignment horizontal="left" vertical="center"/>
    </xf>
    <xf numFmtId="0" fontId="8" fillId="0" borderId="0" xfId="2" quotePrefix="1" applyAlignment="1" applyProtection="1">
      <alignment horizontal="left" vertical="center"/>
    </xf>
    <xf numFmtId="0" fontId="14" fillId="0" borderId="0" xfId="6" applyFont="1" applyAlignment="1">
      <alignment vertical="center"/>
    </xf>
    <xf numFmtId="0" fontId="16" fillId="0" borderId="31" xfId="6" applyFont="1" applyBorder="1" applyAlignment="1">
      <alignment horizontal="center" vertical="center"/>
    </xf>
    <xf numFmtId="0" fontId="16" fillId="0" borderId="0" xfId="6" applyFont="1" applyAlignment="1">
      <alignment horizontal="center" vertical="center"/>
    </xf>
    <xf numFmtId="0" fontId="14" fillId="0" borderId="0" xfId="6" applyFont="1" applyAlignment="1">
      <alignment horizontal="center" vertical="center"/>
    </xf>
    <xf numFmtId="0" fontId="7" fillId="3" borderId="15" xfId="0" applyFont="1" applyFill="1" applyBorder="1" applyAlignment="1">
      <alignment horizontal="center" vertical="center" wrapText="1"/>
    </xf>
    <xf numFmtId="3" fontId="0" fillId="5" borderId="15" xfId="0" applyNumberFormat="1" applyFill="1" applyBorder="1" applyAlignment="1">
      <alignment horizontal="left" vertical="center" indent="1"/>
    </xf>
    <xf numFmtId="165" fontId="0" fillId="5" borderId="38" xfId="0" applyNumberFormat="1" applyFill="1" applyBorder="1" applyAlignment="1">
      <alignment horizontal="center" vertical="center"/>
    </xf>
    <xf numFmtId="165" fontId="0" fillId="0" borderId="0" xfId="0" applyNumberFormat="1" applyFill="1" applyBorder="1" applyAlignment="1">
      <alignment horizontal="center" vertical="center"/>
    </xf>
    <xf numFmtId="9" fontId="0" fillId="0" borderId="0" xfId="5" applyNumberFormat="1" applyFont="1" applyFill="1" applyBorder="1" applyAlignment="1">
      <alignment horizontal="center" vertical="center"/>
    </xf>
    <xf numFmtId="0" fontId="0" fillId="3" borderId="15" xfId="0" applyFill="1" applyBorder="1" applyAlignment="1">
      <alignment horizontal="left" vertical="center" wrapText="1"/>
    </xf>
    <xf numFmtId="165" fontId="0" fillId="5" borderId="15" xfId="0" applyNumberFormat="1" applyFill="1" applyBorder="1" applyAlignment="1">
      <alignment horizontal="center" vertical="center"/>
    </xf>
    <xf numFmtId="0" fontId="9" fillId="0" borderId="0" xfId="0" applyFont="1" applyBorder="1" applyAlignment="1">
      <alignment horizontal="justify" vertical="center" wrapText="1"/>
    </xf>
    <xf numFmtId="3" fontId="0" fillId="5" borderId="0" xfId="0" applyNumberFormat="1"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wrapText="1"/>
    </xf>
    <xf numFmtId="0" fontId="0" fillId="0" borderId="39" xfId="0" applyBorder="1" applyAlignment="1">
      <alignment horizontal="center" vertical="center"/>
    </xf>
    <xf numFmtId="0" fontId="0" fillId="0" borderId="0" xfId="0" applyAlignment="1">
      <alignment vertical="center"/>
    </xf>
    <xf numFmtId="0" fontId="18" fillId="0" borderId="31" xfId="0" applyFont="1" applyBorder="1" applyAlignment="1">
      <alignment horizontal="left" vertical="center"/>
    </xf>
    <xf numFmtId="0" fontId="0" fillId="0" borderId="31" xfId="0" applyBorder="1" applyAlignment="1">
      <alignment vertical="center"/>
    </xf>
    <xf numFmtId="0" fontId="16" fillId="0" borderId="0" xfId="6" applyFont="1" applyAlignment="1">
      <alignment vertical="center"/>
    </xf>
    <xf numFmtId="0" fontId="16" fillId="0" borderId="0" xfId="6" applyFont="1" applyAlignment="1">
      <alignment horizontal="left" vertical="center"/>
    </xf>
    <xf numFmtId="0" fontId="16" fillId="7" borderId="42" xfId="6" applyFont="1" applyFill="1" applyBorder="1" applyAlignment="1">
      <alignment horizontal="left" vertical="center"/>
    </xf>
    <xf numFmtId="0" fontId="16" fillId="7" borderId="43" xfId="6" applyFont="1" applyFill="1" applyBorder="1" applyAlignment="1">
      <alignment horizontal="center" vertical="center" wrapText="1"/>
    </xf>
    <xf numFmtId="0" fontId="16" fillId="2" borderId="45" xfId="6" applyFont="1" applyFill="1" applyBorder="1" applyAlignment="1">
      <alignment horizontal="left" vertical="center"/>
    </xf>
    <xf numFmtId="0" fontId="16" fillId="2" borderId="46" xfId="6" applyFont="1" applyFill="1" applyBorder="1" applyAlignment="1">
      <alignment horizontal="center" vertical="center"/>
    </xf>
    <xf numFmtId="0" fontId="16" fillId="9" borderId="45" xfId="6" applyFont="1" applyFill="1" applyBorder="1" applyAlignment="1">
      <alignment horizontal="left" vertical="center"/>
    </xf>
    <xf numFmtId="0" fontId="16" fillId="9" borderId="46" xfId="6" applyFont="1" applyFill="1" applyBorder="1" applyAlignment="1">
      <alignment horizontal="center" vertical="center"/>
    </xf>
    <xf numFmtId="0" fontId="16" fillId="7" borderId="31" xfId="6" applyFont="1" applyFill="1" applyBorder="1" applyAlignment="1">
      <alignment horizontal="left" vertical="center"/>
    </xf>
    <xf numFmtId="0" fontId="16" fillId="7" borderId="31" xfId="6" applyFont="1" applyFill="1" applyBorder="1" applyAlignment="1">
      <alignment horizontal="center" vertical="center" wrapText="1"/>
    </xf>
    <xf numFmtId="0" fontId="19" fillId="7" borderId="31" xfId="6" applyFont="1" applyFill="1" applyBorder="1" applyAlignment="1">
      <alignment horizontal="center" vertical="center" wrapText="1"/>
    </xf>
    <xf numFmtId="0" fontId="16" fillId="0" borderId="31" xfId="6" applyFont="1" applyBorder="1" applyAlignment="1">
      <alignment horizontal="left" vertical="center"/>
    </xf>
    <xf numFmtId="0" fontId="7" fillId="0" borderId="31" xfId="6" applyFont="1" applyBorder="1" applyAlignment="1">
      <alignment horizontal="left" vertical="center" indent="1"/>
    </xf>
    <xf numFmtId="0" fontId="6" fillId="0" borderId="0" xfId="6"/>
    <xf numFmtId="0" fontId="6" fillId="0" borderId="31" xfId="6" applyBorder="1" applyAlignment="1">
      <alignment horizontal="left" vertical="center" indent="1"/>
    </xf>
    <xf numFmtId="0" fontId="6" fillId="6" borderId="31" xfId="6" applyFill="1" applyBorder="1" applyAlignment="1">
      <alignment horizontal="left" vertical="center" indent="1"/>
    </xf>
    <xf numFmtId="0" fontId="0" fillId="0" borderId="0" xfId="0" applyAlignment="1">
      <alignment horizontal="left" vertical="center"/>
    </xf>
    <xf numFmtId="0" fontId="0" fillId="0" borderId="5"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2" fontId="21" fillId="0" borderId="5" xfId="0" applyNumberFormat="1" applyFont="1" applyBorder="1" applyAlignment="1">
      <alignment horizontal="center" vertical="center"/>
    </xf>
    <xf numFmtId="0" fontId="21" fillId="0" borderId="0" xfId="0" applyFont="1" applyAlignment="1">
      <alignment horizontal="center" vertical="center"/>
    </xf>
    <xf numFmtId="0" fontId="22" fillId="7" borderId="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5" xfId="0" applyFont="1" applyFill="1" applyBorder="1" applyAlignment="1">
      <alignment horizontal="left" vertical="center"/>
    </xf>
    <xf numFmtId="0" fontId="0" fillId="0" borderId="0" xfId="0" applyFill="1" applyAlignment="1">
      <alignment horizontal="center" vertical="center"/>
    </xf>
    <xf numFmtId="166" fontId="0" fillId="0" borderId="0" xfId="1" applyNumberFormat="1" applyFont="1" applyFill="1" applyAlignment="1">
      <alignment horizontal="left" vertical="center"/>
    </xf>
    <xf numFmtId="166" fontId="0" fillId="0" borderId="0" xfId="1" applyNumberFormat="1" applyFont="1" applyFill="1" applyAlignment="1">
      <alignment horizontal="center" vertical="center"/>
    </xf>
    <xf numFmtId="0" fontId="7" fillId="0" borderId="0" xfId="0" applyFont="1" applyFill="1" applyAlignment="1">
      <alignment vertical="center"/>
    </xf>
    <xf numFmtId="0" fontId="0" fillId="0" borderId="5" xfId="0" applyFill="1" applyBorder="1" applyAlignment="1">
      <alignment horizontal="center" vertical="center"/>
    </xf>
    <xf numFmtId="1" fontId="0" fillId="0" borderId="5" xfId="0" applyNumberFormat="1" applyFill="1" applyBorder="1" applyAlignment="1">
      <alignment horizontal="center" vertical="center"/>
    </xf>
    <xf numFmtId="0" fontId="8" fillId="0" borderId="0" xfId="2" applyAlignment="1" applyProtection="1">
      <alignment horizontal="left" vertical="center"/>
    </xf>
    <xf numFmtId="0" fontId="8" fillId="0" borderId="0" xfId="2" applyAlignment="1" applyProtection="1">
      <alignment horizontal="left" vertical="top"/>
    </xf>
    <xf numFmtId="164" fontId="0" fillId="0" borderId="0" xfId="1" applyNumberFormat="1" applyFont="1" applyAlignment="1">
      <alignment horizontal="center" vertical="center"/>
    </xf>
    <xf numFmtId="0" fontId="7" fillId="11" borderId="15" xfId="0"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Border="1" applyAlignment="1">
      <alignment horizontal="center" vertical="center"/>
    </xf>
    <xf numFmtId="2" fontId="0" fillId="0" borderId="8"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0" fontId="7" fillId="0" borderId="0" xfId="0" applyFont="1" applyFill="1" applyBorder="1" applyAlignment="1">
      <alignment horizontal="center" vertical="center"/>
    </xf>
    <xf numFmtId="0" fontId="7" fillId="0" borderId="51" xfId="0" applyFont="1" applyFill="1" applyBorder="1" applyAlignment="1">
      <alignment horizontal="center" vertical="center"/>
    </xf>
    <xf numFmtId="0" fontId="0" fillId="0" borderId="5" xfId="0" applyBorder="1" applyAlignment="1">
      <alignment horizontal="center" vertical="center"/>
    </xf>
    <xf numFmtId="0" fontId="6" fillId="0" borderId="0" xfId="6" applyAlignment="1">
      <alignment horizontal="center" vertical="center"/>
    </xf>
    <xf numFmtId="44" fontId="0" fillId="0" borderId="0" xfId="1" applyFont="1" applyBorder="1" applyAlignment="1">
      <alignment horizontal="center" vertical="center"/>
    </xf>
    <xf numFmtId="0" fontId="7" fillId="0" borderId="5" xfId="14" applyFont="1" applyBorder="1" applyAlignment="1">
      <alignment horizontal="center" vertical="center"/>
    </xf>
    <xf numFmtId="0" fontId="4" fillId="0" borderId="0" xfId="14" applyAlignment="1">
      <alignment horizontal="left" vertical="center"/>
    </xf>
    <xf numFmtId="0" fontId="4" fillId="0" borderId="0" xfId="14" applyAlignment="1">
      <alignment horizontal="center" vertical="center"/>
    </xf>
    <xf numFmtId="0" fontId="4" fillId="7" borderId="0" xfId="14" applyFill="1" applyAlignment="1">
      <alignment horizontal="center" vertical="center"/>
    </xf>
    <xf numFmtId="0" fontId="4" fillId="0" borderId="5" xfId="14" applyBorder="1" applyAlignment="1">
      <alignment horizontal="left" vertical="center"/>
    </xf>
    <xf numFmtId="0" fontId="4" fillId="0" borderId="5" xfId="14" applyBorder="1" applyAlignment="1">
      <alignment horizontal="center" vertical="center"/>
    </xf>
    <xf numFmtId="0" fontId="4" fillId="0" borderId="0" xfId="14" applyAlignment="1">
      <alignment vertical="center"/>
    </xf>
    <xf numFmtId="0" fontId="4" fillId="0" borderId="31" xfId="0" applyFont="1" applyBorder="1" applyAlignment="1">
      <alignment vertical="center"/>
    </xf>
    <xf numFmtId="0" fontId="18" fillId="4" borderId="31"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0" borderId="31" xfId="0" applyFont="1" applyBorder="1" applyAlignment="1">
      <alignment horizontal="center" vertical="center"/>
    </xf>
    <xf numFmtId="0" fontId="3" fillId="10" borderId="31" xfId="0" applyFont="1" applyFill="1" applyBorder="1" applyAlignment="1">
      <alignment horizontal="center" vertical="center"/>
    </xf>
    <xf numFmtId="0" fontId="4" fillId="7" borderId="15" xfId="0" applyFont="1" applyFill="1" applyBorder="1" applyAlignment="1">
      <alignment horizontal="center" vertical="center"/>
    </xf>
    <xf numFmtId="0" fontId="7" fillId="7" borderId="15" xfId="0" applyFont="1" applyFill="1" applyBorder="1" applyAlignment="1">
      <alignment horizontal="center" vertical="center"/>
    </xf>
    <xf numFmtId="0" fontId="4" fillId="0" borderId="0" xfId="0" applyFont="1" applyFill="1" applyBorder="1" applyAlignment="1">
      <alignment horizontal="center" vertical="center"/>
    </xf>
    <xf numFmtId="0" fontId="16" fillId="7" borderId="42" xfId="14" applyFont="1" applyFill="1" applyBorder="1" applyAlignment="1">
      <alignment horizontal="left" vertical="center"/>
    </xf>
    <xf numFmtId="0" fontId="15" fillId="7" borderId="43" xfId="14" applyFont="1" applyFill="1" applyBorder="1" applyAlignment="1">
      <alignment horizontal="center" vertical="center"/>
    </xf>
    <xf numFmtId="0" fontId="15" fillId="7" borderId="44" xfId="14" applyFont="1" applyFill="1" applyBorder="1" applyAlignment="1">
      <alignment horizontal="center" vertical="center"/>
    </xf>
    <xf numFmtId="0" fontId="16" fillId="2" borderId="45" xfId="14" applyFont="1" applyFill="1" applyBorder="1" applyAlignment="1">
      <alignment horizontal="left" vertical="center"/>
    </xf>
    <xf numFmtId="0" fontId="16" fillId="2" borderId="46" xfId="14" applyFont="1" applyFill="1" applyBorder="1" applyAlignment="1">
      <alignment horizontal="center" vertical="center"/>
    </xf>
    <xf numFmtId="0" fontId="16" fillId="2" borderId="47" xfId="14" applyFont="1" applyFill="1" applyBorder="1" applyAlignment="1">
      <alignment horizontal="center" vertical="center"/>
    </xf>
    <xf numFmtId="0" fontId="16" fillId="9" borderId="45" xfId="14" applyFont="1" applyFill="1" applyBorder="1" applyAlignment="1">
      <alignment horizontal="left" vertical="center"/>
    </xf>
    <xf numFmtId="0" fontId="16" fillId="9" borderId="46" xfId="14" applyFont="1" applyFill="1" applyBorder="1" applyAlignment="1">
      <alignment horizontal="center" vertical="center"/>
    </xf>
    <xf numFmtId="0" fontId="16" fillId="9" borderId="47" xfId="14" applyFont="1" applyFill="1" applyBorder="1" applyAlignment="1">
      <alignment horizontal="center" vertical="center"/>
    </xf>
    <xf numFmtId="0" fontId="16" fillId="0" borderId="45" xfId="14" applyFont="1" applyBorder="1" applyAlignment="1">
      <alignment horizontal="left" vertical="center"/>
    </xf>
    <xf numFmtId="44" fontId="16" fillId="0" borderId="46" xfId="15" applyFont="1" applyBorder="1" applyAlignment="1">
      <alignment horizontal="center" vertical="center"/>
    </xf>
    <xf numFmtId="44" fontId="16" fillId="0" borderId="47" xfId="15" applyFont="1" applyBorder="1" applyAlignment="1">
      <alignment horizontal="center" vertical="center"/>
    </xf>
    <xf numFmtId="0" fontId="16" fillId="0" borderId="46" xfId="14" applyFont="1" applyBorder="1" applyAlignment="1">
      <alignment horizontal="center" vertical="center"/>
    </xf>
    <xf numFmtId="0" fontId="16" fillId="0" borderId="47" xfId="14" applyFont="1" applyBorder="1" applyAlignment="1">
      <alignment horizontal="center" vertical="center"/>
    </xf>
    <xf numFmtId="0" fontId="16" fillId="0" borderId="48" xfId="14" applyFont="1" applyBorder="1" applyAlignment="1">
      <alignment horizontal="left" vertical="center"/>
    </xf>
    <xf numFmtId="44" fontId="16" fillId="0" borderId="49" xfId="15" applyFont="1" applyBorder="1" applyAlignment="1">
      <alignment horizontal="center" vertical="center"/>
    </xf>
    <xf numFmtId="44" fontId="16" fillId="0" borderId="50" xfId="15" applyFont="1" applyBorder="1" applyAlignment="1">
      <alignment horizontal="center" vertical="center"/>
    </xf>
    <xf numFmtId="0" fontId="6" fillId="4" borderId="31" xfId="6" applyFill="1" applyBorder="1" applyAlignment="1">
      <alignment horizontal="center" vertical="center"/>
    </xf>
    <xf numFmtId="0" fontId="6" fillId="11" borderId="31" xfId="6" applyFill="1" applyBorder="1" applyAlignment="1">
      <alignment horizontal="center" vertical="center"/>
    </xf>
    <xf numFmtId="0" fontId="4" fillId="0" borderId="0" xfId="16" applyAlignment="1">
      <alignment horizontal="center" vertical="center"/>
    </xf>
    <xf numFmtId="0" fontId="4" fillId="0" borderId="0" xfId="16" applyAlignment="1">
      <alignment vertical="center"/>
    </xf>
    <xf numFmtId="0" fontId="7" fillId="0" borderId="0" xfId="16" applyFont="1" applyAlignment="1">
      <alignment vertical="center"/>
    </xf>
    <xf numFmtId="0" fontId="4" fillId="0" borderId="0" xfId="16"/>
    <xf numFmtId="0" fontId="7" fillId="0" borderId="0" xfId="16" applyFont="1" applyAlignment="1">
      <alignment horizontal="center" vertical="center"/>
    </xf>
    <xf numFmtId="0" fontId="4" fillId="7" borderId="33" xfId="16" applyFill="1" applyBorder="1" applyAlignment="1">
      <alignment horizontal="center" vertical="center"/>
    </xf>
    <xf numFmtId="0" fontId="7" fillId="7" borderId="33" xfId="16" applyFont="1" applyFill="1" applyBorder="1" applyAlignment="1">
      <alignment horizontal="center" vertical="center"/>
    </xf>
    <xf numFmtId="0" fontId="7" fillId="0" borderId="35" xfId="16" applyFont="1" applyFill="1" applyBorder="1" applyAlignment="1">
      <alignment horizontal="center" vertical="center"/>
    </xf>
    <xf numFmtId="0" fontId="4" fillId="0" borderId="35" xfId="16" applyBorder="1" applyAlignment="1">
      <alignment horizontal="center" vertical="center"/>
    </xf>
    <xf numFmtId="0" fontId="7" fillId="4" borderId="36" xfId="16" applyFont="1" applyFill="1" applyBorder="1" applyAlignment="1">
      <alignment horizontal="center" vertical="center"/>
    </xf>
    <xf numFmtId="0" fontId="4" fillId="4" borderId="36" xfId="16" applyFill="1" applyBorder="1" applyAlignment="1">
      <alignment horizontal="center" vertical="center"/>
    </xf>
    <xf numFmtId="0" fontId="7" fillId="0" borderId="36" xfId="16" applyFont="1" applyFill="1" applyBorder="1" applyAlignment="1">
      <alignment horizontal="center" vertical="center"/>
    </xf>
    <xf numFmtId="0" fontId="4" fillId="0" borderId="36" xfId="16" applyFill="1" applyBorder="1" applyAlignment="1">
      <alignment horizontal="center" vertical="center"/>
    </xf>
    <xf numFmtId="0" fontId="4" fillId="0" borderId="36" xfId="16" applyBorder="1" applyAlignment="1">
      <alignment horizontal="center" vertical="center"/>
    </xf>
    <xf numFmtId="0" fontId="7" fillId="4" borderId="37" xfId="16" applyFont="1" applyFill="1" applyBorder="1" applyAlignment="1">
      <alignment horizontal="center" vertical="center"/>
    </xf>
    <xf numFmtId="0" fontId="4" fillId="4" borderId="37" xfId="16" applyFill="1" applyBorder="1" applyAlignment="1">
      <alignment horizontal="center" vertical="center"/>
    </xf>
    <xf numFmtId="0" fontId="4" fillId="0" borderId="0" xfId="16" applyAlignment="1">
      <alignment horizontal="center"/>
    </xf>
    <xf numFmtId="0" fontId="8" fillId="0" borderId="52" xfId="2" applyBorder="1" applyAlignment="1" applyProtection="1">
      <alignment horizontal="left" vertical="top"/>
    </xf>
    <xf numFmtId="0" fontId="0" fillId="0" borderId="52" xfId="0" applyBorder="1" applyAlignment="1">
      <alignment horizontal="center" vertical="center" wrapText="1"/>
    </xf>
    <xf numFmtId="0" fontId="0" fillId="6" borderId="52" xfId="0" applyFill="1" applyBorder="1" applyAlignment="1">
      <alignment horizontal="center" vertical="center" wrapText="1"/>
    </xf>
    <xf numFmtId="0" fontId="0" fillId="0" borderId="39" xfId="0" applyBorder="1" applyAlignment="1">
      <alignment horizontal="center" vertical="center" wrapText="1"/>
    </xf>
    <xf numFmtId="0" fontId="4" fillId="11" borderId="15" xfId="0" applyFont="1" applyFill="1" applyBorder="1" applyAlignment="1">
      <alignment horizontal="center" vertical="center"/>
    </xf>
    <xf numFmtId="0" fontId="17" fillId="11" borderId="38" xfId="0" applyFont="1" applyFill="1" applyBorder="1" applyAlignment="1">
      <alignment horizontal="center" vertical="center" wrapText="1"/>
    </xf>
    <xf numFmtId="0" fontId="4" fillId="0" borderId="0" xfId="0" applyFont="1" applyFill="1" applyBorder="1" applyAlignment="1">
      <alignment vertical="center"/>
    </xf>
    <xf numFmtId="0" fontId="7" fillId="11" borderId="15" xfId="0" applyFont="1" applyFill="1" applyBorder="1" applyAlignment="1">
      <alignment horizontal="left" vertical="center" indent="1"/>
    </xf>
    <xf numFmtId="0" fontId="4" fillId="6" borderId="16"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3"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2" borderId="18" xfId="0" applyFont="1" applyFill="1" applyBorder="1" applyAlignment="1">
      <alignment horizontal="center" vertical="center"/>
    </xf>
    <xf numFmtId="0" fontId="4" fillId="6" borderId="17" xfId="0" applyFont="1" applyFill="1" applyBorder="1" applyAlignment="1">
      <alignment horizontal="center" vertical="center"/>
    </xf>
    <xf numFmtId="0" fontId="4" fillId="2" borderId="17" xfId="0" applyFont="1" applyFill="1" applyBorder="1" applyAlignment="1">
      <alignment horizontal="center" vertical="center"/>
    </xf>
    <xf numFmtId="0" fontId="4" fillId="6" borderId="19"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4" fillId="3" borderId="18" xfId="0" applyFont="1" applyFill="1" applyBorder="1" applyAlignment="1">
      <alignment horizontal="center" vertical="center"/>
    </xf>
    <xf numFmtId="0" fontId="4" fillId="6" borderId="23" xfId="0" applyFont="1" applyFill="1" applyBorder="1" applyAlignment="1">
      <alignment horizontal="center" vertical="center"/>
    </xf>
    <xf numFmtId="0" fontId="4" fillId="5" borderId="0" xfId="0" applyFont="1" applyFill="1" applyBorder="1" applyAlignment="1">
      <alignment horizontal="center" vertical="center"/>
    </xf>
    <xf numFmtId="0" fontId="4" fillId="6" borderId="24" xfId="0" applyFont="1" applyFill="1" applyBorder="1" applyAlignment="1">
      <alignment horizontal="center" vertical="center"/>
    </xf>
    <xf numFmtId="0" fontId="4" fillId="5" borderId="25" xfId="0" applyFont="1" applyFill="1" applyBorder="1" applyAlignment="1">
      <alignment vertical="center"/>
    </xf>
    <xf numFmtId="0" fontId="4" fillId="5" borderId="26" xfId="0" applyFont="1" applyFill="1" applyBorder="1" applyAlignment="1">
      <alignment vertical="center"/>
    </xf>
    <xf numFmtId="0" fontId="4" fillId="6" borderId="27" xfId="0" applyFont="1" applyFill="1" applyBorder="1" applyAlignment="1">
      <alignment horizontal="center" vertical="center"/>
    </xf>
    <xf numFmtId="0" fontId="4" fillId="6" borderId="28" xfId="0" applyFont="1" applyFill="1" applyBorder="1" applyAlignment="1">
      <alignment horizontal="center" vertical="center"/>
    </xf>
    <xf numFmtId="0" fontId="4" fillId="5" borderId="29" xfId="0" applyFont="1" applyFill="1" applyBorder="1" applyAlignment="1">
      <alignment vertical="center"/>
    </xf>
    <xf numFmtId="0" fontId="4" fillId="5" borderId="30" xfId="0" applyFont="1" applyFill="1" applyBorder="1" applyAlignment="1">
      <alignment vertical="center"/>
    </xf>
    <xf numFmtId="0" fontId="4" fillId="6" borderId="9" xfId="16" applyFill="1" applyBorder="1" applyAlignment="1">
      <alignment horizontal="center" vertical="center"/>
    </xf>
    <xf numFmtId="0" fontId="4" fillId="6" borderId="10" xfId="16" applyFill="1" applyBorder="1" applyAlignment="1">
      <alignment horizontal="center" vertical="center"/>
    </xf>
    <xf numFmtId="0" fontId="4" fillId="7" borderId="0" xfId="16" applyFill="1" applyBorder="1" applyAlignment="1">
      <alignment horizontal="center" vertical="center"/>
    </xf>
    <xf numFmtId="0" fontId="4" fillId="7" borderId="8" xfId="16" applyFill="1" applyBorder="1" applyAlignment="1">
      <alignment horizontal="center" vertical="center"/>
    </xf>
    <xf numFmtId="0" fontId="4" fillId="6" borderId="31" xfId="16" applyFill="1" applyBorder="1" applyAlignment="1">
      <alignment horizontal="center" vertical="center"/>
    </xf>
    <xf numFmtId="164" fontId="0" fillId="0" borderId="31" xfId="17" applyNumberFormat="1" applyFont="1" applyBorder="1" applyAlignment="1">
      <alignment horizontal="center" vertical="center"/>
    </xf>
    <xf numFmtId="0" fontId="13" fillId="0" borderId="31" xfId="16" applyFont="1" applyBorder="1" applyAlignment="1">
      <alignment horizontal="center" vertical="center"/>
    </xf>
    <xf numFmtId="0" fontId="12" fillId="7" borderId="32" xfId="16" applyFont="1" applyFill="1" applyBorder="1" applyAlignment="1">
      <alignment horizontal="center" vertical="center" wrapText="1"/>
    </xf>
    <xf numFmtId="0" fontId="4" fillId="0" borderId="34" xfId="16" applyBorder="1" applyAlignment="1">
      <alignment horizontal="center" vertical="center"/>
    </xf>
    <xf numFmtId="0" fontId="4" fillId="8" borderId="38" xfId="6" applyFont="1" applyFill="1" applyBorder="1" applyAlignment="1">
      <alignment horizontal="center" vertical="center" wrapText="1"/>
    </xf>
    <xf numFmtId="0" fontId="4" fillId="5" borderId="0" xfId="6" applyFont="1" applyFill="1" applyBorder="1" applyAlignment="1">
      <alignment horizontal="center" vertical="center" wrapText="1"/>
    </xf>
    <xf numFmtId="0" fontId="24" fillId="4" borderId="0" xfId="0" applyFont="1" applyFill="1" applyAlignment="1">
      <alignment horizontal="center" vertical="center"/>
    </xf>
    <xf numFmtId="0" fontId="24" fillId="4" borderId="0" xfId="0" applyFont="1" applyFill="1" applyAlignment="1">
      <alignment horizontal="left" vertical="center" indent="1"/>
    </xf>
    <xf numFmtId="0" fontId="25" fillId="4" borderId="0" xfId="0" applyFont="1" applyFill="1" applyAlignment="1">
      <alignment horizontal="left" vertical="center"/>
    </xf>
    <xf numFmtId="0" fontId="24" fillId="0" borderId="0" xfId="0" applyFont="1" applyFill="1" applyAlignment="1">
      <alignment horizontal="center" vertical="center"/>
    </xf>
    <xf numFmtId="0" fontId="24" fillId="0" borderId="0" xfId="0" applyFont="1" applyFill="1" applyAlignment="1">
      <alignment horizontal="left" vertical="center" indent="1"/>
    </xf>
    <xf numFmtId="0" fontId="28" fillId="0" borderId="0" xfId="0" applyFont="1" applyFill="1" applyAlignment="1">
      <alignment horizontal="center" vertical="center"/>
    </xf>
    <xf numFmtId="0" fontId="27" fillId="0" borderId="0" xfId="0" applyFont="1" applyFill="1" applyAlignment="1">
      <alignment horizontal="left" vertical="center"/>
    </xf>
    <xf numFmtId="0" fontId="29" fillId="0" borderId="0" xfId="2" applyFont="1" applyFill="1" applyAlignment="1" applyProtection="1">
      <alignment horizontal="center" vertical="center"/>
    </xf>
    <xf numFmtId="0" fontId="8" fillId="0" borderId="0" xfId="2" applyFont="1" applyFill="1" applyAlignment="1" applyProtection="1">
      <alignment horizontal="center" vertical="center"/>
    </xf>
    <xf numFmtId="44" fontId="4" fillId="0" borderId="0" xfId="15" applyFont="1" applyAlignment="1">
      <alignment horizontal="center" vertical="center"/>
    </xf>
    <xf numFmtId="0" fontId="0" fillId="2" borderId="4" xfId="0" applyFill="1" applyBorder="1" applyAlignment="1">
      <alignment horizontal="center" vertical="center"/>
    </xf>
    <xf numFmtId="0" fontId="7" fillId="0" borderId="51" xfId="0" applyFont="1"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164" fontId="0" fillId="0" borderId="55" xfId="1" applyNumberFormat="1" applyFont="1" applyBorder="1" applyAlignment="1">
      <alignment horizontal="center" vertical="center"/>
    </xf>
    <xf numFmtId="0" fontId="0" fillId="4" borderId="56" xfId="0" applyFill="1"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center" vertical="center"/>
    </xf>
    <xf numFmtId="0" fontId="30" fillId="0" borderId="0" xfId="0" applyFont="1" applyAlignment="1">
      <alignment horizontal="left" vertical="center"/>
    </xf>
    <xf numFmtId="0" fontId="0" fillId="0" borderId="0" xfId="0" applyAlignment="1">
      <alignment horizontal="center" vertical="center"/>
    </xf>
    <xf numFmtId="0" fontId="8" fillId="0" borderId="0" xfId="2" applyAlignment="1" applyProtection="1">
      <alignment horizontal="center" vertical="center"/>
    </xf>
    <xf numFmtId="0" fontId="31" fillId="0" borderId="0" xfId="0" applyFont="1" applyFill="1" applyAlignment="1">
      <alignment horizontal="center" vertical="center"/>
    </xf>
    <xf numFmtId="0" fontId="32" fillId="0" borderId="0" xfId="0" applyFont="1" applyFill="1" applyAlignment="1">
      <alignment horizontal="left" vertical="center"/>
    </xf>
    <xf numFmtId="0" fontId="8" fillId="0" borderId="0" xfId="2" applyFill="1" applyAlignment="1" applyProtection="1">
      <alignment horizontal="center" vertical="center"/>
    </xf>
    <xf numFmtId="0" fontId="0" fillId="0" borderId="0" xfId="0" applyAlignment="1">
      <alignment horizontal="right" vertical="center"/>
    </xf>
    <xf numFmtId="0" fontId="0" fillId="0" borderId="0" xfId="0" applyAlignment="1">
      <alignment horizontal="right"/>
    </xf>
    <xf numFmtId="0" fontId="0" fillId="0" borderId="0" xfId="0" applyFill="1" applyBorder="1" applyAlignment="1">
      <alignment horizontal="right" vertical="center"/>
    </xf>
    <xf numFmtId="44" fontId="0" fillId="0" borderId="55" xfId="0" applyNumberFormat="1" applyBorder="1" applyAlignment="1">
      <alignment vertical="center"/>
    </xf>
    <xf numFmtId="0" fontId="0" fillId="12" borderId="5" xfId="0" applyFill="1" applyBorder="1" applyAlignment="1">
      <alignment vertical="center"/>
    </xf>
    <xf numFmtId="0" fontId="2" fillId="0" borderId="0" xfId="16" applyFont="1" applyAlignment="1">
      <alignment horizontal="center" vertical="center"/>
    </xf>
    <xf numFmtId="0" fontId="4" fillId="0" borderId="31" xfId="16" applyBorder="1" applyAlignment="1">
      <alignment horizontal="center" vertical="center"/>
    </xf>
    <xf numFmtId="0" fontId="2" fillId="0" borderId="1" xfId="16" applyFont="1" applyBorder="1" applyAlignment="1">
      <alignment horizontal="center" vertical="center"/>
    </xf>
    <xf numFmtId="0" fontId="4" fillId="0" borderId="57" xfId="16" applyBorder="1" applyAlignment="1">
      <alignment horizontal="center" vertical="center"/>
    </xf>
    <xf numFmtId="0" fontId="4" fillId="0" borderId="58" xfId="16" applyBorder="1" applyAlignment="1">
      <alignment horizontal="center" vertical="center"/>
    </xf>
    <xf numFmtId="0" fontId="4" fillId="0" borderId="59" xfId="16" applyBorder="1" applyAlignment="1">
      <alignment horizontal="center" vertical="center"/>
    </xf>
    <xf numFmtId="0" fontId="4" fillId="0" borderId="60" xfId="16" applyBorder="1" applyAlignment="1">
      <alignment horizontal="center" vertical="center"/>
    </xf>
    <xf numFmtId="0" fontId="4" fillId="0" borderId="61" xfId="16" applyBorder="1" applyAlignment="1">
      <alignment horizontal="center" vertical="center"/>
    </xf>
    <xf numFmtId="0" fontId="4" fillId="0" borderId="62" xfId="16" applyBorder="1" applyAlignment="1">
      <alignment horizontal="center" vertical="center"/>
    </xf>
    <xf numFmtId="0" fontId="1" fillId="0" borderId="0" xfId="16" applyFont="1" applyAlignment="1">
      <alignment horizontal="center" vertical="center"/>
    </xf>
    <xf numFmtId="0" fontId="4" fillId="0" borderId="55" xfId="16" applyBorder="1" applyAlignment="1">
      <alignment horizontal="center" vertical="center"/>
    </xf>
    <xf numFmtId="0" fontId="4" fillId="4" borderId="31" xfId="16" applyFill="1" applyBorder="1" applyAlignment="1">
      <alignment horizontal="center" vertical="center"/>
    </xf>
    <xf numFmtId="14" fontId="4" fillId="0" borderId="32" xfId="16" applyNumberFormat="1" applyBorder="1" applyAlignment="1">
      <alignment horizontal="center" vertical="center"/>
    </xf>
    <xf numFmtId="167" fontId="4" fillId="0" borderId="31" xfId="16" applyNumberFormat="1" applyBorder="1" applyAlignment="1">
      <alignment horizontal="center" vertical="center"/>
    </xf>
    <xf numFmtId="0" fontId="1" fillId="0" borderId="0" xfId="16" applyFont="1" applyAlignment="1">
      <alignment horizontal="right" vertical="center"/>
    </xf>
    <xf numFmtId="0" fontId="17" fillId="0" borderId="0" xfId="16" applyFont="1" applyAlignment="1">
      <alignment horizontal="center" vertical="center"/>
    </xf>
    <xf numFmtId="0" fontId="0" fillId="0" borderId="0" xfId="6" applyFont="1" applyAlignment="1">
      <alignment horizontal="center" vertical="center"/>
    </xf>
    <xf numFmtId="0" fontId="0" fillId="0" borderId="63"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4" fillId="0" borderId="0" xfId="14" applyFill="1" applyBorder="1" applyAlignment="1">
      <alignment horizontal="right" vertical="center"/>
    </xf>
    <xf numFmtId="168" fontId="0" fillId="0" borderId="55" xfId="0" applyNumberFormat="1" applyBorder="1"/>
    <xf numFmtId="0" fontId="4" fillId="0" borderId="36" xfId="14" applyBorder="1" applyAlignment="1">
      <alignment horizontal="left" vertical="center"/>
    </xf>
    <xf numFmtId="0" fontId="0" fillId="0" borderId="36" xfId="0" applyBorder="1"/>
    <xf numFmtId="0" fontId="4" fillId="0" borderId="36" xfId="14" applyFill="1" applyBorder="1" applyAlignment="1">
      <alignment horizontal="left" vertical="center"/>
    </xf>
    <xf numFmtId="0" fontId="1" fillId="0" borderId="36" xfId="14" applyFont="1" applyBorder="1" applyAlignment="1">
      <alignment horizontal="left" vertical="center"/>
    </xf>
    <xf numFmtId="0" fontId="35" fillId="0" borderId="0" xfId="0" applyFont="1"/>
    <xf numFmtId="0" fontId="0" fillId="0" borderId="36" xfId="0" applyBorder="1" applyAlignment="1">
      <alignment horizontal="center"/>
    </xf>
    <xf numFmtId="0" fontId="30" fillId="0" borderId="0" xfId="0" applyFont="1"/>
    <xf numFmtId="0" fontId="0" fillId="0" borderId="68" xfId="0" applyFill="1" applyBorder="1" applyAlignment="1"/>
    <xf numFmtId="0" fontId="0" fillId="0" borderId="69" xfId="0" applyFill="1" applyBorder="1" applyAlignment="1"/>
    <xf numFmtId="0" fontId="36" fillId="0" borderId="66" xfId="0" applyFont="1" applyFill="1" applyBorder="1" applyAlignment="1">
      <alignment horizontal="center"/>
    </xf>
    <xf numFmtId="0" fontId="36" fillId="0" borderId="67" xfId="0" applyFont="1" applyFill="1" applyBorder="1" applyAlignment="1">
      <alignment horizontal="center"/>
    </xf>
    <xf numFmtId="0" fontId="0" fillId="7" borderId="68" xfId="0" applyFill="1" applyBorder="1" applyAlignment="1"/>
    <xf numFmtId="0" fontId="0" fillId="7" borderId="69" xfId="0" applyFill="1" applyBorder="1" applyAlignment="1"/>
    <xf numFmtId="0" fontId="0" fillId="13" borderId="68" xfId="0" applyFill="1" applyBorder="1" applyAlignment="1"/>
    <xf numFmtId="0" fontId="0" fillId="13" borderId="69" xfId="0" applyFill="1" applyBorder="1" applyAlignment="1"/>
    <xf numFmtId="0" fontId="26" fillId="0" borderId="0" xfId="0" applyFont="1" applyFill="1" applyAlignment="1">
      <alignment vertical="center"/>
    </xf>
    <xf numFmtId="0" fontId="0" fillId="0" borderId="0" xfId="0" applyAlignment="1">
      <alignment horizontal="center" vertical="center"/>
    </xf>
    <xf numFmtId="0" fontId="7" fillId="0" borderId="0" xfId="0" applyFont="1" applyFill="1" applyBorder="1" applyAlignment="1">
      <alignment horizontal="center" vertical="center"/>
    </xf>
    <xf numFmtId="0" fontId="7" fillId="0" borderId="51" xfId="0" applyFont="1" applyFill="1" applyBorder="1" applyAlignment="1">
      <alignment horizontal="center" vertical="center"/>
    </xf>
    <xf numFmtId="0" fontId="20" fillId="0" borderId="5"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51" xfId="0" applyFont="1" applyFill="1" applyBorder="1" applyAlignment="1">
      <alignment horizontal="center" vertical="center" wrapText="1"/>
    </xf>
    <xf numFmtId="0" fontId="0" fillId="0" borderId="11"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41" xfId="0" applyFill="1" applyBorder="1" applyAlignment="1">
      <alignment horizontal="center" vertical="center" wrapText="1"/>
    </xf>
    <xf numFmtId="0" fontId="6" fillId="4" borderId="32" xfId="6" applyFill="1" applyBorder="1" applyAlignment="1">
      <alignment horizontal="center" vertical="center"/>
    </xf>
    <xf numFmtId="0" fontId="6" fillId="4" borderId="34" xfId="6" applyFill="1" applyBorder="1" applyAlignment="1">
      <alignment horizontal="center" vertical="center"/>
    </xf>
    <xf numFmtId="0" fontId="6" fillId="11" borderId="32" xfId="6" applyFill="1" applyBorder="1" applyAlignment="1">
      <alignment horizontal="center" vertical="center"/>
    </xf>
    <xf numFmtId="0" fontId="6" fillId="11" borderId="34" xfId="6" applyFill="1" applyBorder="1" applyAlignment="1">
      <alignment horizontal="center" vertical="center"/>
    </xf>
    <xf numFmtId="0" fontId="6" fillId="4" borderId="33" xfId="6" applyFill="1" applyBorder="1" applyAlignment="1">
      <alignment horizontal="center" vertical="center"/>
    </xf>
    <xf numFmtId="0" fontId="6" fillId="11" borderId="33" xfId="6" applyFill="1" applyBorder="1" applyAlignment="1">
      <alignment horizontal="center" vertical="center"/>
    </xf>
    <xf numFmtId="0" fontId="7" fillId="4" borderId="31" xfId="6" applyFont="1" applyFill="1" applyBorder="1" applyAlignment="1">
      <alignment horizontal="center" vertical="center"/>
    </xf>
    <xf numFmtId="0" fontId="7" fillId="11" borderId="31" xfId="6" applyFont="1" applyFill="1" applyBorder="1" applyAlignment="1">
      <alignment horizontal="center" vertical="center"/>
    </xf>
    <xf numFmtId="0" fontId="7" fillId="4" borderId="32" xfId="6" applyFont="1" applyFill="1" applyBorder="1" applyAlignment="1">
      <alignment horizontal="center" vertical="center"/>
    </xf>
    <xf numFmtId="0" fontId="7" fillId="4" borderId="33" xfId="6" applyFont="1" applyFill="1" applyBorder="1" applyAlignment="1">
      <alignment horizontal="center" vertical="center"/>
    </xf>
    <xf numFmtId="0" fontId="7" fillId="4" borderId="34" xfId="6"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4" fillId="7" borderId="2" xfId="16" applyFill="1" applyBorder="1" applyAlignment="1">
      <alignment horizontal="center" vertical="center"/>
    </xf>
    <xf numFmtId="0" fontId="4" fillId="7" borderId="3" xfId="16" applyFill="1" applyBorder="1" applyAlignment="1">
      <alignment horizontal="center" vertical="center"/>
    </xf>
    <xf numFmtId="0" fontId="12" fillId="6" borderId="31" xfId="16" applyFont="1" applyFill="1" applyBorder="1" applyAlignment="1">
      <alignment horizontal="center" vertical="center" wrapText="1"/>
    </xf>
  </cellXfs>
  <cellStyles count="18">
    <cellStyle name="Comma 2" xfId="7" xr:uid="{00000000-0005-0000-0000-000000000000}"/>
    <cellStyle name="Currency" xfId="1" builtinId="4"/>
    <cellStyle name="Currency 2" xfId="4" xr:uid="{00000000-0005-0000-0000-000002000000}"/>
    <cellStyle name="Currency 2 2" xfId="10" xr:uid="{00000000-0005-0000-0000-000003000000}"/>
    <cellStyle name="Currency 2 3" xfId="17" xr:uid="{00000000-0005-0000-0000-000004000000}"/>
    <cellStyle name="Currency 3" xfId="9" xr:uid="{00000000-0005-0000-0000-000005000000}"/>
    <cellStyle name="Currency 3 2" xfId="15" xr:uid="{00000000-0005-0000-0000-000006000000}"/>
    <cellStyle name="Currency 4" xfId="13" xr:uid="{00000000-0005-0000-0000-000007000000}"/>
    <cellStyle name="Hyperlink" xfId="2" builtinId="8"/>
    <cellStyle name="Normal" xfId="0" builtinId="0"/>
    <cellStyle name="Normal 2" xfId="3" xr:uid="{00000000-0005-0000-0000-00000A000000}"/>
    <cellStyle name="Normal 2 2" xfId="6" xr:uid="{00000000-0005-0000-0000-00000B000000}"/>
    <cellStyle name="Normal 2 2 2" xfId="11" xr:uid="{00000000-0005-0000-0000-00000C000000}"/>
    <cellStyle name="Normal 2 3" xfId="16" xr:uid="{00000000-0005-0000-0000-00000D000000}"/>
    <cellStyle name="Normal 3" xfId="8" xr:uid="{00000000-0005-0000-0000-00000E000000}"/>
    <cellStyle name="Normal 3 2" xfId="14" xr:uid="{00000000-0005-0000-0000-00000F000000}"/>
    <cellStyle name="Normal 4" xfId="12" xr:uid="{00000000-0005-0000-0000-000010000000}"/>
    <cellStyle name="Percent 2" xfId="5" xr:uid="{00000000-0005-0000-0000-000011000000}"/>
  </cellStyles>
  <dxfs count="10">
    <dxf>
      <font>
        <color rgb="FF9C0006"/>
      </font>
      <fill>
        <patternFill>
          <bgColor rgb="FFFFC7CE"/>
        </patternFill>
      </fill>
    </dxf>
    <dxf>
      <font>
        <color rgb="FF9C0006"/>
      </font>
      <fill>
        <patternFill>
          <bgColor rgb="FFFFC7CE"/>
        </patternFill>
      </fill>
    </dxf>
    <dxf>
      <font>
        <strike val="0"/>
        <outline val="0"/>
        <shadow val="0"/>
        <vertAlign val="baseline"/>
        <sz val="10"/>
        <name val="Calibri Light"/>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1"/>
        <name val="Calibri Light"/>
        <scheme val="none"/>
      </font>
      <fill>
        <patternFill patternType="none">
          <fgColor indexed="64"/>
          <bgColor auto="1"/>
        </patternFill>
      </fill>
      <alignment horizontal="left" vertical="center" textRotation="0" wrapText="0" indent="0" justifyLastLine="0" shrinkToFit="0" readingOrder="0"/>
    </dxf>
    <dxf>
      <font>
        <strike val="0"/>
        <outline val="0"/>
        <shadow val="0"/>
        <u/>
        <vertAlign val="baseline"/>
        <sz val="11"/>
        <color theme="10"/>
        <name val="Calibri Light"/>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Calibri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Calibri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Calibri Light"/>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Calibri Light"/>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Medium9"/>
  <colors>
    <mruColors>
      <color rgb="FFCCFF99"/>
      <color rgb="FF009900"/>
      <color rgb="FF99FF66"/>
      <color rgb="FFFFCCCC"/>
      <color rgb="FFFFFFCC"/>
      <color rgb="FFFFFF99"/>
      <color rgb="FFF1E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303067</xdr:rowOff>
    </xdr:from>
    <xdr:to>
      <xdr:col>9</xdr:col>
      <xdr:colOff>830407</xdr:colOff>
      <xdr:row>8</xdr:row>
      <xdr:rowOff>86590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134841" y="303067"/>
          <a:ext cx="4467225" cy="214745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Poduzeće proizvodi dva proizvoda: A i B. Oba proizvoda u proizvodnji zauzimaju kapacitete</a:t>
          </a:r>
          <a:r>
            <a:rPr lang="hr-HR" sz="1100" baseline="0"/>
            <a:t> nekih od ukupno tri odjela (odjel rezanja, odjel miješanja i odjel poliranja). Svaki od odjela ima dnevni radni kapacitet od 8 sati. </a:t>
          </a:r>
        </a:p>
        <a:p>
          <a:r>
            <a:rPr lang="hr-HR" sz="1100" baseline="0"/>
            <a:t>U tablici je navedeno koliko je kapaciteta pojedinog odjela potrebno za izradu jednog komada proizvoda A, a koliko za  izradu jednog proizvoda B.</a:t>
          </a:r>
        </a:p>
        <a:p>
          <a:r>
            <a:rPr lang="hr-HR" sz="1100"/>
            <a:t>Također je poznat</a:t>
          </a:r>
          <a:r>
            <a:rPr lang="hr-HR" sz="1100" baseline="0"/>
            <a:t> doprinos dobiti po svakoj jedinici  za oba proizvoda.</a:t>
          </a:r>
        </a:p>
        <a:p>
          <a:endParaRPr lang="hr-HR" sz="1100" baseline="0"/>
        </a:p>
        <a:p>
          <a:r>
            <a:rPr lang="hr-HR" sz="1100" baseline="0"/>
            <a:t>Koliko kojeg proizvoda treba dnevno proizvoditi da bi maksimizirali dobit?</a:t>
          </a:r>
          <a:endParaRPr lang="hr-HR"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448733</xdr:colOff>
      <xdr:row>1</xdr:row>
      <xdr:rowOff>16933</xdr:rowOff>
    </xdr:from>
    <xdr:to>
      <xdr:col>21</xdr:col>
      <xdr:colOff>162560</xdr:colOff>
      <xdr:row>9</xdr:row>
      <xdr:rowOff>114300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478183" y="474133"/>
          <a:ext cx="5152602" cy="177376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Poduzeće treba izraditi plan proizvodnje 4 vrste proizvoda P1, P2, P3, P4. Proizvodi P1 i P2 mogu se raditi po dvjema različitim tehnologijama, a za P3 i P4 na raspolaganju su tri različite tehnologije.</a:t>
          </a:r>
        </a:p>
        <a:p>
          <a:pPr lvl="0"/>
          <a:r>
            <a:rPr lang="hr-HR" sz="1100">
              <a:solidFill>
                <a:schemeClr val="dk1"/>
              </a:solidFill>
              <a:latin typeface="+mn-lt"/>
              <a:ea typeface="+mn-ea"/>
              <a:cs typeface="+mn-cs"/>
            </a:rPr>
            <a:t>Plan proizvodnje treba uskladiti s raspoloživim kapacitetima strojeva i električne energije, kao i sa zahtjevom da proizvodi P2 i P3 ne smiju prijeći količinu od 120 jedinica. Podaci o raspoloživim resursima i normama potrošnje pojedinih resursa po jedinici proizvoda dani su u tablici. Zadani su i podaci o dobiti koja se ostvaruje po jedinici gotovih proizvoda.</a:t>
          </a:r>
        </a:p>
        <a:p>
          <a:pPr lvl="0"/>
          <a:r>
            <a:rPr lang="hr-HR" sz="1100">
              <a:solidFill>
                <a:schemeClr val="dk1"/>
              </a:solidFill>
              <a:latin typeface="+mn-lt"/>
              <a:ea typeface="+mn-ea"/>
              <a:cs typeface="+mn-cs"/>
            </a:rPr>
            <a:t>Treba odrediti plan proizvodnje kojim će se maksimizirati ukupna dobit.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166842</xdr:colOff>
      <xdr:row>1</xdr:row>
      <xdr:rowOff>185582</xdr:rowOff>
    </xdr:from>
    <xdr:to>
      <xdr:col>12</xdr:col>
      <xdr:colOff>276531</xdr:colOff>
      <xdr:row>30</xdr:row>
      <xdr:rowOff>153079</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5672292" y="442757"/>
          <a:ext cx="1938489" cy="562534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hr-HR" sz="1100">
              <a:solidFill>
                <a:schemeClr val="dk1"/>
              </a:solidFill>
              <a:effectLst/>
              <a:latin typeface="+mn-lt"/>
              <a:ea typeface="+mn-ea"/>
              <a:cs typeface="+mn-cs"/>
            </a:rPr>
            <a:t>Jurica, otac malog Ivice,  bavi se vinogradarstvom.</a:t>
          </a:r>
        </a:p>
        <a:p>
          <a:endParaRPr lang="hr-HR" sz="1100">
            <a:solidFill>
              <a:schemeClr val="dk1"/>
            </a:solidFill>
            <a:effectLst/>
            <a:latin typeface="+mn-lt"/>
            <a:ea typeface="+mn-ea"/>
            <a:cs typeface="+mn-cs"/>
          </a:endParaRPr>
        </a:p>
        <a:p>
          <a:r>
            <a:rPr lang="hr-HR" sz="1100">
              <a:solidFill>
                <a:schemeClr val="dk1"/>
              </a:solidFill>
              <a:effectLst/>
              <a:latin typeface="+mn-lt"/>
              <a:ea typeface="+mn-ea"/>
              <a:cs typeface="+mn-cs"/>
            </a:rPr>
            <a:t>Ove godine dozrijelo je 1800 kg bijelog i 1200 kg crnog grožda.</a:t>
          </a:r>
        </a:p>
        <a:p>
          <a:endParaRPr lang="hr-HR" sz="1100">
            <a:solidFill>
              <a:schemeClr val="dk1"/>
            </a:solidFill>
            <a:effectLst/>
            <a:latin typeface="+mn-lt"/>
            <a:ea typeface="+mn-ea"/>
            <a:cs typeface="+mn-cs"/>
          </a:endParaRPr>
        </a:p>
        <a:p>
          <a:r>
            <a:rPr lang="hr-HR" sz="1100">
              <a:solidFill>
                <a:schemeClr val="dk1"/>
              </a:solidFill>
              <a:effectLst/>
              <a:latin typeface="+mn-lt"/>
              <a:ea typeface="+mn-ea"/>
              <a:cs typeface="+mn-cs"/>
            </a:rPr>
            <a:t>Vinarija za 1 kg bijelog grožda plaća 0,42€ plus 0,02€ po stupnju slatkoće, a za 1 kg crnog grožda 0,40€ plus 0,02€ po stupnju slatkoće.</a:t>
          </a:r>
        </a:p>
        <a:p>
          <a:endParaRPr lang="hr-HR" sz="1100">
            <a:solidFill>
              <a:schemeClr val="dk1"/>
            </a:solidFill>
            <a:effectLst/>
            <a:latin typeface="+mn-lt"/>
            <a:ea typeface="+mn-ea"/>
            <a:cs typeface="+mn-cs"/>
          </a:endParaRPr>
        </a:p>
        <a:p>
          <a:r>
            <a:rPr lang="hr-HR" sz="1100">
              <a:solidFill>
                <a:srgbClr val="C00000"/>
              </a:solidFill>
              <a:effectLst/>
              <a:latin typeface="+mn-lt"/>
              <a:ea typeface="+mn-ea"/>
              <a:cs typeface="+mn-cs"/>
            </a:rPr>
            <a:t>Grožde svaka 4 dana postane slađe za jedan stupanj. </a:t>
          </a:r>
        </a:p>
        <a:p>
          <a:endParaRPr lang="hr-HR" sz="1100">
            <a:solidFill>
              <a:schemeClr val="dk1"/>
            </a:solidFill>
            <a:effectLst/>
            <a:latin typeface="+mn-lt"/>
            <a:ea typeface="+mn-ea"/>
            <a:cs typeface="+mn-cs"/>
          </a:endParaRPr>
        </a:p>
        <a:p>
          <a:r>
            <a:rPr lang="hr-HR" sz="1100">
              <a:solidFill>
                <a:schemeClr val="dk1"/>
              </a:solidFill>
              <a:effectLst/>
              <a:latin typeface="+mn-lt"/>
              <a:ea typeface="+mn-ea"/>
              <a:cs typeface="+mn-cs"/>
            </a:rPr>
            <a:t>Jurica može brati grožde 21.9. (najviše 1500 kg), 25.9. (najviše 1100 kg) i 27.9. (najviše 800 kg).</a:t>
          </a:r>
        </a:p>
        <a:p>
          <a:r>
            <a:rPr lang="hr-HR" sz="1100">
              <a:solidFill>
                <a:schemeClr val="dk1"/>
              </a:solidFill>
              <a:effectLst/>
              <a:latin typeface="+mn-lt"/>
              <a:ea typeface="+mn-ea"/>
              <a:cs typeface="+mn-cs"/>
            </a:rPr>
            <a:t>Mali Ivica je simpleks metodom našao optimalni plan berbe, tj. plan berbe za koji je prihod najveći.</a:t>
          </a:r>
        </a:p>
        <a:p>
          <a:endParaRPr lang="hr-HR" sz="1100">
            <a:solidFill>
              <a:schemeClr val="dk1"/>
            </a:solidFill>
            <a:effectLst/>
            <a:latin typeface="+mn-lt"/>
            <a:ea typeface="+mn-ea"/>
            <a:cs typeface="+mn-cs"/>
          </a:endParaRPr>
        </a:p>
        <a:p>
          <a:r>
            <a:rPr lang="hr-HR" sz="1100">
              <a:solidFill>
                <a:schemeClr val="dk1"/>
              </a:solidFill>
              <a:effectLst/>
              <a:latin typeface="+mn-lt"/>
              <a:ea typeface="+mn-ea"/>
              <a:cs typeface="+mn-cs"/>
            </a:rPr>
            <a:t>Koji je to plan, ako je 21.9. slatkoća bijelog grožda 17 stupnjeva, a crnog 18,5 stupnjeva?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476250</xdr:colOff>
      <xdr:row>1</xdr:row>
      <xdr:rowOff>28575</xdr:rowOff>
    </xdr:from>
    <xdr:to>
      <xdr:col>14</xdr:col>
      <xdr:colOff>177165</xdr:colOff>
      <xdr:row>14</xdr:row>
      <xdr:rowOff>177165</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648450" y="361950"/>
          <a:ext cx="3091815" cy="274891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Investitor </a:t>
          </a:r>
          <a:r>
            <a:rPr lang="hr-HR" sz="1100" baseline="0"/>
            <a:t>planira izgraditi 4 hotela u Lici. Dosada su za izgradnju koristili 6 različitih građevinskih poduzeća, i budući da su sa svima bili zadovoljni, sve su ih pozvali da sudjeluju na natječaju za svaki hotel.</a:t>
          </a:r>
        </a:p>
        <a:p>
          <a:r>
            <a:rPr lang="hr-HR" sz="1100" baseline="0"/>
            <a:t>Konačne ponude (u milijunima kuna) prikazane su u tablici.</a:t>
          </a:r>
        </a:p>
        <a:p>
          <a:endParaRPr lang="hr-HR" sz="1100" baseline="0"/>
        </a:p>
        <a:p>
          <a:r>
            <a:rPr lang="hr-HR" sz="1100" baseline="0"/>
            <a:t>Budući da je želja menadžmenta da se hoteli završe i otvore što prije, jednom poduzeću dodijelit će izgradnju najviše jednog hotela.</a:t>
          </a:r>
        </a:p>
        <a:p>
          <a:endParaRPr lang="hr-HR" sz="1100" baseline="0"/>
        </a:p>
        <a:p>
          <a:r>
            <a:rPr lang="hr-HR" sz="1100" baseline="0"/>
            <a:t>Koja dodjela poslova rezultira najmanjim troškovima izgradnje?</a:t>
          </a:r>
          <a:endParaRPr lang="hr-H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459105</xdr:colOff>
      <xdr:row>3</xdr:row>
      <xdr:rowOff>1905</xdr:rowOff>
    </xdr:from>
    <xdr:to>
      <xdr:col>15</xdr:col>
      <xdr:colOff>291465</xdr:colOff>
      <xdr:row>12</xdr:row>
      <xdr:rowOff>57150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5202555" y="716280"/>
          <a:ext cx="4032885" cy="176974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Profesor na raspolaganju ima 6 seminarskih zadataka koje treba rasporediti</a:t>
          </a:r>
          <a:r>
            <a:rPr lang="hr-HR" sz="1100" baseline="0"/>
            <a:t> na 12 studenata tako da svaki student dobije 2 zadatka.</a:t>
          </a:r>
        </a:p>
        <a:p>
          <a:r>
            <a:rPr lang="hr-HR" sz="1100" baseline="0"/>
            <a:t>Isti zadatak može imati najviše 6 , a najmanje 4 studenta.</a:t>
          </a:r>
        </a:p>
        <a:p>
          <a:endParaRPr lang="hr-HR" sz="1100" baseline="0"/>
        </a:p>
        <a:p>
          <a:r>
            <a:rPr lang="hr-HR" sz="1100" baseline="0"/>
            <a:t>Studentske preferencije iskazane su rangiranjem. Tako bi student S1 najradije radio zadatak Z2, nakon toga Z5, pa Z3, itd.</a:t>
          </a:r>
        </a:p>
        <a:p>
          <a:r>
            <a:rPr lang="hr-HR" sz="1100" baseline="0"/>
            <a:t>Profesor želi, uvažavajući koliko je moguće studentske želje, napraviti takvu raspodjelu da ukupno zadovoljstvo studenata bude maksimalno.</a:t>
          </a:r>
          <a:endParaRPr lang="hr-H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14</xdr:row>
      <xdr:rowOff>116206</xdr:rowOff>
    </xdr:from>
    <xdr:to>
      <xdr:col>4</xdr:col>
      <xdr:colOff>0</xdr:colOff>
      <xdr:row>23</xdr:row>
      <xdr:rowOff>76201</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9050" y="4307206"/>
          <a:ext cx="4619625" cy="261747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Poduzeće razmatra 9 projekata. Doprinos svakog projekta, iskazan u neto sadašnjoj vrijednosti, kao i kapital potreban za svaki projekt kroz iduće dvije godine je prikazan u tablici. Primjerice, Prijekt 1 donosi 14 milijuna sadašnje vrijednosti, a zahtijeva trošak ulaganja od 12 milijuna u prvoj godini i još 3 milijuna u u drugoj godini. U prvoj godini za ulaganja je raspoloživo 50 milijuna, a u drugoj godini 20.</a:t>
          </a:r>
        </a:p>
        <a:p>
          <a:pPr lvl="0"/>
          <a:endParaRPr lang="hr-HR" sz="1100">
            <a:solidFill>
              <a:schemeClr val="dk1"/>
            </a:solidFill>
            <a:latin typeface="+mn-lt"/>
            <a:ea typeface="+mn-ea"/>
            <a:cs typeface="+mn-cs"/>
          </a:endParaRPr>
        </a:p>
        <a:p>
          <a:pPr lvl="0"/>
          <a:r>
            <a:rPr lang="hr-HR" sz="1100">
              <a:solidFill>
                <a:schemeClr val="dk1"/>
              </a:solidFill>
              <a:latin typeface="+mn-lt"/>
              <a:ea typeface="+mn-ea"/>
              <a:cs typeface="+mn-cs"/>
            </a:rPr>
            <a:t>Koje projekte pokrenuti kako bi neto sadašnja vrijednost bila najveća moguća? Napomena: nije moguće projekt ostvariti djelomično – ili se ostvaruje od početka do kraja ili nikako.</a:t>
          </a:r>
        </a:p>
        <a:p>
          <a:pPr lvl="0"/>
          <a:endParaRPr lang="hr-HR" sz="1100">
            <a:solidFill>
              <a:schemeClr val="dk1"/>
            </a:solidFill>
            <a:latin typeface="+mn-lt"/>
            <a:ea typeface="+mn-ea"/>
            <a:cs typeface="+mn-cs"/>
          </a:endParaRPr>
        </a:p>
        <a:p>
          <a:pPr lvl="0"/>
          <a:r>
            <a:rPr lang="hr-HR" sz="1100">
              <a:solidFill>
                <a:schemeClr val="dk1"/>
              </a:solidFill>
              <a:latin typeface="+mn-lt"/>
              <a:ea typeface="+mn-ea"/>
              <a:cs typeface="+mn-cs"/>
            </a:rPr>
            <a:t>Pretpostavimo da prihvaćanje projekta 4 znači isključivanje projekta 6. Kako maksimizirati neto sadašnju vrijednost?</a:t>
          </a:r>
        </a:p>
        <a:p>
          <a:endParaRPr lang="hr-H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462915</xdr:colOff>
      <xdr:row>1</xdr:row>
      <xdr:rowOff>87630</xdr:rowOff>
    </xdr:from>
    <xdr:to>
      <xdr:col>10</xdr:col>
      <xdr:colOff>443865</xdr:colOff>
      <xdr:row>9</xdr:row>
      <xdr:rowOff>120015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2825115" y="287655"/>
          <a:ext cx="5924550" cy="163258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Broj operatera</a:t>
          </a:r>
          <a:r>
            <a:rPr lang="hr-HR" sz="1100" baseline="0"/>
            <a:t> za telefonske rezervacije potrebnih u pojedinom razdoblju dana naveden je u tablici.</a:t>
          </a:r>
        </a:p>
        <a:p>
          <a:endParaRPr lang="hr-HR" sz="1100" baseline="0"/>
        </a:p>
        <a:p>
          <a:r>
            <a:rPr lang="hr-HR" sz="1100" baseline="0"/>
            <a:t>Svaki operater radi u jednoj od navedenih šestosatnih smjena: 00-06h, 06-12h, 12-18h, 18-24h.</a:t>
          </a:r>
        </a:p>
        <a:p>
          <a:endParaRPr lang="hr-HR" sz="1100" baseline="0"/>
        </a:p>
        <a:p>
          <a:r>
            <a:rPr lang="hr-HR" sz="1100" baseline="0"/>
            <a:t>Koji je minimalni broj potrebnih operatera?</a:t>
          </a:r>
          <a:endParaRPr lang="hr-H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182880</xdr:colOff>
      <xdr:row>0</xdr:row>
      <xdr:rowOff>228601</xdr:rowOff>
    </xdr:from>
    <xdr:to>
      <xdr:col>13</xdr:col>
      <xdr:colOff>297180</xdr:colOff>
      <xdr:row>11</xdr:row>
      <xdr:rowOff>38101</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193155" y="228601"/>
          <a:ext cx="3067050" cy="23241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hr-HR" sz="1100" b="0">
              <a:solidFill>
                <a:schemeClr val="dk1"/>
              </a:solidFill>
              <a:latin typeface="+mn-lt"/>
              <a:ea typeface="+mn-ea"/>
              <a:cs typeface="+mn-cs"/>
            </a:rPr>
            <a:t>Proizvođač</a:t>
          </a:r>
          <a:r>
            <a:rPr lang="hr-HR" sz="1100" b="0" baseline="0">
              <a:solidFill>
                <a:schemeClr val="dk1"/>
              </a:solidFill>
              <a:latin typeface="+mn-lt"/>
              <a:ea typeface="+mn-ea"/>
              <a:cs typeface="+mn-cs"/>
            </a:rPr>
            <a:t> vapnenca za poljoprivredne potrebe ima tri kamenoloma koji opskrbljuju 5 skladišta. Tjedni proizvodni kapaciteti (u tonama) i transportni troškovi od svakog kamenoloma do svakog skladišta dani su u tablici. </a:t>
          </a:r>
        </a:p>
        <a:p>
          <a:endParaRPr lang="hr-HR" sz="1100" b="0" baseline="0">
            <a:solidFill>
              <a:schemeClr val="dk1"/>
            </a:solidFill>
            <a:latin typeface="+mn-lt"/>
            <a:ea typeface="+mn-ea"/>
            <a:cs typeface="+mn-cs"/>
          </a:endParaRPr>
        </a:p>
        <a:p>
          <a:r>
            <a:rPr lang="hr-HR" sz="1100" b="0" baseline="0">
              <a:solidFill>
                <a:schemeClr val="dk1"/>
              </a:solidFill>
              <a:latin typeface="+mn-lt"/>
              <a:ea typeface="+mn-ea"/>
              <a:cs typeface="+mn-cs"/>
            </a:rPr>
            <a:t>Skladišta S1, S2, S3, S4, S5 trebaju sljedeće tjedne količine vapnenca: 80, 90, 100, 70, 60.</a:t>
          </a:r>
        </a:p>
        <a:p>
          <a:endParaRPr lang="hr-HR" sz="1100" b="0" baseline="0">
            <a:solidFill>
              <a:schemeClr val="dk1"/>
            </a:solidFill>
            <a:latin typeface="+mn-lt"/>
            <a:ea typeface="+mn-ea"/>
            <a:cs typeface="+mn-cs"/>
          </a:endParaRPr>
        </a:p>
        <a:p>
          <a:r>
            <a:rPr lang="hr-HR" sz="1100" b="0" baseline="0">
              <a:solidFill>
                <a:schemeClr val="dk1"/>
              </a:solidFill>
              <a:latin typeface="+mn-lt"/>
              <a:ea typeface="+mn-ea"/>
              <a:cs typeface="+mn-cs"/>
            </a:rPr>
            <a:t>Treba napraviti plan distribucije koji će zadovoljiti potrebe svakog skladišta uz minimalne troškove transporta.</a:t>
          </a:r>
          <a:endParaRPr lang="hr-HR" sz="1100" b="0">
            <a:solidFill>
              <a:schemeClr val="dk1"/>
            </a:solidFill>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232410</xdr:colOff>
      <xdr:row>1</xdr:row>
      <xdr:rowOff>180975</xdr:rowOff>
    </xdr:from>
    <xdr:to>
      <xdr:col>10</xdr:col>
      <xdr:colOff>209550</xdr:colOff>
      <xdr:row>6</xdr:row>
      <xdr:rowOff>43815</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3166110" y="390525"/>
          <a:ext cx="6225540" cy="120586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Pretpostavimo da je dnevna potrošnja vode u sjevernoj, središnjoj i južnoj kaliforniji po 100 milijuna litara vode. Sjeverna i središnja</a:t>
          </a:r>
          <a:r>
            <a:rPr lang="hr-HR" sz="1100" baseline="0">
              <a:solidFill>
                <a:schemeClr val="dk1"/>
              </a:solidFill>
              <a:latin typeface="+mn-lt"/>
              <a:ea typeface="+mn-ea"/>
              <a:cs typeface="+mn-cs"/>
            </a:rPr>
            <a:t> kalifornija imaju po 120 milijuna litara vode na raspolaganju, dok južna Kalifornija ima 40 milijuna litara na raspolaganju. Troškovi transporta vode između regija (po milijunu litara) navedeni su u tablici. Kako nije moguće zadovoljiti svu potražnju za vodom, cilj distribucije je minimizirati troškove nedostatka vode. Troškovi nedostatka vode navedeni su u tablici, a iskazani po milijunu litara. </a:t>
          </a:r>
          <a:endParaRPr lang="hr-HR" sz="1100" b="0">
            <a:solidFill>
              <a:schemeClr val="dk1"/>
            </a:solidFill>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137160</xdr:colOff>
      <xdr:row>1</xdr:row>
      <xdr:rowOff>342900</xdr:rowOff>
    </xdr:from>
    <xdr:to>
      <xdr:col>10</xdr:col>
      <xdr:colOff>533400</xdr:colOff>
      <xdr:row>15</xdr:row>
      <xdr:rowOff>57150</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004560" y="638175"/>
          <a:ext cx="4053840" cy="44196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Treba odabrati marketinšku strategiju usmejrenu na dva tipa potencijalnih kupaca: </a:t>
          </a:r>
        </a:p>
        <a:p>
          <a:pPr lvl="0"/>
          <a:r>
            <a:rPr lang="hr-HR" sz="1100">
              <a:solidFill>
                <a:schemeClr val="dk1"/>
              </a:solidFill>
              <a:latin typeface="+mn-lt"/>
              <a:ea typeface="+mn-ea"/>
              <a:cs typeface="+mn-cs"/>
            </a:rPr>
            <a:t>Obitelji sa godišnjim prihodom</a:t>
          </a:r>
          <a:r>
            <a:rPr lang="hr-HR" sz="1100" baseline="0">
              <a:solidFill>
                <a:schemeClr val="dk1"/>
              </a:solidFill>
              <a:latin typeface="+mn-lt"/>
              <a:ea typeface="+mn-ea"/>
              <a:cs typeface="+mn-cs"/>
            </a:rPr>
            <a:t> preko 25.000 $ i obitelji sa godišnjim prihodom ispod tog iznosa.</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Pretpostavljamo da će kupci iz prve skupine potencijalnih kupaca kupovati naš proizvod dvostruko više od kupaca iz druge skupine. Naš cilj je ostvariti što veću prodaju. </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Možemo oglašavati na TV-u ili u tematskom časopisu. Jedinica oglašavanja na TV-u stoji 40.000 $, a dopire do približno 70.000 ljudi iz prve skupine i 80.000 iz druge.</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Jedinica oglašavanja u časopisu košta 24.000 $, a dopire do 60.000 potencijalnih kupaca iz prve skupine i 30.000 iz druge. Pretpostavlja se da nema značajnog preklapanja TV publike sa populacijom koja čita ciljani tematski časopis.</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Politika poduzeća je da se zakupljuje barem 5 jedinica Tv oglašavanja, i ne više od 12 jedinica oglašavanja u časopisu.</a:t>
          </a:r>
        </a:p>
        <a:p>
          <a:pPr lvl="0"/>
          <a:r>
            <a:rPr lang="hr-HR" sz="1100" baseline="0">
              <a:solidFill>
                <a:schemeClr val="dk1"/>
              </a:solidFill>
              <a:latin typeface="+mn-lt"/>
              <a:ea typeface="+mn-ea"/>
              <a:cs typeface="+mn-cs"/>
            </a:rPr>
            <a:t>Budžet za oglašavanje iznosi 360.000 $.</a:t>
          </a:r>
          <a:endParaRPr lang="hr-HR" sz="1100">
            <a:solidFill>
              <a:schemeClr val="dk1"/>
            </a:solidFill>
            <a:latin typeface="+mn-lt"/>
            <a:ea typeface="+mn-ea"/>
            <a:cs typeface="+mn-cs"/>
          </a:endParaRPr>
        </a:p>
        <a:p>
          <a:endParaRPr lang="hr-HR"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361950</xdr:colOff>
      <xdr:row>3</xdr:row>
      <xdr:rowOff>7620</xdr:rowOff>
    </xdr:from>
    <xdr:to>
      <xdr:col>14</xdr:col>
      <xdr:colOff>466725</xdr:colOff>
      <xdr:row>11</xdr:row>
      <xdr:rowOff>171450</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6315075" y="664845"/>
          <a:ext cx="3648075" cy="22021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hr-HR" sz="1100" b="0" i="0" u="none" strike="noStrike" baseline="0">
              <a:solidFill>
                <a:schemeClr val="dk1"/>
              </a:solidFill>
              <a:latin typeface="+mn-lt"/>
              <a:ea typeface="+mn-ea"/>
              <a:cs typeface="+mn-cs"/>
            </a:rPr>
            <a:t>Poduzeće Bing d.o.o. proizvodi četiri proizvoda. Svaki od njih mora proći kroz sljedeće odjele prije nego se isporuči:</a:t>
          </a:r>
        </a:p>
        <a:p>
          <a:r>
            <a:rPr lang="hr-HR" sz="1100" b="0" i="0" u="none" strike="noStrike" baseline="0">
              <a:solidFill>
                <a:schemeClr val="dk1"/>
              </a:solidFill>
              <a:latin typeface="+mn-lt"/>
              <a:ea typeface="+mn-ea"/>
              <a:cs typeface="+mn-cs"/>
            </a:rPr>
            <a:t>ugradnja žica, bušenje, sastavljanje i kontrola.</a:t>
          </a:r>
        </a:p>
        <a:p>
          <a:endParaRPr lang="hr-HR" sz="1100" b="0" i="0" u="none" strike="noStrike" baseline="0">
            <a:solidFill>
              <a:schemeClr val="dk1"/>
            </a:solidFill>
            <a:latin typeface="+mn-lt"/>
            <a:ea typeface="+mn-ea"/>
            <a:cs typeface="+mn-cs"/>
          </a:endParaRPr>
        </a:p>
        <a:p>
          <a:r>
            <a:rPr lang="hr-HR" sz="1100" b="0" i="0" u="none" strike="noStrike" baseline="0">
              <a:solidFill>
                <a:schemeClr val="dk1"/>
              </a:solidFill>
              <a:latin typeface="+mn-lt"/>
              <a:ea typeface="+mn-ea"/>
              <a:cs typeface="+mn-cs"/>
            </a:rPr>
            <a:t>Tehnološki zahtjevi u pogledu utroška radnih sati te jedinične dobiti dane su u prvoj tablici.</a:t>
          </a:r>
        </a:p>
        <a:p>
          <a:r>
            <a:rPr lang="hr-HR" sz="1100" b="0" i="0" u="none" strike="noStrike" baseline="0">
              <a:solidFill>
                <a:schemeClr val="dk1"/>
              </a:solidFill>
              <a:latin typeface="+mn-lt"/>
              <a:ea typeface="+mn-ea"/>
              <a:cs typeface="+mn-cs"/>
            </a:rPr>
            <a:t>U ostalim tablicama navedena su ograničenja u kapacitetu, te minimalnim količinama proizvodnje pojedinog proizvoda.</a:t>
          </a:r>
        </a:p>
        <a:p>
          <a:endParaRPr lang="hr-HR" sz="1100" b="0" i="0" u="none" strike="noStrike" baseline="0">
            <a:solidFill>
              <a:schemeClr val="dk1"/>
            </a:solidFill>
            <a:latin typeface="+mn-lt"/>
            <a:ea typeface="+mn-ea"/>
            <a:cs typeface="+mn-cs"/>
          </a:endParaRPr>
        </a:p>
        <a:p>
          <a:r>
            <a:rPr lang="hr-HR" sz="1100">
              <a:solidFill>
                <a:schemeClr val="dk1"/>
              </a:solidFill>
              <a:latin typeface="+mn-lt"/>
              <a:ea typeface="+mn-ea"/>
              <a:cs typeface="+mn-cs"/>
            </a:rPr>
            <a:t>Treba napraviti plan proizvodnje koji će uvažiti</a:t>
          </a:r>
          <a:r>
            <a:rPr lang="hr-HR" sz="1100" baseline="0">
              <a:solidFill>
                <a:schemeClr val="dk1"/>
              </a:solidFill>
              <a:latin typeface="+mn-lt"/>
              <a:ea typeface="+mn-ea"/>
              <a:cs typeface="+mn-cs"/>
            </a:rPr>
            <a:t> ograničenja uz maksimalnu dobit.</a:t>
          </a:r>
          <a:endParaRPr lang="hr-HR"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62901</xdr:colOff>
      <xdr:row>1</xdr:row>
      <xdr:rowOff>152760</xdr:rowOff>
    </xdr:from>
    <xdr:to>
      <xdr:col>12</xdr:col>
      <xdr:colOff>378665</xdr:colOff>
      <xdr:row>10</xdr:row>
      <xdr:rowOff>116816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951203" y="422335"/>
          <a:ext cx="4467226" cy="179717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Poduzeće proizvodi dva proizvoda. Za izradu oba proizvoda koriste se tri sirovine, u različitim omjerima.</a:t>
          </a:r>
        </a:p>
        <a:p>
          <a:endParaRPr lang="hr-HR" sz="1100"/>
        </a:p>
        <a:p>
          <a:r>
            <a:rPr lang="hr-HR" sz="1100" baseline="0"/>
            <a:t>U tablici jsu navedene trenutne zalihe svake od 3 sirovine.</a:t>
          </a:r>
        </a:p>
        <a:p>
          <a:r>
            <a:rPr lang="hr-HR" sz="1100"/>
            <a:t>Poznat je i </a:t>
          </a:r>
          <a:r>
            <a:rPr lang="hr-HR" sz="1100" baseline="0"/>
            <a:t>doprinos dobiti po svakoj jedinici  za oba proizvoda.</a:t>
          </a:r>
        </a:p>
        <a:p>
          <a:endParaRPr lang="hr-HR" sz="1100" baseline="0"/>
        </a:p>
        <a:p>
          <a:r>
            <a:rPr lang="hr-HR" sz="1100" baseline="0"/>
            <a:t>Treba napraviti optimalan plan proizvodnje, tj. odlučiti koliko kojeg proizvoda proizvesti koristeći preostale zalihe sirovina na način tako da prihod bude maksimalan.</a:t>
          </a:r>
          <a:endParaRPr lang="hr-HR"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325437</xdr:colOff>
      <xdr:row>0</xdr:row>
      <xdr:rowOff>178957</xdr:rowOff>
    </xdr:from>
    <xdr:to>
      <xdr:col>14</xdr:col>
      <xdr:colOff>436562</xdr:colOff>
      <xdr:row>13</xdr:row>
      <xdr:rowOff>79375</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4525962" y="178957"/>
          <a:ext cx="4987925" cy="262456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hr-HR" sz="1100"/>
            <a:t>Kompanija </a:t>
          </a:r>
          <a:r>
            <a:rPr lang="hr-HR" sz="1100" i="1"/>
            <a:t>Bing i brat  </a:t>
          </a:r>
          <a:r>
            <a:rPr lang="hr-HR" sz="1100" i="0"/>
            <a:t>pokreću</a:t>
          </a:r>
          <a:r>
            <a:rPr lang="hr-HR" sz="1100" i="0" baseline="0"/>
            <a:t> proizvodnju  četiriju novih proizvoda. Proizvodit će se u 3 tvornice, koje trenutno imaju višak proizvodnih kapaciteta. </a:t>
          </a:r>
        </a:p>
        <a:p>
          <a:r>
            <a:rPr lang="hr-HR" sz="1100" i="0" baseline="0"/>
            <a:t>Svaki proizvod može se napraviti u bilo kojoj tvornici, uz izuzetak da se u Tvornici 2 ne može proizvesti Proizvod 3. </a:t>
          </a:r>
        </a:p>
        <a:p>
          <a:r>
            <a:rPr lang="hr-HR" sz="1100" i="0" baseline="0"/>
            <a:t>Proizvodni zahtjevi u pogledu kapaciteta su podjednaki za svaki proizvod i dani su u krajnje desnom stupcu tablice.  Na dnu tablice su potrebne dnevne količine proizvodnje pojedinog proizvoda.  Jedinični troškovi proizvodnje  pojedinog proizvoda variraju od tvornice do tvornice i navedeni su u tablici.</a:t>
          </a:r>
        </a:p>
        <a:p>
          <a:endParaRPr lang="hr-HR" sz="1100" i="0"/>
        </a:p>
        <a:p>
          <a:r>
            <a:rPr lang="hr-HR" sz="1100" baseline="0"/>
            <a:t>Odlučeno da se  svaki proizvod proizvodi samo na jednom mjestu. </a:t>
          </a:r>
          <a:r>
            <a:rPr lang="hr-HR" sz="1100">
              <a:solidFill>
                <a:schemeClr val="dk1"/>
              </a:solidFill>
              <a:latin typeface="+mn-lt"/>
              <a:ea typeface="+mn-ea"/>
              <a:cs typeface="+mn-cs"/>
            </a:rPr>
            <a:t>Uprava</a:t>
          </a:r>
          <a:r>
            <a:rPr lang="hr-HR" sz="1100" baseline="0">
              <a:solidFill>
                <a:schemeClr val="dk1"/>
              </a:solidFill>
              <a:latin typeface="+mn-lt"/>
              <a:ea typeface="+mn-ea"/>
              <a:cs typeface="+mn-cs"/>
            </a:rPr>
            <a:t> treba odlučiti u kojoj tvornici će se proizvoditi koji proizvod, uz najniže moguće troškove.</a:t>
          </a:r>
          <a:endParaRPr lang="hr-HR" sz="1100"/>
        </a:p>
        <a:p>
          <a:endParaRPr lang="hr-HR" sz="1100"/>
        </a:p>
        <a:p>
          <a:r>
            <a:rPr lang="hr-HR" sz="1100"/>
            <a:t>Koliko bi ukupni troškovi bili</a:t>
          </a:r>
          <a:r>
            <a:rPr lang="hr-HR" sz="1100" baseline="0"/>
            <a:t> niži da nema uvjeta da se svaki proizvod proizvodi samo na jednom mjestu?</a:t>
          </a:r>
          <a:endParaRPr lang="hr-HR"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152400</xdr:colOff>
      <xdr:row>1</xdr:row>
      <xdr:rowOff>30480</xdr:rowOff>
    </xdr:from>
    <xdr:to>
      <xdr:col>7</xdr:col>
      <xdr:colOff>533400</xdr:colOff>
      <xdr:row>24</xdr:row>
      <xdr:rowOff>57150</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3714750" y="278130"/>
          <a:ext cx="3914775" cy="485584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Štedno</a:t>
          </a:r>
          <a:r>
            <a:rPr lang="hr-HR" sz="1100" baseline="0">
              <a:solidFill>
                <a:schemeClr val="dk1"/>
              </a:solidFill>
              <a:latin typeface="+mn-lt"/>
              <a:ea typeface="+mn-ea"/>
              <a:cs typeface="+mn-cs"/>
            </a:rPr>
            <a:t>-kreditna zadruga "Superhik" razmatra plan rada za iduću godinu. Zadruga u svojoj ponudi ima 5 vrsta kredita navedenih u tablici uz pripadajuću stopu prinosa. Zakonski propisi, zajedno sa politikom zadruge, stavljaju različita ograničenja na udjele pojedinih vrsta kredita.</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1) Gotovinski krediti ne smiju prijeći 10% ukupnog iznosa svih zajmova.</a:t>
          </a:r>
        </a:p>
        <a:p>
          <a:pPr lvl="0"/>
          <a:endParaRPr lang="hr-HR" sz="1100" baseline="0">
            <a:solidFill>
              <a:schemeClr val="dk1"/>
            </a:solidFill>
            <a:latin typeface="+mn-lt"/>
            <a:ea typeface="+mn-ea"/>
            <a:cs typeface="+mn-cs"/>
          </a:endParaRPr>
        </a:p>
        <a:p>
          <a:pPr marL="180000" lvl="0" algn="l"/>
          <a:r>
            <a:rPr lang="hr-HR" sz="1100" baseline="0">
              <a:solidFill>
                <a:schemeClr val="dk1"/>
              </a:solidFill>
              <a:latin typeface="+mn-lt"/>
              <a:ea typeface="+mn-ea"/>
              <a:cs typeface="+mn-cs"/>
            </a:rPr>
            <a:t>2) Gotovinski i krediti za opremanje stana zajedno ne smiju prijeći 20% ukupnog iznosa zajmova.</a:t>
          </a:r>
        </a:p>
        <a:p>
          <a:pPr marL="180000" lvl="0" algn="l"/>
          <a:endParaRPr lang="hr-HR" sz="1100" baseline="0">
            <a:solidFill>
              <a:schemeClr val="dk1"/>
            </a:solidFill>
            <a:latin typeface="+mn-lt"/>
            <a:ea typeface="+mn-ea"/>
            <a:cs typeface="+mn-cs"/>
          </a:endParaRPr>
        </a:p>
        <a:p>
          <a:pPr marL="180000" lvl="0" algn="l"/>
          <a:r>
            <a:rPr lang="hr-HR" sz="1100" baseline="0">
              <a:solidFill>
                <a:schemeClr val="dk1"/>
              </a:solidFill>
              <a:latin typeface="+mn-lt"/>
              <a:ea typeface="+mn-ea"/>
              <a:cs typeface="+mn-cs"/>
            </a:rPr>
            <a:t>3) Stambeni krediti za kupnju prve nekretnine moraju činiti najmanje 40% iznosa svih stambenih kredita, i najmanje 25% iznosa svih kredita. </a:t>
          </a:r>
        </a:p>
        <a:p>
          <a:pPr marL="180000" lvl="0" algn="l"/>
          <a:endParaRPr lang="hr-HR" sz="1100" baseline="0">
            <a:solidFill>
              <a:schemeClr val="dk1"/>
            </a:solidFill>
            <a:latin typeface="+mn-lt"/>
            <a:ea typeface="+mn-ea"/>
            <a:cs typeface="+mn-cs"/>
          </a:endParaRPr>
        </a:p>
        <a:p>
          <a:pPr marL="180000" lvl="0" algn="l"/>
          <a:r>
            <a:rPr lang="hr-HR" sz="1100" baseline="0">
              <a:solidFill>
                <a:schemeClr val="dk1"/>
              </a:solidFill>
              <a:latin typeface="+mn-lt"/>
              <a:ea typeface="+mn-ea"/>
              <a:cs typeface="+mn-cs"/>
            </a:rPr>
            <a:t>4) Stambeni krediti za kupnju druge nekretnine ne smiju činiti više od 25% ukupnog iznosa svih kredita.</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Zadruga želi ostvariti maksimalan prihod od kamata na kredite, uvažavajući navedena ograničenja. Ukupan iznos novca raspoloživog za posuđivanje je 1.500.000 €. </a:t>
          </a:r>
        </a:p>
        <a:p>
          <a:pPr lvl="0"/>
          <a:r>
            <a:rPr lang="hr-HR" sz="1100" baseline="0">
              <a:solidFill>
                <a:schemeClr val="dk1"/>
              </a:solidFill>
              <a:latin typeface="+mn-lt"/>
              <a:ea typeface="+mn-ea"/>
              <a:cs typeface="+mn-cs"/>
            </a:rPr>
            <a:t>Koliko kojih kredita treba odobriti u idućoj godini?</a:t>
          </a:r>
        </a:p>
        <a:p>
          <a:pPr lvl="0"/>
          <a:endParaRPr lang="hr-HR" sz="1100" baseline="0">
            <a:solidFill>
              <a:schemeClr val="dk1"/>
            </a:solidFill>
            <a:latin typeface="+mn-lt"/>
            <a:ea typeface="+mn-ea"/>
            <a:cs typeface="+mn-cs"/>
          </a:endParaRPr>
        </a:p>
        <a:p>
          <a:pPr lvl="0"/>
          <a:r>
            <a:rPr lang="hr-HR" sz="1100" baseline="0">
              <a:solidFill>
                <a:schemeClr val="dk1"/>
              </a:solidFill>
              <a:latin typeface="+mn-lt"/>
              <a:ea typeface="+mn-ea"/>
              <a:cs typeface="+mn-cs"/>
            </a:rPr>
            <a:t>Ako bi zadruga mogla prikupiti dodatna sredstva za plasman, koliki bi bio povrat na svaki uloženi euro? Do kojeg raspona dodatnog ulaganja bi vrijedila ta stopa povrata?</a:t>
          </a:r>
          <a:endParaRPr lang="hr-HR" sz="110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392430</xdr:colOff>
      <xdr:row>0</xdr:row>
      <xdr:rowOff>175260</xdr:rowOff>
    </xdr:from>
    <xdr:to>
      <xdr:col>10</xdr:col>
      <xdr:colOff>173355</xdr:colOff>
      <xdr:row>7</xdr:row>
      <xdr:rowOff>180975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888105" y="175260"/>
          <a:ext cx="4467225" cy="193929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Poduzeće proizvodi dva proizvoda:</a:t>
          </a:r>
          <a:r>
            <a:rPr lang="hr-HR" sz="1100" baseline="0"/>
            <a:t> </a:t>
          </a:r>
          <a:r>
            <a:rPr lang="hr-HR" sz="1100"/>
            <a:t>A i B. Oba proizvoda u proizvodnji koriste  dva stroja. Raspoloživost "Stroja 1" je 24 sata, a "Stroja 2" 16 sati dnevno. </a:t>
          </a:r>
        </a:p>
        <a:p>
          <a:r>
            <a:rPr lang="hr-HR" sz="1100"/>
            <a:t>Svaka jedinica proizvoda A zahtijeva u proizvodnji po dva sata </a:t>
          </a:r>
          <a:r>
            <a:rPr lang="hr-HR" sz="1100" baseline="0"/>
            <a:t> strojne obrade na oba stroja. Svaka jedinica proizvoda B zahtijeva 3 sata stroja 1 i jedan sat na stroju 2.</a:t>
          </a:r>
        </a:p>
        <a:p>
          <a:r>
            <a:rPr lang="hr-HR" sz="1100" baseline="0"/>
            <a:t>Dobit po proizvedenoj jedinici proizvoda A je 6 kn, odnosno 7 kn po jedinici proizvoda B.  Potražnja za proizvod B je ograničena na 6 jedinica.</a:t>
          </a:r>
        </a:p>
        <a:p>
          <a:endParaRPr lang="hr-HR" sz="1100" baseline="0"/>
        </a:p>
        <a:p>
          <a:r>
            <a:rPr lang="hr-HR" sz="1100" baseline="0"/>
            <a:t>Koliko kojeg proizvoda treba proizvoditi da bi maksimizirali dobit?</a:t>
          </a:r>
          <a:endParaRPr lang="hr-H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76200</xdr:colOff>
      <xdr:row>3</xdr:row>
      <xdr:rowOff>36194</xdr:rowOff>
    </xdr:from>
    <xdr:to>
      <xdr:col>12</xdr:col>
      <xdr:colOff>304800</xdr:colOff>
      <xdr:row>7</xdr:row>
      <xdr:rowOff>96519</xdr:rowOff>
    </xdr:to>
    <xdr:sp macro="" textlink="">
      <xdr:nvSpPr>
        <xdr:cNvPr id="2" name="Callout: Line 1">
          <a:extLst>
            <a:ext uri="{FF2B5EF4-FFF2-40B4-BE49-F238E27FC236}">
              <a16:creationId xmlns:a16="http://schemas.microsoft.com/office/drawing/2014/main" id="{34F99CB1-18DC-409D-B6E7-09C559A424ED}"/>
            </a:ext>
          </a:extLst>
        </xdr:cNvPr>
        <xdr:cNvSpPr/>
      </xdr:nvSpPr>
      <xdr:spPr>
        <a:xfrm>
          <a:off x="6432550" y="588644"/>
          <a:ext cx="2057400" cy="803275"/>
        </a:xfrm>
        <a:prstGeom prst="borderCallout1">
          <a:avLst>
            <a:gd name="adj1" fmla="val 79726"/>
            <a:gd name="adj2" fmla="val -1811"/>
            <a:gd name="adj3" fmla="val 125270"/>
            <a:gd name="adj4" fmla="val -61669"/>
          </a:avLst>
        </a:prstGeom>
        <a:solidFill>
          <a:schemeClr val="bg1">
            <a:lumMod val="95000"/>
          </a:schemeClr>
        </a:solidFill>
        <a:ln w="952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hr-HR" sz="1100">
              <a:solidFill>
                <a:srgbClr val="C00000"/>
              </a:solidFill>
            </a:rPr>
            <a:t>Optimalan plan se ne mijenja ako je doprinos dobiti proizvoda A između 24 i 48.</a:t>
          </a:r>
        </a:p>
      </xdr:txBody>
    </xdr:sp>
    <xdr:clientData/>
  </xdr:twoCellAnchor>
  <xdr:twoCellAnchor>
    <xdr:from>
      <xdr:col>9</xdr:col>
      <xdr:colOff>516890</xdr:colOff>
      <xdr:row>9</xdr:row>
      <xdr:rowOff>21588</xdr:rowOff>
    </xdr:from>
    <xdr:to>
      <xdr:col>13</xdr:col>
      <xdr:colOff>135890</xdr:colOff>
      <xdr:row>18</xdr:row>
      <xdr:rowOff>54609</xdr:rowOff>
    </xdr:to>
    <xdr:sp macro="" textlink="">
      <xdr:nvSpPr>
        <xdr:cNvPr id="3" name="Callout: Line 2">
          <a:extLst>
            <a:ext uri="{FF2B5EF4-FFF2-40B4-BE49-F238E27FC236}">
              <a16:creationId xmlns:a16="http://schemas.microsoft.com/office/drawing/2014/main" id="{14CBC704-9A23-4B70-B5C0-0B943BBEA870}"/>
            </a:ext>
          </a:extLst>
        </xdr:cNvPr>
        <xdr:cNvSpPr/>
      </xdr:nvSpPr>
      <xdr:spPr>
        <a:xfrm>
          <a:off x="6873240" y="1691638"/>
          <a:ext cx="2057400" cy="1709421"/>
        </a:xfrm>
        <a:prstGeom prst="borderCallout1">
          <a:avLst>
            <a:gd name="adj1" fmla="val 50380"/>
            <a:gd name="adj2" fmla="val -2428"/>
            <a:gd name="adj3" fmla="val 16954"/>
            <a:gd name="adj4" fmla="val -168151"/>
          </a:avLst>
        </a:prstGeom>
        <a:solidFill>
          <a:schemeClr val="bg1">
            <a:lumMod val="95000"/>
          </a:schemeClr>
        </a:solidFill>
        <a:ln w="952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hr-HR" sz="1100">
              <a:solidFill>
                <a:srgbClr val="C00000"/>
              </a:solidFill>
            </a:rPr>
            <a:t>Smanjenje dobiti (vrijednosti funkcije cilja) za svaki proizvod</a:t>
          </a:r>
          <a:r>
            <a:rPr lang="hr-HR" sz="1100" baseline="0">
              <a:solidFill>
                <a:srgbClr val="C00000"/>
              </a:solidFill>
            </a:rPr>
            <a:t> C koji bismo eventualno morali proizvesti.</a:t>
          </a:r>
        </a:p>
        <a:p>
          <a:pPr algn="l"/>
          <a:r>
            <a:rPr lang="hr-HR" sz="1100" baseline="0">
              <a:solidFill>
                <a:srgbClr val="C00000"/>
              </a:solidFill>
            </a:rPr>
            <a:t>Ili: da bi bilo isplativo proizvesti barem jedan proizvod C njegov doprinos dobiti morta biti veći za 16 kn (dakle, barem 52=36+16)</a:t>
          </a:r>
          <a:endParaRPr lang="hr-HR" sz="1100">
            <a:solidFill>
              <a:srgbClr val="C00000"/>
            </a:solidFill>
          </a:endParaRPr>
        </a:p>
      </xdr:txBody>
    </xdr:sp>
    <xdr:clientData/>
  </xdr:twoCellAnchor>
  <xdr:twoCellAnchor>
    <xdr:from>
      <xdr:col>9</xdr:col>
      <xdr:colOff>497840</xdr:colOff>
      <xdr:row>18</xdr:row>
      <xdr:rowOff>154938</xdr:rowOff>
    </xdr:from>
    <xdr:to>
      <xdr:col>13</xdr:col>
      <xdr:colOff>116840</xdr:colOff>
      <xdr:row>28</xdr:row>
      <xdr:rowOff>20319</xdr:rowOff>
    </xdr:to>
    <xdr:sp macro="" textlink="">
      <xdr:nvSpPr>
        <xdr:cNvPr id="4" name="Callout: Line 3">
          <a:extLst>
            <a:ext uri="{FF2B5EF4-FFF2-40B4-BE49-F238E27FC236}">
              <a16:creationId xmlns:a16="http://schemas.microsoft.com/office/drawing/2014/main" id="{00DE91AC-570C-454D-BDED-17F29C30BAB8}"/>
            </a:ext>
          </a:extLst>
        </xdr:cNvPr>
        <xdr:cNvSpPr/>
      </xdr:nvSpPr>
      <xdr:spPr>
        <a:xfrm>
          <a:off x="6854190" y="3501388"/>
          <a:ext cx="2057400" cy="1713231"/>
        </a:xfrm>
        <a:prstGeom prst="borderCallout1">
          <a:avLst>
            <a:gd name="adj1" fmla="val 50380"/>
            <a:gd name="adj2" fmla="val -2428"/>
            <a:gd name="adj3" fmla="val -23076"/>
            <a:gd name="adj4" fmla="val -166916"/>
          </a:avLst>
        </a:prstGeom>
        <a:solidFill>
          <a:schemeClr val="bg1">
            <a:lumMod val="95000"/>
          </a:schemeClr>
        </a:solidFill>
        <a:ln w="952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hr-HR" sz="1100">
              <a:solidFill>
                <a:srgbClr val="C00000"/>
              </a:solidFill>
            </a:rPr>
            <a:t>Za</a:t>
          </a:r>
          <a:r>
            <a:rPr lang="hr-HR" sz="1100" baseline="0">
              <a:solidFill>
                <a:srgbClr val="C00000"/>
              </a:solidFill>
            </a:rPr>
            <a:t> svaki sat dodatnog kapaciteta strojne obrade vrijednost funkcije cilja (dobit) povećava se za 19,20 kn. Pomaže nam da ustanovimo ima li smisla tražiti npr. prekovremeni rad, te koliko ga ima smisla platiti.</a:t>
          </a:r>
        </a:p>
        <a:p>
          <a:pPr algn="l"/>
          <a:r>
            <a:rPr lang="hr-HR" sz="1100" baseline="0">
              <a:solidFill>
                <a:srgbClr val="C00000"/>
              </a:solidFill>
            </a:rPr>
            <a:t>Cijena u sjeni ili marginalna cijena</a:t>
          </a:r>
          <a:endParaRPr lang="hr-HR" sz="1100">
            <a:solidFill>
              <a:srgbClr val="C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209550</xdr:colOff>
      <xdr:row>1</xdr:row>
      <xdr:rowOff>110490</xdr:rowOff>
    </xdr:from>
    <xdr:to>
      <xdr:col>14</xdr:col>
      <xdr:colOff>586740</xdr:colOff>
      <xdr:row>36</xdr:row>
      <xdr:rowOff>131445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629525" y="320040"/>
          <a:ext cx="3425190" cy="735520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Poduzeće proizvodi</a:t>
          </a:r>
          <a:r>
            <a:rPr lang="hr-HR" sz="1100" baseline="0">
              <a:solidFill>
                <a:schemeClr val="dk1"/>
              </a:solidFill>
              <a:latin typeface="+mn-lt"/>
              <a:ea typeface="+mn-ea"/>
              <a:cs typeface="+mn-cs"/>
            </a:rPr>
            <a:t> četiri proizvoda: A, B, C i D. Svaka jedinica proizvoda A zahtijeva 2 sata strojne obrade, 1 sat sastavljanja i 10 kn troškova proizvodnih zaliha. Svaka jedinica proizvoda B zahtijeva 1 sat obrade, 3 sata sastavljanja i 5 kn troškova proizvodnih zaliha. Jedinica proizvoda C treba 2,5 sati obrade, 2,5 sati sastavljanja i 2 kn troška proizvodnih zaliha. Konačno, svaka jedinica proizvoda D zahtijeva 5 sati obrade, nema sastavljanja, a trošak zaliha proizvodnje je 12 kn.</a:t>
          </a:r>
        </a:p>
        <a:p>
          <a:pPr lvl="0"/>
          <a:r>
            <a:rPr lang="hr-HR" sz="1100" baseline="0">
              <a:solidFill>
                <a:schemeClr val="dk1"/>
              </a:solidFill>
              <a:latin typeface="+mn-lt"/>
              <a:ea typeface="+mn-ea"/>
              <a:cs typeface="+mn-cs"/>
            </a:rPr>
            <a:t>Poduzeće mjesečno raspolaže sa 1200 sati strojne obrade i 1600 sati sastavljanja. Maksimalno dopušteno vezivanje sredstava u zalihama proizvodnje je 10.000 kn mjesečno. Jedinični doprinos dobiti za proizvode </a:t>
          </a:r>
          <a:r>
            <a:rPr lang="hr-HR" sz="1100" baseline="0">
              <a:solidFill>
                <a:schemeClr val="dk1"/>
              </a:solidFill>
              <a:effectLst/>
              <a:latin typeface="+mn-lt"/>
              <a:ea typeface="+mn-ea"/>
              <a:cs typeface="+mn-cs"/>
            </a:rPr>
            <a:t>A, B, C i D je redom: 40 kn, 24 kn, 36 kn i 23 kn.</a:t>
          </a:r>
        </a:p>
        <a:p>
          <a:pPr lvl="0"/>
          <a:r>
            <a:rPr lang="hr-HR" sz="1100" baseline="0">
              <a:solidFill>
                <a:schemeClr val="dk1"/>
              </a:solidFill>
              <a:effectLst/>
              <a:latin typeface="+mn-lt"/>
              <a:ea typeface="+mn-ea"/>
              <a:cs typeface="+mn-cs"/>
            </a:rPr>
            <a:t>Nije moguće mjesečno prodati više od 200 jedinica proizvoda A, niti više od 160 jedinica proizvoda C. Potražnja za proizvodima B i D nije ograničena. Zbog obveza ispunjenja ugovora, mora biti proizvedeno najmanje 100 jedinica proizvoda D.</a:t>
          </a:r>
        </a:p>
        <a:p>
          <a:pPr lvl="0"/>
          <a:r>
            <a:rPr lang="hr-HR" sz="1100" baseline="0">
              <a:solidFill>
                <a:schemeClr val="dk1"/>
              </a:solidFill>
              <a:effectLst/>
              <a:latin typeface="+mn-lt"/>
              <a:ea typeface="+mn-ea"/>
              <a:cs typeface="+mn-cs"/>
            </a:rPr>
            <a:t>Treba napraviti mjesečni plan proizvodnje koji će donijeti maksimalnu dobit.</a:t>
          </a:r>
        </a:p>
        <a:p>
          <a:pPr lvl="0"/>
          <a:endParaRPr lang="hr-HR" sz="1100" baseline="0">
            <a:solidFill>
              <a:schemeClr val="dk1"/>
            </a:solidFill>
            <a:effectLst/>
            <a:latin typeface="+mn-lt"/>
            <a:ea typeface="+mn-ea"/>
            <a:cs typeface="+mn-cs"/>
          </a:endParaRPr>
        </a:p>
        <a:p>
          <a:pPr lvl="0"/>
          <a:r>
            <a:rPr lang="hr-HR" sz="1100" baseline="0">
              <a:solidFill>
                <a:schemeClr val="dk1"/>
              </a:solidFill>
              <a:effectLst/>
              <a:latin typeface="+mn-lt"/>
              <a:ea typeface="+mn-ea"/>
              <a:cs typeface="+mn-cs"/>
            </a:rPr>
            <a:t>Koja je vrijednost dodatnog sata strojne obrade? A dodatnog sasta sastavljanja? </a:t>
          </a:r>
        </a:p>
        <a:p>
          <a:pPr lvl="0"/>
          <a:endParaRPr lang="hr-HR" sz="1100" baseline="0">
            <a:solidFill>
              <a:schemeClr val="dk1"/>
            </a:solidFill>
            <a:effectLst/>
            <a:latin typeface="+mn-lt"/>
            <a:ea typeface="+mn-ea"/>
            <a:cs typeface="+mn-cs"/>
          </a:endParaRPr>
        </a:p>
        <a:p>
          <a:pPr lvl="0"/>
          <a:r>
            <a:rPr lang="hr-HR" sz="1100" baseline="0">
              <a:solidFill>
                <a:schemeClr val="dk1"/>
              </a:solidFill>
              <a:effectLst/>
              <a:latin typeface="+mn-lt"/>
              <a:ea typeface="+mn-ea"/>
              <a:cs typeface="+mn-cs"/>
            </a:rPr>
            <a:t>Pretpostavimo da poduzeće razmatra ulaganje u oglašavanje koje bi za učinak imalo podizanje potražnje za proizvodom A ili C. Koliko bi poduzeće trebalo biti spremno potrošiti na na podizanje potražnje proizvoda A za jednu jedinicu? A za proizvod C?</a:t>
          </a:r>
        </a:p>
        <a:p>
          <a:pPr lvl="0"/>
          <a:endParaRPr lang="hr-HR" sz="1100" baseline="0">
            <a:solidFill>
              <a:schemeClr val="dk1"/>
            </a:solidFill>
            <a:effectLst/>
            <a:latin typeface="+mn-lt"/>
            <a:ea typeface="+mn-ea"/>
            <a:cs typeface="+mn-cs"/>
          </a:endParaRPr>
        </a:p>
        <a:p>
          <a:pPr lvl="0"/>
          <a:r>
            <a:rPr lang="hr-HR" sz="1100" baseline="0">
              <a:solidFill>
                <a:schemeClr val="dk1"/>
              </a:solidFill>
              <a:effectLst/>
              <a:latin typeface="+mn-lt"/>
              <a:ea typeface="+mn-ea"/>
              <a:cs typeface="+mn-cs"/>
            </a:rPr>
            <a:t>Koji učinak na dobit bi imalo povećanje ugovorne obveze o proizvodnji proizvoda D sa minimalno 100 jedinica na 130?</a:t>
          </a:r>
        </a:p>
        <a:p>
          <a:pPr lvl="0"/>
          <a:endParaRPr lang="hr-HR" sz="1100" baseline="0">
            <a:solidFill>
              <a:schemeClr val="dk1"/>
            </a:solidFill>
            <a:effectLst/>
            <a:latin typeface="+mn-lt"/>
            <a:ea typeface="+mn-ea"/>
            <a:cs typeface="+mn-cs"/>
          </a:endParaRPr>
        </a:p>
        <a:p>
          <a:pPr lvl="0"/>
          <a:r>
            <a:rPr lang="hr-HR" sz="1100" baseline="0">
              <a:solidFill>
                <a:schemeClr val="dk1"/>
              </a:solidFill>
              <a:effectLst/>
              <a:latin typeface="+mn-lt"/>
              <a:ea typeface="+mn-ea"/>
              <a:cs typeface="+mn-cs"/>
            </a:rPr>
            <a:t>Razmatra se uvođenje novog proizvoda (E). Za njega je potrebo 2 sata strojne obrade, 5 sati sastavljanja i 20 kn troška proizvodnih zaliha. Dobit po jedinici je 50 kn. Treba li ga proizvoditi?</a:t>
          </a:r>
          <a:endParaRPr lang="hr-HR" sz="1100">
            <a:solidFill>
              <a:schemeClr val="dk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5</xdr:row>
      <xdr:rowOff>220980</xdr:rowOff>
    </xdr:from>
    <xdr:to>
      <xdr:col>5</xdr:col>
      <xdr:colOff>807720</xdr:colOff>
      <xdr:row>11</xdr:row>
      <xdr:rowOff>83820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4300" y="1554480"/>
          <a:ext cx="5436870" cy="1463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PRIMJER:</a:t>
          </a:r>
        </a:p>
        <a:p>
          <a:r>
            <a:rPr lang="hr-HR" sz="1100"/>
            <a:t>Farmaceutska</a:t>
          </a:r>
          <a:r>
            <a:rPr lang="hr-HR" sz="1100" baseline="0"/>
            <a:t> tvrtka "Placebo" proizvodi lijek za smanjenje ispitne napetosti u tri tvornice.</a:t>
          </a:r>
        </a:p>
        <a:p>
          <a:r>
            <a:rPr lang="hr-HR" sz="1100" baseline="0"/>
            <a:t>Lijek je potrebno distribuirati u centralna skladišta četiriju regija tako da troškovi transporta budu minimalni.</a:t>
          </a:r>
        </a:p>
        <a:p>
          <a:endParaRPr lang="hr-HR" sz="1100" baseline="0"/>
        </a:p>
        <a:p>
          <a:r>
            <a:rPr lang="hr-HR" sz="1100" baseline="0"/>
            <a:t>Potražnja poojedinoj regiji, kapaciteti tvornica te trošak distribucije po jedinici količine iz pojedine tvornice u pojedino skladište, dani su u tablici.</a:t>
          </a:r>
        </a:p>
      </xdr:txBody>
    </xdr:sp>
    <xdr:clientData/>
  </xdr:twoCellAnchor>
  <xdr:twoCellAnchor>
    <xdr:from>
      <xdr:col>0</xdr:col>
      <xdr:colOff>121920</xdr:colOff>
      <xdr:row>0</xdr:row>
      <xdr:rowOff>68580</xdr:rowOff>
    </xdr:from>
    <xdr:to>
      <xdr:col>5</xdr:col>
      <xdr:colOff>784860</xdr:colOff>
      <xdr:row>5</xdr:row>
      <xdr:rowOff>99060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21920" y="68580"/>
          <a:ext cx="5406390" cy="13639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b="1" baseline="0"/>
            <a:t>PROBLEM TRANSPORTA </a:t>
          </a:r>
          <a:r>
            <a:rPr lang="hr-HR" sz="1100" baseline="0"/>
            <a:t>- osnovne karakteristike:</a:t>
          </a:r>
        </a:p>
        <a:p>
          <a:r>
            <a:rPr lang="hr-HR" sz="1100" baseline="0"/>
            <a:t>Potrebno je odrediti optimalan plan transporta istovrsne robe ako je poznato:</a:t>
          </a:r>
        </a:p>
        <a:p>
          <a:r>
            <a:rPr lang="hr-HR" sz="1100" baseline="0"/>
            <a:t>- broj ishodišta</a:t>
          </a:r>
        </a:p>
        <a:p>
          <a:r>
            <a:rPr lang="hr-HR" sz="1100" baseline="0"/>
            <a:t>- broj odredišta</a:t>
          </a:r>
        </a:p>
        <a:p>
          <a:r>
            <a:rPr lang="hr-HR" sz="1100" baseline="0"/>
            <a:t>- količina robe u ishodištima</a:t>
          </a:r>
        </a:p>
        <a:p>
          <a:r>
            <a:rPr lang="hr-HR" sz="1100" baseline="0"/>
            <a:t>- količina robe koju potražuje svako odredište</a:t>
          </a:r>
        </a:p>
        <a:p>
          <a:r>
            <a:rPr lang="hr-HR" sz="1100" baseline="0"/>
            <a:t>- cijena transporta po jedinici robe od svakog ishodišta do svakog odredišta</a:t>
          </a:r>
        </a:p>
        <a:p>
          <a:endParaRPr lang="hr-HR"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15</xdr:col>
      <xdr:colOff>548640</xdr:colOff>
      <xdr:row>14</xdr:row>
      <xdr:rowOff>190500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591300" y="419100"/>
          <a:ext cx="4091940" cy="29432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i="0">
              <a:solidFill>
                <a:schemeClr val="dk1"/>
              </a:solidFill>
              <a:effectLst/>
              <a:latin typeface="+mn-lt"/>
              <a:ea typeface="+mn-ea"/>
              <a:cs typeface="+mn-cs"/>
            </a:rPr>
            <a:t>Za prijevoz određene količine istovrsnog tereta unajmljeni su kamioni jednake nosivosti od tri različita kamionska prijevoznika i smješteni na terminalima T</a:t>
          </a:r>
          <a:r>
            <a:rPr lang="en-US" sz="1100" i="0" baseline="-25000">
              <a:solidFill>
                <a:schemeClr val="dk1"/>
              </a:solidFill>
              <a:effectLst/>
              <a:latin typeface="+mn-lt"/>
              <a:ea typeface="+mn-ea"/>
              <a:cs typeface="+mn-cs"/>
            </a:rPr>
            <a:t>1</a:t>
          </a:r>
          <a:r>
            <a:rPr lang="en-US" sz="1100" i="0">
              <a:solidFill>
                <a:schemeClr val="dk1"/>
              </a:solidFill>
              <a:effectLst/>
              <a:latin typeface="+mn-lt"/>
              <a:ea typeface="+mn-ea"/>
              <a:cs typeface="+mn-cs"/>
            </a:rPr>
            <a:t>, T</a:t>
          </a:r>
          <a:r>
            <a:rPr lang="en-US" sz="1100" i="0" baseline="-25000">
              <a:solidFill>
                <a:schemeClr val="dk1"/>
              </a:solidFill>
              <a:effectLst/>
              <a:latin typeface="+mn-lt"/>
              <a:ea typeface="+mn-ea"/>
              <a:cs typeface="+mn-cs"/>
            </a:rPr>
            <a:t>2 </a:t>
          </a:r>
          <a:r>
            <a:rPr lang="en-US" sz="1100" i="0">
              <a:solidFill>
                <a:schemeClr val="dk1"/>
              </a:solidFill>
              <a:effectLst/>
              <a:latin typeface="+mn-lt"/>
              <a:ea typeface="+mn-ea"/>
              <a:cs typeface="+mn-cs"/>
            </a:rPr>
            <a:t>i T</a:t>
          </a:r>
          <a:r>
            <a:rPr lang="en-US" sz="1100" i="0" baseline="-25000">
              <a:solidFill>
                <a:schemeClr val="dk1"/>
              </a:solidFill>
              <a:effectLst/>
              <a:latin typeface="+mn-lt"/>
              <a:ea typeface="+mn-ea"/>
              <a:cs typeface="+mn-cs"/>
            </a:rPr>
            <a:t>3</a:t>
          </a:r>
          <a:r>
            <a:rPr lang="en-US" sz="1100" i="0">
              <a:solidFill>
                <a:schemeClr val="dk1"/>
              </a:solidFill>
              <a:effectLst/>
              <a:latin typeface="+mn-lt"/>
              <a:ea typeface="+mn-ea"/>
              <a:cs typeface="+mn-cs"/>
            </a:rPr>
            <a:t>,</a:t>
          </a:r>
          <a:r>
            <a:rPr lang="en-US" sz="1100" i="0" baseline="-25000">
              <a:solidFill>
                <a:schemeClr val="dk1"/>
              </a:solidFill>
              <a:effectLst/>
              <a:latin typeface="+mn-lt"/>
              <a:ea typeface="+mn-ea"/>
              <a:cs typeface="+mn-cs"/>
            </a:rPr>
            <a:t> </a:t>
          </a:r>
          <a:r>
            <a:rPr lang="en-US" sz="1100" i="0">
              <a:solidFill>
                <a:schemeClr val="dk1"/>
              </a:solidFill>
              <a:effectLst/>
              <a:latin typeface="+mn-lt"/>
              <a:ea typeface="+mn-ea"/>
              <a:cs typeface="+mn-cs"/>
            </a:rPr>
            <a:t>odakle se svakodnevno raspoređuju na četiri utovarna mjesta U</a:t>
          </a:r>
          <a:r>
            <a:rPr lang="en-US" sz="1100" i="0" baseline="-25000">
              <a:solidFill>
                <a:schemeClr val="dk1"/>
              </a:solidFill>
              <a:effectLst/>
              <a:latin typeface="+mn-lt"/>
              <a:ea typeface="+mn-ea"/>
              <a:cs typeface="+mn-cs"/>
            </a:rPr>
            <a:t>1</a:t>
          </a:r>
          <a:r>
            <a:rPr lang="en-US" sz="1100" i="0">
              <a:solidFill>
                <a:schemeClr val="dk1"/>
              </a:solidFill>
              <a:effectLst/>
              <a:latin typeface="+mn-lt"/>
              <a:ea typeface="+mn-ea"/>
              <a:cs typeface="+mn-cs"/>
            </a:rPr>
            <a:t>, U</a:t>
          </a:r>
          <a:r>
            <a:rPr lang="en-US" sz="1100" i="0" baseline="-25000">
              <a:solidFill>
                <a:schemeClr val="dk1"/>
              </a:solidFill>
              <a:effectLst/>
              <a:latin typeface="+mn-lt"/>
              <a:ea typeface="+mn-ea"/>
              <a:cs typeface="+mn-cs"/>
            </a:rPr>
            <a:t>2</a:t>
          </a:r>
          <a:r>
            <a:rPr lang="en-US" sz="1100" i="0">
              <a:solidFill>
                <a:schemeClr val="dk1"/>
              </a:solidFill>
              <a:effectLst/>
              <a:latin typeface="+mn-lt"/>
              <a:ea typeface="+mn-ea"/>
              <a:cs typeface="+mn-cs"/>
            </a:rPr>
            <a:t>, U</a:t>
          </a:r>
          <a:r>
            <a:rPr lang="en-US" sz="1100" i="0" baseline="-25000">
              <a:solidFill>
                <a:schemeClr val="dk1"/>
              </a:solidFill>
              <a:effectLst/>
              <a:latin typeface="+mn-lt"/>
              <a:ea typeface="+mn-ea"/>
              <a:cs typeface="+mn-cs"/>
            </a:rPr>
            <a:t>3</a:t>
          </a:r>
          <a:r>
            <a:rPr lang="en-US" sz="1100" i="0">
              <a:solidFill>
                <a:schemeClr val="dk1"/>
              </a:solidFill>
              <a:effectLst/>
              <a:latin typeface="+mn-lt"/>
              <a:ea typeface="+mn-ea"/>
              <a:cs typeface="+mn-cs"/>
            </a:rPr>
            <a:t> i U</a:t>
          </a:r>
          <a:r>
            <a:rPr lang="en-US" sz="1100" i="0" baseline="-25000">
              <a:solidFill>
                <a:schemeClr val="dk1"/>
              </a:solidFill>
              <a:effectLst/>
              <a:latin typeface="+mn-lt"/>
              <a:ea typeface="+mn-ea"/>
              <a:cs typeface="+mn-cs"/>
            </a:rPr>
            <a:t>4</a:t>
          </a:r>
          <a:r>
            <a:rPr lang="en-US" sz="1100" i="0">
              <a:solidFill>
                <a:schemeClr val="dk1"/>
              </a:solidFill>
              <a:effectLst/>
              <a:latin typeface="+mn-lt"/>
              <a:ea typeface="+mn-ea"/>
              <a:cs typeface="+mn-cs"/>
            </a:rPr>
            <a:t> .</a:t>
          </a:r>
          <a:endParaRPr lang="hr-HR" sz="1100" i="0">
            <a:solidFill>
              <a:schemeClr val="dk1"/>
            </a:solidFill>
            <a:effectLst/>
            <a:latin typeface="+mn-lt"/>
            <a:ea typeface="+mn-ea"/>
            <a:cs typeface="+mn-cs"/>
          </a:endParaRPr>
        </a:p>
        <a:p>
          <a:r>
            <a:rPr lang="en-US" sz="1100" i="0">
              <a:solidFill>
                <a:schemeClr val="dk1"/>
              </a:solidFill>
              <a:effectLst/>
              <a:latin typeface="+mn-lt"/>
              <a:ea typeface="+mn-ea"/>
              <a:cs typeface="+mn-cs"/>
            </a:rPr>
            <a:t>Broj raspoloživih kamiona na pojedinom terminalu iznosi 2, 6 i 7 kamiona dnevno, respektivno, a broj kamiona potrebnih na pojedinom utovarnom mjestu 3, 3, 4 i 5 kamiona dnevno, respektivno.</a:t>
          </a:r>
          <a:endParaRPr lang="hr-HR" sz="1100" i="0">
            <a:solidFill>
              <a:schemeClr val="dk1"/>
            </a:solidFill>
            <a:effectLst/>
            <a:latin typeface="+mn-lt"/>
            <a:ea typeface="+mn-ea"/>
            <a:cs typeface="+mn-cs"/>
          </a:endParaRPr>
        </a:p>
        <a:p>
          <a:r>
            <a:rPr lang="en-US" sz="1100" i="0">
              <a:solidFill>
                <a:schemeClr val="dk1"/>
              </a:solidFill>
              <a:effectLst/>
              <a:latin typeface="+mn-lt"/>
              <a:ea typeface="+mn-ea"/>
              <a:cs typeface="+mn-cs"/>
            </a:rPr>
            <a:t>Vrijeme vožnje kamiona od pojedinog terminala do pojedinog utovarnog mjesta izraženo u minutama dano je u tablici:</a:t>
          </a:r>
          <a:endParaRPr lang="hr-HR" sz="1100" i="0">
            <a:solidFill>
              <a:schemeClr val="dk1"/>
            </a:solidFill>
            <a:effectLst/>
            <a:latin typeface="+mn-lt"/>
            <a:ea typeface="+mn-ea"/>
            <a:cs typeface="+mn-cs"/>
          </a:endParaRPr>
        </a:p>
        <a:p>
          <a:endParaRPr lang="hr-HR"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Zadatak je odrediti optimalan raspored kamiona na pojedina utovarna mjesta, uzevši u obzir potrebe utovarnih mjesta i broj raspoloživih kamiona na pojedinom terminalu, s ciljem da ukupno dnevno vrijeme tzv. “prazne vožnje”</a:t>
          </a:r>
          <a:r>
            <a:rPr lang="hr-HR" sz="1100" i="0">
              <a:solidFill>
                <a:schemeClr val="dk1"/>
              </a:solidFill>
              <a:effectLst/>
              <a:latin typeface="+mn-lt"/>
              <a:ea typeface="+mn-ea"/>
              <a:cs typeface="+mn-cs"/>
            </a:rPr>
            <a:t> u kojemu se kamioni porazni</a:t>
          </a:r>
          <a:r>
            <a:rPr lang="hr-HR" sz="1100" i="0" baseline="0">
              <a:solidFill>
                <a:schemeClr val="dk1"/>
              </a:solidFill>
              <a:effectLst/>
              <a:latin typeface="+mn-lt"/>
              <a:ea typeface="+mn-ea"/>
              <a:cs typeface="+mn-cs"/>
            </a:rPr>
            <a:t> voze od terminala do utovarnog mjesta na koje su taj dan raspoređeni,</a:t>
          </a:r>
          <a:r>
            <a:rPr lang="en-US" sz="1100" i="0">
              <a:solidFill>
                <a:schemeClr val="dk1"/>
              </a:solidFill>
              <a:effectLst/>
              <a:latin typeface="+mn-lt"/>
              <a:ea typeface="+mn-ea"/>
              <a:cs typeface="+mn-cs"/>
            </a:rPr>
            <a:t> bude minimalno.</a:t>
          </a:r>
          <a:r>
            <a:rPr lang="hr-HR" sz="1100" i="0">
              <a:solidFill>
                <a:schemeClr val="dk1"/>
              </a:solidFill>
              <a:effectLst/>
              <a:latin typeface="+mn-lt"/>
              <a:ea typeface="+mn-ea"/>
              <a:cs typeface="+mn-cs"/>
            </a:rPr>
            <a:t> </a:t>
          </a:r>
          <a:endParaRPr lang="hr-HR" sz="1100" b="0">
            <a:solidFill>
              <a:schemeClr val="dk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129540</xdr:rowOff>
    </xdr:from>
    <xdr:to>
      <xdr:col>7</xdr:col>
      <xdr:colOff>716280</xdr:colOff>
      <xdr:row>8</xdr:row>
      <xdr:rowOff>76200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76225" y="320040"/>
          <a:ext cx="6126480" cy="12801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hr-HR" sz="1100">
              <a:solidFill>
                <a:schemeClr val="dk1"/>
              </a:solidFill>
              <a:effectLst/>
              <a:latin typeface="+mn-lt"/>
              <a:ea typeface="+mn-ea"/>
              <a:cs typeface="+mn-cs"/>
            </a:rPr>
            <a:t>Farmaceutska</a:t>
          </a:r>
          <a:r>
            <a:rPr lang="hr-HR" sz="1100" baseline="0">
              <a:solidFill>
                <a:schemeClr val="dk1"/>
              </a:solidFill>
              <a:effectLst/>
              <a:latin typeface="+mn-lt"/>
              <a:ea typeface="+mn-ea"/>
              <a:cs typeface="+mn-cs"/>
            </a:rPr>
            <a:t> kompanija proizvodi 6 različitih proizvoda u svom pogonu. Proizvodnja svakog proizvoda zahtijeva utrošak rada i sirovine kako je navedeno u tablici.</a:t>
          </a:r>
        </a:p>
        <a:p>
          <a:pPr marL="0" marR="0" indent="0" defTabSz="914400" eaLnBrk="1" fontAlgn="auto" latinLnBrk="0" hangingPunct="1">
            <a:lnSpc>
              <a:spcPct val="100000"/>
            </a:lnSpc>
            <a:spcBef>
              <a:spcPts val="0"/>
            </a:spcBef>
            <a:spcAft>
              <a:spcPts val="0"/>
            </a:spcAft>
            <a:buClrTx/>
            <a:buSzTx/>
            <a:buFontTx/>
            <a:buNone/>
            <a:tabLst/>
            <a:defRPr/>
          </a:pPr>
          <a:r>
            <a:rPr lang="hr-HR" sz="1100" baseline="0">
              <a:solidFill>
                <a:schemeClr val="dk1"/>
              </a:solidFill>
              <a:effectLst/>
              <a:latin typeface="+mn-lt"/>
              <a:ea typeface="+mn-ea"/>
              <a:cs typeface="+mn-cs"/>
            </a:rPr>
            <a:t>Navedene su i prodajne cijene, jedinični varijabilni trošak te jedinični doprinos dobiti za svaki od proizvoda.</a:t>
          </a:r>
        </a:p>
        <a:p>
          <a:pPr marL="0" marR="0" indent="0" defTabSz="914400" eaLnBrk="1" fontAlgn="auto" latinLnBrk="0" hangingPunct="1">
            <a:lnSpc>
              <a:spcPct val="100000"/>
            </a:lnSpc>
            <a:spcBef>
              <a:spcPts val="0"/>
            </a:spcBef>
            <a:spcAft>
              <a:spcPts val="0"/>
            </a:spcAft>
            <a:buClrTx/>
            <a:buSzTx/>
            <a:buFontTx/>
            <a:buNone/>
            <a:tabLst/>
            <a:defRPr/>
          </a:pPr>
          <a:r>
            <a:rPr lang="hr-HR" sz="1100" baseline="0">
              <a:solidFill>
                <a:schemeClr val="dk1"/>
              </a:solidFill>
              <a:effectLst/>
              <a:latin typeface="+mn-lt"/>
              <a:ea typeface="+mn-ea"/>
              <a:cs typeface="+mn-cs"/>
            </a:rPr>
            <a:t>Treba odrediti optimalnu količinu proizvodnje svakog od proizvoda za idući mjesec ako se očekuje potražnja kako je navedeno u predzadnjem retku tablice, a za to razdoblje je na raspolaganju 4500 sati rada i 1600 kg sirovine.</a:t>
          </a:r>
          <a:endParaRPr lang="hr-HR">
            <a:effectLst/>
          </a:endParaRPr>
        </a:p>
        <a:p>
          <a:endParaRPr lang="hr-HR" sz="1100"/>
        </a:p>
      </xdr:txBody>
    </xdr:sp>
    <xdr:clientData/>
  </xdr:twoCellAnchor>
  <xdr:twoCellAnchor>
    <xdr:from>
      <xdr:col>8</xdr:col>
      <xdr:colOff>205740</xdr:colOff>
      <xdr:row>1</xdr:row>
      <xdr:rowOff>160020</xdr:rowOff>
    </xdr:from>
    <xdr:to>
      <xdr:col>11</xdr:col>
      <xdr:colOff>419100</xdr:colOff>
      <xdr:row>8</xdr:row>
      <xdr:rowOff>106680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6654165" y="350520"/>
          <a:ext cx="2156460" cy="12801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r-HR" sz="1100"/>
            <a:t>Novi</a:t>
          </a:r>
          <a:r>
            <a:rPr lang="hr-HR" sz="1100" baseline="0"/>
            <a:t> problem:</a:t>
          </a:r>
        </a:p>
        <a:p>
          <a:r>
            <a:rPr lang="hr-HR" sz="1100" baseline="0"/>
            <a:t>Pretpostavimo da je moguće "kupiti" dodatnih do 500 sati rada po cijeni 1kn/h. Kako biste tada našli optimalno rješenje?</a:t>
          </a:r>
          <a:endParaRPr lang="hr-H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1</xdr:row>
      <xdr:rowOff>83820</xdr:rowOff>
    </xdr:from>
    <xdr:to>
      <xdr:col>8</xdr:col>
      <xdr:colOff>380999</xdr:colOff>
      <xdr:row>7</xdr:row>
      <xdr:rowOff>190500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43839" y="360045"/>
          <a:ext cx="7157085" cy="176403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hr-HR" sz="1100">
              <a:solidFill>
                <a:schemeClr val="dk1"/>
              </a:solidFill>
              <a:latin typeface="+mn-lt"/>
              <a:ea typeface="+mn-ea"/>
              <a:cs typeface="+mn-cs"/>
            </a:rPr>
            <a:t>U ovom pojednostavnjenom</a:t>
          </a:r>
          <a:r>
            <a:rPr lang="hr-HR" sz="1100" baseline="0">
              <a:solidFill>
                <a:schemeClr val="dk1"/>
              </a:solidFill>
              <a:latin typeface="+mn-lt"/>
              <a:ea typeface="+mn-ea"/>
              <a:cs typeface="+mn-cs"/>
            </a:rPr>
            <a:t> primjeru miješaju se  dva tipa benzinskog goriva koji su izravni produkti rafinerije u svrhu dobivanja finalnih proizvoda: Automobilskog goriva i Avionskog goriva.</a:t>
          </a:r>
        </a:p>
        <a:p>
          <a:pPr lvl="0"/>
          <a:r>
            <a:rPr lang="hr-HR" sz="1100" baseline="0">
              <a:solidFill>
                <a:schemeClr val="dk1"/>
              </a:solidFill>
              <a:latin typeface="+mn-lt"/>
              <a:ea typeface="+mn-ea"/>
              <a:cs typeface="+mn-cs"/>
            </a:rPr>
            <a:t>Pri tome treba uzeti u obzir željene karakteristike te potražnju pojedine vrste konačnog proizvoda. Podaci o tome dani su u tablici.</a:t>
          </a:r>
        </a:p>
        <a:p>
          <a:pPr lvl="0"/>
          <a:r>
            <a:rPr lang="hr-HR" sz="1100" baseline="0">
              <a:solidFill>
                <a:schemeClr val="dk1"/>
              </a:solidFill>
              <a:latin typeface="+mn-lt"/>
              <a:ea typeface="+mn-ea"/>
              <a:cs typeface="+mn-cs"/>
            </a:rPr>
            <a:t>Kada se dva tipa benzina pomiješaju, dobivena mješavina ima oktanski broj i tlak isparivosti proporcionalan količini pojedinog umiješanog benzina. Dakle, radi se o vaganoj aritmetičkoj sredini vrijednosti pojedinog tipa benzina gdje se za pondere uzimaju umiješane količine odnosno njihovi udjeli.</a:t>
          </a:r>
        </a:p>
        <a:p>
          <a:pPr lvl="0"/>
          <a:r>
            <a:rPr lang="hr-HR" sz="1100" baseline="0">
              <a:solidFill>
                <a:schemeClr val="dk1"/>
              </a:solidFill>
              <a:latin typeface="+mn-lt"/>
              <a:ea typeface="+mn-ea"/>
              <a:cs typeface="+mn-cs"/>
            </a:rPr>
            <a:t>Treba odrediti koliko barela pojedinog tipa benzina treba upotrijebiti u proizvodnji automobilskog goriva, a koliko u proizvodnji avionskog goriva. Cilj je ostvariti maksimalan prihod od prodaje.</a:t>
          </a:r>
          <a:endParaRPr lang="hr-HR" sz="1100">
            <a:solidFill>
              <a:schemeClr val="dk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MOJA%20NASTAVA/VERN%20ITM%20KMM/Vjezbe/Vjezbe%206.06.%20IT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1 (2)"/>
      <sheetName val="PT2  (2)"/>
      <sheetName val="PT1"/>
      <sheetName val="PT1 (R)"/>
      <sheetName val="PT2 "/>
      <sheetName val="PA1"/>
      <sheetName val="Sheet1"/>
      <sheetName val="Sheet2"/>
      <sheetName val="Sheet3"/>
    </sheetNames>
    <sheetDataSet>
      <sheetData sheetId="0"/>
      <sheetData sheetId="1"/>
      <sheetData sheetId="2"/>
      <sheetData sheetId="3">
        <row r="17">
          <cell r="C17">
            <v>240</v>
          </cell>
          <cell r="D17">
            <v>300</v>
          </cell>
          <cell r="E17">
            <v>160</v>
          </cell>
          <cell r="F17">
            <v>500</v>
          </cell>
          <cell r="G17">
            <v>360</v>
          </cell>
        </row>
        <row r="18">
          <cell r="C18">
            <v>420</v>
          </cell>
          <cell r="D18">
            <v>440</v>
          </cell>
          <cell r="E18">
            <v>300</v>
          </cell>
          <cell r="F18">
            <v>200</v>
          </cell>
          <cell r="G18">
            <v>220</v>
          </cell>
        </row>
        <row r="19">
          <cell r="C19">
            <v>300</v>
          </cell>
          <cell r="D19">
            <v>340</v>
          </cell>
          <cell r="E19">
            <v>300</v>
          </cell>
          <cell r="F19">
            <v>480</v>
          </cell>
          <cell r="G19">
            <v>400</v>
          </cell>
        </row>
        <row r="23">
          <cell r="C23">
            <v>40</v>
          </cell>
          <cell r="D23">
            <v>0</v>
          </cell>
          <cell r="E23">
            <v>60</v>
          </cell>
          <cell r="F23">
            <v>0</v>
          </cell>
          <cell r="G23">
            <v>0</v>
          </cell>
        </row>
        <row r="24">
          <cell r="C24">
            <v>0</v>
          </cell>
          <cell r="D24">
            <v>0</v>
          </cell>
          <cell r="E24">
            <v>0</v>
          </cell>
          <cell r="F24">
            <v>30</v>
          </cell>
          <cell r="G24">
            <v>20</v>
          </cell>
        </row>
        <row r="25">
          <cell r="C25">
            <v>10</v>
          </cell>
          <cell r="D25">
            <v>10</v>
          </cell>
          <cell r="E25">
            <v>0</v>
          </cell>
          <cell r="F25">
            <v>0</v>
          </cell>
          <cell r="G25">
            <v>0</v>
          </cell>
        </row>
      </sheetData>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25" totalsRowShown="0" headerRowDxfId="9" dataDxfId="8">
  <autoFilter ref="A4:F25" xr:uid="{00000000-0009-0000-0100-000001000000}"/>
  <tableColumns count="6">
    <tableColumn id="1" xr3:uid="{00000000-0010-0000-0000-000001000000}" name="Vrsta zadatka" dataDxfId="7"/>
    <tableColumn id="2" xr3:uid="{00000000-0010-0000-0000-000002000000}" name="Oznaka" dataDxfId="6"/>
    <tableColumn id="6" xr3:uid="{00000000-0010-0000-0000-000006000000}" name="Zahtjevnost" dataDxfId="5"/>
    <tableColumn id="3" xr3:uid="{00000000-0010-0000-0000-000003000000}" name="Link" dataDxfId="4"/>
    <tableColumn id="5" xr3:uid="{00000000-0010-0000-0000-000005000000}" name="Opis" dataDxfId="3"/>
    <tableColumn id="7" xr3:uid="{00000000-0010-0000-0000-000007000000}" name="Porijeklo"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F181"/>
  <sheetViews>
    <sheetView showGridLines="0" zoomScaleNormal="100" workbookViewId="0">
      <selection activeCell="H11" sqref="H11"/>
    </sheetView>
  </sheetViews>
  <sheetFormatPr defaultColWidth="21" defaultRowHeight="16.149999999999999" customHeight="1" x14ac:dyDescent="0.25"/>
  <cols>
    <col min="1" max="1" width="21" style="178"/>
    <col min="2" max="2" width="11.7109375" style="178" bestFit="1" customWidth="1"/>
    <col min="3" max="3" width="9.85546875" style="178" customWidth="1"/>
    <col min="4" max="4" width="18.28515625" style="178" customWidth="1"/>
    <col min="5" max="5" width="45.42578125" style="178" customWidth="1"/>
    <col min="6" max="6" width="28.28515625" style="178" customWidth="1"/>
    <col min="7" max="16384" width="21" style="178"/>
  </cols>
  <sheetData>
    <row r="1" spans="1:6" ht="16.149999999999999" customHeight="1" x14ac:dyDescent="0.25">
      <c r="A1" s="244" t="s">
        <v>319</v>
      </c>
      <c r="B1" s="244"/>
      <c r="C1" s="244"/>
      <c r="D1" s="244"/>
      <c r="E1" s="244"/>
      <c r="F1" s="181"/>
    </row>
    <row r="2" spans="1:6" ht="16.149999999999999" customHeight="1" x14ac:dyDescent="0.25">
      <c r="A2" s="181"/>
      <c r="B2" s="181"/>
      <c r="C2" s="181"/>
      <c r="D2" s="201"/>
      <c r="E2" s="181"/>
      <c r="F2" s="181"/>
    </row>
    <row r="3" spans="1:6" ht="16.149999999999999" customHeight="1" x14ac:dyDescent="0.25">
      <c r="A3" s="181"/>
      <c r="B3" s="181"/>
      <c r="C3" s="181"/>
      <c r="D3" s="181"/>
      <c r="E3" s="181"/>
      <c r="F3" s="181"/>
    </row>
    <row r="4" spans="1:6" ht="18.75" customHeight="1" x14ac:dyDescent="0.25">
      <c r="A4" s="181" t="s">
        <v>164</v>
      </c>
      <c r="B4" s="181" t="s">
        <v>204</v>
      </c>
      <c r="C4" s="181" t="s">
        <v>205</v>
      </c>
      <c r="D4" s="181" t="s">
        <v>165</v>
      </c>
      <c r="E4" s="181" t="s">
        <v>166</v>
      </c>
      <c r="F4" s="181" t="s">
        <v>216</v>
      </c>
    </row>
    <row r="5" spans="1:6" ht="18.75" customHeight="1" x14ac:dyDescent="0.25">
      <c r="A5" s="182" t="s">
        <v>197</v>
      </c>
      <c r="B5" s="183" t="s">
        <v>182</v>
      </c>
      <c r="C5" s="181">
        <v>2</v>
      </c>
      <c r="D5" s="185" t="s">
        <v>167</v>
      </c>
      <c r="E5" s="184" t="s">
        <v>198</v>
      </c>
      <c r="F5" s="181" t="s">
        <v>221</v>
      </c>
    </row>
    <row r="6" spans="1:6" ht="18.75" customHeight="1" x14ac:dyDescent="0.25">
      <c r="A6" s="182" t="s">
        <v>197</v>
      </c>
      <c r="B6" s="183" t="s">
        <v>183</v>
      </c>
      <c r="C6" s="181">
        <v>2</v>
      </c>
      <c r="D6" s="186" t="s">
        <v>168</v>
      </c>
      <c r="E6" s="184" t="s">
        <v>199</v>
      </c>
      <c r="F6" s="181" t="s">
        <v>221</v>
      </c>
    </row>
    <row r="7" spans="1:6" ht="18.75" customHeight="1" x14ac:dyDescent="0.25">
      <c r="A7" s="182" t="s">
        <v>197</v>
      </c>
      <c r="B7" s="183" t="s">
        <v>184</v>
      </c>
      <c r="C7" s="181">
        <v>3</v>
      </c>
      <c r="D7" s="186" t="s">
        <v>169</v>
      </c>
      <c r="E7" s="184" t="s">
        <v>200</v>
      </c>
      <c r="F7" s="181" t="s">
        <v>218</v>
      </c>
    </row>
    <row r="8" spans="1:6" ht="18.75" customHeight="1" x14ac:dyDescent="0.25">
      <c r="A8" s="182" t="s">
        <v>197</v>
      </c>
      <c r="B8" s="183" t="s">
        <v>185</v>
      </c>
      <c r="C8" s="181">
        <v>4</v>
      </c>
      <c r="D8" s="186" t="s">
        <v>170</v>
      </c>
      <c r="E8" s="184" t="s">
        <v>201</v>
      </c>
      <c r="F8" s="181"/>
    </row>
    <row r="9" spans="1:6" ht="18.75" customHeight="1" x14ac:dyDescent="0.25">
      <c r="A9" s="182" t="s">
        <v>202</v>
      </c>
      <c r="B9" s="183" t="s">
        <v>186</v>
      </c>
      <c r="C9" s="181">
        <v>2</v>
      </c>
      <c r="D9" s="186" t="s">
        <v>171</v>
      </c>
      <c r="E9" s="184" t="s">
        <v>220</v>
      </c>
      <c r="F9" s="181" t="s">
        <v>217</v>
      </c>
    </row>
    <row r="10" spans="1:6" ht="18.75" customHeight="1" x14ac:dyDescent="0.25">
      <c r="A10" s="182" t="s">
        <v>202</v>
      </c>
      <c r="B10" s="183" t="s">
        <v>187</v>
      </c>
      <c r="C10" s="181">
        <v>2</v>
      </c>
      <c r="D10" s="186" t="s">
        <v>172</v>
      </c>
      <c r="E10" s="184" t="s">
        <v>229</v>
      </c>
      <c r="F10" s="181" t="s">
        <v>223</v>
      </c>
    </row>
    <row r="11" spans="1:6" ht="18.75" customHeight="1" x14ac:dyDescent="0.25">
      <c r="A11" s="182" t="s">
        <v>197</v>
      </c>
      <c r="B11" s="183" t="s">
        <v>188</v>
      </c>
      <c r="C11" s="181">
        <v>3</v>
      </c>
      <c r="D11" s="186" t="s">
        <v>173</v>
      </c>
      <c r="E11" s="184" t="s">
        <v>206</v>
      </c>
      <c r="F11" s="181"/>
    </row>
    <row r="12" spans="1:6" ht="18.75" customHeight="1" x14ac:dyDescent="0.25">
      <c r="A12" s="182" t="s">
        <v>208</v>
      </c>
      <c r="B12" s="183" t="s">
        <v>189</v>
      </c>
      <c r="C12" s="181">
        <v>4</v>
      </c>
      <c r="D12" s="186" t="s">
        <v>174</v>
      </c>
      <c r="E12" s="184" t="s">
        <v>207</v>
      </c>
      <c r="F12" s="181" t="s">
        <v>222</v>
      </c>
    </row>
    <row r="13" spans="1:6" ht="18.75" customHeight="1" x14ac:dyDescent="0.25">
      <c r="A13" s="182" t="s">
        <v>197</v>
      </c>
      <c r="B13" s="183" t="s">
        <v>190</v>
      </c>
      <c r="C13" s="181">
        <v>4</v>
      </c>
      <c r="D13" s="186" t="s">
        <v>175</v>
      </c>
      <c r="E13" s="184" t="s">
        <v>209</v>
      </c>
      <c r="F13" s="181" t="s">
        <v>218</v>
      </c>
    </row>
    <row r="14" spans="1:6" ht="18.75" customHeight="1" x14ac:dyDescent="0.25">
      <c r="A14" s="182" t="s">
        <v>197</v>
      </c>
      <c r="B14" s="183" t="s">
        <v>191</v>
      </c>
      <c r="C14" s="181">
        <v>4</v>
      </c>
      <c r="D14" s="186" t="s">
        <v>176</v>
      </c>
      <c r="E14" s="184" t="s">
        <v>210</v>
      </c>
      <c r="F14" s="181" t="s">
        <v>219</v>
      </c>
    </row>
    <row r="15" spans="1:6" ht="18.75" customHeight="1" x14ac:dyDescent="0.25">
      <c r="A15" s="182" t="s">
        <v>211</v>
      </c>
      <c r="B15" s="183" t="s">
        <v>192</v>
      </c>
      <c r="C15" s="181">
        <v>4</v>
      </c>
      <c r="D15" s="186" t="s">
        <v>177</v>
      </c>
      <c r="E15" s="184" t="s">
        <v>224</v>
      </c>
      <c r="F15" s="181" t="s">
        <v>217</v>
      </c>
    </row>
    <row r="16" spans="1:6" ht="18.75" customHeight="1" x14ac:dyDescent="0.25">
      <c r="A16" s="182" t="s">
        <v>211</v>
      </c>
      <c r="B16" s="183" t="s">
        <v>193</v>
      </c>
      <c r="C16" s="181">
        <v>5</v>
      </c>
      <c r="D16" s="186" t="s">
        <v>178</v>
      </c>
      <c r="E16" s="184" t="s">
        <v>212</v>
      </c>
      <c r="F16" s="181" t="s">
        <v>217</v>
      </c>
    </row>
    <row r="17" spans="1:6" ht="18.75" customHeight="1" x14ac:dyDescent="0.25">
      <c r="A17" s="182" t="s">
        <v>211</v>
      </c>
      <c r="B17" s="183" t="s">
        <v>194</v>
      </c>
      <c r="C17" s="181">
        <v>4</v>
      </c>
      <c r="D17" s="186" t="s">
        <v>179</v>
      </c>
      <c r="E17" s="184" t="s">
        <v>213</v>
      </c>
      <c r="F17" s="181" t="s">
        <v>218</v>
      </c>
    </row>
    <row r="18" spans="1:6" ht="18.75" customHeight="1" x14ac:dyDescent="0.25">
      <c r="A18" s="182" t="s">
        <v>211</v>
      </c>
      <c r="B18" s="183" t="s">
        <v>195</v>
      </c>
      <c r="C18" s="181">
        <v>5</v>
      </c>
      <c r="D18" s="186" t="s">
        <v>180</v>
      </c>
      <c r="E18" s="184" t="s">
        <v>214</v>
      </c>
      <c r="F18" s="181" t="s">
        <v>218</v>
      </c>
    </row>
    <row r="19" spans="1:6" ht="18.75" customHeight="1" x14ac:dyDescent="0.25">
      <c r="A19" s="182" t="s">
        <v>202</v>
      </c>
      <c r="B19" s="183" t="s">
        <v>196</v>
      </c>
      <c r="C19" s="181">
        <v>2</v>
      </c>
      <c r="D19" s="186" t="s">
        <v>181</v>
      </c>
      <c r="E19" s="184" t="s">
        <v>215</v>
      </c>
      <c r="F19" s="181" t="s">
        <v>217</v>
      </c>
    </row>
    <row r="20" spans="1:6" ht="16.149999999999999" customHeight="1" x14ac:dyDescent="0.25">
      <c r="A20" s="181" t="s">
        <v>202</v>
      </c>
      <c r="B20" s="183" t="s">
        <v>233</v>
      </c>
      <c r="C20" s="181">
        <v>3</v>
      </c>
      <c r="D20" s="185" t="s">
        <v>234</v>
      </c>
      <c r="E20" s="184" t="s">
        <v>235</v>
      </c>
      <c r="F20" s="181" t="s">
        <v>218</v>
      </c>
    </row>
    <row r="21" spans="1:6" ht="16.149999999999999" customHeight="1" x14ac:dyDescent="0.25">
      <c r="A21" s="181" t="s">
        <v>197</v>
      </c>
      <c r="B21" s="183" t="s">
        <v>236</v>
      </c>
      <c r="C21" s="181">
        <v>4</v>
      </c>
      <c r="D21" s="185" t="s">
        <v>237</v>
      </c>
      <c r="E21" s="184" t="s">
        <v>238</v>
      </c>
      <c r="F21" s="181" t="s">
        <v>222</v>
      </c>
    </row>
    <row r="22" spans="1:6" ht="16.149999999999999" customHeight="1" x14ac:dyDescent="0.25">
      <c r="A22" s="181" t="s">
        <v>197</v>
      </c>
      <c r="B22" s="183" t="s">
        <v>239</v>
      </c>
      <c r="C22" s="181">
        <v>3</v>
      </c>
      <c r="D22" s="185" t="s">
        <v>240</v>
      </c>
      <c r="E22" s="184" t="s">
        <v>241</v>
      </c>
      <c r="F22" s="181" t="s">
        <v>217</v>
      </c>
    </row>
    <row r="23" spans="1:6" ht="16.149999999999999" customHeight="1" x14ac:dyDescent="0.25">
      <c r="A23" s="181" t="s">
        <v>211</v>
      </c>
      <c r="B23" s="183" t="s">
        <v>242</v>
      </c>
      <c r="C23" s="181">
        <v>4</v>
      </c>
      <c r="D23" s="185" t="s">
        <v>243</v>
      </c>
      <c r="E23" s="184" t="s">
        <v>244</v>
      </c>
      <c r="F23" s="181"/>
    </row>
    <row r="24" spans="1:6" ht="16.149999999999999" customHeight="1" x14ac:dyDescent="0.25">
      <c r="A24" s="181" t="s">
        <v>245</v>
      </c>
      <c r="B24" s="183" t="s">
        <v>246</v>
      </c>
      <c r="C24" s="181">
        <v>4</v>
      </c>
      <c r="D24" s="185" t="s">
        <v>247</v>
      </c>
      <c r="E24" s="184" t="s">
        <v>248</v>
      </c>
      <c r="F24" s="181" t="s">
        <v>218</v>
      </c>
    </row>
    <row r="25" spans="1:6" ht="16.149999999999999" customHeight="1" x14ac:dyDescent="0.25">
      <c r="A25" s="199" t="s">
        <v>197</v>
      </c>
      <c r="B25" s="199" t="s">
        <v>263</v>
      </c>
      <c r="C25" s="199">
        <v>3</v>
      </c>
      <c r="D25" s="201" t="s">
        <v>264</v>
      </c>
      <c r="E25" s="200" t="s">
        <v>265</v>
      </c>
      <c r="F25" s="199" t="s">
        <v>266</v>
      </c>
    </row>
    <row r="26" spans="1:6" ht="16.149999999999999" customHeight="1" x14ac:dyDescent="0.25">
      <c r="A26" s="179"/>
      <c r="D26" s="180"/>
    </row>
    <row r="27" spans="1:6" ht="16.149999999999999" customHeight="1" x14ac:dyDescent="0.25">
      <c r="A27" s="179"/>
      <c r="D27" s="180"/>
    </row>
    <row r="28" spans="1:6" ht="16.149999999999999" customHeight="1" x14ac:dyDescent="0.25">
      <c r="A28" s="179"/>
      <c r="D28" s="180"/>
    </row>
    <row r="29" spans="1:6" ht="16.149999999999999" customHeight="1" x14ac:dyDescent="0.25">
      <c r="A29" s="179"/>
      <c r="D29" s="180"/>
    </row>
    <row r="30" spans="1:6" ht="16.149999999999999" customHeight="1" x14ac:dyDescent="0.25">
      <c r="A30" s="179"/>
      <c r="D30" s="180"/>
    </row>
    <row r="31" spans="1:6" ht="16.149999999999999" customHeight="1" x14ac:dyDescent="0.25">
      <c r="A31" s="179"/>
      <c r="D31" s="180"/>
    </row>
    <row r="32" spans="1:6" ht="16.149999999999999" customHeight="1" x14ac:dyDescent="0.25">
      <c r="A32" s="179"/>
      <c r="D32" s="180"/>
    </row>
    <row r="33" spans="1:4" ht="16.149999999999999" customHeight="1" x14ac:dyDescent="0.25">
      <c r="A33" s="179"/>
      <c r="D33" s="180"/>
    </row>
    <row r="34" spans="1:4" ht="16.149999999999999" customHeight="1" x14ac:dyDescent="0.25">
      <c r="A34" s="179"/>
      <c r="D34" s="180"/>
    </row>
    <row r="35" spans="1:4" ht="16.149999999999999" customHeight="1" x14ac:dyDescent="0.25">
      <c r="A35" s="179"/>
      <c r="D35" s="180"/>
    </row>
    <row r="36" spans="1:4" ht="16.149999999999999" customHeight="1" x14ac:dyDescent="0.25">
      <c r="A36" s="179"/>
      <c r="D36" s="180"/>
    </row>
    <row r="37" spans="1:4" ht="16.149999999999999" customHeight="1" x14ac:dyDescent="0.25">
      <c r="A37" s="179"/>
      <c r="D37" s="180"/>
    </row>
    <row r="38" spans="1:4" ht="16.149999999999999" customHeight="1" x14ac:dyDescent="0.25">
      <c r="A38" s="179"/>
      <c r="D38" s="180"/>
    </row>
    <row r="39" spans="1:4" ht="16.149999999999999" customHeight="1" x14ac:dyDescent="0.25">
      <c r="A39" s="179"/>
      <c r="D39" s="180"/>
    </row>
    <row r="40" spans="1:4" ht="16.149999999999999" customHeight="1" x14ac:dyDescent="0.25">
      <c r="A40" s="179"/>
      <c r="D40" s="180"/>
    </row>
    <row r="41" spans="1:4" ht="16.149999999999999" customHeight="1" x14ac:dyDescent="0.25">
      <c r="A41" s="179"/>
      <c r="D41" s="180"/>
    </row>
    <row r="42" spans="1:4" ht="16.149999999999999" customHeight="1" x14ac:dyDescent="0.25">
      <c r="A42" s="179"/>
      <c r="D42" s="180"/>
    </row>
    <row r="43" spans="1:4" ht="16.149999999999999" customHeight="1" x14ac:dyDescent="0.25">
      <c r="A43" s="179"/>
      <c r="D43" s="180"/>
    </row>
    <row r="44" spans="1:4" ht="16.149999999999999" customHeight="1" x14ac:dyDescent="0.25">
      <c r="A44" s="179"/>
      <c r="D44" s="180"/>
    </row>
    <row r="45" spans="1:4" ht="16.149999999999999" customHeight="1" x14ac:dyDescent="0.25">
      <c r="A45" s="179"/>
      <c r="D45" s="180"/>
    </row>
    <row r="46" spans="1:4" ht="16.149999999999999" customHeight="1" x14ac:dyDescent="0.25">
      <c r="A46" s="179"/>
      <c r="D46" s="180"/>
    </row>
    <row r="47" spans="1:4" ht="16.149999999999999" customHeight="1" x14ac:dyDescent="0.25">
      <c r="A47" s="179"/>
      <c r="D47" s="180"/>
    </row>
    <row r="48" spans="1:4" ht="16.149999999999999" customHeight="1" x14ac:dyDescent="0.25">
      <c r="A48" s="179"/>
      <c r="D48" s="180"/>
    </row>
    <row r="49" spans="1:4" ht="16.149999999999999" customHeight="1" x14ac:dyDescent="0.25">
      <c r="A49" s="179"/>
      <c r="D49" s="180"/>
    </row>
    <row r="50" spans="1:4" ht="16.149999999999999" customHeight="1" x14ac:dyDescent="0.25">
      <c r="A50" s="179"/>
      <c r="D50" s="180"/>
    </row>
    <row r="51" spans="1:4" ht="16.149999999999999" customHeight="1" x14ac:dyDescent="0.25">
      <c r="A51" s="179"/>
      <c r="D51" s="180"/>
    </row>
    <row r="52" spans="1:4" ht="16.149999999999999" customHeight="1" x14ac:dyDescent="0.25">
      <c r="A52" s="179"/>
      <c r="D52" s="180"/>
    </row>
    <row r="53" spans="1:4" ht="16.149999999999999" customHeight="1" x14ac:dyDescent="0.25">
      <c r="A53" s="179"/>
      <c r="D53" s="180"/>
    </row>
    <row r="54" spans="1:4" ht="16.149999999999999" customHeight="1" x14ac:dyDescent="0.25">
      <c r="A54" s="179"/>
      <c r="D54" s="180"/>
    </row>
    <row r="55" spans="1:4" ht="16.149999999999999" customHeight="1" x14ac:dyDescent="0.25">
      <c r="A55" s="179"/>
      <c r="D55" s="180"/>
    </row>
    <row r="56" spans="1:4" ht="16.149999999999999" customHeight="1" x14ac:dyDescent="0.25">
      <c r="A56" s="179"/>
      <c r="D56" s="180"/>
    </row>
    <row r="57" spans="1:4" ht="16.149999999999999" customHeight="1" x14ac:dyDescent="0.25">
      <c r="A57" s="179"/>
      <c r="D57" s="180"/>
    </row>
    <row r="58" spans="1:4" ht="16.149999999999999" customHeight="1" x14ac:dyDescent="0.25">
      <c r="A58" s="179"/>
      <c r="D58" s="180"/>
    </row>
    <row r="59" spans="1:4" ht="16.149999999999999" customHeight="1" x14ac:dyDescent="0.25">
      <c r="A59" s="179"/>
      <c r="D59" s="180"/>
    </row>
    <row r="60" spans="1:4" ht="16.149999999999999" customHeight="1" x14ac:dyDescent="0.25">
      <c r="A60" s="179"/>
      <c r="D60" s="180"/>
    </row>
    <row r="61" spans="1:4" ht="16.149999999999999" customHeight="1" x14ac:dyDescent="0.25">
      <c r="A61" s="179"/>
      <c r="D61" s="180"/>
    </row>
    <row r="62" spans="1:4" ht="16.149999999999999" customHeight="1" x14ac:dyDescent="0.25">
      <c r="A62" s="179"/>
      <c r="D62" s="180"/>
    </row>
    <row r="63" spans="1:4" ht="16.149999999999999" customHeight="1" x14ac:dyDescent="0.25">
      <c r="A63" s="179"/>
      <c r="D63" s="180"/>
    </row>
    <row r="64" spans="1:4" ht="16.149999999999999" customHeight="1" x14ac:dyDescent="0.25">
      <c r="A64" s="179"/>
      <c r="D64" s="180"/>
    </row>
    <row r="65" spans="1:4" ht="16.149999999999999" customHeight="1" x14ac:dyDescent="0.25">
      <c r="A65" s="179"/>
      <c r="D65" s="180"/>
    </row>
    <row r="66" spans="1:4" ht="16.149999999999999" customHeight="1" x14ac:dyDescent="0.25">
      <c r="D66" s="180"/>
    </row>
    <row r="67" spans="1:4" ht="16.149999999999999" customHeight="1" x14ac:dyDescent="0.25">
      <c r="D67" s="180"/>
    </row>
    <row r="68" spans="1:4" ht="16.149999999999999" customHeight="1" x14ac:dyDescent="0.25">
      <c r="D68" s="180"/>
    </row>
    <row r="69" spans="1:4" ht="16.149999999999999" customHeight="1" x14ac:dyDescent="0.25">
      <c r="D69" s="180"/>
    </row>
    <row r="70" spans="1:4" ht="16.149999999999999" customHeight="1" x14ac:dyDescent="0.25">
      <c r="D70" s="180"/>
    </row>
    <row r="71" spans="1:4" ht="16.149999999999999" customHeight="1" x14ac:dyDescent="0.25">
      <c r="D71" s="180"/>
    </row>
    <row r="72" spans="1:4" ht="16.149999999999999" customHeight="1" x14ac:dyDescent="0.25">
      <c r="D72" s="180"/>
    </row>
    <row r="73" spans="1:4" ht="16.149999999999999" customHeight="1" x14ac:dyDescent="0.25">
      <c r="D73" s="180"/>
    </row>
    <row r="74" spans="1:4" ht="16.149999999999999" customHeight="1" x14ac:dyDescent="0.25">
      <c r="D74" s="180"/>
    </row>
    <row r="75" spans="1:4" ht="16.149999999999999" customHeight="1" x14ac:dyDescent="0.25">
      <c r="D75" s="180"/>
    </row>
    <row r="76" spans="1:4" ht="16.149999999999999" customHeight="1" x14ac:dyDescent="0.25">
      <c r="D76" s="180"/>
    </row>
    <row r="77" spans="1:4" ht="16.149999999999999" customHeight="1" x14ac:dyDescent="0.25">
      <c r="D77" s="180"/>
    </row>
    <row r="78" spans="1:4" ht="16.149999999999999" customHeight="1" x14ac:dyDescent="0.25">
      <c r="D78" s="180"/>
    </row>
    <row r="79" spans="1:4" ht="16.149999999999999" customHeight="1" x14ac:dyDescent="0.25">
      <c r="D79" s="180"/>
    </row>
    <row r="80" spans="1:4" ht="16.149999999999999" customHeight="1" x14ac:dyDescent="0.25">
      <c r="D80" s="180"/>
    </row>
    <row r="81" spans="4:4" ht="16.149999999999999" customHeight="1" x14ac:dyDescent="0.25">
      <c r="D81" s="180"/>
    </row>
    <row r="82" spans="4:4" ht="16.149999999999999" customHeight="1" x14ac:dyDescent="0.25">
      <c r="D82" s="180"/>
    </row>
    <row r="83" spans="4:4" ht="16.149999999999999" customHeight="1" x14ac:dyDescent="0.25">
      <c r="D83" s="180"/>
    </row>
    <row r="84" spans="4:4" ht="16.149999999999999" customHeight="1" x14ac:dyDescent="0.25">
      <c r="D84" s="180"/>
    </row>
    <row r="85" spans="4:4" ht="16.149999999999999" customHeight="1" x14ac:dyDescent="0.25">
      <c r="D85" s="180"/>
    </row>
    <row r="86" spans="4:4" ht="16.149999999999999" customHeight="1" x14ac:dyDescent="0.25">
      <c r="D86" s="180"/>
    </row>
    <row r="87" spans="4:4" ht="16.149999999999999" customHeight="1" x14ac:dyDescent="0.25">
      <c r="D87" s="180"/>
    </row>
    <row r="88" spans="4:4" ht="16.149999999999999" customHeight="1" x14ac:dyDescent="0.25">
      <c r="D88" s="180"/>
    </row>
    <row r="89" spans="4:4" ht="16.149999999999999" customHeight="1" x14ac:dyDescent="0.25">
      <c r="D89" s="180"/>
    </row>
    <row r="90" spans="4:4" ht="16.149999999999999" customHeight="1" x14ac:dyDescent="0.25">
      <c r="D90" s="180"/>
    </row>
    <row r="91" spans="4:4" ht="16.149999999999999" customHeight="1" x14ac:dyDescent="0.25">
      <c r="D91" s="180"/>
    </row>
    <row r="92" spans="4:4" ht="16.149999999999999" customHeight="1" x14ac:dyDescent="0.25">
      <c r="D92" s="180"/>
    </row>
    <row r="93" spans="4:4" ht="16.149999999999999" customHeight="1" x14ac:dyDescent="0.25">
      <c r="D93" s="180"/>
    </row>
    <row r="94" spans="4:4" ht="16.149999999999999" customHeight="1" x14ac:dyDescent="0.25">
      <c r="D94" s="180"/>
    </row>
    <row r="95" spans="4:4" ht="16.149999999999999" customHeight="1" x14ac:dyDescent="0.25">
      <c r="D95" s="180"/>
    </row>
    <row r="96" spans="4:4" ht="16.149999999999999" customHeight="1" x14ac:dyDescent="0.25">
      <c r="D96" s="180"/>
    </row>
    <row r="97" spans="4:4" ht="16.149999999999999" customHeight="1" x14ac:dyDescent="0.25">
      <c r="D97" s="180"/>
    </row>
    <row r="98" spans="4:4" ht="16.149999999999999" customHeight="1" x14ac:dyDescent="0.25">
      <c r="D98" s="180"/>
    </row>
    <row r="99" spans="4:4" ht="16.149999999999999" customHeight="1" x14ac:dyDescent="0.25">
      <c r="D99" s="180"/>
    </row>
    <row r="100" spans="4:4" ht="16.149999999999999" customHeight="1" x14ac:dyDescent="0.25">
      <c r="D100" s="180"/>
    </row>
    <row r="101" spans="4:4" ht="16.149999999999999" customHeight="1" x14ac:dyDescent="0.25">
      <c r="D101" s="180"/>
    </row>
    <row r="102" spans="4:4" ht="16.149999999999999" customHeight="1" x14ac:dyDescent="0.25">
      <c r="D102" s="180"/>
    </row>
    <row r="103" spans="4:4" ht="16.149999999999999" customHeight="1" x14ac:dyDescent="0.25">
      <c r="D103" s="180"/>
    </row>
    <row r="104" spans="4:4" ht="16.149999999999999" customHeight="1" x14ac:dyDescent="0.25">
      <c r="D104" s="180"/>
    </row>
    <row r="105" spans="4:4" ht="16.149999999999999" customHeight="1" x14ac:dyDescent="0.25">
      <c r="D105" s="180"/>
    </row>
    <row r="106" spans="4:4" ht="16.149999999999999" customHeight="1" x14ac:dyDescent="0.25">
      <c r="D106" s="180"/>
    </row>
    <row r="107" spans="4:4" ht="16.149999999999999" customHeight="1" x14ac:dyDescent="0.25">
      <c r="D107" s="180"/>
    </row>
    <row r="108" spans="4:4" ht="16.149999999999999" customHeight="1" x14ac:dyDescent="0.25">
      <c r="D108" s="180"/>
    </row>
    <row r="109" spans="4:4" ht="16.149999999999999" customHeight="1" x14ac:dyDescent="0.25">
      <c r="D109" s="180"/>
    </row>
    <row r="110" spans="4:4" ht="16.149999999999999" customHeight="1" x14ac:dyDescent="0.25">
      <c r="D110" s="180"/>
    </row>
    <row r="111" spans="4:4" ht="16.149999999999999" customHeight="1" x14ac:dyDescent="0.25">
      <c r="D111" s="180"/>
    </row>
    <row r="112" spans="4:4" ht="16.149999999999999" customHeight="1" x14ac:dyDescent="0.25">
      <c r="D112" s="180"/>
    </row>
    <row r="113" spans="4:4" ht="16.149999999999999" customHeight="1" x14ac:dyDescent="0.25">
      <c r="D113" s="180"/>
    </row>
    <row r="114" spans="4:4" ht="16.149999999999999" customHeight="1" x14ac:dyDescent="0.25">
      <c r="D114" s="180"/>
    </row>
    <row r="115" spans="4:4" ht="16.149999999999999" customHeight="1" x14ac:dyDescent="0.25">
      <c r="D115" s="180"/>
    </row>
    <row r="116" spans="4:4" ht="16.149999999999999" customHeight="1" x14ac:dyDescent="0.25">
      <c r="D116" s="180"/>
    </row>
    <row r="117" spans="4:4" ht="16.149999999999999" customHeight="1" x14ac:dyDescent="0.25">
      <c r="D117" s="180"/>
    </row>
    <row r="118" spans="4:4" ht="16.149999999999999" customHeight="1" x14ac:dyDescent="0.25">
      <c r="D118" s="180"/>
    </row>
    <row r="119" spans="4:4" ht="16.149999999999999" customHeight="1" x14ac:dyDescent="0.25">
      <c r="D119" s="180"/>
    </row>
    <row r="120" spans="4:4" ht="16.149999999999999" customHeight="1" x14ac:dyDescent="0.25">
      <c r="D120" s="180"/>
    </row>
    <row r="121" spans="4:4" ht="16.149999999999999" customHeight="1" x14ac:dyDescent="0.25">
      <c r="D121" s="180"/>
    </row>
    <row r="122" spans="4:4" ht="16.149999999999999" customHeight="1" x14ac:dyDescent="0.25">
      <c r="D122" s="180"/>
    </row>
    <row r="123" spans="4:4" ht="16.149999999999999" customHeight="1" x14ac:dyDescent="0.25">
      <c r="D123" s="180"/>
    </row>
    <row r="124" spans="4:4" ht="16.149999999999999" customHeight="1" x14ac:dyDescent="0.25">
      <c r="D124" s="180"/>
    </row>
    <row r="125" spans="4:4" ht="16.149999999999999" customHeight="1" x14ac:dyDescent="0.25">
      <c r="D125" s="180"/>
    </row>
    <row r="126" spans="4:4" ht="16.149999999999999" customHeight="1" x14ac:dyDescent="0.25">
      <c r="D126" s="180"/>
    </row>
    <row r="127" spans="4:4" ht="16.149999999999999" customHeight="1" x14ac:dyDescent="0.25">
      <c r="D127" s="180"/>
    </row>
    <row r="128" spans="4:4" ht="16.149999999999999" customHeight="1" x14ac:dyDescent="0.25">
      <c r="D128" s="180"/>
    </row>
    <row r="129" spans="4:4" ht="16.149999999999999" customHeight="1" x14ac:dyDescent="0.25">
      <c r="D129" s="180"/>
    </row>
    <row r="130" spans="4:4" ht="16.149999999999999" customHeight="1" x14ac:dyDescent="0.25">
      <c r="D130" s="180"/>
    </row>
    <row r="131" spans="4:4" ht="16.149999999999999" customHeight="1" x14ac:dyDescent="0.25">
      <c r="D131" s="180"/>
    </row>
    <row r="132" spans="4:4" ht="16.149999999999999" customHeight="1" x14ac:dyDescent="0.25">
      <c r="D132" s="180"/>
    </row>
    <row r="133" spans="4:4" ht="16.149999999999999" customHeight="1" x14ac:dyDescent="0.25">
      <c r="D133" s="180"/>
    </row>
    <row r="134" spans="4:4" ht="16.149999999999999" customHeight="1" x14ac:dyDescent="0.25">
      <c r="D134" s="180"/>
    </row>
    <row r="135" spans="4:4" ht="16.149999999999999" customHeight="1" x14ac:dyDescent="0.25">
      <c r="D135" s="180"/>
    </row>
    <row r="136" spans="4:4" ht="16.149999999999999" customHeight="1" x14ac:dyDescent="0.25">
      <c r="D136" s="180"/>
    </row>
    <row r="137" spans="4:4" ht="16.149999999999999" customHeight="1" x14ac:dyDescent="0.25">
      <c r="D137" s="180"/>
    </row>
    <row r="138" spans="4:4" ht="16.149999999999999" customHeight="1" x14ac:dyDescent="0.25">
      <c r="D138" s="180"/>
    </row>
    <row r="139" spans="4:4" ht="16.149999999999999" customHeight="1" x14ac:dyDescent="0.25">
      <c r="D139" s="180"/>
    </row>
    <row r="140" spans="4:4" ht="16.149999999999999" customHeight="1" x14ac:dyDescent="0.25">
      <c r="D140" s="180"/>
    </row>
    <row r="141" spans="4:4" ht="16.149999999999999" customHeight="1" x14ac:dyDescent="0.25">
      <c r="D141" s="180"/>
    </row>
    <row r="142" spans="4:4" ht="16.149999999999999" customHeight="1" x14ac:dyDescent="0.25">
      <c r="D142" s="180"/>
    </row>
    <row r="143" spans="4:4" ht="16.149999999999999" customHeight="1" x14ac:dyDescent="0.25">
      <c r="D143" s="180"/>
    </row>
    <row r="144" spans="4:4" ht="16.149999999999999" customHeight="1" x14ac:dyDescent="0.25">
      <c r="D144" s="180"/>
    </row>
    <row r="145" spans="4:4" ht="16.149999999999999" customHeight="1" x14ac:dyDescent="0.25">
      <c r="D145" s="180"/>
    </row>
    <row r="146" spans="4:4" ht="16.149999999999999" customHeight="1" x14ac:dyDescent="0.25">
      <c r="D146" s="180"/>
    </row>
    <row r="147" spans="4:4" ht="16.149999999999999" customHeight="1" x14ac:dyDescent="0.25">
      <c r="D147" s="180"/>
    </row>
    <row r="148" spans="4:4" ht="16.149999999999999" customHeight="1" x14ac:dyDescent="0.25">
      <c r="D148" s="180"/>
    </row>
    <row r="149" spans="4:4" ht="16.149999999999999" customHeight="1" x14ac:dyDescent="0.25">
      <c r="D149" s="180"/>
    </row>
    <row r="150" spans="4:4" ht="16.149999999999999" customHeight="1" x14ac:dyDescent="0.25">
      <c r="D150" s="180"/>
    </row>
    <row r="151" spans="4:4" ht="16.149999999999999" customHeight="1" x14ac:dyDescent="0.25">
      <c r="D151" s="180"/>
    </row>
    <row r="152" spans="4:4" ht="16.149999999999999" customHeight="1" x14ac:dyDescent="0.25">
      <c r="D152" s="180"/>
    </row>
    <row r="153" spans="4:4" ht="16.149999999999999" customHeight="1" x14ac:dyDescent="0.25">
      <c r="D153" s="180"/>
    </row>
    <row r="154" spans="4:4" ht="16.149999999999999" customHeight="1" x14ac:dyDescent="0.25">
      <c r="D154" s="180"/>
    </row>
    <row r="155" spans="4:4" ht="16.149999999999999" customHeight="1" x14ac:dyDescent="0.25">
      <c r="D155" s="180"/>
    </row>
    <row r="156" spans="4:4" ht="16.149999999999999" customHeight="1" x14ac:dyDescent="0.25">
      <c r="D156" s="180"/>
    </row>
    <row r="157" spans="4:4" ht="16.149999999999999" customHeight="1" x14ac:dyDescent="0.25">
      <c r="D157" s="180"/>
    </row>
    <row r="158" spans="4:4" ht="16.149999999999999" customHeight="1" x14ac:dyDescent="0.25">
      <c r="D158" s="180"/>
    </row>
    <row r="159" spans="4:4" ht="16.149999999999999" customHeight="1" x14ac:dyDescent="0.25">
      <c r="D159" s="180"/>
    </row>
    <row r="160" spans="4:4" ht="16.149999999999999" customHeight="1" x14ac:dyDescent="0.25">
      <c r="D160" s="180"/>
    </row>
    <row r="161" spans="4:4" ht="16.149999999999999" customHeight="1" x14ac:dyDescent="0.25">
      <c r="D161" s="180"/>
    </row>
    <row r="162" spans="4:4" ht="16.149999999999999" customHeight="1" x14ac:dyDescent="0.25">
      <c r="D162" s="180"/>
    </row>
    <row r="163" spans="4:4" ht="16.149999999999999" customHeight="1" x14ac:dyDescent="0.25">
      <c r="D163" s="180"/>
    </row>
    <row r="164" spans="4:4" ht="16.149999999999999" customHeight="1" x14ac:dyDescent="0.25">
      <c r="D164" s="180"/>
    </row>
    <row r="165" spans="4:4" ht="16.149999999999999" customHeight="1" x14ac:dyDescent="0.25">
      <c r="D165" s="180"/>
    </row>
    <row r="166" spans="4:4" ht="16.149999999999999" customHeight="1" x14ac:dyDescent="0.25">
      <c r="D166" s="180"/>
    </row>
    <row r="167" spans="4:4" ht="16.149999999999999" customHeight="1" x14ac:dyDescent="0.25">
      <c r="D167" s="180"/>
    </row>
    <row r="168" spans="4:4" ht="16.149999999999999" customHeight="1" x14ac:dyDescent="0.25">
      <c r="D168" s="180"/>
    </row>
    <row r="169" spans="4:4" ht="16.149999999999999" customHeight="1" x14ac:dyDescent="0.25">
      <c r="D169" s="180"/>
    </row>
    <row r="170" spans="4:4" ht="16.149999999999999" customHeight="1" x14ac:dyDescent="0.25">
      <c r="D170" s="180"/>
    </row>
    <row r="171" spans="4:4" ht="16.149999999999999" customHeight="1" x14ac:dyDescent="0.25">
      <c r="D171" s="180"/>
    </row>
    <row r="172" spans="4:4" ht="16.149999999999999" customHeight="1" x14ac:dyDescent="0.25">
      <c r="D172" s="180"/>
    </row>
    <row r="173" spans="4:4" ht="16.149999999999999" customHeight="1" x14ac:dyDescent="0.25">
      <c r="D173" s="180"/>
    </row>
    <row r="174" spans="4:4" ht="16.149999999999999" customHeight="1" x14ac:dyDescent="0.25">
      <c r="D174" s="180"/>
    </row>
    <row r="175" spans="4:4" ht="16.149999999999999" customHeight="1" x14ac:dyDescent="0.25">
      <c r="D175" s="180"/>
    </row>
    <row r="176" spans="4:4" ht="16.149999999999999" customHeight="1" x14ac:dyDescent="0.25">
      <c r="D176" s="180"/>
    </row>
    <row r="177" spans="4:4" ht="16.149999999999999" customHeight="1" x14ac:dyDescent="0.25">
      <c r="D177" s="180"/>
    </row>
    <row r="178" spans="4:4" ht="16.149999999999999" customHeight="1" x14ac:dyDescent="0.25">
      <c r="D178" s="180"/>
    </row>
    <row r="179" spans="4:4" ht="16.149999999999999" customHeight="1" x14ac:dyDescent="0.25">
      <c r="D179" s="180"/>
    </row>
    <row r="180" spans="4:4" ht="16.149999999999999" customHeight="1" x14ac:dyDescent="0.25">
      <c r="D180" s="180"/>
    </row>
    <row r="181" spans="4:4" ht="16.149999999999999" customHeight="1" x14ac:dyDescent="0.25">
      <c r="D181" s="180"/>
    </row>
  </sheetData>
  <mergeCells count="1">
    <mergeCell ref="A1:E1"/>
  </mergeCells>
  <conditionalFormatting sqref="C5:C25">
    <cfRule type="dataBar" priority="8">
      <dataBar>
        <cfvo type="min"/>
        <cfvo type="max"/>
        <color theme="9" tint="0.79998168889431442"/>
      </dataBar>
      <extLst>
        <ext xmlns:x14="http://schemas.microsoft.com/office/spreadsheetml/2009/9/main" uri="{B025F937-C7B1-47D3-B67F-A62EFF666E3E}">
          <x14:id>{96702946-95EE-4C8D-987C-84AE040F3670}</x14:id>
        </ext>
      </extLst>
    </cfRule>
  </conditionalFormatting>
  <conditionalFormatting sqref="C20:C24">
    <cfRule type="dataBar" priority="1">
      <dataBar>
        <cfvo type="min"/>
        <cfvo type="max"/>
        <color theme="9" tint="0.79998168889431442"/>
      </dataBar>
      <extLst>
        <ext xmlns:x14="http://schemas.microsoft.com/office/spreadsheetml/2009/9/main" uri="{B025F937-C7B1-47D3-B67F-A62EFF666E3E}">
          <x14:id>{05438B94-6E89-423F-8377-AE4AD3070983}</x14:id>
        </ext>
      </extLst>
    </cfRule>
  </conditionalFormatting>
  <hyperlinks>
    <hyperlink ref="D5" location="ZAD1!A1" display="ZAD1" xr:uid="{00000000-0004-0000-0000-000000000000}"/>
    <hyperlink ref="D6" location="ZAD2!A1" display="ZAD2" xr:uid="{00000000-0004-0000-0000-000001000000}"/>
    <hyperlink ref="D7" location="ZAD3!A1" display="ZAD3" xr:uid="{00000000-0004-0000-0000-000002000000}"/>
    <hyperlink ref="D8" location="ZAD4!A1" display="ZAD4" xr:uid="{00000000-0004-0000-0000-000003000000}"/>
    <hyperlink ref="D9" location="ZAD5!A1" display="ZAD5" xr:uid="{00000000-0004-0000-0000-000004000000}"/>
    <hyperlink ref="D10" location="ZAD6!A1" display="ZAD6" xr:uid="{00000000-0004-0000-0000-000005000000}"/>
    <hyperlink ref="D11" location="ZAD7!A1" display="ZAD7" xr:uid="{00000000-0004-0000-0000-000006000000}"/>
    <hyperlink ref="D12" location="ZAD8!A1" display="ZAD8" xr:uid="{00000000-0004-0000-0000-000007000000}"/>
    <hyperlink ref="D13" location="ZAD9!A1" display="ZAD9" xr:uid="{00000000-0004-0000-0000-000008000000}"/>
    <hyperlink ref="D14" location="Zad10!A1" display="ZAD10" xr:uid="{00000000-0004-0000-0000-000009000000}"/>
    <hyperlink ref="D15" location="Zad11!A1" display="ZAD11" xr:uid="{00000000-0004-0000-0000-00000A000000}"/>
    <hyperlink ref="D16" location="Zad12!A1" display="ZAD12" xr:uid="{00000000-0004-0000-0000-00000B000000}"/>
    <hyperlink ref="D17" location="Zad13!A1" display="ZAD13" xr:uid="{00000000-0004-0000-0000-00000C000000}"/>
    <hyperlink ref="D18" location="Zad14!A1" display="ZAD14" xr:uid="{00000000-0004-0000-0000-00000D000000}"/>
    <hyperlink ref="D19" location="Zad15!A1" display="ZAD15" xr:uid="{00000000-0004-0000-0000-00000E000000}"/>
    <hyperlink ref="D20" location="Zad16!A1" display="ZAD16" xr:uid="{00000000-0004-0000-0000-00000F000000}"/>
    <hyperlink ref="D21" location="Zad17!A1" display="ZAD17" xr:uid="{00000000-0004-0000-0000-000010000000}"/>
    <hyperlink ref="D22" location="Zad18!A1" display="ZAD18" xr:uid="{00000000-0004-0000-0000-000011000000}"/>
    <hyperlink ref="D23" location="Zad19!A1" display="ZAD19" xr:uid="{00000000-0004-0000-0000-000012000000}"/>
    <hyperlink ref="D24" location="Zad20!A1" display="ZAD20" xr:uid="{00000000-0004-0000-0000-000013000000}"/>
    <hyperlink ref="D25" location="Zad21!A1" display="ZAD21" xr:uid="{00000000-0004-0000-0000-000014000000}"/>
  </hyperlink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6702946-95EE-4C8D-987C-84AE040F3670}">
            <x14:dataBar minLength="0" maxLength="100" gradient="0">
              <x14:cfvo type="autoMin"/>
              <x14:cfvo type="autoMax"/>
              <x14:negativeFillColor rgb="FFFF0000"/>
              <x14:axisColor rgb="FF000000"/>
            </x14:dataBar>
          </x14:cfRule>
          <xm:sqref>C5:C25</xm:sqref>
        </x14:conditionalFormatting>
        <x14:conditionalFormatting xmlns:xm="http://schemas.microsoft.com/office/excel/2006/main">
          <x14:cfRule type="dataBar" id="{05438B94-6E89-423F-8377-AE4AD3070983}">
            <x14:dataBar minLength="0" maxLength="100" gradient="0">
              <x14:cfvo type="autoMin"/>
              <x14:cfvo type="autoMax"/>
              <x14:negativeFillColor rgb="FFFF0000"/>
              <x14:axisColor rgb="FF000000"/>
            </x14:dataBar>
          </x14:cfRule>
          <xm:sqref>C20:C24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H24"/>
  <sheetViews>
    <sheetView showGridLines="0" zoomScaleNormal="100" workbookViewId="0">
      <selection activeCell="L20" sqref="L20"/>
    </sheetView>
  </sheetViews>
  <sheetFormatPr defaultColWidth="8.85546875" defaultRowHeight="22.15" customHeight="1" x14ac:dyDescent="0.25"/>
  <cols>
    <col min="1" max="1" width="3.7109375" style="22" customWidth="1"/>
    <col min="2" max="2" width="21.5703125" style="22" customWidth="1"/>
    <col min="3" max="6" width="15.5703125" style="86" customWidth="1"/>
    <col min="7" max="16384" width="8.85546875" style="86"/>
  </cols>
  <sheetData>
    <row r="1" spans="1:8" ht="22.15" customHeight="1" x14ac:dyDescent="0.25">
      <c r="B1" s="75" t="s">
        <v>203</v>
      </c>
    </row>
    <row r="7" spans="1:8" ht="22.15" customHeight="1" x14ac:dyDescent="0.25">
      <c r="B7" s="23"/>
    </row>
    <row r="8" spans="1:8" ht="22.15" customHeight="1" x14ac:dyDescent="0.25">
      <c r="A8" s="43"/>
      <c r="B8" s="44"/>
      <c r="C8" s="26"/>
      <c r="D8" s="26"/>
      <c r="E8" s="26"/>
      <c r="F8" s="26"/>
    </row>
    <row r="9" spans="1:8" ht="47.45" customHeight="1" x14ac:dyDescent="0.25">
      <c r="A9" s="43"/>
      <c r="B9" s="45" t="s">
        <v>20</v>
      </c>
      <c r="C9" s="46" t="s">
        <v>133</v>
      </c>
      <c r="D9" s="46" t="s">
        <v>134</v>
      </c>
      <c r="E9" s="46" t="s">
        <v>135</v>
      </c>
      <c r="F9" s="46" t="s">
        <v>136</v>
      </c>
      <c r="G9"/>
      <c r="H9"/>
    </row>
    <row r="10" spans="1:8" ht="22.15" customHeight="1" x14ac:dyDescent="0.25">
      <c r="A10" s="43"/>
      <c r="B10" s="47" t="s">
        <v>137</v>
      </c>
      <c r="C10" s="48">
        <v>102</v>
      </c>
      <c r="D10" s="48">
        <v>6</v>
      </c>
      <c r="E10" s="48">
        <v>20000</v>
      </c>
      <c r="F10" s="187">
        <v>45.1</v>
      </c>
      <c r="G10"/>
      <c r="H10"/>
    </row>
    <row r="11" spans="1:8" ht="22.15" customHeight="1" x14ac:dyDescent="0.25">
      <c r="A11" s="43"/>
      <c r="B11" s="49" t="s">
        <v>138</v>
      </c>
      <c r="C11" s="50">
        <v>96</v>
      </c>
      <c r="D11" s="50">
        <v>8</v>
      </c>
      <c r="E11" s="50" t="s">
        <v>139</v>
      </c>
      <c r="F11" s="187">
        <v>32.4</v>
      </c>
      <c r="G11"/>
      <c r="H11"/>
    </row>
    <row r="12" spans="1:8" ht="22.15" customHeight="1" x14ac:dyDescent="0.25">
      <c r="A12" s="43"/>
      <c r="B12" s="44"/>
      <c r="C12" s="26"/>
      <c r="D12" s="26"/>
      <c r="E12" s="26"/>
      <c r="F12" s="26"/>
      <c r="G12"/>
      <c r="H12"/>
    </row>
    <row r="13" spans="1:8" ht="33.6" customHeight="1" x14ac:dyDescent="0.25">
      <c r="A13" s="24"/>
      <c r="B13" s="51" t="s">
        <v>140</v>
      </c>
      <c r="C13" s="52" t="s">
        <v>141</v>
      </c>
      <c r="D13" s="52" t="s">
        <v>142</v>
      </c>
      <c r="E13" s="53" t="s">
        <v>143</v>
      </c>
      <c r="F13" s="27"/>
    </row>
    <row r="14" spans="1:8" ht="22.15" customHeight="1" x14ac:dyDescent="0.25">
      <c r="A14" s="24"/>
      <c r="B14" s="54" t="s">
        <v>144</v>
      </c>
      <c r="C14" s="25">
        <v>104</v>
      </c>
      <c r="D14" s="25">
        <v>5</v>
      </c>
      <c r="E14" s="25">
        <v>30000</v>
      </c>
      <c r="F14" s="27"/>
    </row>
    <row r="15" spans="1:8" ht="22.15" customHeight="1" x14ac:dyDescent="0.25">
      <c r="A15" s="24"/>
      <c r="B15" s="54" t="s">
        <v>145</v>
      </c>
      <c r="C15" s="25">
        <v>94</v>
      </c>
      <c r="D15" s="25">
        <v>9</v>
      </c>
      <c r="E15" s="25">
        <v>70000</v>
      </c>
      <c r="F15" s="27"/>
    </row>
    <row r="16" spans="1:8" ht="22.15" customHeight="1" x14ac:dyDescent="0.25">
      <c r="A16" s="24"/>
      <c r="B16" s="44"/>
      <c r="C16" s="26"/>
      <c r="D16" s="26"/>
      <c r="E16" s="26"/>
      <c r="F16" s="27"/>
    </row>
    <row r="17" spans="1:8" ht="22.15" customHeight="1" x14ac:dyDescent="0.25">
      <c r="A17" s="24"/>
      <c r="B17"/>
      <c r="C17"/>
      <c r="D17"/>
      <c r="E17"/>
      <c r="F17"/>
      <c r="G17"/>
      <c r="H17"/>
    </row>
    <row r="18" spans="1:8" ht="22.15" customHeight="1" x14ac:dyDescent="0.25">
      <c r="B18"/>
      <c r="C18"/>
      <c r="D18"/>
      <c r="E18"/>
      <c r="F18"/>
      <c r="G18"/>
      <c r="H18"/>
    </row>
    <row r="19" spans="1:8" ht="22.15" customHeight="1" x14ac:dyDescent="0.25">
      <c r="B19"/>
      <c r="C19"/>
      <c r="D19"/>
      <c r="E19"/>
      <c r="F19"/>
      <c r="G19"/>
      <c r="H19"/>
    </row>
    <row r="20" spans="1:8" ht="22.15" customHeight="1" x14ac:dyDescent="0.25">
      <c r="B20"/>
      <c r="C20"/>
      <c r="D20"/>
      <c r="E20"/>
      <c r="F20"/>
      <c r="G20"/>
      <c r="H20"/>
    </row>
    <row r="21" spans="1:8" ht="22.15" customHeight="1" x14ac:dyDescent="0.25">
      <c r="B21"/>
      <c r="C21"/>
      <c r="D21"/>
      <c r="E21"/>
      <c r="F21"/>
      <c r="G21"/>
      <c r="H21"/>
    </row>
    <row r="22" spans="1:8" ht="22.15" customHeight="1" x14ac:dyDescent="0.25">
      <c r="B22"/>
      <c r="C22"/>
      <c r="D22"/>
      <c r="E22"/>
      <c r="F22"/>
      <c r="G22"/>
      <c r="H22"/>
    </row>
    <row r="23" spans="1:8" ht="22.15" customHeight="1" x14ac:dyDescent="0.25">
      <c r="B23"/>
      <c r="C23"/>
      <c r="D23"/>
      <c r="E23"/>
      <c r="F23"/>
      <c r="G23"/>
      <c r="H23"/>
    </row>
    <row r="24" spans="1:8" ht="22.15" customHeight="1" x14ac:dyDescent="0.25">
      <c r="B24"/>
      <c r="C24"/>
      <c r="D24"/>
      <c r="E24"/>
      <c r="F24"/>
      <c r="G24"/>
      <c r="H24"/>
    </row>
  </sheetData>
  <scenarios current="0">
    <scenario name="scenario 1" count="4" user="Author" comment="Created by Author on 4/12/2012">
      <inputCells r="C18" val="7272.72364374396"/>
      <inputCells r="D18" val="22609.5159656729"/>
      <inputCells r="C19" val="1818.18091093599"/>
      <inputCells r="D19" val="67828.5478970187"/>
    </scenario>
  </scenarios>
  <hyperlinks>
    <hyperlink ref="B1" location="Sadrzaj!A1" display="Povratak na sadržaj" xr:uid="{00000000-0004-0000-0800-000000000000}"/>
  </hyperlinks>
  <pageMargins left="0.7" right="0.7" top="0.75" bottom="0.75" header="0.3" footer="0.3"/>
  <pageSetup paperSize="9" orientation="portrait" horizont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1:Q30"/>
  <sheetViews>
    <sheetView showGridLines="0" zoomScale="110" zoomScaleNormal="110" workbookViewId="0">
      <selection activeCell="B1" sqref="B1"/>
    </sheetView>
  </sheetViews>
  <sheetFormatPr defaultColWidth="8.85546875" defaultRowHeight="16.899999999999999" customHeight="1" x14ac:dyDescent="0.25"/>
  <cols>
    <col min="1" max="1" width="2.85546875" style="86" customWidth="1"/>
    <col min="2" max="2" width="22.42578125" style="21" customWidth="1"/>
    <col min="3" max="3" width="8.140625" style="86" customWidth="1"/>
    <col min="4" max="12" width="8" style="86" customWidth="1"/>
    <col min="13" max="13" width="10.7109375" style="86" customWidth="1"/>
    <col min="14" max="16384" width="8.85546875" style="86"/>
  </cols>
  <sheetData>
    <row r="1" spans="2:17" ht="36.6" customHeight="1" x14ac:dyDescent="0.25">
      <c r="B1" s="75" t="s">
        <v>203</v>
      </c>
    </row>
    <row r="2" spans="2:17" ht="16.899999999999999" customHeight="1" x14ac:dyDescent="0.25">
      <c r="B2" s="55" t="s">
        <v>146</v>
      </c>
      <c r="C2" s="260" t="s">
        <v>42</v>
      </c>
      <c r="D2" s="260"/>
      <c r="E2" s="261" t="s">
        <v>43</v>
      </c>
      <c r="F2" s="261"/>
      <c r="G2" s="262" t="s">
        <v>44</v>
      </c>
      <c r="H2" s="263"/>
      <c r="I2" s="264"/>
      <c r="J2" s="261" t="s">
        <v>45</v>
      </c>
      <c r="K2" s="261"/>
      <c r="L2" s="261"/>
      <c r="M2" s="56"/>
    </row>
    <row r="3" spans="2:17" ht="16.899999999999999" customHeight="1" x14ac:dyDescent="0.25">
      <c r="B3" s="57" t="s">
        <v>147</v>
      </c>
      <c r="C3" s="120" t="s">
        <v>46</v>
      </c>
      <c r="D3" s="120" t="s">
        <v>47</v>
      </c>
      <c r="E3" s="121" t="s">
        <v>46</v>
      </c>
      <c r="F3" s="121" t="s">
        <v>47</v>
      </c>
      <c r="G3" s="120" t="s">
        <v>46</v>
      </c>
      <c r="H3" s="120" t="s">
        <v>47</v>
      </c>
      <c r="I3" s="120" t="s">
        <v>48</v>
      </c>
      <c r="J3" s="121" t="s">
        <v>46</v>
      </c>
      <c r="K3" s="121" t="s">
        <v>47</v>
      </c>
      <c r="L3" s="121" t="s">
        <v>48</v>
      </c>
      <c r="M3" s="56"/>
    </row>
    <row r="4" spans="2:17" ht="16.899999999999999" customHeight="1" x14ac:dyDescent="0.25">
      <c r="B4" s="58" t="s">
        <v>148</v>
      </c>
      <c r="C4" s="120">
        <v>0.3</v>
      </c>
      <c r="D4" s="120">
        <v>0.8</v>
      </c>
      <c r="E4" s="121">
        <v>0</v>
      </c>
      <c r="F4" s="121">
        <v>0.2</v>
      </c>
      <c r="G4" s="120">
        <v>0.6</v>
      </c>
      <c r="H4" s="120">
        <v>0.4</v>
      </c>
      <c r="I4" s="120">
        <v>0.6</v>
      </c>
      <c r="J4" s="121">
        <v>1.2</v>
      </c>
      <c r="K4" s="121">
        <v>0.6</v>
      </c>
      <c r="L4" s="121">
        <v>0.7</v>
      </c>
      <c r="M4" s="56"/>
    </row>
    <row r="5" spans="2:17" ht="16.899999999999999" customHeight="1" x14ac:dyDescent="0.25">
      <c r="B5" s="58" t="s">
        <v>149</v>
      </c>
      <c r="C5" s="120">
        <v>0</v>
      </c>
      <c r="D5" s="120">
        <v>0.3</v>
      </c>
      <c r="E5" s="121">
        <v>0.4</v>
      </c>
      <c r="F5" s="121">
        <v>0.4</v>
      </c>
      <c r="G5" s="120">
        <v>0.8</v>
      </c>
      <c r="H5" s="120">
        <v>0.7</v>
      </c>
      <c r="I5" s="120">
        <v>0</v>
      </c>
      <c r="J5" s="121">
        <v>0.4</v>
      </c>
      <c r="K5" s="121">
        <v>1.4</v>
      </c>
      <c r="L5" s="121">
        <v>0</v>
      </c>
      <c r="M5" s="56"/>
    </row>
    <row r="6" spans="2:17" ht="16.899999999999999" customHeight="1" x14ac:dyDescent="0.25">
      <c r="B6" s="58" t="s">
        <v>150</v>
      </c>
      <c r="C6" s="120">
        <v>0.5</v>
      </c>
      <c r="D6" s="120">
        <v>0.4</v>
      </c>
      <c r="E6" s="121">
        <v>0.6</v>
      </c>
      <c r="F6" s="121">
        <v>0.5</v>
      </c>
      <c r="G6" s="120">
        <v>0.3</v>
      </c>
      <c r="H6" s="120">
        <v>1.2</v>
      </c>
      <c r="I6" s="120">
        <v>1.1000000000000001</v>
      </c>
      <c r="J6" s="121">
        <v>0.8</v>
      </c>
      <c r="K6" s="121">
        <v>0</v>
      </c>
      <c r="L6" s="121">
        <v>1.5</v>
      </c>
      <c r="M6" s="56"/>
    </row>
    <row r="7" spans="2:17" ht="16.899999999999999" customHeight="1" x14ac:dyDescent="0.25">
      <c r="B7" s="57" t="s">
        <v>151</v>
      </c>
      <c r="C7" s="120">
        <v>0.4</v>
      </c>
      <c r="D7" s="120">
        <v>0.2</v>
      </c>
      <c r="E7" s="121">
        <v>0.3</v>
      </c>
      <c r="F7" s="121">
        <v>0.4</v>
      </c>
      <c r="G7" s="120">
        <v>0.4</v>
      </c>
      <c r="H7" s="120">
        <v>0.3</v>
      </c>
      <c r="I7" s="120">
        <v>0.6</v>
      </c>
      <c r="J7" s="121">
        <v>0.3</v>
      </c>
      <c r="K7" s="121">
        <v>0.5</v>
      </c>
      <c r="L7" s="121">
        <v>0.4</v>
      </c>
      <c r="M7" s="56"/>
    </row>
    <row r="8" spans="2:17" ht="16.899999999999999" customHeight="1" x14ac:dyDescent="0.25">
      <c r="B8" s="57" t="s">
        <v>152</v>
      </c>
      <c r="C8" s="254"/>
      <c r="D8" s="255"/>
      <c r="E8" s="256">
        <v>120</v>
      </c>
      <c r="F8" s="257"/>
      <c r="G8" s="254">
        <v>120</v>
      </c>
      <c r="H8" s="258"/>
      <c r="I8" s="255"/>
      <c r="J8" s="121"/>
      <c r="K8" s="121"/>
      <c r="L8" s="121"/>
      <c r="M8" s="56"/>
    </row>
    <row r="9" spans="2:17" ht="16.899999999999999" customHeight="1" x14ac:dyDescent="0.25">
      <c r="B9" s="57" t="s">
        <v>38</v>
      </c>
      <c r="C9" s="254">
        <v>15</v>
      </c>
      <c r="D9" s="255"/>
      <c r="E9" s="256">
        <v>25</v>
      </c>
      <c r="F9" s="257"/>
      <c r="G9" s="254">
        <v>35</v>
      </c>
      <c r="H9" s="258"/>
      <c r="I9" s="255"/>
      <c r="J9" s="256">
        <v>20</v>
      </c>
      <c r="K9" s="259"/>
      <c r="L9" s="257"/>
      <c r="M9" s="56"/>
    </row>
    <row r="10" spans="2:17" ht="16.899999999999999" customHeight="1" x14ac:dyDescent="0.25">
      <c r="B10" s="21" t="s">
        <v>153</v>
      </c>
      <c r="C10" s="86">
        <v>15</v>
      </c>
      <c r="D10" s="86">
        <v>15</v>
      </c>
      <c r="E10" s="86">
        <v>25</v>
      </c>
      <c r="F10" s="86">
        <v>25</v>
      </c>
      <c r="G10" s="86">
        <v>35</v>
      </c>
      <c r="H10" s="86">
        <v>35</v>
      </c>
      <c r="I10" s="86">
        <v>35</v>
      </c>
      <c r="J10" s="86">
        <v>20</v>
      </c>
      <c r="K10" s="86">
        <v>20</v>
      </c>
      <c r="L10" s="86">
        <v>20</v>
      </c>
    </row>
    <row r="12" spans="2:17" ht="27.75" customHeight="1" x14ac:dyDescent="0.25">
      <c r="B12"/>
      <c r="C12"/>
      <c r="D12"/>
      <c r="E12"/>
      <c r="F12"/>
      <c r="G12"/>
      <c r="H12"/>
      <c r="I12"/>
      <c r="J12"/>
      <c r="K12"/>
      <c r="L12"/>
      <c r="M12"/>
      <c r="N12"/>
      <c r="O12"/>
      <c r="P12"/>
      <c r="Q12"/>
    </row>
    <row r="13" spans="2:17" ht="16.899999999999999" customHeight="1" x14ac:dyDescent="0.25">
      <c r="B13"/>
      <c r="C13"/>
      <c r="D13"/>
      <c r="E13"/>
      <c r="F13"/>
      <c r="G13"/>
      <c r="H13"/>
      <c r="I13"/>
      <c r="J13"/>
      <c r="K13"/>
      <c r="L13"/>
      <c r="M13"/>
      <c r="N13"/>
      <c r="O13"/>
      <c r="P13"/>
      <c r="Q13"/>
    </row>
    <row r="14" spans="2:17" ht="16.899999999999999" customHeight="1" x14ac:dyDescent="0.25">
      <c r="B14"/>
      <c r="C14"/>
      <c r="D14"/>
      <c r="E14"/>
      <c r="F14"/>
      <c r="G14"/>
      <c r="H14"/>
      <c r="I14"/>
      <c r="J14"/>
      <c r="K14"/>
      <c r="L14"/>
      <c r="M14"/>
      <c r="N14"/>
      <c r="O14"/>
      <c r="P14"/>
      <c r="Q14"/>
    </row>
    <row r="15" spans="2:17" ht="16.899999999999999" customHeight="1" x14ac:dyDescent="0.25">
      <c r="B15"/>
      <c r="C15"/>
      <c r="D15"/>
      <c r="E15"/>
      <c r="F15"/>
      <c r="G15"/>
      <c r="H15"/>
      <c r="I15"/>
      <c r="J15"/>
      <c r="K15"/>
      <c r="L15"/>
      <c r="M15"/>
      <c r="N15"/>
      <c r="O15"/>
      <c r="P15"/>
      <c r="Q15"/>
    </row>
    <row r="16" spans="2:17" ht="16.899999999999999" customHeight="1" x14ac:dyDescent="0.25">
      <c r="B16"/>
      <c r="C16"/>
      <c r="D16"/>
      <c r="E16"/>
      <c r="F16"/>
      <c r="G16"/>
      <c r="H16"/>
      <c r="I16"/>
      <c r="J16"/>
      <c r="K16"/>
      <c r="L16"/>
      <c r="M16"/>
      <c r="N16"/>
      <c r="O16"/>
      <c r="P16"/>
      <c r="Q16"/>
    </row>
    <row r="17" spans="2:17" ht="16.899999999999999" customHeight="1" x14ac:dyDescent="0.25">
      <c r="B17"/>
      <c r="C17"/>
      <c r="D17"/>
      <c r="E17"/>
      <c r="F17"/>
      <c r="G17"/>
      <c r="H17"/>
      <c r="I17"/>
      <c r="J17"/>
      <c r="K17"/>
      <c r="L17"/>
      <c r="M17"/>
      <c r="N17"/>
      <c r="O17"/>
      <c r="P17"/>
      <c r="Q17"/>
    </row>
    <row r="18" spans="2:17" ht="16.899999999999999" customHeight="1" x14ac:dyDescent="0.25">
      <c r="B18"/>
      <c r="C18"/>
      <c r="D18"/>
      <c r="E18"/>
      <c r="F18"/>
      <c r="G18"/>
      <c r="H18"/>
      <c r="I18"/>
      <c r="J18"/>
      <c r="K18"/>
      <c r="L18"/>
      <c r="M18"/>
      <c r="N18"/>
      <c r="O18"/>
      <c r="P18"/>
      <c r="Q18"/>
    </row>
    <row r="19" spans="2:17" ht="16.899999999999999" customHeight="1" x14ac:dyDescent="0.25">
      <c r="B19"/>
      <c r="C19"/>
      <c r="D19"/>
      <c r="E19"/>
      <c r="F19"/>
      <c r="G19"/>
      <c r="H19"/>
      <c r="I19"/>
      <c r="J19"/>
      <c r="K19"/>
      <c r="L19"/>
      <c r="M19"/>
      <c r="N19"/>
      <c r="O19"/>
      <c r="P19"/>
      <c r="Q19"/>
    </row>
    <row r="20" spans="2:17" ht="16.899999999999999" customHeight="1" x14ac:dyDescent="0.25">
      <c r="B20"/>
      <c r="C20"/>
      <c r="D20"/>
      <c r="E20"/>
      <c r="F20"/>
      <c r="G20"/>
      <c r="H20"/>
      <c r="I20"/>
      <c r="J20"/>
      <c r="K20"/>
      <c r="L20"/>
      <c r="M20"/>
      <c r="N20"/>
      <c r="O20"/>
      <c r="P20"/>
      <c r="Q20"/>
    </row>
    <row r="21" spans="2:17" ht="16.899999999999999" customHeight="1" x14ac:dyDescent="0.25">
      <c r="B21"/>
      <c r="C21"/>
      <c r="D21"/>
      <c r="E21"/>
      <c r="F21"/>
      <c r="G21"/>
      <c r="H21"/>
      <c r="I21"/>
      <c r="J21"/>
      <c r="K21"/>
      <c r="L21"/>
      <c r="M21"/>
      <c r="N21"/>
      <c r="O21"/>
      <c r="P21"/>
      <c r="Q21"/>
    </row>
    <row r="22" spans="2:17" ht="16.899999999999999" customHeight="1" x14ac:dyDescent="0.25">
      <c r="B22"/>
      <c r="C22"/>
      <c r="D22"/>
      <c r="E22"/>
      <c r="F22"/>
      <c r="G22"/>
      <c r="H22"/>
      <c r="I22"/>
      <c r="J22"/>
      <c r="K22"/>
      <c r="L22"/>
      <c r="M22"/>
      <c r="N22"/>
      <c r="O22"/>
      <c r="P22"/>
      <c r="Q22"/>
    </row>
    <row r="23" spans="2:17" ht="16.899999999999999" customHeight="1" x14ac:dyDescent="0.25">
      <c r="B23"/>
      <c r="C23"/>
      <c r="D23"/>
      <c r="E23"/>
      <c r="F23"/>
      <c r="G23"/>
      <c r="H23"/>
      <c r="I23"/>
      <c r="J23"/>
      <c r="K23"/>
      <c r="L23"/>
      <c r="M23"/>
      <c r="N23"/>
      <c r="O23"/>
      <c r="P23"/>
      <c r="Q23"/>
    </row>
    <row r="24" spans="2:17" ht="16.899999999999999" customHeight="1" x14ac:dyDescent="0.25">
      <c r="B24"/>
      <c r="C24"/>
      <c r="D24"/>
      <c r="E24"/>
      <c r="F24"/>
      <c r="G24"/>
      <c r="H24"/>
      <c r="I24"/>
      <c r="J24"/>
      <c r="K24"/>
      <c r="L24"/>
      <c r="M24"/>
      <c r="N24"/>
      <c r="O24"/>
      <c r="P24"/>
      <c r="Q24"/>
    </row>
    <row r="25" spans="2:17" ht="16.899999999999999" customHeight="1" x14ac:dyDescent="0.25">
      <c r="B25"/>
      <c r="C25"/>
      <c r="D25"/>
      <c r="E25"/>
      <c r="F25"/>
      <c r="G25"/>
      <c r="H25"/>
      <c r="I25"/>
      <c r="J25"/>
      <c r="K25"/>
      <c r="L25"/>
      <c r="M25"/>
      <c r="N25"/>
      <c r="O25"/>
      <c r="P25"/>
      <c r="Q25"/>
    </row>
    <row r="26" spans="2:17" ht="16.899999999999999" customHeight="1" x14ac:dyDescent="0.25">
      <c r="B26"/>
      <c r="C26"/>
      <c r="D26"/>
      <c r="E26"/>
      <c r="F26"/>
      <c r="G26"/>
      <c r="H26"/>
      <c r="I26"/>
      <c r="J26"/>
      <c r="K26"/>
      <c r="L26"/>
      <c r="M26"/>
      <c r="N26"/>
      <c r="O26"/>
      <c r="P26"/>
      <c r="Q26"/>
    </row>
    <row r="27" spans="2:17" ht="16.899999999999999" customHeight="1" x14ac:dyDescent="0.25">
      <c r="B27"/>
      <c r="C27"/>
      <c r="D27"/>
      <c r="E27"/>
      <c r="F27"/>
      <c r="G27"/>
      <c r="H27"/>
      <c r="I27"/>
      <c r="J27"/>
      <c r="K27"/>
      <c r="L27"/>
      <c r="M27"/>
      <c r="N27"/>
      <c r="O27"/>
      <c r="P27"/>
      <c r="Q27"/>
    </row>
    <row r="28" spans="2:17" ht="16.899999999999999" customHeight="1" x14ac:dyDescent="0.25">
      <c r="B28"/>
      <c r="C28"/>
      <c r="D28"/>
      <c r="E28"/>
      <c r="F28"/>
      <c r="G28"/>
      <c r="H28"/>
      <c r="I28"/>
      <c r="J28"/>
      <c r="K28"/>
      <c r="L28"/>
      <c r="M28"/>
      <c r="N28"/>
      <c r="O28"/>
      <c r="P28"/>
      <c r="Q28"/>
    </row>
    <row r="29" spans="2:17" ht="16.899999999999999" customHeight="1" x14ac:dyDescent="0.25">
      <c r="B29"/>
      <c r="C29"/>
      <c r="D29"/>
      <c r="E29"/>
      <c r="F29"/>
      <c r="G29"/>
      <c r="H29"/>
      <c r="I29"/>
      <c r="J29"/>
      <c r="K29"/>
      <c r="L29"/>
      <c r="M29"/>
      <c r="N29"/>
      <c r="O29"/>
      <c r="P29"/>
      <c r="Q29"/>
    </row>
    <row r="30" spans="2:17" ht="16.899999999999999" customHeight="1" x14ac:dyDescent="0.25">
      <c r="B30"/>
      <c r="C30"/>
      <c r="D30"/>
      <c r="E30"/>
      <c r="F30"/>
      <c r="G30"/>
      <c r="H30"/>
      <c r="I30"/>
      <c r="J30"/>
      <c r="K30"/>
      <c r="L30"/>
      <c r="M30"/>
      <c r="N30"/>
      <c r="O30"/>
      <c r="P30"/>
      <c r="Q30"/>
    </row>
  </sheetData>
  <mergeCells count="11">
    <mergeCell ref="C9:D9"/>
    <mergeCell ref="E9:F9"/>
    <mergeCell ref="G9:I9"/>
    <mergeCell ref="J9:L9"/>
    <mergeCell ref="C2:D2"/>
    <mergeCell ref="E2:F2"/>
    <mergeCell ref="G2:I2"/>
    <mergeCell ref="J2:L2"/>
    <mergeCell ref="C8:D8"/>
    <mergeCell ref="E8:F8"/>
    <mergeCell ref="G8:I8"/>
  </mergeCells>
  <hyperlinks>
    <hyperlink ref="B1" location="Sadrzaj!A1" display="Povratak na sadržaj" xr:uid="{00000000-0004-0000-0900-000000000000}"/>
  </hyperlinks>
  <pageMargins left="0.7" right="0.7" top="0.75" bottom="0.75" header="0.3" footer="0.3"/>
  <pageSetup paperSize="9" orientation="portrait" horizontalDpi="4294967294"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I25"/>
  <sheetViews>
    <sheetView showGridLines="0" zoomScale="150" zoomScaleNormal="150" workbookViewId="0"/>
  </sheetViews>
  <sheetFormatPr defaultColWidth="9.140625" defaultRowHeight="15" customHeight="1" x14ac:dyDescent="0.25"/>
  <cols>
    <col min="1" max="1" width="12.28515625" style="123" customWidth="1"/>
    <col min="2" max="2" width="9.140625" style="122"/>
    <col min="3" max="3" width="11.85546875" style="122" customWidth="1"/>
    <col min="4" max="5" width="9.140625" style="122"/>
    <col min="6" max="6" width="12.5703125" style="122" customWidth="1"/>
    <col min="7" max="7" width="13.140625" style="122" customWidth="1"/>
    <col min="8" max="9" width="9.140625" style="122"/>
    <col min="10" max="16384" width="9.140625" style="123"/>
  </cols>
  <sheetData>
    <row r="1" spans="1:9" ht="15" customHeight="1" x14ac:dyDescent="0.25">
      <c r="A1" s="75" t="s">
        <v>203</v>
      </c>
    </row>
    <row r="2" spans="1:9" ht="15" customHeight="1" x14ac:dyDescent="0.25">
      <c r="A2"/>
      <c r="B2"/>
      <c r="C2"/>
      <c r="D2"/>
      <c r="E2"/>
      <c r="F2"/>
      <c r="G2"/>
      <c r="H2"/>
      <c r="I2"/>
    </row>
    <row r="3" spans="1:9" ht="15" customHeight="1" x14ac:dyDescent="0.25">
      <c r="A3"/>
      <c r="B3"/>
      <c r="C3"/>
      <c r="D3"/>
      <c r="E3"/>
      <c r="F3"/>
      <c r="G3"/>
      <c r="H3"/>
      <c r="I3"/>
    </row>
    <row r="4" spans="1:9" ht="15" customHeight="1" x14ac:dyDescent="0.25">
      <c r="A4"/>
      <c r="B4" t="s">
        <v>275</v>
      </c>
      <c r="C4"/>
      <c r="D4"/>
      <c r="E4"/>
      <c r="F4"/>
      <c r="G4"/>
      <c r="H4"/>
      <c r="I4"/>
    </row>
    <row r="5" spans="1:9" ht="15" customHeight="1" x14ac:dyDescent="0.25">
      <c r="A5"/>
      <c r="B5"/>
      <c r="C5" s="208"/>
      <c r="D5" s="209" t="s">
        <v>272</v>
      </c>
      <c r="E5" s="209" t="s">
        <v>273</v>
      </c>
      <c r="F5"/>
      <c r="G5"/>
      <c r="H5"/>
      <c r="I5"/>
    </row>
    <row r="6" spans="1:9" ht="15" customHeight="1" x14ac:dyDescent="0.25">
      <c r="A6"/>
      <c r="B6"/>
      <c r="C6" s="219">
        <v>44095</v>
      </c>
      <c r="D6" s="218">
        <v>17</v>
      </c>
      <c r="E6" s="218">
        <v>18.5</v>
      </c>
      <c r="F6"/>
      <c r="G6"/>
      <c r="H6"/>
      <c r="I6"/>
    </row>
    <row r="7" spans="1:9" ht="15" customHeight="1" x14ac:dyDescent="0.25">
      <c r="A7"/>
      <c r="B7"/>
      <c r="C7" s="219">
        <v>44099</v>
      </c>
      <c r="D7" s="208">
        <f>$D$6+(C7-C$6)*0.25</f>
        <v>18</v>
      </c>
      <c r="E7" s="208">
        <f>E$6+(C7-C$6)*0.25</f>
        <v>19.5</v>
      </c>
      <c r="F7"/>
      <c r="G7"/>
      <c r="H7"/>
      <c r="I7"/>
    </row>
    <row r="8" spans="1:9" ht="15" customHeight="1" x14ac:dyDescent="0.25">
      <c r="A8"/>
      <c r="B8"/>
      <c r="C8" s="219">
        <v>44101</v>
      </c>
      <c r="D8" s="208">
        <f>$D$6+(C8-C$6)*0.25</f>
        <v>18.5</v>
      </c>
      <c r="E8" s="208">
        <f>E$6+(C8-C$6)*0.25</f>
        <v>20</v>
      </c>
      <c r="F8"/>
      <c r="G8"/>
      <c r="H8"/>
      <c r="I8"/>
    </row>
    <row r="9" spans="1:9" ht="15" customHeight="1" x14ac:dyDescent="0.25">
      <c r="A9"/>
      <c r="B9"/>
      <c r="C9"/>
      <c r="D9"/>
      <c r="E9"/>
      <c r="F9"/>
      <c r="G9"/>
      <c r="H9"/>
      <c r="I9"/>
    </row>
    <row r="10" spans="1:9" ht="15" customHeight="1" x14ac:dyDescent="0.25">
      <c r="A10"/>
      <c r="B10" t="s">
        <v>274</v>
      </c>
      <c r="C10"/>
      <c r="D10"/>
      <c r="E10"/>
      <c r="F10"/>
      <c r="G10"/>
      <c r="H10"/>
      <c r="I10"/>
    </row>
    <row r="11" spans="1:9" ht="15" customHeight="1" x14ac:dyDescent="0.25">
      <c r="A11"/>
      <c r="B11"/>
      <c r="C11" s="208"/>
      <c r="D11" s="209" t="s">
        <v>272</v>
      </c>
      <c r="E11" s="209" t="s">
        <v>273</v>
      </c>
      <c r="F11"/>
      <c r="G11"/>
      <c r="H11"/>
      <c r="I11"/>
    </row>
    <row r="12" spans="1:9" ht="15" customHeight="1" x14ac:dyDescent="0.25">
      <c r="A12"/>
      <c r="B12"/>
      <c r="C12" s="219">
        <v>44095</v>
      </c>
      <c r="D12" s="220">
        <f>0.42+D6*0.02</f>
        <v>0.76</v>
      </c>
      <c r="E12" s="220">
        <f>0.4+E6*0.02</f>
        <v>0.77</v>
      </c>
      <c r="F12"/>
      <c r="G12"/>
      <c r="H12"/>
      <c r="I12"/>
    </row>
    <row r="13" spans="1:9" ht="15" customHeight="1" x14ac:dyDescent="0.25">
      <c r="A13"/>
      <c r="B13"/>
      <c r="C13" s="219">
        <v>44099</v>
      </c>
      <c r="D13" s="220">
        <f t="shared" ref="D13:D14" si="0">0.42+D7*0.02</f>
        <v>0.78</v>
      </c>
      <c r="E13" s="220">
        <f t="shared" ref="E13:E14" si="1">0.4+E7*0.02</f>
        <v>0.79</v>
      </c>
      <c r="F13"/>
      <c r="G13"/>
      <c r="H13"/>
      <c r="I13"/>
    </row>
    <row r="14" spans="1:9" ht="15" customHeight="1" x14ac:dyDescent="0.25">
      <c r="A14"/>
      <c r="B14"/>
      <c r="C14" s="219">
        <v>44101</v>
      </c>
      <c r="D14" s="220">
        <f t="shared" si="0"/>
        <v>0.79</v>
      </c>
      <c r="E14" s="220">
        <f t="shared" si="1"/>
        <v>0.8</v>
      </c>
      <c r="F14"/>
      <c r="G14"/>
      <c r="H14"/>
      <c r="I14"/>
    </row>
    <row r="15" spans="1:9" ht="15" customHeight="1" x14ac:dyDescent="0.25">
      <c r="A15"/>
      <c r="B15"/>
      <c r="C15"/>
      <c r="D15"/>
      <c r="E15"/>
      <c r="F15"/>
      <c r="G15"/>
      <c r="H15"/>
      <c r="I15"/>
    </row>
    <row r="17" spans="2:7" ht="15" customHeight="1" x14ac:dyDescent="0.25">
      <c r="B17" s="207" t="s">
        <v>271</v>
      </c>
    </row>
    <row r="18" spans="2:7" ht="15" customHeight="1" thickBot="1" x14ac:dyDescent="0.3">
      <c r="C18" s="208"/>
      <c r="D18" s="209" t="s">
        <v>272</v>
      </c>
      <c r="E18" s="209" t="s">
        <v>273</v>
      </c>
      <c r="F18" s="222" t="s">
        <v>277</v>
      </c>
      <c r="G18" s="222" t="s">
        <v>278</v>
      </c>
    </row>
    <row r="19" spans="2:7" ht="15" customHeight="1" x14ac:dyDescent="0.25">
      <c r="C19" s="219">
        <v>44095</v>
      </c>
      <c r="D19" s="210">
        <v>1100</v>
      </c>
      <c r="E19" s="211">
        <v>0</v>
      </c>
      <c r="F19" s="122">
        <f>SUM(D19:E19)</f>
        <v>1100</v>
      </c>
      <c r="G19" s="122">
        <v>1500</v>
      </c>
    </row>
    <row r="20" spans="2:7" ht="15" customHeight="1" x14ac:dyDescent="0.25">
      <c r="C20" s="219">
        <v>44099</v>
      </c>
      <c r="D20" s="212">
        <v>700</v>
      </c>
      <c r="E20" s="213">
        <v>400</v>
      </c>
      <c r="F20" s="122">
        <f t="shared" ref="F20:F21" si="2">SUM(D20:E20)</f>
        <v>1100</v>
      </c>
      <c r="G20" s="122">
        <v>1100</v>
      </c>
    </row>
    <row r="21" spans="2:7" ht="15" customHeight="1" thickBot="1" x14ac:dyDescent="0.3">
      <c r="C21" s="219">
        <v>44101</v>
      </c>
      <c r="D21" s="214">
        <v>0</v>
      </c>
      <c r="E21" s="215">
        <v>800</v>
      </c>
      <c r="F21" s="122">
        <f t="shared" si="2"/>
        <v>800</v>
      </c>
      <c r="G21" s="122">
        <v>800</v>
      </c>
    </row>
    <row r="22" spans="2:7" ht="15" customHeight="1" x14ac:dyDescent="0.25">
      <c r="C22" s="221" t="s">
        <v>276</v>
      </c>
      <c r="D22" s="122">
        <f>SUM(D19:D21)</f>
        <v>1800</v>
      </c>
      <c r="E22" s="122">
        <f>SUM(E19:E21)</f>
        <v>1200</v>
      </c>
    </row>
    <row r="23" spans="2:7" ht="15" customHeight="1" x14ac:dyDescent="0.25">
      <c r="C23" s="221" t="s">
        <v>255</v>
      </c>
      <c r="D23" s="122">
        <v>1800</v>
      </c>
      <c r="E23" s="122">
        <v>1200</v>
      </c>
    </row>
    <row r="24" spans="2:7" ht="15" customHeight="1" thickBot="1" x14ac:dyDescent="0.3"/>
    <row r="25" spans="2:7" ht="15" customHeight="1" thickBot="1" x14ac:dyDescent="0.3">
      <c r="B25" s="216"/>
      <c r="C25" s="216" t="s">
        <v>270</v>
      </c>
      <c r="D25" s="217">
        <f>SUMPRODUCT(D19:E21,D12:E14)</f>
        <v>2338</v>
      </c>
    </row>
  </sheetData>
  <hyperlinks>
    <hyperlink ref="A1" location="Sadrzaj!A1" display="Povratak na sadržaj" xr:uid="{00000000-0004-0000-0A00-000000000000}"/>
  </hyperlinks>
  <pageMargins left="0.7" right="0.7" top="0.75" bottom="0.75" header="0.3" footer="0.3"/>
  <pageSetup paperSize="9" orientation="portrait" verticalDpi="0" r:id="rId1"/>
  <ignoredErrors>
    <ignoredError sqref="F19:F21" formulaRange="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J23"/>
  <sheetViews>
    <sheetView showGridLines="0" workbookViewId="0">
      <selection activeCell="H16" sqref="H16"/>
    </sheetView>
  </sheetViews>
  <sheetFormatPr defaultColWidth="12.7109375" defaultRowHeight="16.149999999999999" customHeight="1" x14ac:dyDescent="0.25"/>
  <cols>
    <col min="1" max="1" width="15" style="2" customWidth="1"/>
    <col min="2" max="7" width="8.28515625" style="2" customWidth="1"/>
    <col min="8" max="8" width="12.7109375" style="2"/>
    <col min="9" max="10" width="7.5703125" style="2" customWidth="1"/>
    <col min="11" max="16384" width="12.7109375" style="2"/>
  </cols>
  <sheetData>
    <row r="1" spans="1:10" ht="26.45" customHeight="1" x14ac:dyDescent="0.25">
      <c r="A1" s="75" t="s">
        <v>203</v>
      </c>
    </row>
    <row r="2" spans="1:10" ht="16.149999999999999" customHeight="1" x14ac:dyDescent="0.25">
      <c r="A2" s="1"/>
      <c r="B2" s="265" t="s">
        <v>0</v>
      </c>
      <c r="C2" s="265"/>
      <c r="D2" s="265"/>
      <c r="E2" s="265"/>
      <c r="F2" s="265"/>
      <c r="G2" s="266"/>
    </row>
    <row r="3" spans="1:10" ht="16.149999999999999" customHeight="1" x14ac:dyDescent="0.25">
      <c r="A3" s="3" t="s">
        <v>1</v>
      </c>
      <c r="B3" s="4" t="s">
        <v>2</v>
      </c>
      <c r="C3" s="4" t="s">
        <v>3</v>
      </c>
      <c r="D3" s="4" t="s">
        <v>4</v>
      </c>
      <c r="E3" s="4" t="s">
        <v>5</v>
      </c>
      <c r="F3" s="4" t="s">
        <v>6</v>
      </c>
      <c r="G3" s="5" t="s">
        <v>7</v>
      </c>
    </row>
    <row r="4" spans="1:10" ht="16.149999999999999" customHeight="1" x14ac:dyDescent="0.25">
      <c r="A4" s="6" t="s">
        <v>225</v>
      </c>
      <c r="B4" s="79">
        <v>4.0999999999999996</v>
      </c>
      <c r="C4" s="79">
        <v>4.22</v>
      </c>
      <c r="D4" s="79">
        <v>4.2</v>
      </c>
      <c r="E4" s="79">
        <v>3.95</v>
      </c>
      <c r="F4" s="79">
        <v>4.28</v>
      </c>
      <c r="G4" s="80">
        <v>4.16</v>
      </c>
    </row>
    <row r="5" spans="1:10" ht="16.149999999999999" customHeight="1" x14ac:dyDescent="0.25">
      <c r="A5" s="6" t="s">
        <v>226</v>
      </c>
      <c r="B5" s="79">
        <v>3.78</v>
      </c>
      <c r="C5" s="79">
        <v>3.71</v>
      </c>
      <c r="D5" s="79">
        <v>3.71</v>
      </c>
      <c r="E5" s="79">
        <v>3.67</v>
      </c>
      <c r="F5" s="79">
        <v>3.81</v>
      </c>
      <c r="G5" s="80">
        <v>3.76</v>
      </c>
    </row>
    <row r="6" spans="1:10" ht="16.149999999999999" customHeight="1" x14ac:dyDescent="0.25">
      <c r="A6" s="6" t="s">
        <v>227</v>
      </c>
      <c r="B6" s="79">
        <v>3.94</v>
      </c>
      <c r="C6" s="79">
        <v>3.9</v>
      </c>
      <c r="D6" s="79">
        <v>3.95</v>
      </c>
      <c r="E6" s="79">
        <v>3.87</v>
      </c>
      <c r="F6" s="79">
        <v>4.01</v>
      </c>
      <c r="G6" s="80">
        <v>3.92</v>
      </c>
    </row>
    <row r="7" spans="1:10" ht="16.149999999999999" customHeight="1" x14ac:dyDescent="0.25">
      <c r="A7" s="188" t="s">
        <v>228</v>
      </c>
      <c r="B7" s="81">
        <v>4.03</v>
      </c>
      <c r="C7" s="81">
        <v>4.0599999999999996</v>
      </c>
      <c r="D7" s="81">
        <v>4.1399999999999997</v>
      </c>
      <c r="E7" s="81">
        <v>4</v>
      </c>
      <c r="F7" s="81">
        <v>4.05</v>
      </c>
      <c r="G7" s="82">
        <v>4.0999999999999996</v>
      </c>
    </row>
    <row r="9" spans="1:10" ht="16.149999999999999" customHeight="1" x14ac:dyDescent="0.25">
      <c r="A9"/>
      <c r="B9"/>
      <c r="C9"/>
      <c r="D9"/>
      <c r="E9"/>
      <c r="F9"/>
      <c r="G9"/>
      <c r="H9"/>
      <c r="I9"/>
      <c r="J9"/>
    </row>
    <row r="10" spans="1:10" ht="16.149999999999999" customHeight="1" x14ac:dyDescent="0.25">
      <c r="A10"/>
      <c r="B10"/>
      <c r="C10"/>
      <c r="D10"/>
      <c r="E10"/>
      <c r="F10"/>
      <c r="G10"/>
      <c r="H10"/>
      <c r="I10"/>
      <c r="J10"/>
    </row>
    <row r="11" spans="1:10" ht="16.149999999999999" customHeight="1" x14ac:dyDescent="0.25">
      <c r="A11"/>
      <c r="B11"/>
      <c r="C11"/>
      <c r="D11"/>
      <c r="E11"/>
      <c r="F11"/>
      <c r="G11"/>
      <c r="H11"/>
      <c r="I11"/>
      <c r="J11"/>
    </row>
    <row r="12" spans="1:10" ht="16.149999999999999" customHeight="1" x14ac:dyDescent="0.25">
      <c r="A12"/>
      <c r="B12"/>
      <c r="C12"/>
      <c r="D12"/>
      <c r="E12"/>
      <c r="F12"/>
      <c r="G12"/>
      <c r="H12"/>
      <c r="I12"/>
      <c r="J12"/>
    </row>
    <row r="13" spans="1:10" ht="16.149999999999999" customHeight="1" x14ac:dyDescent="0.25">
      <c r="A13"/>
      <c r="B13"/>
      <c r="C13"/>
      <c r="D13"/>
      <c r="E13"/>
      <c r="F13"/>
      <c r="G13"/>
      <c r="H13"/>
      <c r="I13"/>
      <c r="J13"/>
    </row>
    <row r="14" spans="1:10" ht="16.149999999999999" customHeight="1" x14ac:dyDescent="0.25">
      <c r="A14"/>
      <c r="B14"/>
      <c r="C14"/>
      <c r="D14"/>
      <c r="E14"/>
      <c r="F14"/>
      <c r="G14"/>
      <c r="H14"/>
      <c r="I14"/>
      <c r="J14"/>
    </row>
    <row r="15" spans="1:10" ht="16.149999999999999" customHeight="1" x14ac:dyDescent="0.25">
      <c r="A15"/>
      <c r="B15"/>
      <c r="C15"/>
      <c r="D15"/>
      <c r="E15"/>
      <c r="F15"/>
      <c r="G15"/>
      <c r="H15"/>
      <c r="I15"/>
      <c r="J15"/>
    </row>
    <row r="16" spans="1:10" ht="16.149999999999999" customHeight="1" x14ac:dyDescent="0.25">
      <c r="A16"/>
      <c r="B16"/>
      <c r="C16"/>
      <c r="D16"/>
      <c r="E16"/>
      <c r="F16"/>
      <c r="G16"/>
      <c r="H16"/>
      <c r="I16"/>
      <c r="J16"/>
    </row>
    <row r="17" spans="1:10" ht="16.149999999999999" customHeight="1" x14ac:dyDescent="0.25">
      <c r="A17"/>
      <c r="B17"/>
      <c r="C17"/>
      <c r="D17"/>
      <c r="E17"/>
      <c r="F17"/>
      <c r="G17"/>
      <c r="H17"/>
      <c r="I17"/>
      <c r="J17"/>
    </row>
    <row r="18" spans="1:10" ht="16.149999999999999" customHeight="1" x14ac:dyDescent="0.25">
      <c r="A18"/>
      <c r="B18"/>
      <c r="C18"/>
      <c r="D18"/>
      <c r="E18"/>
      <c r="F18"/>
      <c r="G18"/>
      <c r="H18"/>
      <c r="I18"/>
      <c r="J18"/>
    </row>
    <row r="19" spans="1:10" ht="16.149999999999999" customHeight="1" x14ac:dyDescent="0.25">
      <c r="A19"/>
      <c r="B19"/>
      <c r="C19"/>
      <c r="D19"/>
      <c r="E19"/>
      <c r="F19"/>
      <c r="G19"/>
      <c r="H19"/>
      <c r="I19"/>
      <c r="J19"/>
    </row>
    <row r="20" spans="1:10" ht="16.149999999999999" customHeight="1" x14ac:dyDescent="0.25">
      <c r="A20"/>
      <c r="B20"/>
      <c r="C20"/>
      <c r="D20"/>
      <c r="E20"/>
      <c r="F20"/>
      <c r="G20"/>
      <c r="H20"/>
      <c r="I20"/>
      <c r="J20"/>
    </row>
    <row r="21" spans="1:10" ht="16.149999999999999" customHeight="1" x14ac:dyDescent="0.25">
      <c r="A21"/>
      <c r="B21"/>
      <c r="C21"/>
      <c r="D21"/>
      <c r="E21"/>
      <c r="F21"/>
      <c r="G21"/>
      <c r="H21"/>
      <c r="I21"/>
      <c r="J21"/>
    </row>
    <row r="22" spans="1:10" ht="16.149999999999999" customHeight="1" x14ac:dyDescent="0.25">
      <c r="A22"/>
      <c r="B22"/>
      <c r="C22"/>
      <c r="D22"/>
      <c r="E22"/>
      <c r="F22"/>
      <c r="G22"/>
      <c r="H22"/>
      <c r="I22"/>
      <c r="J22"/>
    </row>
    <row r="23" spans="1:10" ht="16.149999999999999" customHeight="1" x14ac:dyDescent="0.25">
      <c r="A23"/>
      <c r="B23"/>
      <c r="C23"/>
      <c r="D23"/>
      <c r="E23"/>
      <c r="F23"/>
      <c r="G23"/>
      <c r="H23"/>
      <c r="I23"/>
      <c r="J23"/>
    </row>
  </sheetData>
  <mergeCells count="1">
    <mergeCell ref="B2:G2"/>
  </mergeCells>
  <hyperlinks>
    <hyperlink ref="A1" location="Sadrzaj!A1" display="Povratak na sadržaj" xr:uid="{00000000-0004-0000-0B00-000000000000}"/>
  </hyperlinks>
  <pageMargins left="0.70866141732283472" right="0.70866141732283472" top="0.74803149606299213" bottom="0.74803149606299213" header="0.31496062992125984" footer="0.31496062992125984"/>
  <pageSetup paperSize="9" scale="9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L37"/>
  <sheetViews>
    <sheetView showGridLines="0" workbookViewId="0">
      <selection activeCell="V16" sqref="V16"/>
    </sheetView>
  </sheetViews>
  <sheetFormatPr defaultColWidth="9.140625" defaultRowHeight="15" x14ac:dyDescent="0.25"/>
  <cols>
    <col min="1" max="1" width="4.140625" style="125" customWidth="1"/>
    <col min="2" max="2" width="16.7109375" style="125" customWidth="1"/>
    <col min="3" max="8" width="6.28515625" style="125" customWidth="1"/>
    <col min="9" max="9" width="12.5703125" style="138" customWidth="1"/>
    <col min="10" max="10" width="17.28515625" style="138" customWidth="1"/>
    <col min="11" max="11" width="9.140625" style="138"/>
    <col min="12" max="16384" width="9.140625" style="125"/>
  </cols>
  <sheetData>
    <row r="1" spans="1:12" ht="26.45" customHeight="1" x14ac:dyDescent="0.25">
      <c r="A1" s="122"/>
      <c r="B1" s="75" t="s">
        <v>203</v>
      </c>
      <c r="C1" s="122"/>
      <c r="D1" s="122"/>
      <c r="E1" s="122"/>
      <c r="F1" s="122"/>
      <c r="G1" s="122"/>
      <c r="H1" s="122"/>
      <c r="I1" s="122"/>
      <c r="J1" s="122"/>
      <c r="K1" s="122"/>
      <c r="L1" s="122"/>
    </row>
    <row r="2" spans="1:12" x14ac:dyDescent="0.25">
      <c r="A2" s="122"/>
      <c r="B2" s="124" t="s">
        <v>50</v>
      </c>
      <c r="C2" s="124"/>
      <c r="D2" s="126"/>
      <c r="E2" s="126"/>
      <c r="F2" s="126"/>
      <c r="G2" s="126"/>
      <c r="H2" s="126"/>
      <c r="I2"/>
      <c r="J2" s="122"/>
      <c r="K2" s="122"/>
      <c r="L2" s="122"/>
    </row>
    <row r="3" spans="1:12" x14ac:dyDescent="0.25">
      <c r="A3" s="122"/>
      <c r="B3" s="122"/>
      <c r="C3" s="122"/>
      <c r="D3" s="122"/>
      <c r="E3" s="122"/>
      <c r="F3" s="122"/>
      <c r="G3" s="122"/>
      <c r="H3" s="122"/>
      <c r="I3"/>
      <c r="J3" s="122"/>
      <c r="K3" s="122"/>
      <c r="L3" s="122"/>
    </row>
    <row r="4" spans="1:12" x14ac:dyDescent="0.25">
      <c r="A4" s="122"/>
      <c r="B4" s="127"/>
      <c r="C4" s="128" t="s">
        <v>51</v>
      </c>
      <c r="D4" s="128" t="s">
        <v>52</v>
      </c>
      <c r="E4" s="128" t="s">
        <v>53</v>
      </c>
      <c r="F4" s="128" t="s">
        <v>54</v>
      </c>
      <c r="G4" s="128" t="s">
        <v>55</v>
      </c>
      <c r="H4" s="128" t="s">
        <v>56</v>
      </c>
      <c r="I4"/>
      <c r="J4" s="122"/>
      <c r="K4" s="122"/>
      <c r="L4" s="122"/>
    </row>
    <row r="5" spans="1:12" x14ac:dyDescent="0.25">
      <c r="A5" s="122"/>
      <c r="B5" s="129" t="s">
        <v>11</v>
      </c>
      <c r="C5" s="130">
        <v>6</v>
      </c>
      <c r="D5" s="130">
        <v>1</v>
      </c>
      <c r="E5" s="130">
        <v>3</v>
      </c>
      <c r="F5" s="130">
        <v>5</v>
      </c>
      <c r="G5" s="130">
        <v>2</v>
      </c>
      <c r="H5" s="130">
        <v>4</v>
      </c>
      <c r="I5"/>
      <c r="J5" s="122"/>
      <c r="K5" s="122"/>
      <c r="L5" s="122"/>
    </row>
    <row r="6" spans="1:12" x14ac:dyDescent="0.25">
      <c r="A6" s="122"/>
      <c r="B6" s="131" t="s">
        <v>12</v>
      </c>
      <c r="C6" s="132">
        <v>3</v>
      </c>
      <c r="D6" s="132">
        <v>5</v>
      </c>
      <c r="E6" s="132">
        <v>2</v>
      </c>
      <c r="F6" s="132">
        <v>1</v>
      </c>
      <c r="G6" s="132">
        <v>6</v>
      </c>
      <c r="H6" s="132">
        <v>4</v>
      </c>
      <c r="I6"/>
      <c r="J6" s="122"/>
      <c r="K6" s="122"/>
      <c r="L6" s="122"/>
    </row>
    <row r="7" spans="1:12" x14ac:dyDescent="0.25">
      <c r="A7" s="122"/>
      <c r="B7" s="133" t="s">
        <v>13</v>
      </c>
      <c r="C7" s="134">
        <v>2</v>
      </c>
      <c r="D7" s="135">
        <v>1</v>
      </c>
      <c r="E7" s="135">
        <v>5</v>
      </c>
      <c r="F7" s="135">
        <v>3</v>
      </c>
      <c r="G7" s="135">
        <v>4</v>
      </c>
      <c r="H7" s="135">
        <v>6</v>
      </c>
      <c r="I7"/>
      <c r="J7" s="122"/>
      <c r="K7" s="122"/>
      <c r="L7" s="122"/>
    </row>
    <row r="8" spans="1:12" x14ac:dyDescent="0.25">
      <c r="A8" s="122"/>
      <c r="B8" s="131" t="s">
        <v>14</v>
      </c>
      <c r="C8" s="132">
        <v>6</v>
      </c>
      <c r="D8" s="132">
        <v>3</v>
      </c>
      <c r="E8" s="132">
        <v>1</v>
      </c>
      <c r="F8" s="132">
        <v>4</v>
      </c>
      <c r="G8" s="132">
        <v>5</v>
      </c>
      <c r="H8" s="132">
        <v>2</v>
      </c>
      <c r="I8"/>
      <c r="J8" s="122"/>
      <c r="K8" s="122"/>
      <c r="L8" s="122"/>
    </row>
    <row r="9" spans="1:12" x14ac:dyDescent="0.25">
      <c r="A9" s="122"/>
      <c r="B9" s="133" t="s">
        <v>15</v>
      </c>
      <c r="C9" s="134">
        <v>3</v>
      </c>
      <c r="D9" s="135">
        <v>4</v>
      </c>
      <c r="E9" s="135">
        <v>1</v>
      </c>
      <c r="F9" s="135">
        <v>5</v>
      </c>
      <c r="G9" s="135">
        <v>6</v>
      </c>
      <c r="H9" s="135">
        <v>2</v>
      </c>
      <c r="I9"/>
      <c r="J9" s="122"/>
      <c r="K9" s="122"/>
      <c r="L9" s="122"/>
    </row>
    <row r="10" spans="1:12" x14ac:dyDescent="0.25">
      <c r="A10" s="122"/>
      <c r="B10" s="131" t="s">
        <v>57</v>
      </c>
      <c r="C10" s="132">
        <v>5</v>
      </c>
      <c r="D10" s="132">
        <v>2</v>
      </c>
      <c r="E10" s="132">
        <v>4</v>
      </c>
      <c r="F10" s="132">
        <v>1</v>
      </c>
      <c r="G10" s="132">
        <v>6</v>
      </c>
      <c r="H10" s="132">
        <v>3</v>
      </c>
      <c r="I10"/>
      <c r="J10" s="122"/>
      <c r="K10" s="122"/>
      <c r="L10" s="122"/>
    </row>
    <row r="11" spans="1:12" x14ac:dyDescent="0.25">
      <c r="A11" s="122"/>
      <c r="B11" s="133" t="s">
        <v>58</v>
      </c>
      <c r="C11" s="134">
        <v>6</v>
      </c>
      <c r="D11" s="135">
        <v>3</v>
      </c>
      <c r="E11" s="135">
        <v>1</v>
      </c>
      <c r="F11" s="135">
        <v>5</v>
      </c>
      <c r="G11" s="135">
        <v>2</v>
      </c>
      <c r="H11" s="135">
        <v>4</v>
      </c>
      <c r="I11"/>
      <c r="J11" s="122"/>
      <c r="K11" s="122"/>
      <c r="L11" s="122"/>
    </row>
    <row r="12" spans="1:12" x14ac:dyDescent="0.25">
      <c r="A12" s="122"/>
      <c r="B12" s="131" t="s">
        <v>59</v>
      </c>
      <c r="C12" s="132">
        <v>1</v>
      </c>
      <c r="D12" s="132">
        <v>4</v>
      </c>
      <c r="E12" s="132">
        <v>6</v>
      </c>
      <c r="F12" s="132">
        <v>3</v>
      </c>
      <c r="G12" s="132">
        <v>2</v>
      </c>
      <c r="H12" s="132">
        <v>5</v>
      </c>
      <c r="I12"/>
      <c r="J12" s="122"/>
      <c r="K12" s="122"/>
      <c r="L12" s="122"/>
    </row>
    <row r="13" spans="1:12" x14ac:dyDescent="0.25">
      <c r="A13" s="122"/>
      <c r="B13" s="133" t="s">
        <v>60</v>
      </c>
      <c r="C13" s="134">
        <v>4</v>
      </c>
      <c r="D13" s="135">
        <v>6</v>
      </c>
      <c r="E13" s="135">
        <v>1</v>
      </c>
      <c r="F13" s="135">
        <v>3</v>
      </c>
      <c r="G13" s="135">
        <v>5</v>
      </c>
      <c r="H13" s="135">
        <v>2</v>
      </c>
      <c r="I13"/>
      <c r="J13" s="122"/>
      <c r="K13" s="122"/>
      <c r="L13" s="122"/>
    </row>
    <row r="14" spans="1:12" x14ac:dyDescent="0.25">
      <c r="A14" s="122"/>
      <c r="B14" s="131" t="s">
        <v>61</v>
      </c>
      <c r="C14" s="132">
        <v>5</v>
      </c>
      <c r="D14" s="132">
        <v>3</v>
      </c>
      <c r="E14" s="132">
        <v>6</v>
      </c>
      <c r="F14" s="132">
        <v>2</v>
      </c>
      <c r="G14" s="132">
        <v>1</v>
      </c>
      <c r="H14" s="132">
        <v>4</v>
      </c>
      <c r="I14"/>
      <c r="J14" s="122"/>
      <c r="K14" s="122"/>
      <c r="L14" s="122"/>
    </row>
    <row r="15" spans="1:12" x14ac:dyDescent="0.25">
      <c r="A15" s="122"/>
      <c r="B15" s="133" t="s">
        <v>62</v>
      </c>
      <c r="C15" s="134">
        <v>6</v>
      </c>
      <c r="D15" s="135">
        <v>2</v>
      </c>
      <c r="E15" s="135">
        <v>1</v>
      </c>
      <c r="F15" s="135">
        <v>5</v>
      </c>
      <c r="G15" s="135">
        <v>3</v>
      </c>
      <c r="H15" s="135">
        <v>4</v>
      </c>
      <c r="I15"/>
      <c r="J15" s="122"/>
      <c r="K15" s="122"/>
      <c r="L15" s="122"/>
    </row>
    <row r="16" spans="1:12" x14ac:dyDescent="0.25">
      <c r="A16" s="122"/>
      <c r="B16" s="136" t="s">
        <v>63</v>
      </c>
      <c r="C16" s="137">
        <v>5</v>
      </c>
      <c r="D16" s="137">
        <v>6</v>
      </c>
      <c r="E16" s="137">
        <v>3</v>
      </c>
      <c r="F16" s="137">
        <v>2</v>
      </c>
      <c r="G16" s="137">
        <v>4</v>
      </c>
      <c r="H16" s="137">
        <v>1</v>
      </c>
      <c r="I16"/>
      <c r="J16" s="122"/>
      <c r="K16" s="122"/>
      <c r="L16" s="122"/>
    </row>
    <row r="17" spans="2:11" x14ac:dyDescent="0.25">
      <c r="I17"/>
    </row>
    <row r="18" spans="2:11" x14ac:dyDescent="0.25">
      <c r="B18"/>
      <c r="C18"/>
      <c r="D18"/>
      <c r="E18"/>
      <c r="F18"/>
      <c r="G18"/>
      <c r="H18"/>
      <c r="I18"/>
      <c r="J18"/>
      <c r="K18"/>
    </row>
    <row r="19" spans="2:11" x14ac:dyDescent="0.25">
      <c r="B19"/>
      <c r="C19"/>
      <c r="D19"/>
      <c r="E19"/>
      <c r="F19"/>
      <c r="G19"/>
      <c r="H19"/>
      <c r="I19"/>
      <c r="J19"/>
      <c r="K19"/>
    </row>
    <row r="20" spans="2:11" x14ac:dyDescent="0.25">
      <c r="B20"/>
      <c r="C20"/>
      <c r="D20"/>
      <c r="E20"/>
      <c r="F20"/>
      <c r="G20"/>
      <c r="H20"/>
      <c r="I20"/>
      <c r="J20"/>
      <c r="K20"/>
    </row>
    <row r="21" spans="2:11" x14ac:dyDescent="0.25">
      <c r="B21"/>
      <c r="C21"/>
      <c r="D21"/>
      <c r="E21"/>
      <c r="F21"/>
      <c r="G21"/>
      <c r="H21"/>
      <c r="I21"/>
      <c r="J21"/>
      <c r="K21"/>
    </row>
    <row r="22" spans="2:11" x14ac:dyDescent="0.25">
      <c r="B22"/>
      <c r="C22"/>
      <c r="D22"/>
      <c r="E22"/>
      <c r="F22"/>
      <c r="G22"/>
      <c r="H22"/>
      <c r="I22"/>
      <c r="J22"/>
      <c r="K22"/>
    </row>
    <row r="23" spans="2:11" x14ac:dyDescent="0.25">
      <c r="B23"/>
      <c r="C23"/>
      <c r="D23"/>
      <c r="E23"/>
      <c r="F23"/>
      <c r="G23"/>
      <c r="H23"/>
      <c r="I23"/>
      <c r="J23"/>
      <c r="K23"/>
    </row>
    <row r="24" spans="2:11" x14ac:dyDescent="0.25">
      <c r="B24"/>
      <c r="C24"/>
      <c r="D24"/>
      <c r="E24"/>
      <c r="F24"/>
      <c r="G24"/>
      <c r="H24"/>
      <c r="I24"/>
      <c r="J24"/>
      <c r="K24"/>
    </row>
    <row r="25" spans="2:11" x14ac:dyDescent="0.25">
      <c r="B25"/>
      <c r="C25"/>
      <c r="D25"/>
      <c r="E25"/>
      <c r="F25"/>
      <c r="G25"/>
      <c r="H25"/>
      <c r="I25"/>
      <c r="J25"/>
      <c r="K25"/>
    </row>
    <row r="26" spans="2:11" x14ac:dyDescent="0.25">
      <c r="B26"/>
      <c r="C26"/>
      <c r="D26"/>
      <c r="E26"/>
      <c r="F26"/>
      <c r="G26"/>
      <c r="H26"/>
      <c r="I26"/>
      <c r="J26"/>
      <c r="K26"/>
    </row>
    <row r="27" spans="2:11" x14ac:dyDescent="0.25">
      <c r="B27"/>
      <c r="C27"/>
      <c r="D27"/>
      <c r="E27"/>
      <c r="F27"/>
      <c r="G27"/>
      <c r="H27"/>
      <c r="I27"/>
      <c r="J27"/>
      <c r="K27"/>
    </row>
    <row r="28" spans="2:11" x14ac:dyDescent="0.25">
      <c r="B28"/>
      <c r="C28"/>
      <c r="D28"/>
      <c r="E28"/>
      <c r="F28"/>
      <c r="G28"/>
      <c r="H28"/>
      <c r="I28"/>
      <c r="J28"/>
      <c r="K28"/>
    </row>
    <row r="29" spans="2:11" x14ac:dyDescent="0.25">
      <c r="B29"/>
      <c r="C29"/>
      <c r="D29"/>
      <c r="E29"/>
      <c r="F29"/>
      <c r="G29"/>
      <c r="H29"/>
      <c r="I29"/>
      <c r="J29"/>
      <c r="K29"/>
    </row>
    <row r="30" spans="2:11" x14ac:dyDescent="0.25">
      <c r="B30"/>
      <c r="C30"/>
      <c r="D30"/>
      <c r="E30"/>
      <c r="F30"/>
      <c r="G30"/>
      <c r="H30"/>
      <c r="I30"/>
      <c r="J30"/>
      <c r="K30"/>
    </row>
    <row r="31" spans="2:11" x14ac:dyDescent="0.25">
      <c r="B31"/>
      <c r="C31"/>
      <c r="D31"/>
      <c r="E31"/>
      <c r="F31"/>
      <c r="G31"/>
      <c r="H31"/>
      <c r="I31"/>
      <c r="J31"/>
      <c r="K31"/>
    </row>
    <row r="32" spans="2:11" x14ac:dyDescent="0.25">
      <c r="B32"/>
      <c r="C32"/>
      <c r="D32"/>
      <c r="E32"/>
      <c r="F32"/>
      <c r="G32"/>
      <c r="H32"/>
      <c r="I32"/>
      <c r="J32"/>
      <c r="K32"/>
    </row>
    <row r="33" spans="2:11" x14ac:dyDescent="0.25">
      <c r="B33"/>
      <c r="C33"/>
      <c r="D33"/>
      <c r="E33"/>
      <c r="F33"/>
      <c r="G33"/>
      <c r="H33"/>
      <c r="I33"/>
      <c r="J33"/>
      <c r="K33"/>
    </row>
    <row r="34" spans="2:11" x14ac:dyDescent="0.25">
      <c r="B34"/>
      <c r="C34"/>
      <c r="D34"/>
      <c r="E34"/>
      <c r="F34"/>
      <c r="G34"/>
      <c r="H34"/>
      <c r="I34"/>
      <c r="J34"/>
      <c r="K34"/>
    </row>
    <row r="35" spans="2:11" x14ac:dyDescent="0.25">
      <c r="B35"/>
      <c r="C35"/>
      <c r="D35"/>
      <c r="E35"/>
      <c r="F35"/>
      <c r="G35"/>
      <c r="H35"/>
      <c r="I35"/>
      <c r="J35"/>
      <c r="K35"/>
    </row>
    <row r="36" spans="2:11" x14ac:dyDescent="0.25">
      <c r="B36"/>
      <c r="C36"/>
      <c r="D36"/>
      <c r="E36"/>
      <c r="F36"/>
      <c r="G36"/>
      <c r="H36"/>
      <c r="I36"/>
      <c r="J36"/>
      <c r="K36"/>
    </row>
    <row r="37" spans="2:11" x14ac:dyDescent="0.25">
      <c r="B37"/>
      <c r="C37"/>
      <c r="D37"/>
      <c r="E37"/>
      <c r="F37"/>
      <c r="G37"/>
      <c r="H37"/>
      <c r="I37"/>
      <c r="J37"/>
      <c r="K37"/>
    </row>
  </sheetData>
  <hyperlinks>
    <hyperlink ref="B1" location="Sadrzaj!A1" display="Povratak na sadržaj" xr:uid="{00000000-0004-0000-0C00-000000000000}"/>
  </hyperlinks>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E15"/>
  <sheetViews>
    <sheetView showGridLines="0" tabSelected="1" workbookViewId="0">
      <selection activeCell="F13" sqref="F13"/>
    </sheetView>
  </sheetViews>
  <sheetFormatPr defaultColWidth="8.85546875" defaultRowHeight="23.45" customHeight="1" x14ac:dyDescent="0.25"/>
  <cols>
    <col min="1" max="1" width="13.140625" style="8" customWidth="1"/>
    <col min="2" max="4" width="14.42578125" style="8" customWidth="1"/>
    <col min="5" max="13" width="13.7109375" style="8" customWidth="1"/>
    <col min="14" max="16384" width="8.85546875" style="8"/>
  </cols>
  <sheetData>
    <row r="1" spans="1:5" ht="32.450000000000003" customHeight="1" thickBot="1" x14ac:dyDescent="0.3">
      <c r="A1" s="139" t="s">
        <v>203</v>
      </c>
      <c r="B1" s="140"/>
      <c r="C1" s="140"/>
      <c r="D1" s="140"/>
    </row>
    <row r="2" spans="1:5" ht="45.75" customHeight="1" thickBot="1" x14ac:dyDescent="0.3">
      <c r="A2" s="141" t="s">
        <v>230</v>
      </c>
      <c r="B2" s="141" t="s">
        <v>89</v>
      </c>
      <c r="C2" s="141" t="s">
        <v>90</v>
      </c>
      <c r="D2" s="141" t="s">
        <v>91</v>
      </c>
    </row>
    <row r="3" spans="1:5" ht="20.45" customHeight="1" x14ac:dyDescent="0.25">
      <c r="A3" s="9" t="s">
        <v>92</v>
      </c>
      <c r="B3" s="9">
        <v>14</v>
      </c>
      <c r="C3" s="9">
        <v>12</v>
      </c>
      <c r="D3" s="9">
        <v>3</v>
      </c>
    </row>
    <row r="4" spans="1:5" ht="20.45" customHeight="1" x14ac:dyDescent="0.25">
      <c r="A4" s="38" t="s">
        <v>93</v>
      </c>
      <c r="B4" s="38">
        <v>17</v>
      </c>
      <c r="C4" s="38">
        <v>54</v>
      </c>
      <c r="D4" s="38">
        <v>7</v>
      </c>
    </row>
    <row r="5" spans="1:5" ht="20.45" customHeight="1" x14ac:dyDescent="0.25">
      <c r="A5" s="38" t="s">
        <v>94</v>
      </c>
      <c r="B5" s="38">
        <v>17</v>
      </c>
      <c r="C5" s="38">
        <v>6</v>
      </c>
      <c r="D5" s="38">
        <v>6</v>
      </c>
    </row>
    <row r="6" spans="1:5" ht="20.45" customHeight="1" x14ac:dyDescent="0.25">
      <c r="A6" s="38" t="s">
        <v>95</v>
      </c>
      <c r="B6" s="38">
        <v>15</v>
      </c>
      <c r="C6" s="38">
        <v>6</v>
      </c>
      <c r="D6" s="38">
        <v>2</v>
      </c>
    </row>
    <row r="7" spans="1:5" ht="20.45" customHeight="1" x14ac:dyDescent="0.25">
      <c r="A7" s="38" t="s">
        <v>96</v>
      </c>
      <c r="B7" s="38">
        <v>40</v>
      </c>
      <c r="C7" s="38">
        <v>30</v>
      </c>
      <c r="D7" s="38">
        <v>35</v>
      </c>
    </row>
    <row r="8" spans="1:5" ht="20.45" customHeight="1" x14ac:dyDescent="0.25">
      <c r="A8" s="38" t="s">
        <v>97</v>
      </c>
      <c r="B8" s="38">
        <v>12</v>
      </c>
      <c r="C8" s="38">
        <v>6</v>
      </c>
      <c r="D8" s="38">
        <v>6</v>
      </c>
    </row>
    <row r="9" spans="1:5" ht="20.45" customHeight="1" x14ac:dyDescent="0.25">
      <c r="A9" s="38" t="s">
        <v>98</v>
      </c>
      <c r="B9" s="38">
        <v>14</v>
      </c>
      <c r="C9" s="38">
        <v>48</v>
      </c>
      <c r="D9" s="38">
        <v>4</v>
      </c>
    </row>
    <row r="10" spans="1:5" ht="20.45" customHeight="1" x14ac:dyDescent="0.25">
      <c r="A10" s="38" t="s">
        <v>99</v>
      </c>
      <c r="B10" s="38">
        <v>10</v>
      </c>
      <c r="C10" s="38">
        <v>36</v>
      </c>
      <c r="D10" s="38">
        <v>3</v>
      </c>
    </row>
    <row r="11" spans="1:5" ht="20.45" customHeight="1" thickBot="1" x14ac:dyDescent="0.3">
      <c r="A11" s="142" t="s">
        <v>100</v>
      </c>
      <c r="B11" s="142">
        <v>12</v>
      </c>
      <c r="C11" s="142">
        <v>18</v>
      </c>
      <c r="D11" s="142">
        <v>3</v>
      </c>
    </row>
    <row r="12" spans="1:5" ht="23.45" customHeight="1" x14ac:dyDescent="0.25">
      <c r="D12"/>
      <c r="E12"/>
    </row>
    <row r="13" spans="1:5" ht="23.45" customHeight="1" x14ac:dyDescent="0.25">
      <c r="D13"/>
      <c r="E13"/>
    </row>
    <row r="14" spans="1:5" ht="23.45" customHeight="1" x14ac:dyDescent="0.25">
      <c r="D14"/>
      <c r="E14"/>
    </row>
    <row r="15" spans="1:5" ht="23.45" customHeight="1" x14ac:dyDescent="0.25">
      <c r="D15"/>
      <c r="E15"/>
    </row>
  </sheetData>
  <hyperlinks>
    <hyperlink ref="A1" location="Sadrzaj!A1" display="Povratak na sadržaj" xr:uid="{00000000-0004-0000-0D00-000000000000}"/>
  </hyperlinks>
  <pageMargins left="0.70866141732283472" right="0.70866141732283472" top="0.74803149606299213" bottom="0.74803149606299213" header="0.31496062992125984" footer="0.31496062992125984"/>
  <pageSetup paperSize="9" scale="7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A1:J30"/>
  <sheetViews>
    <sheetView showGridLines="0" workbookViewId="0">
      <selection activeCell="O7" sqref="O7"/>
    </sheetView>
  </sheetViews>
  <sheetFormatPr defaultColWidth="10.28515625" defaultRowHeight="16.149999999999999" customHeight="1" x14ac:dyDescent="0.25"/>
  <cols>
    <col min="1" max="1" width="15.7109375" style="2" customWidth="1"/>
    <col min="2" max="2" width="19.7109375" style="2" customWidth="1"/>
    <col min="3" max="6" width="12" style="2" customWidth="1"/>
    <col min="7" max="16384" width="10.28515625" style="2"/>
  </cols>
  <sheetData>
    <row r="1" spans="1:10" ht="16.149999999999999" customHeight="1" x14ac:dyDescent="0.25">
      <c r="A1" s="75" t="s">
        <v>203</v>
      </c>
    </row>
    <row r="3" spans="1:10" ht="16.149999999999999" customHeight="1" x14ac:dyDescent="0.25">
      <c r="A3" s="4" t="s">
        <v>88</v>
      </c>
      <c r="B3" s="4" t="s">
        <v>87</v>
      </c>
    </row>
    <row r="4" spans="1:10" ht="16.149999999999999" customHeight="1" x14ac:dyDescent="0.25">
      <c r="A4" s="2" t="s">
        <v>84</v>
      </c>
      <c r="B4" s="2">
        <v>12</v>
      </c>
    </row>
    <row r="5" spans="1:10" ht="16.149999999999999" customHeight="1" x14ac:dyDescent="0.25">
      <c r="A5" s="2" t="s">
        <v>86</v>
      </c>
      <c r="B5" s="2">
        <v>16</v>
      </c>
    </row>
    <row r="6" spans="1:10" ht="16.149999999999999" customHeight="1" x14ac:dyDescent="0.25">
      <c r="A6" s="2" t="s">
        <v>83</v>
      </c>
      <c r="B6" s="2">
        <v>22</v>
      </c>
    </row>
    <row r="7" spans="1:10" ht="16.149999999999999" customHeight="1" x14ac:dyDescent="0.25">
      <c r="A7" s="2" t="s">
        <v>82</v>
      </c>
      <c r="B7" s="2">
        <v>28</v>
      </c>
    </row>
    <row r="8" spans="1:10" ht="16.149999999999999" customHeight="1" x14ac:dyDescent="0.25">
      <c r="A8" s="2" t="s">
        <v>85</v>
      </c>
      <c r="B8" s="2">
        <v>31</v>
      </c>
    </row>
    <row r="9" spans="1:10" ht="16.149999999999999" customHeight="1" x14ac:dyDescent="0.25">
      <c r="A9" s="2" t="s">
        <v>81</v>
      </c>
      <c r="B9" s="2">
        <v>22</v>
      </c>
    </row>
    <row r="11" spans="1:10" ht="16.149999999999999" customHeight="1" x14ac:dyDescent="0.25">
      <c r="A11"/>
      <c r="B11"/>
      <c r="C11"/>
      <c r="D11"/>
      <c r="E11"/>
      <c r="F11"/>
      <c r="G11"/>
      <c r="H11"/>
      <c r="I11"/>
      <c r="J11"/>
    </row>
    <row r="12" spans="1:10" ht="16.149999999999999" customHeight="1" x14ac:dyDescent="0.25">
      <c r="A12"/>
      <c r="B12"/>
      <c r="C12"/>
      <c r="D12"/>
      <c r="E12"/>
      <c r="F12"/>
      <c r="G12"/>
      <c r="H12"/>
      <c r="I12"/>
      <c r="J12"/>
    </row>
    <row r="13" spans="1:10" ht="16.149999999999999" customHeight="1" x14ac:dyDescent="0.25">
      <c r="A13"/>
      <c r="B13"/>
      <c r="C13"/>
      <c r="D13"/>
      <c r="E13"/>
      <c r="F13"/>
      <c r="G13"/>
      <c r="H13"/>
      <c r="I13"/>
      <c r="J13"/>
    </row>
    <row r="14" spans="1:10" ht="16.149999999999999" customHeight="1" x14ac:dyDescent="0.25">
      <c r="A14"/>
      <c r="B14"/>
      <c r="C14"/>
      <c r="D14"/>
      <c r="E14"/>
      <c r="F14"/>
      <c r="G14"/>
      <c r="H14"/>
      <c r="I14"/>
      <c r="J14"/>
    </row>
    <row r="15" spans="1:10" ht="16.149999999999999" customHeight="1" x14ac:dyDescent="0.25">
      <c r="A15"/>
      <c r="B15"/>
      <c r="C15"/>
      <c r="D15"/>
      <c r="E15"/>
      <c r="F15"/>
      <c r="G15"/>
      <c r="H15"/>
      <c r="I15"/>
      <c r="J15"/>
    </row>
    <row r="16" spans="1:10" ht="16.149999999999999" customHeight="1" x14ac:dyDescent="0.25">
      <c r="A16"/>
      <c r="B16"/>
      <c r="C16"/>
      <c r="D16"/>
      <c r="E16"/>
      <c r="F16"/>
      <c r="G16"/>
      <c r="H16"/>
      <c r="I16"/>
      <c r="J16"/>
    </row>
    <row r="17" spans="1:10" ht="16.149999999999999" customHeight="1" x14ac:dyDescent="0.25">
      <c r="A17"/>
      <c r="B17"/>
      <c r="C17"/>
      <c r="D17"/>
      <c r="E17"/>
      <c r="F17"/>
      <c r="G17"/>
      <c r="H17"/>
      <c r="I17"/>
      <c r="J17"/>
    </row>
    <row r="18" spans="1:10" ht="16.149999999999999" customHeight="1" x14ac:dyDescent="0.25">
      <c r="A18"/>
      <c r="B18"/>
      <c r="C18"/>
      <c r="D18"/>
      <c r="E18"/>
      <c r="F18"/>
      <c r="G18"/>
      <c r="H18"/>
      <c r="I18"/>
      <c r="J18"/>
    </row>
    <row r="19" spans="1:10" ht="16.149999999999999" customHeight="1" x14ac:dyDescent="0.25">
      <c r="A19"/>
      <c r="B19"/>
      <c r="C19"/>
      <c r="D19"/>
      <c r="E19"/>
      <c r="F19"/>
      <c r="G19"/>
      <c r="H19"/>
      <c r="I19"/>
      <c r="J19"/>
    </row>
    <row r="20" spans="1:10" ht="16.149999999999999" customHeight="1" x14ac:dyDescent="0.25">
      <c r="A20"/>
      <c r="B20"/>
      <c r="C20"/>
      <c r="D20"/>
      <c r="E20"/>
      <c r="F20"/>
      <c r="G20"/>
      <c r="H20"/>
      <c r="I20"/>
      <c r="J20"/>
    </row>
    <row r="21" spans="1:10" ht="16.149999999999999" customHeight="1" x14ac:dyDescent="0.25">
      <c r="A21"/>
      <c r="B21"/>
      <c r="C21"/>
      <c r="D21"/>
      <c r="E21"/>
      <c r="F21"/>
      <c r="G21"/>
      <c r="H21"/>
      <c r="I21"/>
      <c r="J21"/>
    </row>
    <row r="22" spans="1:10" ht="16.149999999999999" customHeight="1" x14ac:dyDescent="0.25">
      <c r="A22"/>
      <c r="B22"/>
      <c r="C22"/>
      <c r="D22"/>
      <c r="E22"/>
      <c r="F22"/>
      <c r="G22"/>
      <c r="H22"/>
      <c r="I22"/>
      <c r="J22"/>
    </row>
    <row r="23" spans="1:10" ht="16.149999999999999" customHeight="1" x14ac:dyDescent="0.25">
      <c r="A23"/>
      <c r="B23"/>
      <c r="C23"/>
      <c r="D23"/>
      <c r="E23"/>
      <c r="F23"/>
      <c r="G23"/>
      <c r="H23"/>
      <c r="I23"/>
      <c r="J23"/>
    </row>
    <row r="24" spans="1:10" ht="16.149999999999999" customHeight="1" x14ac:dyDescent="0.25">
      <c r="A24"/>
      <c r="B24"/>
      <c r="C24"/>
      <c r="D24"/>
      <c r="E24"/>
      <c r="F24"/>
      <c r="G24"/>
      <c r="H24"/>
      <c r="I24"/>
      <c r="J24"/>
    </row>
    <row r="25" spans="1:10" ht="16.149999999999999" customHeight="1" x14ac:dyDescent="0.25">
      <c r="A25"/>
      <c r="B25"/>
      <c r="C25"/>
      <c r="D25"/>
      <c r="E25"/>
      <c r="F25"/>
      <c r="G25"/>
      <c r="H25"/>
      <c r="I25"/>
      <c r="J25"/>
    </row>
    <row r="26" spans="1:10" ht="16.149999999999999" customHeight="1" x14ac:dyDescent="0.25">
      <c r="A26"/>
      <c r="B26"/>
      <c r="C26"/>
      <c r="D26"/>
      <c r="E26"/>
      <c r="F26"/>
      <c r="G26"/>
      <c r="H26"/>
      <c r="I26"/>
      <c r="J26"/>
    </row>
    <row r="27" spans="1:10" ht="16.149999999999999" customHeight="1" x14ac:dyDescent="0.25">
      <c r="A27"/>
      <c r="B27"/>
      <c r="C27"/>
      <c r="D27"/>
      <c r="E27"/>
      <c r="F27"/>
      <c r="G27"/>
      <c r="H27"/>
      <c r="I27"/>
      <c r="J27"/>
    </row>
    <row r="28" spans="1:10" ht="16.149999999999999" customHeight="1" x14ac:dyDescent="0.25">
      <c r="A28"/>
      <c r="B28"/>
      <c r="C28"/>
      <c r="D28"/>
      <c r="E28"/>
      <c r="F28"/>
      <c r="G28"/>
      <c r="H28"/>
      <c r="I28"/>
      <c r="J28"/>
    </row>
    <row r="29" spans="1:10" ht="16.149999999999999" customHeight="1" x14ac:dyDescent="0.25">
      <c r="A29"/>
      <c r="B29"/>
      <c r="C29"/>
      <c r="D29"/>
      <c r="E29"/>
      <c r="F29"/>
      <c r="G29"/>
      <c r="H29"/>
      <c r="I29"/>
      <c r="J29"/>
    </row>
    <row r="30" spans="1:10" ht="16.149999999999999" customHeight="1" x14ac:dyDescent="0.25">
      <c r="A30"/>
      <c r="B30"/>
      <c r="C30"/>
      <c r="D30"/>
      <c r="E30"/>
      <c r="F30"/>
      <c r="G30"/>
      <c r="H30"/>
      <c r="I30"/>
      <c r="J30"/>
    </row>
  </sheetData>
  <hyperlinks>
    <hyperlink ref="A1" location="Sadrzaj!A1" display="Povratak na sadržaj" xr:uid="{00000000-0004-0000-0E00-000000000000}"/>
  </hyperlinks>
  <pageMargins left="0.70866141732283472" right="0.70866141732283472" top="0.74803149606299213" bottom="0.74803149606299213" header="0.31496062992125984" footer="0.31496062992125984"/>
  <pageSetup paperSize="9" scale="61"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1:K19"/>
  <sheetViews>
    <sheetView showGridLines="0" zoomScaleNormal="100" workbookViewId="0">
      <selection activeCell="Q26" sqref="Q26"/>
    </sheetView>
  </sheetViews>
  <sheetFormatPr defaultColWidth="8.85546875" defaultRowHeight="16.899999999999999" customHeight="1" x14ac:dyDescent="0.25"/>
  <cols>
    <col min="1" max="1" width="2.85546875" style="2" customWidth="1"/>
    <col min="2" max="2" width="16.7109375" style="10" customWidth="1"/>
    <col min="3" max="6" width="12.42578125" style="2" customWidth="1"/>
    <col min="7" max="7" width="12" style="2" customWidth="1"/>
    <col min="8" max="16384" width="8.85546875" style="2"/>
  </cols>
  <sheetData>
    <row r="1" spans="2:11" ht="19.149999999999999" customHeight="1" x14ac:dyDescent="0.25">
      <c r="B1" s="75" t="s">
        <v>203</v>
      </c>
    </row>
    <row r="2" spans="2:11" ht="31.15" customHeight="1" x14ac:dyDescent="0.25">
      <c r="B2" s="11"/>
      <c r="C2" s="267" t="s">
        <v>8</v>
      </c>
      <c r="D2" s="268"/>
      <c r="E2" s="268"/>
      <c r="F2" s="268"/>
      <c r="G2" s="268"/>
      <c r="H2" s="269"/>
      <c r="I2" s="12"/>
      <c r="J2" s="12"/>
      <c r="K2" s="12"/>
    </row>
    <row r="3" spans="2:11" ht="16.899999999999999" customHeight="1" x14ac:dyDescent="0.25">
      <c r="B3" s="143" t="s">
        <v>9</v>
      </c>
      <c r="C3" s="143" t="s">
        <v>10</v>
      </c>
      <c r="D3" s="13" t="s">
        <v>11</v>
      </c>
      <c r="E3" s="13" t="s">
        <v>12</v>
      </c>
      <c r="F3" s="13" t="s">
        <v>13</v>
      </c>
      <c r="G3" s="13" t="s">
        <v>14</v>
      </c>
      <c r="H3" s="13" t="s">
        <v>15</v>
      </c>
      <c r="I3" s="12"/>
      <c r="J3" s="12"/>
      <c r="K3" s="12"/>
    </row>
    <row r="4" spans="2:11" ht="16.899999999999999" customHeight="1" x14ac:dyDescent="0.25">
      <c r="B4" s="77" t="s">
        <v>16</v>
      </c>
      <c r="C4" s="14">
        <v>200</v>
      </c>
      <c r="D4" s="14">
        <v>5</v>
      </c>
      <c r="E4" s="14">
        <v>1</v>
      </c>
      <c r="F4" s="14">
        <v>6</v>
      </c>
      <c r="G4" s="14">
        <v>3</v>
      </c>
      <c r="H4" s="14">
        <v>1</v>
      </c>
      <c r="I4" s="12"/>
      <c r="J4" s="12"/>
      <c r="K4" s="12"/>
    </row>
    <row r="5" spans="2:11" ht="16.899999999999999" customHeight="1" x14ac:dyDescent="0.25">
      <c r="B5" s="77" t="s">
        <v>17</v>
      </c>
      <c r="C5" s="14">
        <v>100</v>
      </c>
      <c r="D5" s="14">
        <v>2</v>
      </c>
      <c r="E5" s="14">
        <v>3</v>
      </c>
      <c r="F5" s="14">
        <v>4</v>
      </c>
      <c r="G5" s="14">
        <v>5</v>
      </c>
      <c r="H5" s="14">
        <v>4</v>
      </c>
      <c r="I5" s="12"/>
      <c r="J5" s="12"/>
      <c r="K5" s="12"/>
    </row>
    <row r="6" spans="2:11" ht="16.899999999999999" customHeight="1" x14ac:dyDescent="0.25">
      <c r="B6" s="77" t="s">
        <v>18</v>
      </c>
      <c r="C6" s="14">
        <v>150</v>
      </c>
      <c r="D6" s="14">
        <v>4</v>
      </c>
      <c r="E6" s="14">
        <v>2</v>
      </c>
      <c r="F6" s="14">
        <v>3</v>
      </c>
      <c r="G6" s="14">
        <v>2</v>
      </c>
      <c r="H6" s="14">
        <v>3</v>
      </c>
      <c r="I6" s="12"/>
      <c r="J6" s="12"/>
      <c r="K6" s="12"/>
    </row>
    <row r="7" spans="2:11" ht="16.899999999999999" customHeight="1" x14ac:dyDescent="0.25">
      <c r="C7" s="2" t="s">
        <v>19</v>
      </c>
      <c r="D7" s="2">
        <v>80</v>
      </c>
      <c r="E7" s="2">
        <v>90</v>
      </c>
      <c r="F7" s="2">
        <v>100</v>
      </c>
      <c r="G7" s="2">
        <v>70</v>
      </c>
      <c r="H7" s="2">
        <v>60</v>
      </c>
    </row>
    <row r="9" spans="2:11" ht="16.899999999999999" customHeight="1" x14ac:dyDescent="0.25">
      <c r="B9"/>
      <c r="C9"/>
      <c r="D9"/>
      <c r="E9"/>
      <c r="F9"/>
      <c r="G9"/>
      <c r="H9"/>
      <c r="I9"/>
    </row>
    <row r="10" spans="2:11" ht="16.899999999999999" customHeight="1" x14ac:dyDescent="0.25">
      <c r="B10"/>
      <c r="C10"/>
      <c r="D10"/>
      <c r="E10"/>
      <c r="F10"/>
      <c r="G10"/>
      <c r="H10"/>
      <c r="I10"/>
    </row>
    <row r="11" spans="2:11" ht="16.899999999999999" customHeight="1" x14ac:dyDescent="0.25">
      <c r="B11"/>
      <c r="C11"/>
      <c r="D11"/>
      <c r="E11"/>
      <c r="F11"/>
      <c r="G11"/>
      <c r="H11"/>
      <c r="I11"/>
    </row>
    <row r="12" spans="2:11" ht="16.899999999999999" customHeight="1" x14ac:dyDescent="0.25">
      <c r="B12"/>
      <c r="C12"/>
      <c r="D12"/>
      <c r="E12"/>
      <c r="F12"/>
      <c r="G12"/>
      <c r="H12"/>
      <c r="I12"/>
    </row>
    <row r="13" spans="2:11" ht="16.899999999999999" customHeight="1" x14ac:dyDescent="0.25">
      <c r="B13"/>
      <c r="C13"/>
      <c r="D13"/>
      <c r="E13"/>
      <c r="F13"/>
      <c r="G13"/>
      <c r="H13"/>
      <c r="I13"/>
    </row>
    <row r="14" spans="2:11" ht="16.899999999999999" customHeight="1" x14ac:dyDescent="0.25">
      <c r="B14"/>
      <c r="C14"/>
      <c r="D14"/>
      <c r="E14"/>
      <c r="F14"/>
      <c r="G14"/>
      <c r="H14"/>
      <c r="I14"/>
    </row>
    <row r="15" spans="2:11" ht="16.899999999999999" customHeight="1" x14ac:dyDescent="0.25">
      <c r="B15"/>
      <c r="C15"/>
      <c r="D15"/>
      <c r="E15"/>
      <c r="F15"/>
      <c r="G15"/>
      <c r="H15"/>
      <c r="I15"/>
    </row>
    <row r="16" spans="2:11" ht="16.899999999999999" customHeight="1" x14ac:dyDescent="0.25">
      <c r="B16"/>
      <c r="C16"/>
      <c r="D16"/>
      <c r="E16"/>
      <c r="F16"/>
      <c r="G16"/>
      <c r="H16"/>
      <c r="I16"/>
    </row>
    <row r="17" spans="2:9" ht="16.899999999999999" customHeight="1" x14ac:dyDescent="0.25">
      <c r="B17"/>
      <c r="C17"/>
      <c r="D17"/>
      <c r="E17"/>
      <c r="F17"/>
      <c r="G17"/>
      <c r="H17"/>
      <c r="I17"/>
    </row>
    <row r="18" spans="2:9" ht="16.899999999999999" customHeight="1" x14ac:dyDescent="0.25">
      <c r="B18"/>
      <c r="C18"/>
      <c r="D18"/>
      <c r="E18"/>
      <c r="F18"/>
      <c r="G18"/>
      <c r="H18"/>
      <c r="I18"/>
    </row>
    <row r="19" spans="2:9" ht="16.899999999999999" customHeight="1" x14ac:dyDescent="0.25">
      <c r="B19"/>
      <c r="C19"/>
      <c r="D19"/>
      <c r="E19"/>
      <c r="F19"/>
      <c r="G19"/>
      <c r="H19"/>
      <c r="I19"/>
    </row>
  </sheetData>
  <mergeCells count="1">
    <mergeCell ref="C2:H2"/>
  </mergeCells>
  <hyperlinks>
    <hyperlink ref="B1" location="Sadrzaj!A1" display="Povratak na sadržaj" xr:uid="{00000000-0004-0000-0F00-000000000000}"/>
  </hyperlinks>
  <pageMargins left="0.7" right="0.7" top="0.75" bottom="0.75" header="0.3" footer="0.3"/>
  <pageSetup paperSize="9" orientation="portrait" horizontalDpi="4294967294"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B1:G26"/>
  <sheetViews>
    <sheetView showGridLines="0" zoomScaleNormal="100" workbookViewId="0">
      <selection activeCell="O10" sqref="O10"/>
    </sheetView>
  </sheetViews>
  <sheetFormatPr defaultColWidth="8.85546875" defaultRowHeight="16.899999999999999" customHeight="1" x14ac:dyDescent="0.25"/>
  <cols>
    <col min="1" max="1" width="2.85546875" style="2" customWidth="1"/>
    <col min="2" max="2" width="22.85546875" style="10" customWidth="1"/>
    <col min="3" max="4" width="18.28515625" style="2" customWidth="1"/>
    <col min="5" max="7" width="16.28515625" style="2" customWidth="1"/>
    <col min="8" max="16384" width="8.85546875" style="2"/>
  </cols>
  <sheetData>
    <row r="1" spans="2:7" ht="16.899999999999999" customHeight="1" x14ac:dyDescent="0.25">
      <c r="B1" s="75" t="s">
        <v>203</v>
      </c>
    </row>
    <row r="2" spans="2:7" ht="19.149999999999999" customHeight="1" x14ac:dyDescent="0.25"/>
    <row r="3" spans="2:7" ht="37.5" customHeight="1" x14ac:dyDescent="0.25">
      <c r="B3" s="28" t="s">
        <v>71</v>
      </c>
      <c r="C3" s="144" t="s">
        <v>72</v>
      </c>
      <c r="D3" s="145"/>
      <c r="E3" s="83"/>
    </row>
    <row r="4" spans="2:7" ht="16.899999999999999" customHeight="1" x14ac:dyDescent="0.25">
      <c r="B4" s="29" t="s">
        <v>73</v>
      </c>
      <c r="C4" s="30">
        <v>6000</v>
      </c>
      <c r="D4" s="31"/>
      <c r="E4" s="31"/>
    </row>
    <row r="5" spans="2:7" ht="16.899999999999999" customHeight="1" x14ac:dyDescent="0.25">
      <c r="B5" s="29" t="s">
        <v>74</v>
      </c>
      <c r="C5" s="30">
        <v>5500</v>
      </c>
      <c r="D5" s="31"/>
      <c r="E5" s="32"/>
    </row>
    <row r="6" spans="2:7" ht="16.899999999999999" customHeight="1" x14ac:dyDescent="0.25">
      <c r="B6" s="29" t="s">
        <v>75</v>
      </c>
      <c r="C6" s="30">
        <v>9000</v>
      </c>
      <c r="D6" s="31"/>
      <c r="E6" s="31"/>
    </row>
    <row r="8" spans="2:7" ht="28.9" customHeight="1" x14ac:dyDescent="0.25">
      <c r="B8" s="33" t="s">
        <v>76</v>
      </c>
      <c r="C8" s="146" t="s">
        <v>77</v>
      </c>
      <c r="D8" s="146" t="s">
        <v>78</v>
      </c>
      <c r="E8" s="146" t="s">
        <v>79</v>
      </c>
    </row>
    <row r="9" spans="2:7" ht="16.899999999999999" customHeight="1" x14ac:dyDescent="0.25">
      <c r="B9" s="146" t="s">
        <v>77</v>
      </c>
      <c r="C9" s="34">
        <v>5000</v>
      </c>
      <c r="D9" s="34">
        <v>7000</v>
      </c>
      <c r="E9" s="34">
        <v>10000</v>
      </c>
    </row>
    <row r="10" spans="2:7" ht="16.899999999999999" customHeight="1" x14ac:dyDescent="0.25">
      <c r="B10" s="146" t="s">
        <v>78</v>
      </c>
      <c r="C10" s="34">
        <v>7000</v>
      </c>
      <c r="D10" s="34">
        <v>5000</v>
      </c>
      <c r="E10" s="34">
        <v>6000</v>
      </c>
    </row>
    <row r="11" spans="2:7" ht="16.899999999999999" customHeight="1" x14ac:dyDescent="0.25">
      <c r="B11" s="146" t="s">
        <v>79</v>
      </c>
      <c r="C11" s="34">
        <v>10000</v>
      </c>
      <c r="D11" s="34">
        <v>6000</v>
      </c>
      <c r="E11" s="34">
        <v>5000</v>
      </c>
    </row>
    <row r="13" spans="2:7" ht="16.899999999999999" customHeight="1" x14ac:dyDescent="0.25">
      <c r="B13"/>
      <c r="C13"/>
      <c r="D13"/>
      <c r="E13"/>
      <c r="F13"/>
      <c r="G13"/>
    </row>
    <row r="14" spans="2:7" ht="25.15" customHeight="1" x14ac:dyDescent="0.25">
      <c r="B14"/>
      <c r="C14"/>
      <c r="D14"/>
      <c r="E14"/>
      <c r="F14"/>
      <c r="G14"/>
    </row>
    <row r="15" spans="2:7" ht="16.899999999999999" customHeight="1" x14ac:dyDescent="0.25">
      <c r="B15"/>
      <c r="C15"/>
      <c r="D15"/>
      <c r="E15"/>
      <c r="F15"/>
      <c r="G15"/>
    </row>
    <row r="16" spans="2:7" ht="16.899999999999999" customHeight="1" x14ac:dyDescent="0.25">
      <c r="B16"/>
      <c r="C16"/>
      <c r="D16"/>
      <c r="E16"/>
      <c r="F16"/>
      <c r="G16"/>
    </row>
    <row r="17" spans="2:7" ht="16.899999999999999" customHeight="1" x14ac:dyDescent="0.25">
      <c r="B17"/>
      <c r="C17"/>
      <c r="D17"/>
      <c r="E17"/>
      <c r="F17"/>
      <c r="G17"/>
    </row>
    <row r="18" spans="2:7" ht="16.899999999999999" customHeight="1" x14ac:dyDescent="0.25">
      <c r="B18"/>
      <c r="C18"/>
      <c r="D18"/>
      <c r="E18"/>
      <c r="F18"/>
      <c r="G18"/>
    </row>
    <row r="19" spans="2:7" ht="16.899999999999999" customHeight="1" x14ac:dyDescent="0.25">
      <c r="B19"/>
      <c r="C19"/>
      <c r="D19"/>
      <c r="E19"/>
      <c r="F19"/>
      <c r="G19"/>
    </row>
    <row r="20" spans="2:7" ht="16.899999999999999" customHeight="1" x14ac:dyDescent="0.25">
      <c r="B20"/>
      <c r="C20"/>
      <c r="D20"/>
      <c r="E20"/>
      <c r="F20"/>
      <c r="G20"/>
    </row>
    <row r="21" spans="2:7" ht="16.899999999999999" customHeight="1" x14ac:dyDescent="0.25">
      <c r="B21"/>
      <c r="C21"/>
      <c r="D21"/>
      <c r="E21"/>
      <c r="F21"/>
      <c r="G21"/>
    </row>
    <row r="22" spans="2:7" ht="16.899999999999999" customHeight="1" x14ac:dyDescent="0.25">
      <c r="B22"/>
      <c r="C22"/>
      <c r="D22"/>
      <c r="E22"/>
      <c r="F22"/>
      <c r="G22"/>
    </row>
    <row r="23" spans="2:7" ht="16.899999999999999" customHeight="1" x14ac:dyDescent="0.25">
      <c r="B23"/>
      <c r="C23"/>
      <c r="D23"/>
      <c r="E23"/>
      <c r="F23"/>
      <c r="G23"/>
    </row>
    <row r="24" spans="2:7" ht="16.899999999999999" customHeight="1" x14ac:dyDescent="0.25">
      <c r="B24"/>
      <c r="C24"/>
      <c r="D24"/>
      <c r="E24"/>
      <c r="F24"/>
      <c r="G24"/>
    </row>
    <row r="25" spans="2:7" ht="16.899999999999999" customHeight="1" x14ac:dyDescent="0.25">
      <c r="B25"/>
      <c r="C25"/>
      <c r="D25"/>
      <c r="E25"/>
      <c r="F25"/>
      <c r="G25"/>
    </row>
    <row r="26" spans="2:7" ht="16.899999999999999" customHeight="1" x14ac:dyDescent="0.25">
      <c r="B26"/>
      <c r="C26"/>
      <c r="D26"/>
      <c r="E26"/>
      <c r="F26"/>
      <c r="G26"/>
    </row>
  </sheetData>
  <hyperlinks>
    <hyperlink ref="B1" location="Sadrzaj!A1" display="Povratak na sadržaj" xr:uid="{00000000-0004-0000-1000-000000000000}"/>
  </hyperlinks>
  <pageMargins left="0.7" right="0.7" top="0.75" bottom="0.75" header="0.3" footer="0.3"/>
  <pageSetup paperSize="9" orientation="portrait" horizontalDpi="4294967294"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F18"/>
  <sheetViews>
    <sheetView showGridLines="0" zoomScaleNormal="100" workbookViewId="0"/>
  </sheetViews>
  <sheetFormatPr defaultColWidth="8.85546875" defaultRowHeight="23.45" customHeight="1" x14ac:dyDescent="0.25"/>
  <cols>
    <col min="1" max="4" width="15.140625" style="8" customWidth="1"/>
    <col min="5" max="16" width="13.7109375" style="8" customWidth="1"/>
    <col min="17" max="16384" width="8.85546875" style="8"/>
  </cols>
  <sheetData>
    <row r="1" spans="1:6" ht="23.45" customHeight="1" x14ac:dyDescent="0.25">
      <c r="A1" s="75" t="s">
        <v>203</v>
      </c>
    </row>
    <row r="2" spans="1:6" ht="28.15" customHeight="1" x14ac:dyDescent="0.25">
      <c r="A2"/>
      <c r="B2"/>
      <c r="C2"/>
      <c r="D2"/>
      <c r="E2"/>
      <c r="F2"/>
    </row>
    <row r="3" spans="1:6" ht="37.15" customHeight="1" x14ac:dyDescent="0.25">
      <c r="A3"/>
      <c r="B3"/>
      <c r="C3"/>
      <c r="D3"/>
      <c r="E3"/>
      <c r="F3"/>
    </row>
    <row r="4" spans="1:6" ht="23.45" customHeight="1" x14ac:dyDescent="0.25">
      <c r="A4"/>
      <c r="B4"/>
      <c r="C4"/>
      <c r="D4"/>
      <c r="E4"/>
      <c r="F4"/>
    </row>
    <row r="5" spans="1:6" ht="23.45" customHeight="1" x14ac:dyDescent="0.25">
      <c r="A5"/>
      <c r="B5"/>
      <c r="C5"/>
      <c r="D5"/>
      <c r="E5"/>
      <c r="F5"/>
    </row>
    <row r="6" spans="1:6" ht="23.45" customHeight="1" x14ac:dyDescent="0.25">
      <c r="A6"/>
      <c r="B6"/>
      <c r="C6"/>
      <c r="D6"/>
    </row>
    <row r="7" spans="1:6" ht="23.45" customHeight="1" x14ac:dyDescent="0.25">
      <c r="A7"/>
      <c r="B7"/>
      <c r="C7"/>
      <c r="D7"/>
    </row>
    <row r="8" spans="1:6" ht="23.45" customHeight="1" x14ac:dyDescent="0.25">
      <c r="A8"/>
      <c r="B8"/>
      <c r="C8"/>
      <c r="D8"/>
    </row>
    <row r="9" spans="1:6" ht="23.45" customHeight="1" x14ac:dyDescent="0.25">
      <c r="A9"/>
      <c r="B9"/>
      <c r="C9"/>
      <c r="D9"/>
    </row>
    <row r="10" spans="1:6" ht="29.45" customHeight="1" x14ac:dyDescent="0.25">
      <c r="A10"/>
      <c r="B10"/>
      <c r="C10"/>
      <c r="D10"/>
      <c r="E10"/>
    </row>
    <row r="11" spans="1:6" ht="23.45" customHeight="1" x14ac:dyDescent="0.25">
      <c r="A11"/>
      <c r="B11"/>
      <c r="C11"/>
      <c r="D11"/>
      <c r="E11"/>
    </row>
    <row r="12" spans="1:6" ht="23.45" customHeight="1" x14ac:dyDescent="0.25">
      <c r="A12"/>
      <c r="B12"/>
      <c r="C12"/>
      <c r="D12"/>
      <c r="E12"/>
    </row>
    <row r="13" spans="1:6" ht="23.45" customHeight="1" x14ac:dyDescent="0.25">
      <c r="A13"/>
      <c r="B13"/>
      <c r="C13"/>
      <c r="D13"/>
    </row>
    <row r="14" spans="1:6" ht="44.45" customHeight="1" x14ac:dyDescent="0.25">
      <c r="A14"/>
      <c r="B14"/>
      <c r="C14"/>
      <c r="D14"/>
    </row>
    <row r="15" spans="1:6" ht="23.45" customHeight="1" x14ac:dyDescent="0.25">
      <c r="A15"/>
      <c r="B15"/>
      <c r="C15"/>
      <c r="D15"/>
    </row>
    <row r="16" spans="1:6" ht="23.45" customHeight="1" x14ac:dyDescent="0.25">
      <c r="A16"/>
      <c r="B16"/>
      <c r="C16"/>
      <c r="D16"/>
    </row>
    <row r="17" spans="1:4" ht="23.45" customHeight="1" x14ac:dyDescent="0.25">
      <c r="A17"/>
      <c r="B17"/>
      <c r="C17"/>
      <c r="D17"/>
    </row>
    <row r="18" spans="1:4" ht="23.45" customHeight="1" x14ac:dyDescent="0.25">
      <c r="A18"/>
      <c r="B18"/>
      <c r="C18"/>
      <c r="D18"/>
    </row>
  </sheetData>
  <hyperlinks>
    <hyperlink ref="A1" location="Sadrzaj!A1" display="Povratak na sadržaj" xr:uid="{00000000-0004-0000-11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F16"/>
  <sheetViews>
    <sheetView showGridLines="0" zoomScaleNormal="100" workbookViewId="0">
      <selection activeCell="J18" sqref="J18"/>
    </sheetView>
  </sheetViews>
  <sheetFormatPr defaultColWidth="13.5703125" defaultRowHeight="22.15" customHeight="1" x14ac:dyDescent="0.25"/>
  <cols>
    <col min="1" max="1" width="20.42578125" style="59" customWidth="1"/>
    <col min="2" max="3" width="13.140625" style="197" customWidth="1"/>
    <col min="4" max="4" width="11.7109375" style="197" customWidth="1"/>
    <col min="5" max="16384" width="13.5703125" style="197"/>
  </cols>
  <sheetData>
    <row r="1" spans="1:6" ht="22.15" customHeight="1" x14ac:dyDescent="0.25">
      <c r="A1" s="74" t="s">
        <v>203</v>
      </c>
      <c r="B1" s="245" t="s">
        <v>146</v>
      </c>
      <c r="C1" s="245"/>
      <c r="F1" s="197">
        <v>640</v>
      </c>
    </row>
    <row r="2" spans="1:6" ht="22.15" customHeight="1" x14ac:dyDescent="0.25">
      <c r="A2" s="67" t="s">
        <v>157</v>
      </c>
      <c r="B2" s="66" t="s">
        <v>2</v>
      </c>
      <c r="C2" s="66" t="s">
        <v>3</v>
      </c>
      <c r="D2" s="65" t="s">
        <v>231</v>
      </c>
    </row>
    <row r="3" spans="1:6" ht="22.15" customHeight="1" x14ac:dyDescent="0.25">
      <c r="A3" s="59" t="s">
        <v>156</v>
      </c>
      <c r="B3" s="64">
        <v>0.5</v>
      </c>
      <c r="C3" s="64">
        <v>0</v>
      </c>
      <c r="D3" s="197">
        <v>8</v>
      </c>
    </row>
    <row r="4" spans="1:6" ht="22.15" customHeight="1" x14ac:dyDescent="0.25">
      <c r="A4" s="59" t="s">
        <v>155</v>
      </c>
      <c r="B4" s="64">
        <v>0</v>
      </c>
      <c r="C4" s="64">
        <v>1</v>
      </c>
      <c r="D4" s="197">
        <v>8</v>
      </c>
    </row>
    <row r="5" spans="1:6" ht="22.15" customHeight="1" x14ac:dyDescent="0.25">
      <c r="A5" s="60" t="s">
        <v>154</v>
      </c>
      <c r="B5" s="63">
        <f>1/3</f>
        <v>0.33333333333333331</v>
      </c>
      <c r="C5" s="63">
        <f>2/3</f>
        <v>0.66666666666666663</v>
      </c>
      <c r="D5" s="85">
        <v>8</v>
      </c>
    </row>
    <row r="6" spans="1:6" ht="22.15" customHeight="1" x14ac:dyDescent="0.25">
      <c r="A6" s="62" t="s">
        <v>153</v>
      </c>
      <c r="B6" s="87">
        <v>40</v>
      </c>
      <c r="C6" s="87">
        <v>30</v>
      </c>
      <c r="D6" s="61"/>
    </row>
    <row r="7" spans="1:6" ht="22.15" customHeight="1" thickBot="1" x14ac:dyDescent="0.3"/>
    <row r="8" spans="1:6" ht="22.15" customHeight="1" thickBot="1" x14ac:dyDescent="0.3">
      <c r="A8" s="202" t="s">
        <v>267</v>
      </c>
      <c r="B8" s="190"/>
      <c r="C8" s="191"/>
      <c r="D8" s="40"/>
      <c r="E8" s="40"/>
    </row>
    <row r="9" spans="1:6" ht="22.15" customHeight="1" thickBot="1" x14ac:dyDescent="0.3">
      <c r="A9" s="202"/>
      <c r="B9" s="40"/>
      <c r="C9" s="40"/>
      <c r="D9" s="40"/>
      <c r="E9" s="40"/>
    </row>
    <row r="10" spans="1:6" ht="22.15" customHeight="1" thickBot="1" x14ac:dyDescent="0.3">
      <c r="A10" s="204" t="s">
        <v>268</v>
      </c>
      <c r="B10" s="205"/>
      <c r="C10" s="40"/>
      <c r="D10" s="40"/>
      <c r="E10" s="40"/>
    </row>
    <row r="11" spans="1:6" ht="22.15" customHeight="1" x14ac:dyDescent="0.25">
      <c r="A11" s="40"/>
      <c r="B11" s="40"/>
      <c r="C11" s="40"/>
      <c r="D11" s="40"/>
      <c r="E11" s="40"/>
    </row>
    <row r="12" spans="1:6" ht="22.15" customHeight="1" x14ac:dyDescent="0.25">
      <c r="A12" s="206" t="s">
        <v>269</v>
      </c>
      <c r="B12" s="206" t="s">
        <v>254</v>
      </c>
      <c r="C12" s="206"/>
      <c r="D12" s="206" t="s">
        <v>255</v>
      </c>
      <c r="E12" s="40"/>
    </row>
    <row r="13" spans="1:6" ht="22.15" customHeight="1" x14ac:dyDescent="0.25">
      <c r="A13"/>
      <c r="B13"/>
      <c r="C13"/>
      <c r="D13"/>
      <c r="E13" s="40"/>
    </row>
    <row r="14" spans="1:6" ht="22.15" customHeight="1" x14ac:dyDescent="0.25">
      <c r="A14"/>
      <c r="B14"/>
      <c r="C14"/>
      <c r="D14"/>
      <c r="E14" s="40"/>
    </row>
    <row r="15" spans="1:6" ht="22.15" customHeight="1" x14ac:dyDescent="0.25">
      <c r="A15"/>
      <c r="B15"/>
      <c r="C15"/>
      <c r="D15"/>
      <c r="E15" s="40"/>
    </row>
    <row r="16" spans="1:6" ht="22.15" customHeight="1" x14ac:dyDescent="0.25">
      <c r="A16" s="40"/>
      <c r="B16" s="40"/>
      <c r="C16" s="40"/>
      <c r="D16" s="40"/>
      <c r="E16" s="40"/>
    </row>
  </sheetData>
  <scenarios current="0" show="0">
    <scenario name="Optimizacija dobiti" count="2" user="Author" comment="Created by Author on 5/4/2011">
      <inputCells r="B8" val="18"/>
      <inputCells r="C8" val="3"/>
    </scenario>
  </scenarios>
  <mergeCells count="1">
    <mergeCell ref="B1:C1"/>
  </mergeCells>
  <hyperlinks>
    <hyperlink ref="A1" location="Sadrzaj!A1" display="Povratak na sadržaj" xr:uid="{00000000-0004-0000-0100-000000000000}"/>
  </hyperlink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pageSetUpPr fitToPage="1"/>
  </sheetPr>
  <dimension ref="B1:H21"/>
  <sheetViews>
    <sheetView showGridLines="0" zoomScaleNormal="100" workbookViewId="0">
      <selection activeCell="T6" sqref="T6"/>
    </sheetView>
  </sheetViews>
  <sheetFormatPr defaultColWidth="8.85546875" defaultRowHeight="16.899999999999999" customHeight="1" x14ac:dyDescent="0.25"/>
  <cols>
    <col min="1" max="1" width="2.85546875" style="2" customWidth="1"/>
    <col min="2" max="2" width="14.85546875" style="10" customWidth="1"/>
    <col min="3" max="7" width="11.5703125" style="2" customWidth="1"/>
    <col min="8" max="8" width="13.7109375" style="2" customWidth="1"/>
    <col min="9" max="16384" width="8.85546875" style="2"/>
  </cols>
  <sheetData>
    <row r="1" spans="2:8" ht="16.899999999999999" customHeight="1" x14ac:dyDescent="0.25">
      <c r="B1" s="75" t="s">
        <v>203</v>
      </c>
    </row>
    <row r="2" spans="2:8" ht="16.899999999999999" customHeight="1" x14ac:dyDescent="0.25">
      <c r="B2" s="7"/>
    </row>
    <row r="3" spans="2:8" ht="19.149999999999999" customHeight="1" x14ac:dyDescent="0.25"/>
    <row r="4" spans="2:8" ht="33.75" customHeight="1" thickBot="1" x14ac:dyDescent="0.3">
      <c r="B4" s="15" t="s">
        <v>20</v>
      </c>
      <c r="C4" s="147" t="s">
        <v>21</v>
      </c>
      <c r="D4" s="147" t="s">
        <v>22</v>
      </c>
      <c r="E4" s="147" t="s">
        <v>23</v>
      </c>
      <c r="F4" s="147" t="s">
        <v>24</v>
      </c>
      <c r="G4" s="148" t="s">
        <v>25</v>
      </c>
      <c r="H4"/>
    </row>
    <row r="5" spans="2:8" ht="16.899999999999999" customHeight="1" thickTop="1" x14ac:dyDescent="0.25">
      <c r="B5" s="149" t="s">
        <v>26</v>
      </c>
      <c r="C5" s="150">
        <v>0.5</v>
      </c>
      <c r="D5" s="150">
        <v>3</v>
      </c>
      <c r="E5" s="150">
        <v>2</v>
      </c>
      <c r="F5" s="150">
        <v>0.5</v>
      </c>
      <c r="G5" s="151">
        <v>9</v>
      </c>
      <c r="H5"/>
    </row>
    <row r="6" spans="2:8" ht="16.899999999999999" customHeight="1" x14ac:dyDescent="0.25">
      <c r="B6" s="149" t="s">
        <v>27</v>
      </c>
      <c r="C6" s="152">
        <v>1.5</v>
      </c>
      <c r="D6" s="152">
        <v>1</v>
      </c>
      <c r="E6" s="152">
        <v>4</v>
      </c>
      <c r="F6" s="152">
        <v>1</v>
      </c>
      <c r="G6" s="153">
        <v>12</v>
      </c>
      <c r="H6"/>
    </row>
    <row r="7" spans="2:8" ht="16.899999999999999" customHeight="1" x14ac:dyDescent="0.25">
      <c r="B7" s="149" t="s">
        <v>28</v>
      </c>
      <c r="C7" s="152">
        <v>1.5</v>
      </c>
      <c r="D7" s="152">
        <v>2</v>
      </c>
      <c r="E7" s="152">
        <v>1</v>
      </c>
      <c r="F7" s="152">
        <v>0.5</v>
      </c>
      <c r="G7" s="153">
        <v>15</v>
      </c>
      <c r="H7"/>
    </row>
    <row r="8" spans="2:8" ht="16.899999999999999" customHeight="1" x14ac:dyDescent="0.25">
      <c r="B8" s="149" t="s">
        <v>29</v>
      </c>
      <c r="C8" s="152">
        <v>1</v>
      </c>
      <c r="D8" s="152">
        <v>3</v>
      </c>
      <c r="E8" s="152">
        <v>2</v>
      </c>
      <c r="F8" s="152">
        <v>0.5</v>
      </c>
      <c r="G8" s="153">
        <v>11</v>
      </c>
      <c r="H8"/>
    </row>
    <row r="9" spans="2:8" ht="16.899999999999999" customHeight="1" x14ac:dyDescent="0.25">
      <c r="C9" s="78"/>
      <c r="D9" s="78"/>
      <c r="E9" s="78"/>
      <c r="F9" s="78"/>
    </row>
    <row r="10" spans="2:8" ht="16.899999999999999" customHeight="1" x14ac:dyDescent="0.25">
      <c r="C10" s="10"/>
      <c r="D10" s="10"/>
    </row>
    <row r="11" spans="2:8" ht="28.15" customHeight="1" thickBot="1" x14ac:dyDescent="0.3">
      <c r="B11" s="15" t="s">
        <v>30</v>
      </c>
      <c r="C11" s="154" t="s">
        <v>31</v>
      </c>
      <c r="D11" s="155"/>
      <c r="E11" s="156" t="s">
        <v>32</v>
      </c>
      <c r="F11" s="270" t="s">
        <v>33</v>
      </c>
      <c r="G11" s="271"/>
    </row>
    <row r="12" spans="2:8" ht="16.899999999999999" customHeight="1" thickTop="1" x14ac:dyDescent="0.25">
      <c r="B12" s="157" t="s">
        <v>34</v>
      </c>
      <c r="C12" s="158">
        <v>15000</v>
      </c>
      <c r="D12" s="159"/>
      <c r="E12" s="160" t="s">
        <v>26</v>
      </c>
      <c r="F12" s="161">
        <v>150</v>
      </c>
      <c r="G12" s="162"/>
    </row>
    <row r="13" spans="2:8" ht="16.899999999999999" customHeight="1" x14ac:dyDescent="0.25">
      <c r="B13" s="149" t="s">
        <v>35</v>
      </c>
      <c r="C13" s="163">
        <v>17000</v>
      </c>
      <c r="D13" s="159"/>
      <c r="E13" s="164" t="s">
        <v>27</v>
      </c>
      <c r="F13" s="165">
        <v>100</v>
      </c>
      <c r="G13" s="166"/>
    </row>
    <row r="14" spans="2:8" ht="16.899999999999999" customHeight="1" x14ac:dyDescent="0.25">
      <c r="B14" s="149" t="s">
        <v>36</v>
      </c>
      <c r="C14" s="163">
        <v>26000</v>
      </c>
      <c r="D14" s="159"/>
      <c r="E14" s="164" t="s">
        <v>28</v>
      </c>
      <c r="F14" s="165">
        <v>300</v>
      </c>
      <c r="G14" s="166"/>
    </row>
    <row r="15" spans="2:8" ht="16.899999999999999" customHeight="1" x14ac:dyDescent="0.25">
      <c r="B15" s="149" t="s">
        <v>37</v>
      </c>
      <c r="C15" s="163">
        <v>12000</v>
      </c>
      <c r="D15" s="159"/>
      <c r="E15" s="164" t="s">
        <v>29</v>
      </c>
      <c r="F15" s="165">
        <v>400</v>
      </c>
      <c r="G15" s="166"/>
    </row>
    <row r="16" spans="2:8" ht="16.899999999999999" customHeight="1" x14ac:dyDescent="0.25">
      <c r="D16" s="16"/>
    </row>
    <row r="17" spans="2:4" ht="16.899999999999999" customHeight="1" x14ac:dyDescent="0.25">
      <c r="B17"/>
      <c r="C17"/>
      <c r="D17"/>
    </row>
    <row r="21" spans="2:4" ht="16.899999999999999" customHeight="1" x14ac:dyDescent="0.25">
      <c r="B21" s="2"/>
    </row>
  </sheetData>
  <mergeCells count="1">
    <mergeCell ref="F11:G11"/>
  </mergeCells>
  <hyperlinks>
    <hyperlink ref="B1" location="Sadrzaj!A1" display="Povratak na sadržaj" xr:uid="{00000000-0004-0000-1200-000000000000}"/>
  </hyperlinks>
  <pageMargins left="0.70866141732283472" right="0.70866141732283472" top="0.74803149606299213" bottom="0.74803149606299213" header="0.31496062992125984" footer="0.31496062992125984"/>
  <pageSetup paperSize="9" scale="88" orientation="landscape" horizontalDpi="4294967294"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G27"/>
  <sheetViews>
    <sheetView showGridLines="0" zoomScale="110" zoomScaleNormal="110" workbookViewId="0"/>
  </sheetViews>
  <sheetFormatPr defaultColWidth="9.140625" defaultRowHeight="15" x14ac:dyDescent="0.25"/>
  <cols>
    <col min="1" max="1" width="9.140625" style="122"/>
    <col min="2" max="2" width="11.85546875" style="122" bestFit="1" customWidth="1"/>
    <col min="3" max="5" width="9.5703125" style="122" bestFit="1" customWidth="1"/>
    <col min="6" max="6" width="13.28515625" style="122" customWidth="1"/>
    <col min="7" max="16384" width="9.140625" style="122"/>
  </cols>
  <sheetData>
    <row r="1" spans="1:7" ht="21.6" customHeight="1" x14ac:dyDescent="0.25">
      <c r="A1" s="75" t="s">
        <v>203</v>
      </c>
    </row>
    <row r="2" spans="1:7" x14ac:dyDescent="0.25">
      <c r="A2" s="167"/>
      <c r="B2" s="272" t="s">
        <v>39</v>
      </c>
      <c r="C2" s="272"/>
      <c r="D2" s="272"/>
      <c r="E2" s="273"/>
      <c r="F2" s="274" t="s">
        <v>40</v>
      </c>
    </row>
    <row r="3" spans="1:7" x14ac:dyDescent="0.25">
      <c r="A3" s="168" t="s">
        <v>41</v>
      </c>
      <c r="B3" s="169" t="s">
        <v>42</v>
      </c>
      <c r="C3" s="169" t="s">
        <v>43</v>
      </c>
      <c r="D3" s="169" t="s">
        <v>44</v>
      </c>
      <c r="E3" s="170" t="s">
        <v>45</v>
      </c>
      <c r="F3" s="274"/>
    </row>
    <row r="4" spans="1:7" x14ac:dyDescent="0.25">
      <c r="A4" s="171" t="s">
        <v>46</v>
      </c>
      <c r="B4" s="172">
        <v>41</v>
      </c>
      <c r="C4" s="172">
        <v>27</v>
      </c>
      <c r="D4" s="172">
        <v>28</v>
      </c>
      <c r="E4" s="172">
        <v>24</v>
      </c>
      <c r="F4" s="173">
        <v>75</v>
      </c>
    </row>
    <row r="5" spans="1:7" x14ac:dyDescent="0.25">
      <c r="A5" s="171" t="s">
        <v>47</v>
      </c>
      <c r="B5" s="172">
        <v>40</v>
      </c>
      <c r="C5" s="172">
        <v>29</v>
      </c>
      <c r="D5" s="172"/>
      <c r="E5" s="172">
        <v>23</v>
      </c>
      <c r="F5" s="173">
        <v>75</v>
      </c>
    </row>
    <row r="6" spans="1:7" x14ac:dyDescent="0.25">
      <c r="A6" s="171" t="s">
        <v>48</v>
      </c>
      <c r="B6" s="172">
        <v>37</v>
      </c>
      <c r="C6" s="172">
        <v>30</v>
      </c>
      <c r="D6" s="172">
        <v>27</v>
      </c>
      <c r="E6" s="172">
        <v>21</v>
      </c>
      <c r="F6" s="173">
        <v>75</v>
      </c>
    </row>
    <row r="7" spans="1:7" ht="28.5" customHeight="1" x14ac:dyDescent="0.25">
      <c r="A7" s="174" t="s">
        <v>49</v>
      </c>
      <c r="B7" s="127">
        <v>20</v>
      </c>
      <c r="C7" s="127">
        <v>30</v>
      </c>
      <c r="D7" s="127">
        <v>30</v>
      </c>
      <c r="E7" s="127">
        <v>40</v>
      </c>
      <c r="F7" s="175"/>
    </row>
    <row r="10" spans="1:7" x14ac:dyDescent="0.25">
      <c r="A10"/>
      <c r="B10"/>
      <c r="C10"/>
      <c r="D10"/>
      <c r="E10"/>
      <c r="F10"/>
      <c r="G10"/>
    </row>
    <row r="11" spans="1:7" x14ac:dyDescent="0.25">
      <c r="A11"/>
      <c r="B11"/>
      <c r="C11"/>
      <c r="D11"/>
      <c r="E11"/>
      <c r="F11"/>
      <c r="G11"/>
    </row>
    <row r="12" spans="1:7" x14ac:dyDescent="0.25">
      <c r="A12"/>
      <c r="B12"/>
      <c r="C12"/>
      <c r="D12"/>
      <c r="E12"/>
      <c r="F12"/>
      <c r="G12"/>
    </row>
    <row r="13" spans="1:7" x14ac:dyDescent="0.25">
      <c r="A13"/>
      <c r="B13"/>
      <c r="C13"/>
      <c r="D13"/>
      <c r="E13"/>
      <c r="F13"/>
      <c r="G13"/>
    </row>
    <row r="14" spans="1:7" x14ac:dyDescent="0.25">
      <c r="A14"/>
      <c r="B14"/>
      <c r="C14"/>
      <c r="D14"/>
      <c r="E14"/>
      <c r="F14"/>
      <c r="G14"/>
    </row>
    <row r="15" spans="1:7" x14ac:dyDescent="0.25">
      <c r="A15"/>
      <c r="B15"/>
      <c r="C15"/>
      <c r="D15"/>
      <c r="E15"/>
      <c r="F15"/>
      <c r="G15"/>
    </row>
    <row r="16" spans="1:7" ht="15.6" customHeight="1" x14ac:dyDescent="0.25">
      <c r="A16"/>
      <c r="B16"/>
      <c r="C16"/>
      <c r="D16"/>
      <c r="E16"/>
      <c r="F16"/>
      <c r="G16"/>
    </row>
    <row r="17" spans="1:7" x14ac:dyDescent="0.25">
      <c r="A17"/>
      <c r="B17"/>
      <c r="C17"/>
      <c r="D17"/>
      <c r="E17"/>
      <c r="F17"/>
      <c r="G17"/>
    </row>
    <row r="18" spans="1:7" x14ac:dyDescent="0.25">
      <c r="A18"/>
      <c r="B18"/>
      <c r="C18"/>
      <c r="D18"/>
      <c r="E18"/>
      <c r="F18"/>
      <c r="G18"/>
    </row>
    <row r="19" spans="1:7" x14ac:dyDescent="0.25">
      <c r="A19"/>
      <c r="B19"/>
      <c r="C19"/>
      <c r="D19"/>
      <c r="E19"/>
      <c r="F19"/>
      <c r="G19"/>
    </row>
    <row r="20" spans="1:7" x14ac:dyDescent="0.25">
      <c r="A20"/>
      <c r="B20"/>
      <c r="C20"/>
      <c r="D20"/>
      <c r="E20"/>
      <c r="F20"/>
      <c r="G20"/>
    </row>
    <row r="21" spans="1:7" x14ac:dyDescent="0.25">
      <c r="A21"/>
      <c r="B21"/>
      <c r="C21"/>
      <c r="D21"/>
      <c r="E21"/>
      <c r="F21"/>
      <c r="G21"/>
    </row>
    <row r="22" spans="1:7" x14ac:dyDescent="0.25">
      <c r="A22"/>
      <c r="B22"/>
      <c r="C22"/>
      <c r="D22"/>
      <c r="E22"/>
      <c r="F22"/>
      <c r="G22"/>
    </row>
    <row r="23" spans="1:7" x14ac:dyDescent="0.25">
      <c r="A23"/>
      <c r="B23"/>
      <c r="C23"/>
      <c r="D23"/>
      <c r="E23"/>
      <c r="F23"/>
      <c r="G23"/>
    </row>
    <row r="24" spans="1:7" x14ac:dyDescent="0.25">
      <c r="A24"/>
      <c r="B24"/>
      <c r="C24"/>
      <c r="D24"/>
      <c r="E24"/>
      <c r="F24"/>
      <c r="G24"/>
    </row>
    <row r="25" spans="1:7" x14ac:dyDescent="0.25">
      <c r="A25"/>
      <c r="B25"/>
      <c r="C25"/>
      <c r="D25"/>
      <c r="E25"/>
      <c r="F25"/>
      <c r="G25"/>
    </row>
    <row r="26" spans="1:7" x14ac:dyDescent="0.25">
      <c r="A26"/>
      <c r="B26"/>
      <c r="C26"/>
      <c r="D26"/>
      <c r="E26"/>
      <c r="F26"/>
      <c r="G26"/>
    </row>
    <row r="27" spans="1:7" x14ac:dyDescent="0.25">
      <c r="A27"/>
      <c r="B27"/>
      <c r="C27"/>
      <c r="D27"/>
      <c r="E27"/>
      <c r="F27"/>
      <c r="G27"/>
    </row>
  </sheetData>
  <mergeCells count="2">
    <mergeCell ref="B2:E2"/>
    <mergeCell ref="F2:F3"/>
  </mergeCells>
  <hyperlinks>
    <hyperlink ref="A1" location="Sadrzaj!A1" display="Povratak na sadržaj" xr:uid="{00000000-0004-0000-13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B1:E38"/>
  <sheetViews>
    <sheetView showGridLines="0" zoomScaleNormal="100" workbookViewId="0">
      <selection activeCell="B1" sqref="B1"/>
    </sheetView>
  </sheetViews>
  <sheetFormatPr defaultColWidth="8.85546875" defaultRowHeight="16.899999999999999" customHeight="1" x14ac:dyDescent="0.25"/>
  <cols>
    <col min="1" max="1" width="2.85546875" style="86" customWidth="1"/>
    <col min="2" max="2" width="36.28515625" style="21" customWidth="1"/>
    <col min="3" max="3" width="14.28515625" style="86" customWidth="1"/>
    <col min="4" max="4" width="21" style="86" customWidth="1"/>
    <col min="5" max="5" width="14.28515625" style="86" customWidth="1"/>
    <col min="6" max="16384" width="8.85546875" style="86"/>
  </cols>
  <sheetData>
    <row r="1" spans="2:5" ht="19.899999999999999" customHeight="1" x14ac:dyDescent="0.25">
      <c r="B1" s="75" t="s">
        <v>203</v>
      </c>
    </row>
    <row r="2" spans="2:5" ht="17.45" customHeight="1" x14ac:dyDescent="0.25">
      <c r="B2" s="17" t="s">
        <v>64</v>
      </c>
      <c r="C2" s="176" t="s">
        <v>65</v>
      </c>
      <c r="D2" s="177"/>
      <c r="E2" s="177"/>
    </row>
    <row r="3" spans="2:5" ht="16.899999999999999" customHeight="1" x14ac:dyDescent="0.25">
      <c r="B3" s="18" t="s">
        <v>66</v>
      </c>
      <c r="C3" s="19">
        <v>0.15</v>
      </c>
      <c r="D3" s="20"/>
      <c r="E3" s="20"/>
    </row>
    <row r="4" spans="2:5" ht="16.899999999999999" customHeight="1" x14ac:dyDescent="0.25">
      <c r="B4" s="18" t="s">
        <v>67</v>
      </c>
      <c r="C4" s="19">
        <v>0.12</v>
      </c>
      <c r="D4" s="20"/>
      <c r="E4" s="20"/>
    </row>
    <row r="5" spans="2:5" ht="16.899999999999999" customHeight="1" x14ac:dyDescent="0.25">
      <c r="B5" s="18" t="s">
        <v>68</v>
      </c>
      <c r="C5" s="19">
        <v>0.09</v>
      </c>
      <c r="D5" s="20"/>
      <c r="E5" s="20"/>
    </row>
    <row r="6" spans="2:5" ht="16.899999999999999" customHeight="1" x14ac:dyDescent="0.25">
      <c r="B6" s="18" t="s">
        <v>69</v>
      </c>
      <c r="C6" s="19">
        <v>0.1</v>
      </c>
      <c r="D6" s="20"/>
      <c r="E6" s="20"/>
    </row>
    <row r="7" spans="2:5" ht="16.899999999999999" customHeight="1" x14ac:dyDescent="0.25">
      <c r="B7" s="18" t="s">
        <v>70</v>
      </c>
      <c r="C7" s="19">
        <v>7.0000000000000007E-2</v>
      </c>
      <c r="D7" s="20"/>
      <c r="E7" s="20"/>
    </row>
    <row r="11" spans="2:5" ht="16.899999999999999" customHeight="1" x14ac:dyDescent="0.25">
      <c r="B11"/>
      <c r="C11"/>
      <c r="D11"/>
      <c r="E11"/>
    </row>
    <row r="12" spans="2:5" ht="16.899999999999999" customHeight="1" x14ac:dyDescent="0.25">
      <c r="B12"/>
      <c r="C12"/>
      <c r="D12"/>
      <c r="E12"/>
    </row>
    <row r="13" spans="2:5" ht="16.899999999999999" customHeight="1" x14ac:dyDescent="0.25">
      <c r="B13"/>
      <c r="C13"/>
      <c r="D13"/>
      <c r="E13"/>
    </row>
    <row r="14" spans="2:5" ht="16.899999999999999" customHeight="1" x14ac:dyDescent="0.25">
      <c r="B14"/>
      <c r="C14"/>
      <c r="D14"/>
      <c r="E14"/>
    </row>
    <row r="15" spans="2:5" ht="16.899999999999999" customHeight="1" x14ac:dyDescent="0.25">
      <c r="B15"/>
      <c r="C15"/>
      <c r="D15"/>
      <c r="E15"/>
    </row>
    <row r="16" spans="2:5" ht="16.899999999999999" customHeight="1" x14ac:dyDescent="0.25">
      <c r="B16"/>
      <c r="C16"/>
      <c r="D16"/>
      <c r="E16"/>
    </row>
    <row r="17" spans="2:5" ht="16.899999999999999" customHeight="1" x14ac:dyDescent="0.25">
      <c r="B17"/>
      <c r="C17"/>
      <c r="D17"/>
      <c r="E17"/>
    </row>
    <row r="18" spans="2:5" ht="16.899999999999999" customHeight="1" x14ac:dyDescent="0.25">
      <c r="B18"/>
      <c r="C18"/>
      <c r="D18"/>
      <c r="E18"/>
    </row>
    <row r="19" spans="2:5" ht="16.899999999999999" customHeight="1" x14ac:dyDescent="0.25">
      <c r="B19"/>
      <c r="C19"/>
      <c r="D19"/>
      <c r="E19"/>
    </row>
    <row r="20" spans="2:5" ht="16.899999999999999" customHeight="1" x14ac:dyDescent="0.25">
      <c r="B20"/>
      <c r="C20"/>
      <c r="D20"/>
      <c r="E20"/>
    </row>
    <row r="21" spans="2:5" ht="16.899999999999999" customHeight="1" x14ac:dyDescent="0.25">
      <c r="B21"/>
      <c r="C21"/>
      <c r="D21"/>
      <c r="E21"/>
    </row>
    <row r="22" spans="2:5" ht="16.899999999999999" customHeight="1" x14ac:dyDescent="0.25">
      <c r="B22"/>
      <c r="C22"/>
      <c r="D22"/>
      <c r="E22"/>
    </row>
    <row r="23" spans="2:5" ht="16.899999999999999" customHeight="1" x14ac:dyDescent="0.25">
      <c r="B23"/>
      <c r="C23"/>
      <c r="D23"/>
      <c r="E23"/>
    </row>
    <row r="24" spans="2:5" ht="16.899999999999999" customHeight="1" x14ac:dyDescent="0.25">
      <c r="B24"/>
      <c r="C24"/>
      <c r="D24"/>
      <c r="E24"/>
    </row>
    <row r="25" spans="2:5" ht="16.899999999999999" customHeight="1" x14ac:dyDescent="0.25">
      <c r="B25"/>
      <c r="C25"/>
      <c r="D25"/>
      <c r="E25"/>
    </row>
    <row r="26" spans="2:5" ht="16.899999999999999" customHeight="1" x14ac:dyDescent="0.25">
      <c r="B26"/>
      <c r="C26"/>
      <c r="D26"/>
      <c r="E26"/>
    </row>
    <row r="27" spans="2:5" ht="16.899999999999999" customHeight="1" x14ac:dyDescent="0.25">
      <c r="B27"/>
      <c r="C27"/>
      <c r="D27"/>
      <c r="E27"/>
    </row>
    <row r="28" spans="2:5" ht="16.899999999999999" customHeight="1" x14ac:dyDescent="0.25">
      <c r="B28"/>
      <c r="C28"/>
      <c r="D28"/>
      <c r="E28"/>
    </row>
    <row r="29" spans="2:5" ht="16.899999999999999" customHeight="1" x14ac:dyDescent="0.25">
      <c r="B29"/>
      <c r="C29"/>
      <c r="D29"/>
      <c r="E29"/>
    </row>
    <row r="30" spans="2:5" ht="16.899999999999999" customHeight="1" x14ac:dyDescent="0.25">
      <c r="B30"/>
      <c r="C30"/>
      <c r="D30"/>
      <c r="E30"/>
    </row>
    <row r="31" spans="2:5" ht="16.899999999999999" customHeight="1" x14ac:dyDescent="0.25">
      <c r="B31"/>
      <c r="C31"/>
      <c r="D31"/>
      <c r="E31"/>
    </row>
    <row r="32" spans="2:5" ht="16.899999999999999" customHeight="1" x14ac:dyDescent="0.25">
      <c r="B32"/>
      <c r="C32"/>
      <c r="D32"/>
      <c r="E32"/>
    </row>
    <row r="33" spans="2:5" ht="16.899999999999999" customHeight="1" x14ac:dyDescent="0.25">
      <c r="B33"/>
      <c r="C33"/>
      <c r="D33"/>
      <c r="E33"/>
    </row>
    <row r="34" spans="2:5" ht="16.899999999999999" customHeight="1" x14ac:dyDescent="0.25">
      <c r="B34"/>
      <c r="C34"/>
      <c r="D34"/>
      <c r="E34"/>
    </row>
    <row r="35" spans="2:5" ht="16.899999999999999" customHeight="1" x14ac:dyDescent="0.25">
      <c r="B35"/>
      <c r="C35"/>
      <c r="D35"/>
      <c r="E35"/>
    </row>
    <row r="36" spans="2:5" ht="16.899999999999999" customHeight="1" x14ac:dyDescent="0.25">
      <c r="B36"/>
      <c r="C36"/>
      <c r="D36"/>
      <c r="E36"/>
    </row>
    <row r="37" spans="2:5" ht="16.899999999999999" customHeight="1" x14ac:dyDescent="0.25">
      <c r="B37"/>
      <c r="C37"/>
      <c r="D37"/>
      <c r="E37"/>
    </row>
    <row r="38" spans="2:5" ht="16.899999999999999" customHeight="1" x14ac:dyDescent="0.25">
      <c r="B38"/>
      <c r="C38"/>
      <c r="D38"/>
      <c r="E38"/>
    </row>
  </sheetData>
  <hyperlinks>
    <hyperlink ref="B1" location="Sadrzaj!A1" display="Povratak na sadržaj" xr:uid="{00000000-0004-0000-1400-000000000000}"/>
  </hyperlinks>
  <pageMargins left="0.7" right="0.7" top="0.75" bottom="0.75" header="0.3" footer="0.3"/>
  <pageSetup paperSize="9" orientation="portrait" horizontalDpi="4294967294"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6"/>
  <sheetViews>
    <sheetView workbookViewId="0"/>
  </sheetViews>
  <sheetFormatPr defaultColWidth="9.140625" defaultRowHeight="15" x14ac:dyDescent="0.25"/>
  <cols>
    <col min="1" max="1" width="19.7109375" style="2" customWidth="1"/>
    <col min="2" max="2" width="12.140625" style="2" bestFit="1" customWidth="1"/>
    <col min="3" max="3" width="9.140625" style="2"/>
    <col min="4" max="4" width="12.85546875" style="2" customWidth="1"/>
    <col min="5" max="5" width="20.42578125" style="2" customWidth="1"/>
    <col min="6" max="16384" width="9.140625" style="2"/>
  </cols>
  <sheetData>
    <row r="1" spans="1:7" x14ac:dyDescent="0.25">
      <c r="A1" s="198" t="s">
        <v>203</v>
      </c>
    </row>
    <row r="3" spans="1:7" x14ac:dyDescent="0.25">
      <c r="B3" s="196" t="s">
        <v>249</v>
      </c>
    </row>
    <row r="5" spans="1:7" ht="15.75" thickBot="1" x14ac:dyDescent="0.3">
      <c r="B5" s="193" t="s">
        <v>250</v>
      </c>
      <c r="C5" s="193" t="s">
        <v>251</v>
      </c>
    </row>
    <row r="6" spans="1:7" ht="15.75" thickBot="1" x14ac:dyDescent="0.3">
      <c r="B6" s="190">
        <v>29.999999999999996</v>
      </c>
      <c r="C6" s="191">
        <v>40.000000000000007</v>
      </c>
      <c r="E6" s="245" t="s">
        <v>260</v>
      </c>
      <c r="F6" s="245"/>
      <c r="G6" s="245"/>
    </row>
    <row r="7" spans="1:7" ht="6" customHeight="1" x14ac:dyDescent="0.25"/>
    <row r="8" spans="1:7" x14ac:dyDescent="0.25">
      <c r="A8" s="2" t="s">
        <v>105</v>
      </c>
      <c r="B8" s="194">
        <v>70</v>
      </c>
      <c r="C8" s="195">
        <v>50</v>
      </c>
      <c r="E8" s="85"/>
      <c r="F8" s="85" t="s">
        <v>257</v>
      </c>
      <c r="G8" s="85" t="s">
        <v>251</v>
      </c>
    </row>
    <row r="9" spans="1:7" ht="15.75" thickBot="1" x14ac:dyDescent="0.3">
      <c r="E9" s="59" t="s">
        <v>259</v>
      </c>
      <c r="F9" s="2">
        <v>4</v>
      </c>
      <c r="G9" s="2">
        <v>3</v>
      </c>
    </row>
    <row r="10" spans="1:7" ht="15.75" thickBot="1" x14ac:dyDescent="0.3">
      <c r="A10" s="2" t="s">
        <v>38</v>
      </c>
      <c r="B10" s="192">
        <f>B6*B8+C6*C8</f>
        <v>4100</v>
      </c>
      <c r="E10" s="60" t="s">
        <v>258</v>
      </c>
      <c r="F10" s="85">
        <v>2</v>
      </c>
      <c r="G10" s="85">
        <v>1</v>
      </c>
    </row>
    <row r="12" spans="1:7" x14ac:dyDescent="0.25">
      <c r="B12" s="2" t="s">
        <v>252</v>
      </c>
    </row>
    <row r="14" spans="1:7" x14ac:dyDescent="0.25">
      <c r="A14" s="85"/>
      <c r="B14" s="85" t="s">
        <v>254</v>
      </c>
      <c r="C14" s="85"/>
      <c r="D14" s="85" t="s">
        <v>255</v>
      </c>
      <c r="E14" s="85" t="s">
        <v>262</v>
      </c>
    </row>
    <row r="15" spans="1:7" x14ac:dyDescent="0.25">
      <c r="A15" s="2" t="s">
        <v>253</v>
      </c>
      <c r="B15" s="2">
        <f>B6*F9+C6*G9</f>
        <v>240</v>
      </c>
      <c r="C15" s="2" t="s">
        <v>261</v>
      </c>
      <c r="D15" s="2">
        <v>240</v>
      </c>
      <c r="E15" s="2">
        <f>D15-B15</f>
        <v>0</v>
      </c>
    </row>
    <row r="16" spans="1:7" x14ac:dyDescent="0.25">
      <c r="A16" s="85" t="s">
        <v>256</v>
      </c>
      <c r="B16" s="85">
        <f>B6*F10+C6*G10</f>
        <v>100</v>
      </c>
      <c r="C16" s="85" t="s">
        <v>261</v>
      </c>
      <c r="D16" s="85">
        <v>100</v>
      </c>
      <c r="E16" s="85">
        <f>D16-B16</f>
        <v>0</v>
      </c>
    </row>
  </sheetData>
  <mergeCells count="1">
    <mergeCell ref="E6:G6"/>
  </mergeCells>
  <conditionalFormatting sqref="E15:E16">
    <cfRule type="cellIs" dxfId="0" priority="1" operator="lessThan">
      <formula>0</formula>
    </cfRule>
  </conditionalFormatting>
  <hyperlinks>
    <hyperlink ref="A1" location="Sadrzaj!A1" display="Povratak na sadržaj" xr:uid="{00000000-0004-0000-15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H20"/>
  <sheetViews>
    <sheetView showGridLines="0" zoomScale="120" zoomScaleNormal="120" workbookViewId="0">
      <selection activeCell="J23" sqref="J23"/>
    </sheetView>
  </sheetViews>
  <sheetFormatPr defaultColWidth="8.85546875" defaultRowHeight="15" x14ac:dyDescent="0.25"/>
  <cols>
    <col min="1" max="1" width="16.7109375" style="40" customWidth="1"/>
    <col min="2" max="3" width="13.5703125" style="2" customWidth="1"/>
    <col min="4" max="4" width="15.5703125" style="2" customWidth="1"/>
    <col min="5" max="16384" width="8.85546875" style="40"/>
  </cols>
  <sheetData>
    <row r="1" spans="1:8" ht="21" customHeight="1" x14ac:dyDescent="0.25">
      <c r="A1" s="74" t="s">
        <v>203</v>
      </c>
    </row>
    <row r="2" spans="1:8" x14ac:dyDescent="0.25">
      <c r="A2" s="246" t="s">
        <v>161</v>
      </c>
      <c r="B2" s="248" t="s">
        <v>163</v>
      </c>
      <c r="C2" s="248"/>
      <c r="D2" s="249" t="s">
        <v>162</v>
      </c>
    </row>
    <row r="3" spans="1:8" ht="15.75" thickBot="1" x14ac:dyDescent="0.3">
      <c r="A3" s="247"/>
      <c r="B3" s="84" t="s">
        <v>2</v>
      </c>
      <c r="C3" s="84" t="s">
        <v>3</v>
      </c>
      <c r="D3" s="250"/>
    </row>
    <row r="4" spans="1:8" ht="18.75" thickTop="1" x14ac:dyDescent="0.25">
      <c r="A4" s="68" t="s">
        <v>160</v>
      </c>
      <c r="B4" s="68">
        <v>2</v>
      </c>
      <c r="C4" s="68">
        <v>3</v>
      </c>
      <c r="D4" s="68">
        <v>33</v>
      </c>
    </row>
    <row r="5" spans="1:8" ht="18" x14ac:dyDescent="0.25">
      <c r="A5" s="68" t="s">
        <v>159</v>
      </c>
      <c r="B5" s="68">
        <v>1</v>
      </c>
      <c r="C5" s="68">
        <v>1</v>
      </c>
      <c r="D5" s="68">
        <v>15</v>
      </c>
    </row>
    <row r="6" spans="1:8" ht="18" x14ac:dyDescent="0.25">
      <c r="A6" s="72" t="s">
        <v>158</v>
      </c>
      <c r="B6" s="73">
        <v>1</v>
      </c>
      <c r="C6" s="73">
        <v>3</v>
      </c>
      <c r="D6" s="72">
        <v>27</v>
      </c>
    </row>
    <row r="7" spans="1:8" x14ac:dyDescent="0.25">
      <c r="A7" s="71" t="s">
        <v>232</v>
      </c>
      <c r="B7" s="70">
        <v>1200</v>
      </c>
      <c r="C7" s="69">
        <v>1800</v>
      </c>
      <c r="D7" s="68"/>
      <c r="G7" s="2"/>
    </row>
    <row r="8" spans="1:8" x14ac:dyDescent="0.25">
      <c r="G8" s="2"/>
    </row>
    <row r="9" spans="1:8" x14ac:dyDescent="0.25">
      <c r="A9"/>
      <c r="B9"/>
      <c r="C9"/>
      <c r="D9"/>
      <c r="E9"/>
      <c r="G9" s="2"/>
    </row>
    <row r="10" spans="1:8" x14ac:dyDescent="0.25">
      <c r="A10"/>
      <c r="B10"/>
      <c r="C10"/>
      <c r="D10"/>
      <c r="E10"/>
    </row>
    <row r="11" spans="1:8" x14ac:dyDescent="0.25">
      <c r="A11"/>
      <c r="B11"/>
      <c r="C11"/>
      <c r="D11"/>
      <c r="E11"/>
    </row>
    <row r="12" spans="1:8" x14ac:dyDescent="0.25">
      <c r="A12"/>
      <c r="B12"/>
      <c r="C12"/>
      <c r="D12"/>
      <c r="E12"/>
    </row>
    <row r="13" spans="1:8" x14ac:dyDescent="0.25">
      <c r="A13"/>
      <c r="B13"/>
      <c r="C13"/>
      <c r="D13"/>
      <c r="E13"/>
      <c r="G13"/>
      <c r="H13"/>
    </row>
    <row r="14" spans="1:8" x14ac:dyDescent="0.25">
      <c r="A14"/>
      <c r="B14"/>
      <c r="C14"/>
      <c r="D14"/>
      <c r="E14"/>
    </row>
    <row r="15" spans="1:8" x14ac:dyDescent="0.25">
      <c r="A15"/>
      <c r="B15"/>
      <c r="C15"/>
      <c r="D15"/>
      <c r="E15"/>
    </row>
    <row r="16" spans="1:8" x14ac:dyDescent="0.25">
      <c r="A16" s="246"/>
      <c r="B16" s="248"/>
      <c r="C16" s="248"/>
      <c r="D16" s="249"/>
      <c r="E16"/>
    </row>
    <row r="17" spans="1:5" ht="15.75" thickBot="1" x14ac:dyDescent="0.3">
      <c r="A17" s="247"/>
      <c r="B17" s="189"/>
      <c r="C17" s="189"/>
      <c r="D17" s="250"/>
      <c r="E17"/>
    </row>
    <row r="18" spans="1:5" ht="15.75" thickTop="1" x14ac:dyDescent="0.25">
      <c r="A18" s="68"/>
      <c r="B18" s="68"/>
      <c r="C18" s="68"/>
      <c r="D18" s="68"/>
      <c r="E18"/>
    </row>
    <row r="19" spans="1:5" x14ac:dyDescent="0.25">
      <c r="A19" s="68"/>
      <c r="B19" s="68"/>
      <c r="C19" s="68"/>
      <c r="D19" s="68"/>
      <c r="E19"/>
    </row>
    <row r="20" spans="1:5" x14ac:dyDescent="0.25">
      <c r="A20" s="72"/>
      <c r="B20" s="72"/>
      <c r="C20" s="72"/>
      <c r="D20" s="72"/>
      <c r="E20"/>
    </row>
  </sheetData>
  <mergeCells count="6">
    <mergeCell ref="A2:A3"/>
    <mergeCell ref="B2:C2"/>
    <mergeCell ref="D2:D3"/>
    <mergeCell ref="A16:A17"/>
    <mergeCell ref="B16:C16"/>
    <mergeCell ref="D16:D17"/>
  </mergeCells>
  <hyperlinks>
    <hyperlink ref="A1" location="Sadrzaj!A1" display="Povratak na sadržaj"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D16"/>
  <sheetViews>
    <sheetView showGridLines="0" workbookViewId="0">
      <selection activeCell="M12" sqref="M12:N12"/>
    </sheetView>
  </sheetViews>
  <sheetFormatPr defaultColWidth="11.7109375" defaultRowHeight="21.75" customHeight="1" x14ac:dyDescent="0.25"/>
  <cols>
    <col min="1" max="1" width="17.28515625" style="2" customWidth="1"/>
    <col min="2" max="16384" width="11.7109375" style="2"/>
  </cols>
  <sheetData>
    <row r="1" spans="1:4" ht="21.75" customHeight="1" x14ac:dyDescent="0.25">
      <c r="A1" s="75" t="s">
        <v>203</v>
      </c>
    </row>
    <row r="2" spans="1:4" ht="21.75" customHeight="1" thickBot="1" x14ac:dyDescent="0.3">
      <c r="A2" s="39"/>
      <c r="B2" s="39" t="s">
        <v>101</v>
      </c>
      <c r="C2" s="39" t="s">
        <v>102</v>
      </c>
      <c r="D2" s="39" t="s">
        <v>10</v>
      </c>
    </row>
    <row r="3" spans="1:4" ht="21.75" customHeight="1" x14ac:dyDescent="0.25">
      <c r="A3" s="2" t="s">
        <v>103</v>
      </c>
      <c r="B3" s="2">
        <v>2</v>
      </c>
      <c r="C3" s="2">
        <v>3</v>
      </c>
      <c r="D3" s="2">
        <v>24</v>
      </c>
    </row>
    <row r="4" spans="1:4" ht="21.75" customHeight="1" x14ac:dyDescent="0.25">
      <c r="A4" s="85" t="s">
        <v>104</v>
      </c>
      <c r="B4" s="85">
        <v>2</v>
      </c>
      <c r="C4" s="85">
        <v>1</v>
      </c>
      <c r="D4" s="85">
        <v>16</v>
      </c>
    </row>
    <row r="5" spans="1:4" ht="21.75" customHeight="1" x14ac:dyDescent="0.25">
      <c r="A5" s="2" t="s">
        <v>105</v>
      </c>
      <c r="B5" s="76">
        <v>6</v>
      </c>
      <c r="C5" s="76">
        <v>7</v>
      </c>
    </row>
    <row r="7" spans="1:4" ht="21.75" customHeight="1" x14ac:dyDescent="0.25">
      <c r="A7"/>
      <c r="B7"/>
      <c r="C7"/>
      <c r="D7"/>
    </row>
    <row r="8" spans="1:4" ht="21.75" customHeight="1" x14ac:dyDescent="0.25">
      <c r="A8"/>
      <c r="B8"/>
      <c r="C8"/>
      <c r="D8"/>
    </row>
    <row r="9" spans="1:4" ht="21.75" customHeight="1" x14ac:dyDescent="0.25">
      <c r="A9"/>
      <c r="B9"/>
      <c r="C9"/>
      <c r="D9"/>
    </row>
    <row r="10" spans="1:4" ht="21.75" customHeight="1" x14ac:dyDescent="0.25">
      <c r="A10"/>
      <c r="B10"/>
      <c r="C10"/>
      <c r="D10"/>
    </row>
    <row r="11" spans="1:4" ht="21.75" customHeight="1" x14ac:dyDescent="0.25">
      <c r="A11"/>
      <c r="B11"/>
      <c r="C11"/>
      <c r="D11"/>
    </row>
    <row r="12" spans="1:4" ht="21.75" customHeight="1" x14ac:dyDescent="0.25">
      <c r="A12"/>
      <c r="B12"/>
      <c r="C12"/>
      <c r="D12"/>
    </row>
    <row r="13" spans="1:4" ht="21.75" customHeight="1" x14ac:dyDescent="0.25">
      <c r="A13"/>
      <c r="B13"/>
      <c r="C13"/>
      <c r="D13"/>
    </row>
    <row r="14" spans="1:4" ht="21.75" customHeight="1" x14ac:dyDescent="0.25">
      <c r="A14"/>
      <c r="B14"/>
      <c r="C14"/>
      <c r="D14"/>
    </row>
    <row r="15" spans="1:4" ht="21.75" customHeight="1" x14ac:dyDescent="0.25">
      <c r="A15"/>
      <c r="B15"/>
      <c r="C15"/>
      <c r="D15"/>
    </row>
    <row r="16" spans="1:4" ht="21.75" customHeight="1" x14ac:dyDescent="0.25">
      <c r="A16"/>
      <c r="B16"/>
      <c r="C16"/>
      <c r="D16"/>
    </row>
  </sheetData>
  <hyperlinks>
    <hyperlink ref="A1" location="Sadrzaj!A1" display="Povratak na sadržaj"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AC073-9936-403B-A449-896F697062B5}">
  <sheetPr>
    <tabColor rgb="FFFF0000"/>
  </sheetPr>
  <dimension ref="A1:H22"/>
  <sheetViews>
    <sheetView showGridLines="0" zoomScale="150" zoomScaleNormal="150" workbookViewId="0">
      <selection activeCell="D17" sqref="D17:D19"/>
    </sheetView>
  </sheetViews>
  <sheetFormatPr defaultRowHeight="15" x14ac:dyDescent="0.25"/>
  <cols>
    <col min="1" max="1" width="2.28515625" customWidth="1"/>
    <col min="2" max="2" width="6.28515625" bestFit="1" customWidth="1"/>
    <col min="3" max="3" width="26.140625" bestFit="1" customWidth="1"/>
    <col min="4" max="4" width="6" bestFit="1" customWidth="1"/>
    <col min="5" max="5" width="8.42578125" bestFit="1" customWidth="1"/>
    <col min="6" max="6" width="10.5703125" bestFit="1" customWidth="1"/>
    <col min="7" max="8" width="12" bestFit="1" customWidth="1"/>
  </cols>
  <sheetData>
    <row r="1" spans="1:8" x14ac:dyDescent="0.25">
      <c r="A1" s="235" t="s">
        <v>279</v>
      </c>
    </row>
    <row r="2" spans="1:8" x14ac:dyDescent="0.25">
      <c r="A2" s="235" t="s">
        <v>280</v>
      </c>
    </row>
    <row r="3" spans="1:8" x14ac:dyDescent="0.25">
      <c r="A3" s="235" t="s">
        <v>281</v>
      </c>
    </row>
    <row r="6" spans="1:8" ht="15.75" thickBot="1" x14ac:dyDescent="0.3">
      <c r="A6" t="s">
        <v>282</v>
      </c>
    </row>
    <row r="7" spans="1:8" x14ac:dyDescent="0.25">
      <c r="B7" s="238"/>
      <c r="C7" s="238"/>
      <c r="D7" s="238" t="s">
        <v>285</v>
      </c>
      <c r="E7" s="238" t="s">
        <v>287</v>
      </c>
      <c r="F7" s="238" t="s">
        <v>289</v>
      </c>
      <c r="G7" s="238" t="s">
        <v>291</v>
      </c>
      <c r="H7" s="238" t="s">
        <v>291</v>
      </c>
    </row>
    <row r="8" spans="1:8" ht="15.75" thickBot="1" x14ac:dyDescent="0.3">
      <c r="B8" s="239" t="s">
        <v>283</v>
      </c>
      <c r="C8" s="239" t="s">
        <v>284</v>
      </c>
      <c r="D8" s="239" t="s">
        <v>286</v>
      </c>
      <c r="E8" s="239" t="s">
        <v>288</v>
      </c>
      <c r="F8" s="239" t="s">
        <v>290</v>
      </c>
      <c r="G8" s="239" t="s">
        <v>292</v>
      </c>
      <c r="H8" s="239" t="s">
        <v>293</v>
      </c>
    </row>
    <row r="9" spans="1:8" x14ac:dyDescent="0.25">
      <c r="B9" s="236" t="s">
        <v>299</v>
      </c>
      <c r="C9" s="236" t="s">
        <v>300</v>
      </c>
      <c r="D9" s="242">
        <v>100</v>
      </c>
      <c r="E9" s="236">
        <v>0</v>
      </c>
      <c r="F9" s="240">
        <v>40</v>
      </c>
      <c r="G9" s="236">
        <v>8</v>
      </c>
      <c r="H9" s="236">
        <v>16</v>
      </c>
    </row>
    <row r="10" spans="1:8" x14ac:dyDescent="0.25">
      <c r="B10" s="236" t="s">
        <v>301</v>
      </c>
      <c r="C10" s="236" t="s">
        <v>302</v>
      </c>
      <c r="D10" s="242">
        <v>500</v>
      </c>
      <c r="E10" s="236">
        <v>0</v>
      </c>
      <c r="F10" s="240">
        <v>24</v>
      </c>
      <c r="G10" s="236">
        <v>73</v>
      </c>
      <c r="H10" s="236">
        <v>4</v>
      </c>
    </row>
    <row r="11" spans="1:8" x14ac:dyDescent="0.25">
      <c r="B11" s="236" t="s">
        <v>303</v>
      </c>
      <c r="C11" s="236" t="s">
        <v>304</v>
      </c>
      <c r="D11" s="242">
        <v>0</v>
      </c>
      <c r="E11" s="236">
        <v>-16</v>
      </c>
      <c r="F11" s="240">
        <v>36</v>
      </c>
      <c r="G11" s="236">
        <v>16</v>
      </c>
      <c r="H11" s="236">
        <v>1E+30</v>
      </c>
    </row>
    <row r="12" spans="1:8" ht="15.75" thickBot="1" x14ac:dyDescent="0.3">
      <c r="B12" s="237" t="s">
        <v>305</v>
      </c>
      <c r="C12" s="237" t="s">
        <v>306</v>
      </c>
      <c r="D12" s="243">
        <v>100</v>
      </c>
      <c r="E12" s="237">
        <v>0</v>
      </c>
      <c r="F12" s="241">
        <v>23</v>
      </c>
      <c r="G12" s="237">
        <v>73</v>
      </c>
      <c r="H12" s="237">
        <v>1E+30</v>
      </c>
    </row>
    <row r="14" spans="1:8" ht="15.75" thickBot="1" x14ac:dyDescent="0.3">
      <c r="A14" t="s">
        <v>294</v>
      </c>
      <c r="D14" t="s">
        <v>254</v>
      </c>
      <c r="F14" t="s">
        <v>255</v>
      </c>
    </row>
    <row r="15" spans="1:8" x14ac:dyDescent="0.25">
      <c r="B15" s="238"/>
      <c r="C15" s="238"/>
      <c r="D15" s="238" t="s">
        <v>285</v>
      </c>
      <c r="E15" s="238" t="s">
        <v>295</v>
      </c>
      <c r="F15" s="238" t="s">
        <v>297</v>
      </c>
      <c r="G15" s="238" t="s">
        <v>291</v>
      </c>
      <c r="H15" s="238" t="s">
        <v>291</v>
      </c>
    </row>
    <row r="16" spans="1:8" ht="15.75" thickBot="1" x14ac:dyDescent="0.3">
      <c r="B16" s="239" t="s">
        <v>283</v>
      </c>
      <c r="C16" s="239" t="s">
        <v>284</v>
      </c>
      <c r="D16" s="239" t="s">
        <v>286</v>
      </c>
      <c r="E16" s="239" t="s">
        <v>296</v>
      </c>
      <c r="F16" s="239" t="s">
        <v>298</v>
      </c>
      <c r="G16" s="239" t="s">
        <v>292</v>
      </c>
      <c r="H16" s="239" t="s">
        <v>293</v>
      </c>
    </row>
    <row r="17" spans="2:8" x14ac:dyDescent="0.25">
      <c r="B17" s="236" t="s">
        <v>307</v>
      </c>
      <c r="C17" s="236" t="s">
        <v>308</v>
      </c>
      <c r="D17" s="236">
        <v>1200</v>
      </c>
      <c r="E17" s="236">
        <v>19.2</v>
      </c>
      <c r="F17" s="236">
        <v>1200</v>
      </c>
      <c r="G17" s="236">
        <v>166.66666666666663</v>
      </c>
      <c r="H17" s="236">
        <v>166.66666666666663</v>
      </c>
    </row>
    <row r="18" spans="2:8" x14ac:dyDescent="0.25">
      <c r="B18" s="236" t="s">
        <v>309</v>
      </c>
      <c r="C18" s="236" t="s">
        <v>310</v>
      </c>
      <c r="D18" s="236">
        <v>1600</v>
      </c>
      <c r="E18" s="236">
        <v>1.6</v>
      </c>
      <c r="F18" s="236">
        <v>1600</v>
      </c>
      <c r="G18" s="236">
        <v>500</v>
      </c>
      <c r="H18" s="236">
        <v>500</v>
      </c>
    </row>
    <row r="19" spans="2:8" x14ac:dyDescent="0.25">
      <c r="B19" s="236" t="s">
        <v>311</v>
      </c>
      <c r="C19" s="236" t="s">
        <v>312</v>
      </c>
      <c r="D19" s="236">
        <v>4700</v>
      </c>
      <c r="E19" s="236">
        <v>0</v>
      </c>
      <c r="F19" s="236">
        <v>10000</v>
      </c>
      <c r="G19" s="236">
        <v>1E+30</v>
      </c>
      <c r="H19" s="236">
        <v>5300</v>
      </c>
    </row>
    <row r="20" spans="2:8" x14ac:dyDescent="0.25">
      <c r="B20" s="236" t="s">
        <v>313</v>
      </c>
      <c r="C20" s="236" t="s">
        <v>314</v>
      </c>
      <c r="D20" s="236">
        <v>100</v>
      </c>
      <c r="E20" s="236">
        <v>0</v>
      </c>
      <c r="F20" s="236">
        <v>200</v>
      </c>
      <c r="G20" s="236">
        <v>1E+30</v>
      </c>
      <c r="H20" s="236">
        <v>100</v>
      </c>
    </row>
    <row r="21" spans="2:8" x14ac:dyDescent="0.25">
      <c r="B21" s="236" t="s">
        <v>315</v>
      </c>
      <c r="C21" s="236" t="s">
        <v>316</v>
      </c>
      <c r="D21" s="236">
        <v>0</v>
      </c>
      <c r="E21" s="236">
        <v>0</v>
      </c>
      <c r="F21" s="236">
        <v>160</v>
      </c>
      <c r="G21" s="236">
        <v>1E+30</v>
      </c>
      <c r="H21" s="236">
        <v>160</v>
      </c>
    </row>
    <row r="22" spans="2:8" ht="15.75" thickBot="1" x14ac:dyDescent="0.3">
      <c r="B22" s="237" t="s">
        <v>317</v>
      </c>
      <c r="C22" s="237" t="s">
        <v>318</v>
      </c>
      <c r="D22" s="237">
        <v>100</v>
      </c>
      <c r="E22" s="237">
        <v>-73</v>
      </c>
      <c r="F22" s="237">
        <v>100</v>
      </c>
      <c r="G22" s="237">
        <v>33.333333333333336</v>
      </c>
      <c r="H22" s="237">
        <v>33.333333333333336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1:G24"/>
  <sheetViews>
    <sheetView showGridLines="0" zoomScale="120" zoomScaleNormal="120" workbookViewId="0">
      <selection activeCell="J18" sqref="J18"/>
    </sheetView>
  </sheetViews>
  <sheetFormatPr defaultColWidth="8.85546875" defaultRowHeight="17.25" customHeight="1" x14ac:dyDescent="0.25"/>
  <cols>
    <col min="1" max="1" width="4.5703125" style="86" customWidth="1"/>
    <col min="2" max="2" width="19.140625" style="86" customWidth="1"/>
    <col min="3" max="6" width="14.42578125" style="86" customWidth="1"/>
    <col min="7" max="7" width="15.28515625" style="86" customWidth="1"/>
    <col min="8" max="16384" width="8.85546875" style="86"/>
  </cols>
  <sheetData>
    <row r="1" spans="2:7" ht="17.25" customHeight="1" x14ac:dyDescent="0.25">
      <c r="B1" s="75" t="s">
        <v>203</v>
      </c>
    </row>
    <row r="2" spans="2:7" ht="17.25" customHeight="1" x14ac:dyDescent="0.25">
      <c r="B2" s="88"/>
      <c r="C2" s="88" t="s">
        <v>101</v>
      </c>
      <c r="D2" s="88" t="s">
        <v>102</v>
      </c>
      <c r="E2" s="88" t="s">
        <v>106</v>
      </c>
      <c r="F2" s="88" t="s">
        <v>107</v>
      </c>
      <c r="G2" s="223" t="s">
        <v>255</v>
      </c>
    </row>
    <row r="3" spans="2:7" ht="17.25" customHeight="1" x14ac:dyDescent="0.25">
      <c r="B3" s="89" t="s">
        <v>108</v>
      </c>
      <c r="C3" s="90">
        <v>2</v>
      </c>
      <c r="D3" s="90">
        <v>1</v>
      </c>
      <c r="E3" s="90">
        <v>2.5</v>
      </c>
      <c r="F3" s="90">
        <v>5</v>
      </c>
      <c r="G3" s="86">
        <v>1200</v>
      </c>
    </row>
    <row r="4" spans="2:7" ht="17.25" customHeight="1" x14ac:dyDescent="0.25">
      <c r="B4" s="89" t="s">
        <v>23</v>
      </c>
      <c r="C4" s="90">
        <v>1</v>
      </c>
      <c r="D4" s="90">
        <v>3</v>
      </c>
      <c r="E4" s="90">
        <v>2.5</v>
      </c>
      <c r="F4" s="90">
        <v>0</v>
      </c>
      <c r="G4" s="86">
        <v>1600</v>
      </c>
    </row>
    <row r="5" spans="2:7" ht="17.25" customHeight="1" x14ac:dyDescent="0.25">
      <c r="B5" s="89" t="s">
        <v>109</v>
      </c>
      <c r="C5" s="90">
        <v>10</v>
      </c>
      <c r="D5" s="90">
        <v>5</v>
      </c>
      <c r="E5" s="90">
        <v>2</v>
      </c>
      <c r="F5" s="90">
        <v>12</v>
      </c>
      <c r="G5" s="86">
        <v>10000</v>
      </c>
    </row>
    <row r="6" spans="2:7" ht="17.25" customHeight="1" x14ac:dyDescent="0.25">
      <c r="B6" s="89" t="s">
        <v>105</v>
      </c>
      <c r="C6" s="91">
        <v>40</v>
      </c>
      <c r="D6" s="91">
        <v>24</v>
      </c>
      <c r="E6" s="91">
        <v>36</v>
      </c>
      <c r="F6" s="91">
        <v>23</v>
      </c>
    </row>
    <row r="7" spans="2:7" ht="17.25" customHeight="1" x14ac:dyDescent="0.25">
      <c r="B7" s="89" t="s">
        <v>110</v>
      </c>
      <c r="C7" s="90">
        <v>200</v>
      </c>
      <c r="D7" s="90"/>
      <c r="E7" s="90">
        <v>160</v>
      </c>
      <c r="F7" s="90"/>
    </row>
    <row r="8" spans="2:7" ht="17.25" customHeight="1" x14ac:dyDescent="0.25">
      <c r="B8" s="92" t="s">
        <v>111</v>
      </c>
      <c r="C8" s="93"/>
      <c r="D8" s="93"/>
      <c r="E8" s="93"/>
      <c r="F8" s="93">
        <v>100</v>
      </c>
    </row>
    <row r="9" spans="2:7" ht="17.25" customHeight="1" x14ac:dyDescent="0.25">
      <c r="B9" s="90"/>
      <c r="C9" s="90"/>
      <c r="D9" s="90"/>
      <c r="E9" s="90"/>
      <c r="F9" s="90"/>
    </row>
    <row r="10" spans="2:7" ht="17.25" customHeight="1" thickBot="1" x14ac:dyDescent="0.3">
      <c r="B10"/>
      <c r="C10"/>
      <c r="D10"/>
      <c r="E10"/>
      <c r="F10"/>
    </row>
    <row r="11" spans="2:7" ht="17.25" customHeight="1" thickBot="1" x14ac:dyDescent="0.3">
      <c r="B11" s="227" t="s">
        <v>267</v>
      </c>
      <c r="C11" s="224"/>
      <c r="D11" s="225"/>
      <c r="E11" s="225"/>
      <c r="F11" s="226"/>
    </row>
    <row r="12" spans="2:7" ht="17.25" customHeight="1" thickBot="1" x14ac:dyDescent="0.3">
      <c r="B12" s="203"/>
      <c r="C12"/>
      <c r="D12"/>
      <c r="E12"/>
      <c r="F12"/>
    </row>
    <row r="13" spans="2:7" ht="17.25" customHeight="1" thickBot="1" x14ac:dyDescent="0.3">
      <c r="B13" s="203"/>
      <c r="C13" s="228"/>
      <c r="D13"/>
      <c r="E13"/>
      <c r="F13"/>
    </row>
    <row r="14" spans="2:7" ht="17.25" customHeight="1" x14ac:dyDescent="0.25">
      <c r="B14"/>
      <c r="C14"/>
      <c r="D14"/>
      <c r="E14"/>
      <c r="F14"/>
    </row>
    <row r="15" spans="2:7" ht="17.25" customHeight="1" x14ac:dyDescent="0.25">
      <c r="B15"/>
      <c r="C15"/>
      <c r="D15"/>
      <c r="E15"/>
      <c r="F15"/>
    </row>
    <row r="16" spans="2:7" ht="17.25" customHeight="1" x14ac:dyDescent="0.25">
      <c r="B16" s="233" t="s">
        <v>252</v>
      </c>
      <c r="C16"/>
      <c r="D16"/>
      <c r="E16"/>
      <c r="F16"/>
    </row>
    <row r="17" spans="2:6" ht="17.25" customHeight="1" x14ac:dyDescent="0.25">
      <c r="B17"/>
      <c r="C17"/>
      <c r="D17"/>
      <c r="E17"/>
      <c r="F17"/>
    </row>
    <row r="18" spans="2:6" ht="17.25" customHeight="1" x14ac:dyDescent="0.25">
      <c r="B18" s="232"/>
      <c r="C18" s="234"/>
      <c r="D18" s="234"/>
      <c r="E18" s="230"/>
      <c r="F18"/>
    </row>
    <row r="19" spans="2:6" ht="17.25" customHeight="1" x14ac:dyDescent="0.25">
      <c r="B19" s="229"/>
      <c r="C19" s="234"/>
      <c r="D19" s="234"/>
      <c r="E19" s="230"/>
      <c r="F19"/>
    </row>
    <row r="20" spans="2:6" ht="17.25" customHeight="1" x14ac:dyDescent="0.25">
      <c r="B20" s="229"/>
      <c r="C20" s="234"/>
      <c r="D20" s="234"/>
      <c r="E20" s="230"/>
      <c r="F20"/>
    </row>
    <row r="21" spans="2:6" ht="17.25" customHeight="1" x14ac:dyDescent="0.25">
      <c r="B21" s="231"/>
      <c r="C21" s="234"/>
      <c r="D21" s="234"/>
      <c r="E21" s="230"/>
      <c r="F21"/>
    </row>
    <row r="22" spans="2:6" ht="17.25" customHeight="1" x14ac:dyDescent="0.25">
      <c r="B22" s="231"/>
      <c r="C22" s="234"/>
      <c r="D22" s="234"/>
      <c r="E22" s="230"/>
      <c r="F22"/>
    </row>
    <row r="23" spans="2:6" ht="17.25" customHeight="1" x14ac:dyDescent="0.25">
      <c r="B23" s="231"/>
      <c r="C23" s="234"/>
      <c r="D23" s="234"/>
      <c r="E23" s="230"/>
      <c r="F23"/>
    </row>
    <row r="24" spans="2:6" ht="17.25" customHeight="1" x14ac:dyDescent="0.25">
      <c r="B24" s="223"/>
      <c r="D24" s="223"/>
    </row>
  </sheetData>
  <hyperlinks>
    <hyperlink ref="B1" location="Sadrzaj!A1" display="Povratak na sadržaj" xr:uid="{00000000-0004-0000-0400-000000000000}"/>
  </hyperlinks>
  <pageMargins left="0.7" right="0.7" top="0.75" bottom="0.75" header="0.3" footer="0.3"/>
  <pageSetup paperSize="9" orientation="portrait" horizontalDpi="4294967294"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G27"/>
  <sheetViews>
    <sheetView showGridLines="0" workbookViewId="0">
      <selection activeCell="J21" sqref="J21"/>
    </sheetView>
  </sheetViews>
  <sheetFormatPr defaultColWidth="13" defaultRowHeight="21" customHeight="1" x14ac:dyDescent="0.25"/>
  <cols>
    <col min="1" max="1" width="19.140625" style="40" customWidth="1"/>
    <col min="2" max="5" width="13" style="40"/>
    <col min="6" max="6" width="13.140625" style="2" customWidth="1"/>
    <col min="7" max="16384" width="13" style="40"/>
  </cols>
  <sheetData>
    <row r="1" spans="1:7" ht="21" customHeight="1" x14ac:dyDescent="0.25">
      <c r="G1" s="75" t="s">
        <v>203</v>
      </c>
    </row>
    <row r="13" spans="1:7" ht="30" customHeight="1" x14ac:dyDescent="0.25">
      <c r="A13" s="95"/>
      <c r="B13" s="96" t="s">
        <v>112</v>
      </c>
      <c r="C13" s="96" t="s">
        <v>113</v>
      </c>
      <c r="D13" s="96" t="s">
        <v>114</v>
      </c>
      <c r="E13" s="96" t="s">
        <v>115</v>
      </c>
      <c r="F13" s="97" t="s">
        <v>116</v>
      </c>
    </row>
    <row r="14" spans="1:7" ht="21" customHeight="1" x14ac:dyDescent="0.25">
      <c r="A14" s="41" t="s">
        <v>117</v>
      </c>
      <c r="B14" s="98">
        <v>5</v>
      </c>
      <c r="C14" s="98">
        <v>3.5</v>
      </c>
      <c r="D14" s="98">
        <v>4.2</v>
      </c>
      <c r="E14" s="98">
        <v>2.2000000000000002</v>
      </c>
      <c r="F14" s="37">
        <v>10000</v>
      </c>
    </row>
    <row r="15" spans="1:7" ht="21" customHeight="1" x14ac:dyDescent="0.25">
      <c r="A15" s="41" t="s">
        <v>118</v>
      </c>
      <c r="B15" s="98">
        <v>3.2</v>
      </c>
      <c r="C15" s="98">
        <v>2.6</v>
      </c>
      <c r="D15" s="98">
        <v>1.8</v>
      </c>
      <c r="E15" s="98">
        <v>4.8</v>
      </c>
      <c r="F15" s="37">
        <v>12000</v>
      </c>
    </row>
    <row r="16" spans="1:7" ht="21" customHeight="1" x14ac:dyDescent="0.25">
      <c r="A16" s="41" t="s">
        <v>119</v>
      </c>
      <c r="B16" s="98">
        <v>2.5</v>
      </c>
      <c r="C16" s="98">
        <v>3.1</v>
      </c>
      <c r="D16" s="98">
        <v>3.3</v>
      </c>
      <c r="E16" s="98">
        <v>5.4</v>
      </c>
      <c r="F16" s="37">
        <v>14000</v>
      </c>
    </row>
    <row r="17" spans="1:6" ht="21" customHeight="1" x14ac:dyDescent="0.25">
      <c r="A17" s="42" t="s">
        <v>80</v>
      </c>
      <c r="B17" s="99">
        <v>9000</v>
      </c>
      <c r="C17" s="99">
        <v>6000</v>
      </c>
      <c r="D17" s="99">
        <v>6000</v>
      </c>
      <c r="E17" s="99">
        <v>13000</v>
      </c>
      <c r="F17" s="37"/>
    </row>
    <row r="19" spans="1:6" ht="21" customHeight="1" x14ac:dyDescent="0.25">
      <c r="A19"/>
      <c r="B19"/>
      <c r="C19"/>
      <c r="D19"/>
      <c r="E19"/>
      <c r="F19"/>
    </row>
    <row r="20" spans="1:6" ht="32.25" customHeight="1" x14ac:dyDescent="0.25">
      <c r="A20"/>
      <c r="B20"/>
      <c r="C20"/>
      <c r="D20"/>
      <c r="E20"/>
      <c r="F20"/>
    </row>
    <row r="21" spans="1:6" ht="21" customHeight="1" x14ac:dyDescent="0.25">
      <c r="A21"/>
      <c r="B21"/>
      <c r="C21"/>
      <c r="D21"/>
      <c r="E21"/>
      <c r="F21"/>
    </row>
    <row r="22" spans="1:6" ht="21" customHeight="1" x14ac:dyDescent="0.25">
      <c r="A22"/>
      <c r="B22"/>
      <c r="C22"/>
      <c r="D22"/>
      <c r="E22"/>
      <c r="F22"/>
    </row>
    <row r="23" spans="1:6" ht="21" customHeight="1" x14ac:dyDescent="0.25">
      <c r="A23"/>
      <c r="B23"/>
      <c r="C23"/>
      <c r="D23"/>
      <c r="E23"/>
      <c r="F23"/>
    </row>
    <row r="24" spans="1:6" ht="21" customHeight="1" x14ac:dyDescent="0.25">
      <c r="A24"/>
      <c r="B24"/>
      <c r="C24"/>
      <c r="D24"/>
      <c r="E24"/>
      <c r="F24"/>
    </row>
    <row r="25" spans="1:6" ht="21" customHeight="1" x14ac:dyDescent="0.25">
      <c r="A25"/>
      <c r="B25"/>
      <c r="C25"/>
      <c r="D25"/>
      <c r="E25"/>
      <c r="F25"/>
    </row>
    <row r="26" spans="1:6" ht="21" customHeight="1" x14ac:dyDescent="0.25">
      <c r="A26"/>
      <c r="B26"/>
      <c r="C26"/>
      <c r="D26"/>
      <c r="E26"/>
      <c r="F26"/>
    </row>
    <row r="27" spans="1:6" ht="21" customHeight="1" x14ac:dyDescent="0.25">
      <c r="A27"/>
      <c r="B27"/>
      <c r="C27"/>
      <c r="D27"/>
      <c r="E27"/>
      <c r="F27"/>
    </row>
  </sheetData>
  <hyperlinks>
    <hyperlink ref="G1" location="Sadrzaj!A1" display="Povratak na sadržaj" xr:uid="{00000000-0004-0000-05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B1:K18"/>
  <sheetViews>
    <sheetView showGridLines="0" zoomScaleNormal="100" workbookViewId="0">
      <selection activeCell="K24" sqref="K24"/>
    </sheetView>
  </sheetViews>
  <sheetFormatPr defaultColWidth="8.85546875" defaultRowHeight="16.899999999999999" customHeight="1" x14ac:dyDescent="0.25"/>
  <cols>
    <col min="1" max="1" width="2.85546875" style="2" customWidth="1"/>
    <col min="2" max="2" width="25.7109375" style="10" customWidth="1"/>
    <col min="3" max="6" width="9.7109375" style="2" customWidth="1"/>
    <col min="7" max="7" width="13.7109375" style="2" customWidth="1"/>
    <col min="8" max="16384" width="8.85546875" style="2"/>
  </cols>
  <sheetData>
    <row r="1" spans="2:11" ht="16.899999999999999" customHeight="1" x14ac:dyDescent="0.25">
      <c r="B1" s="75" t="s">
        <v>203</v>
      </c>
    </row>
    <row r="2" spans="2:11" ht="16.899999999999999" customHeight="1" x14ac:dyDescent="0.25">
      <c r="B2" s="7"/>
    </row>
    <row r="3" spans="2:11" ht="25.15" customHeight="1" x14ac:dyDescent="0.25">
      <c r="B3" s="251" t="s">
        <v>120</v>
      </c>
      <c r="C3" s="252"/>
      <c r="D3" s="252"/>
      <c r="E3" s="252"/>
      <c r="F3" s="253"/>
      <c r="H3" s="35"/>
      <c r="I3" s="12"/>
      <c r="J3" s="12"/>
      <c r="K3" s="12"/>
    </row>
    <row r="4" spans="2:11" ht="16.899999999999999" customHeight="1" x14ac:dyDescent="0.25">
      <c r="B4" s="100" t="s">
        <v>121</v>
      </c>
      <c r="C4" s="13" t="s">
        <v>122</v>
      </c>
      <c r="D4" s="13" t="s">
        <v>123</v>
      </c>
      <c r="E4" s="13" t="s">
        <v>124</v>
      </c>
      <c r="F4" s="13" t="s">
        <v>125</v>
      </c>
      <c r="H4" s="35"/>
      <c r="I4" s="12"/>
      <c r="J4" s="12"/>
      <c r="K4" s="12"/>
    </row>
    <row r="5" spans="2:11" ht="16.899999999999999" customHeight="1" x14ac:dyDescent="0.25">
      <c r="B5" s="101" t="s">
        <v>46</v>
      </c>
      <c r="C5" s="14">
        <v>20</v>
      </c>
      <c r="D5" s="14">
        <v>11</v>
      </c>
      <c r="E5" s="14">
        <v>15</v>
      </c>
      <c r="F5" s="14">
        <v>13</v>
      </c>
      <c r="H5" s="35"/>
      <c r="I5" s="12"/>
      <c r="J5" s="12"/>
      <c r="K5" s="12"/>
    </row>
    <row r="6" spans="2:11" ht="16.899999999999999" customHeight="1" x14ac:dyDescent="0.25">
      <c r="B6" s="101" t="s">
        <v>47</v>
      </c>
      <c r="C6" s="14">
        <v>17</v>
      </c>
      <c r="D6" s="14">
        <v>14</v>
      </c>
      <c r="E6" s="14">
        <v>12</v>
      </c>
      <c r="F6" s="14">
        <v>13</v>
      </c>
      <c r="H6" s="35"/>
      <c r="I6" s="12"/>
      <c r="J6" s="12"/>
      <c r="K6" s="12"/>
    </row>
    <row r="7" spans="2:11" ht="16.899999999999999" customHeight="1" x14ac:dyDescent="0.25">
      <c r="B7" s="101" t="s">
        <v>48</v>
      </c>
      <c r="C7" s="14">
        <v>15</v>
      </c>
      <c r="D7" s="14">
        <v>12</v>
      </c>
      <c r="E7" s="14">
        <v>18</v>
      </c>
      <c r="F7" s="14">
        <v>18</v>
      </c>
      <c r="H7" s="35"/>
      <c r="I7" s="12"/>
      <c r="J7" s="12"/>
      <c r="K7" s="12"/>
    </row>
    <row r="8" spans="2:11" ht="16.899999999999999" customHeight="1" x14ac:dyDescent="0.25">
      <c r="B8" s="102"/>
      <c r="C8" s="36"/>
      <c r="D8" s="36"/>
      <c r="E8" s="36"/>
      <c r="F8" s="36"/>
      <c r="H8" s="35"/>
      <c r="I8" s="12"/>
      <c r="J8" s="12"/>
      <c r="K8" s="12"/>
    </row>
    <row r="9" spans="2:11" ht="16.899999999999999" customHeight="1" x14ac:dyDescent="0.25">
      <c r="B9"/>
      <c r="C9"/>
      <c r="D9"/>
      <c r="E9"/>
      <c r="F9"/>
      <c r="G9"/>
      <c r="H9"/>
      <c r="I9"/>
    </row>
    <row r="10" spans="2:11" ht="16.899999999999999" customHeight="1" x14ac:dyDescent="0.25">
      <c r="B10"/>
      <c r="C10"/>
      <c r="D10"/>
      <c r="E10"/>
      <c r="F10"/>
      <c r="G10"/>
      <c r="H10"/>
      <c r="I10"/>
    </row>
    <row r="11" spans="2:11" ht="16.899999999999999" customHeight="1" x14ac:dyDescent="0.25">
      <c r="B11"/>
      <c r="C11"/>
      <c r="D11"/>
      <c r="E11"/>
      <c r="F11"/>
      <c r="G11"/>
      <c r="H11"/>
      <c r="I11"/>
    </row>
    <row r="12" spans="2:11" ht="16.899999999999999" customHeight="1" x14ac:dyDescent="0.25">
      <c r="B12"/>
      <c r="C12"/>
      <c r="D12"/>
      <c r="E12"/>
      <c r="F12"/>
      <c r="G12"/>
      <c r="H12"/>
      <c r="I12"/>
    </row>
    <row r="13" spans="2:11" ht="16.899999999999999" customHeight="1" x14ac:dyDescent="0.25">
      <c r="B13"/>
      <c r="C13"/>
      <c r="D13"/>
      <c r="E13"/>
      <c r="F13"/>
      <c r="G13"/>
      <c r="H13"/>
      <c r="I13"/>
    </row>
    <row r="14" spans="2:11" ht="27" customHeight="1" x14ac:dyDescent="0.25">
      <c r="B14"/>
      <c r="C14"/>
      <c r="D14"/>
      <c r="E14"/>
      <c r="F14"/>
      <c r="G14"/>
      <c r="H14"/>
      <c r="I14"/>
    </row>
    <row r="15" spans="2:11" ht="16.899999999999999" customHeight="1" x14ac:dyDescent="0.25">
      <c r="B15"/>
      <c r="C15"/>
      <c r="D15"/>
      <c r="E15"/>
      <c r="F15"/>
      <c r="G15"/>
      <c r="H15"/>
      <c r="I15"/>
    </row>
    <row r="16" spans="2:11" ht="16.899999999999999" customHeight="1" x14ac:dyDescent="0.25">
      <c r="B16"/>
      <c r="C16"/>
      <c r="D16"/>
      <c r="E16"/>
      <c r="F16"/>
      <c r="G16"/>
      <c r="H16"/>
      <c r="I16"/>
    </row>
    <row r="17" spans="2:9" ht="30" customHeight="1" x14ac:dyDescent="0.25">
      <c r="B17"/>
      <c r="C17"/>
      <c r="D17"/>
      <c r="E17"/>
      <c r="F17"/>
      <c r="G17"/>
      <c r="H17"/>
      <c r="I17"/>
    </row>
    <row r="18" spans="2:9" ht="16.899999999999999" customHeight="1" x14ac:dyDescent="0.25">
      <c r="B18"/>
      <c r="C18"/>
      <c r="D18"/>
      <c r="E18"/>
      <c r="F18"/>
      <c r="G18"/>
      <c r="H18"/>
      <c r="I18"/>
    </row>
  </sheetData>
  <mergeCells count="1">
    <mergeCell ref="B3:F3"/>
  </mergeCells>
  <hyperlinks>
    <hyperlink ref="B1" location="Sadrzaj!A1" display="Povratak na sadržaj" xr:uid="{00000000-0004-0000-0600-000000000000}"/>
  </hyperlinks>
  <pageMargins left="0.7" right="0.7" top="0.75" bottom="0.75" header="0.3" footer="0.3"/>
  <pageSetup paperSize="9" orientation="portrait" horizontalDpi="429496729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B1:H33"/>
  <sheetViews>
    <sheetView showGridLines="0" topLeftCell="B1" workbookViewId="0">
      <selection activeCell="T22" sqref="T22"/>
    </sheetView>
  </sheetViews>
  <sheetFormatPr defaultColWidth="8.85546875" defaultRowHeight="15" x14ac:dyDescent="0.25"/>
  <cols>
    <col min="1" max="1" width="4.140625" style="94" customWidth="1"/>
    <col min="2" max="2" width="25.7109375" style="94" customWidth="1"/>
    <col min="3" max="4" width="10.5703125" style="94" customWidth="1"/>
    <col min="5" max="9" width="11.42578125" style="94" customWidth="1"/>
    <col min="10" max="16384" width="8.85546875" style="94"/>
  </cols>
  <sheetData>
    <row r="1" spans="2:8" x14ac:dyDescent="0.25">
      <c r="B1" s="74" t="s">
        <v>203</v>
      </c>
    </row>
    <row r="11" spans="2:8" x14ac:dyDescent="0.25">
      <c r="B11" s="103" t="s">
        <v>20</v>
      </c>
      <c r="C11" s="104" t="s">
        <v>42</v>
      </c>
      <c r="D11" s="104" t="s">
        <v>43</v>
      </c>
      <c r="E11" s="104" t="s">
        <v>44</v>
      </c>
      <c r="F11" s="104" t="s">
        <v>45</v>
      </c>
      <c r="G11" s="104" t="s">
        <v>126</v>
      </c>
      <c r="H11" s="105" t="s">
        <v>127</v>
      </c>
    </row>
    <row r="12" spans="2:8" x14ac:dyDescent="0.25">
      <c r="B12" s="106" t="s">
        <v>128</v>
      </c>
      <c r="C12" s="107">
        <v>6</v>
      </c>
      <c r="D12" s="107">
        <v>5</v>
      </c>
      <c r="E12" s="107">
        <v>4</v>
      </c>
      <c r="F12" s="107">
        <v>3</v>
      </c>
      <c r="G12" s="107">
        <v>2.5</v>
      </c>
      <c r="H12" s="108">
        <v>1.5</v>
      </c>
    </row>
    <row r="13" spans="2:8" x14ac:dyDescent="0.25">
      <c r="B13" s="109" t="s">
        <v>129</v>
      </c>
      <c r="C13" s="110">
        <v>3.2</v>
      </c>
      <c r="D13" s="110">
        <v>2.6</v>
      </c>
      <c r="E13" s="110">
        <v>1.5</v>
      </c>
      <c r="F13" s="110">
        <v>0.8</v>
      </c>
      <c r="G13" s="110">
        <v>0.7</v>
      </c>
      <c r="H13" s="111">
        <v>0.3</v>
      </c>
    </row>
    <row r="14" spans="2:8" x14ac:dyDescent="0.25">
      <c r="B14" s="112" t="s">
        <v>130</v>
      </c>
      <c r="C14" s="113">
        <v>12.5</v>
      </c>
      <c r="D14" s="113">
        <v>11</v>
      </c>
      <c r="E14" s="113">
        <v>9</v>
      </c>
      <c r="F14" s="113">
        <v>7</v>
      </c>
      <c r="G14" s="113">
        <v>6</v>
      </c>
      <c r="H14" s="114">
        <v>3</v>
      </c>
    </row>
    <row r="15" spans="2:8" x14ac:dyDescent="0.25">
      <c r="B15" s="112" t="s">
        <v>131</v>
      </c>
      <c r="C15" s="113">
        <v>6.5</v>
      </c>
      <c r="D15" s="113">
        <v>5.7</v>
      </c>
      <c r="E15" s="113">
        <v>3.6</v>
      </c>
      <c r="F15" s="113">
        <v>2.8</v>
      </c>
      <c r="G15" s="113">
        <v>2.2000000000000002</v>
      </c>
      <c r="H15" s="114">
        <v>1.2</v>
      </c>
    </row>
    <row r="16" spans="2:8" x14ac:dyDescent="0.25">
      <c r="B16" s="112" t="s">
        <v>80</v>
      </c>
      <c r="C16" s="115">
        <v>960</v>
      </c>
      <c r="D16" s="115">
        <v>928</v>
      </c>
      <c r="E16" s="115">
        <v>1041</v>
      </c>
      <c r="F16" s="115">
        <v>977</v>
      </c>
      <c r="G16" s="115">
        <v>1084</v>
      </c>
      <c r="H16" s="116">
        <v>1055</v>
      </c>
    </row>
    <row r="17" spans="2:8" x14ac:dyDescent="0.25">
      <c r="B17" s="117" t="s">
        <v>132</v>
      </c>
      <c r="C17" s="118">
        <v>6</v>
      </c>
      <c r="D17" s="118">
        <v>5.3</v>
      </c>
      <c r="E17" s="118">
        <v>5.4</v>
      </c>
      <c r="F17" s="118">
        <v>4.2</v>
      </c>
      <c r="G17" s="118">
        <v>3.8</v>
      </c>
      <c r="H17" s="119">
        <v>1.8</v>
      </c>
    </row>
    <row r="20" spans="2:8" x14ac:dyDescent="0.25">
      <c r="B20"/>
      <c r="C20"/>
      <c r="D20"/>
      <c r="E20"/>
      <c r="F20"/>
      <c r="G20"/>
      <c r="H20"/>
    </row>
    <row r="21" spans="2:8" x14ac:dyDescent="0.25">
      <c r="B21"/>
      <c r="C21"/>
      <c r="D21"/>
      <c r="E21"/>
      <c r="F21"/>
      <c r="G21"/>
      <c r="H21"/>
    </row>
    <row r="22" spans="2:8" x14ac:dyDescent="0.25">
      <c r="B22"/>
      <c r="C22"/>
      <c r="D22"/>
      <c r="E22"/>
      <c r="F22"/>
      <c r="G22"/>
      <c r="H22"/>
    </row>
    <row r="23" spans="2:8" x14ac:dyDescent="0.25">
      <c r="B23"/>
      <c r="C23"/>
      <c r="D23"/>
      <c r="E23"/>
      <c r="F23"/>
      <c r="G23"/>
      <c r="H23"/>
    </row>
    <row r="24" spans="2:8" x14ac:dyDescent="0.25">
      <c r="B24"/>
      <c r="C24"/>
      <c r="D24"/>
      <c r="E24"/>
      <c r="F24"/>
      <c r="G24"/>
      <c r="H24"/>
    </row>
    <row r="25" spans="2:8" x14ac:dyDescent="0.25">
      <c r="B25"/>
      <c r="C25"/>
      <c r="D25"/>
      <c r="E25"/>
      <c r="F25"/>
      <c r="G25"/>
      <c r="H25"/>
    </row>
    <row r="26" spans="2:8" x14ac:dyDescent="0.25">
      <c r="B26"/>
      <c r="C26"/>
      <c r="D26"/>
      <c r="E26"/>
      <c r="F26"/>
      <c r="G26"/>
      <c r="H26"/>
    </row>
    <row r="27" spans="2:8" x14ac:dyDescent="0.25">
      <c r="B27"/>
      <c r="C27"/>
      <c r="D27"/>
      <c r="E27"/>
      <c r="F27"/>
      <c r="G27"/>
      <c r="H27"/>
    </row>
    <row r="28" spans="2:8" x14ac:dyDescent="0.25">
      <c r="B28"/>
      <c r="C28"/>
      <c r="D28"/>
      <c r="E28"/>
      <c r="F28"/>
      <c r="G28"/>
      <c r="H28"/>
    </row>
    <row r="29" spans="2:8" x14ac:dyDescent="0.25">
      <c r="B29"/>
      <c r="C29"/>
      <c r="D29"/>
      <c r="E29"/>
      <c r="F29"/>
      <c r="G29"/>
      <c r="H29"/>
    </row>
    <row r="30" spans="2:8" x14ac:dyDescent="0.25">
      <c r="B30"/>
      <c r="C30"/>
      <c r="D30"/>
      <c r="E30"/>
      <c r="F30"/>
      <c r="G30"/>
      <c r="H30"/>
    </row>
    <row r="31" spans="2:8" x14ac:dyDescent="0.25">
      <c r="B31"/>
      <c r="C31"/>
      <c r="D31"/>
      <c r="E31"/>
      <c r="F31"/>
      <c r="G31"/>
      <c r="H31"/>
    </row>
    <row r="32" spans="2:8" x14ac:dyDescent="0.25">
      <c r="B32"/>
      <c r="C32"/>
      <c r="D32"/>
      <c r="E32"/>
      <c r="F32"/>
      <c r="G32"/>
      <c r="H32"/>
    </row>
    <row r="33" spans="2:8" x14ac:dyDescent="0.25">
      <c r="B33"/>
      <c r="C33"/>
      <c r="D33"/>
      <c r="E33"/>
      <c r="F33"/>
      <c r="G33"/>
      <c r="H33"/>
    </row>
  </sheetData>
  <hyperlinks>
    <hyperlink ref="B1" location="Sadrzaj!A1" display="Povratak na sadržaj" xr:uid="{00000000-0004-0000-07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Sadrzaj</vt:lpstr>
      <vt:lpstr>Zad1</vt:lpstr>
      <vt:lpstr>Zad2</vt:lpstr>
      <vt:lpstr>Zad3</vt:lpstr>
      <vt:lpstr>Sensitivity Report 1</vt:lpstr>
      <vt:lpstr>Zad4</vt:lpstr>
      <vt:lpstr>Zad5</vt:lpstr>
      <vt:lpstr>Zad6</vt:lpstr>
      <vt:lpstr>Zad7</vt:lpstr>
      <vt:lpstr>Zad8</vt:lpstr>
      <vt:lpstr>Zad9</vt:lpstr>
      <vt:lpstr>Zad10</vt:lpstr>
      <vt:lpstr>Zad11</vt:lpstr>
      <vt:lpstr>Zad12</vt:lpstr>
      <vt:lpstr>Zad13</vt:lpstr>
      <vt:lpstr>Zad14</vt:lpstr>
      <vt:lpstr>Zad15</vt:lpstr>
      <vt:lpstr>Zad16</vt:lpstr>
      <vt:lpstr>Zad17</vt:lpstr>
      <vt:lpstr>Zad18</vt:lpstr>
      <vt:lpstr>Zad19</vt:lpstr>
      <vt:lpstr>Zad20</vt:lpstr>
      <vt:lpstr>Zad21</vt:lpstr>
      <vt:lpstr>Plan</vt:lpstr>
      <vt:lpstr>PlanZ4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2023-04-21T15:15:08Z</dcterms:modified>
</cp:coreProperties>
</file>